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C:\Users\Owner\Documents\"/>
    </mc:Choice>
  </mc:AlternateContent>
  <xr:revisionPtr revIDLastSave="0" documentId="13_ncr:1_{98DBF893-E7A7-4457-A985-82510F43DDA6}" xr6:coauthVersionLast="45" xr6:coauthVersionMax="45" xr10:uidLastSave="{00000000-0000-0000-0000-000000000000}"/>
  <bookViews>
    <workbookView xWindow="-120" yWindow="480" windowWidth="20730" windowHeight="11160" tabRatio="736" xr2:uid="{60B943C7-C150-4FFF-8CFC-6A50FD4DD0F1}"/>
  </bookViews>
  <sheets>
    <sheet name="Summary" sheetId="9" r:id="rId1"/>
    <sheet name="Defect Categorization vs Age" sheetId="11" r:id="rId2"/>
    <sheet name="DefectAnalysis" sheetId="2" r:id="rId3"/>
    <sheet name="Comments" sheetId="8" r:id="rId4"/>
    <sheet name="Jira_RawData" sheetId="1" r:id="rId5"/>
  </sheets>
  <externalReferences>
    <externalReference r:id="rId6"/>
  </externalReferences>
  <definedNames>
    <definedName name="_xlnm._FilterDatabase" localSheetId="3" hidden="1">Comments!$A$1:$I$98</definedName>
    <definedName name="_xlnm._FilterDatabase" localSheetId="2" hidden="1">DefectAnalysis!$A$1:$R$895</definedName>
  </definedNames>
  <calcPr calcId="191029"/>
  <pivotCaches>
    <pivotCache cacheId="51"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945" i="2" l="1"/>
  <c r="Q945" i="2"/>
  <c r="P945" i="2"/>
  <c r="O945" i="2"/>
  <c r="N945" i="2"/>
  <c r="M945" i="2"/>
  <c r="L945" i="2"/>
  <c r="K945" i="2"/>
  <c r="J945" i="2"/>
  <c r="I945" i="2"/>
  <c r="H945" i="2"/>
  <c r="G945" i="2"/>
  <c r="F945" i="2"/>
  <c r="E945" i="2"/>
  <c r="D945" i="2"/>
  <c r="C945" i="2"/>
  <c r="B945" i="2"/>
  <c r="A945" i="2"/>
  <c r="R944" i="2"/>
  <c r="Q944" i="2"/>
  <c r="P944" i="2"/>
  <c r="O944" i="2"/>
  <c r="N944" i="2"/>
  <c r="M944" i="2"/>
  <c r="L944" i="2"/>
  <c r="K944" i="2"/>
  <c r="J944" i="2"/>
  <c r="I944" i="2"/>
  <c r="H944" i="2"/>
  <c r="G944" i="2"/>
  <c r="F944" i="2"/>
  <c r="E944" i="2"/>
  <c r="D944" i="2"/>
  <c r="C944" i="2"/>
  <c r="B944" i="2"/>
  <c r="A944" i="2"/>
  <c r="R943" i="2"/>
  <c r="Q943" i="2"/>
  <c r="P943" i="2"/>
  <c r="O943" i="2"/>
  <c r="N943" i="2"/>
  <c r="M943" i="2"/>
  <c r="L943" i="2"/>
  <c r="K943" i="2"/>
  <c r="J943" i="2"/>
  <c r="I943" i="2"/>
  <c r="H943" i="2"/>
  <c r="G943" i="2"/>
  <c r="F943" i="2"/>
  <c r="E943" i="2"/>
  <c r="D943" i="2"/>
  <c r="C943" i="2"/>
  <c r="B943" i="2"/>
  <c r="A943" i="2"/>
  <c r="R942" i="2"/>
  <c r="Q942" i="2"/>
  <c r="P942" i="2"/>
  <c r="O942" i="2"/>
  <c r="N942" i="2"/>
  <c r="M942" i="2"/>
  <c r="L942" i="2"/>
  <c r="K942" i="2"/>
  <c r="J942" i="2"/>
  <c r="I942" i="2"/>
  <c r="H942" i="2"/>
  <c r="G942" i="2"/>
  <c r="F942" i="2"/>
  <c r="E942" i="2"/>
  <c r="D942" i="2"/>
  <c r="C942" i="2"/>
  <c r="B942" i="2"/>
  <c r="A942" i="2"/>
  <c r="R941" i="2"/>
  <c r="Q941" i="2"/>
  <c r="P941" i="2"/>
  <c r="O941" i="2"/>
  <c r="N941" i="2"/>
  <c r="M941" i="2"/>
  <c r="L941" i="2"/>
  <c r="K941" i="2"/>
  <c r="J941" i="2"/>
  <c r="I941" i="2"/>
  <c r="H941" i="2"/>
  <c r="G941" i="2"/>
  <c r="F941" i="2"/>
  <c r="E941" i="2"/>
  <c r="D941" i="2"/>
  <c r="C941" i="2"/>
  <c r="B941" i="2"/>
  <c r="A941" i="2"/>
  <c r="R940" i="2"/>
  <c r="Q940" i="2"/>
  <c r="P940" i="2"/>
  <c r="O940" i="2"/>
  <c r="N940" i="2"/>
  <c r="M940" i="2"/>
  <c r="L940" i="2"/>
  <c r="K940" i="2"/>
  <c r="J940" i="2"/>
  <c r="I940" i="2"/>
  <c r="H940" i="2"/>
  <c r="G940" i="2"/>
  <c r="F940" i="2"/>
  <c r="E940" i="2"/>
  <c r="D940" i="2"/>
  <c r="C940" i="2"/>
  <c r="B940" i="2"/>
  <c r="A940" i="2"/>
  <c r="R939" i="2"/>
  <c r="Q939" i="2"/>
  <c r="P939" i="2"/>
  <c r="O939" i="2"/>
  <c r="N939" i="2"/>
  <c r="M939" i="2"/>
  <c r="L939" i="2"/>
  <c r="K939" i="2"/>
  <c r="J939" i="2"/>
  <c r="I939" i="2"/>
  <c r="H939" i="2"/>
  <c r="G939" i="2"/>
  <c r="F939" i="2"/>
  <c r="E939" i="2"/>
  <c r="D939" i="2"/>
  <c r="C939" i="2"/>
  <c r="B939" i="2"/>
  <c r="A939" i="2"/>
  <c r="R938" i="2"/>
  <c r="Q938" i="2"/>
  <c r="P938" i="2"/>
  <c r="O938" i="2"/>
  <c r="N938" i="2"/>
  <c r="M938" i="2"/>
  <c r="L938" i="2"/>
  <c r="K938" i="2"/>
  <c r="J938" i="2"/>
  <c r="I938" i="2"/>
  <c r="H938" i="2"/>
  <c r="G938" i="2"/>
  <c r="F938" i="2"/>
  <c r="E938" i="2"/>
  <c r="D938" i="2"/>
  <c r="C938" i="2"/>
  <c r="B938" i="2"/>
  <c r="A938" i="2"/>
  <c r="R937" i="2"/>
  <c r="Q937" i="2"/>
  <c r="P937" i="2"/>
  <c r="O937" i="2"/>
  <c r="N937" i="2"/>
  <c r="M937" i="2"/>
  <c r="L937" i="2"/>
  <c r="K937" i="2"/>
  <c r="J937" i="2"/>
  <c r="I937" i="2"/>
  <c r="H937" i="2"/>
  <c r="G937" i="2"/>
  <c r="F937" i="2"/>
  <c r="E937" i="2"/>
  <c r="D937" i="2"/>
  <c r="C937" i="2"/>
  <c r="B937" i="2"/>
  <c r="A937" i="2"/>
  <c r="R936" i="2"/>
  <c r="Q936" i="2"/>
  <c r="P936" i="2"/>
  <c r="O936" i="2"/>
  <c r="N936" i="2"/>
  <c r="M936" i="2"/>
  <c r="L936" i="2"/>
  <c r="K936" i="2"/>
  <c r="J936" i="2"/>
  <c r="I936" i="2"/>
  <c r="H936" i="2"/>
  <c r="G936" i="2"/>
  <c r="F936" i="2"/>
  <c r="E936" i="2"/>
  <c r="D936" i="2"/>
  <c r="C936" i="2"/>
  <c r="B936" i="2"/>
  <c r="A936" i="2"/>
  <c r="R935" i="2"/>
  <c r="Q935" i="2"/>
  <c r="P935" i="2"/>
  <c r="O935" i="2"/>
  <c r="N935" i="2"/>
  <c r="M935" i="2"/>
  <c r="L935" i="2"/>
  <c r="K935" i="2"/>
  <c r="J935" i="2"/>
  <c r="I935" i="2"/>
  <c r="H935" i="2"/>
  <c r="G935" i="2"/>
  <c r="F935" i="2"/>
  <c r="E935" i="2"/>
  <c r="D935" i="2"/>
  <c r="C935" i="2"/>
  <c r="B935" i="2"/>
  <c r="A935" i="2"/>
  <c r="R934" i="2"/>
  <c r="Q934" i="2"/>
  <c r="P934" i="2"/>
  <c r="O934" i="2"/>
  <c r="N934" i="2"/>
  <c r="M934" i="2"/>
  <c r="L934" i="2"/>
  <c r="K934" i="2"/>
  <c r="J934" i="2"/>
  <c r="I934" i="2"/>
  <c r="H934" i="2"/>
  <c r="G934" i="2"/>
  <c r="F934" i="2"/>
  <c r="E934" i="2"/>
  <c r="D934" i="2"/>
  <c r="C934" i="2"/>
  <c r="B934" i="2"/>
  <c r="A934" i="2"/>
  <c r="R933" i="2"/>
  <c r="Q933" i="2"/>
  <c r="P933" i="2"/>
  <c r="O933" i="2"/>
  <c r="N933" i="2"/>
  <c r="M933" i="2"/>
  <c r="L933" i="2"/>
  <c r="K933" i="2"/>
  <c r="J933" i="2"/>
  <c r="I933" i="2"/>
  <c r="H933" i="2"/>
  <c r="G933" i="2"/>
  <c r="F933" i="2"/>
  <c r="E933" i="2"/>
  <c r="D933" i="2"/>
  <c r="C933" i="2"/>
  <c r="B933" i="2"/>
  <c r="A933" i="2"/>
  <c r="R932" i="2"/>
  <c r="Q932" i="2"/>
  <c r="P932" i="2"/>
  <c r="O932" i="2"/>
  <c r="N932" i="2"/>
  <c r="M932" i="2"/>
  <c r="L932" i="2"/>
  <c r="K932" i="2"/>
  <c r="J932" i="2"/>
  <c r="I932" i="2"/>
  <c r="H932" i="2"/>
  <c r="G932" i="2"/>
  <c r="F932" i="2"/>
  <c r="E932" i="2"/>
  <c r="D932" i="2"/>
  <c r="C932" i="2"/>
  <c r="B932" i="2"/>
  <c r="A932" i="2"/>
  <c r="R931" i="2"/>
  <c r="Q931" i="2"/>
  <c r="P931" i="2"/>
  <c r="O931" i="2"/>
  <c r="N931" i="2"/>
  <c r="M931" i="2"/>
  <c r="L931" i="2"/>
  <c r="K931" i="2"/>
  <c r="J931" i="2"/>
  <c r="I931" i="2"/>
  <c r="H931" i="2"/>
  <c r="G931" i="2"/>
  <c r="F931" i="2"/>
  <c r="E931" i="2"/>
  <c r="D931" i="2"/>
  <c r="C931" i="2"/>
  <c r="B931" i="2"/>
  <c r="A931" i="2"/>
  <c r="R930" i="2"/>
  <c r="Q930" i="2"/>
  <c r="P930" i="2"/>
  <c r="O930" i="2"/>
  <c r="N930" i="2"/>
  <c r="M930" i="2"/>
  <c r="L930" i="2"/>
  <c r="K930" i="2"/>
  <c r="J930" i="2"/>
  <c r="I930" i="2"/>
  <c r="H930" i="2"/>
  <c r="G930" i="2"/>
  <c r="F930" i="2"/>
  <c r="E930" i="2"/>
  <c r="D930" i="2"/>
  <c r="C930" i="2"/>
  <c r="B930" i="2"/>
  <c r="A930" i="2"/>
  <c r="R929" i="2"/>
  <c r="Q929" i="2"/>
  <c r="P929" i="2"/>
  <c r="O929" i="2"/>
  <c r="N929" i="2"/>
  <c r="M929" i="2"/>
  <c r="L929" i="2"/>
  <c r="K929" i="2"/>
  <c r="J929" i="2"/>
  <c r="I929" i="2"/>
  <c r="H929" i="2"/>
  <c r="G929" i="2"/>
  <c r="F929" i="2"/>
  <c r="E929" i="2"/>
  <c r="D929" i="2"/>
  <c r="C929" i="2"/>
  <c r="B929" i="2"/>
  <c r="A929" i="2"/>
  <c r="H24" i="9"/>
  <c r="H23" i="9"/>
  <c r="H22" i="9"/>
  <c r="H21" i="9"/>
  <c r="M928" i="2" l="1"/>
  <c r="L928" i="2"/>
  <c r="K928" i="2"/>
  <c r="J928" i="2"/>
  <c r="I928" i="2"/>
  <c r="H928" i="2"/>
  <c r="G928" i="2"/>
  <c r="P928" i="2" s="1"/>
  <c r="F928" i="2"/>
  <c r="E928" i="2"/>
  <c r="D928" i="2"/>
  <c r="C928" i="2"/>
  <c r="B928" i="2"/>
  <c r="A928" i="2"/>
  <c r="M927" i="2"/>
  <c r="L927" i="2"/>
  <c r="K927" i="2"/>
  <c r="J927" i="2"/>
  <c r="I927" i="2"/>
  <c r="H927" i="2"/>
  <c r="G927" i="2"/>
  <c r="P927" i="2" s="1"/>
  <c r="F927" i="2"/>
  <c r="E927" i="2"/>
  <c r="D927" i="2"/>
  <c r="C927" i="2"/>
  <c r="B927" i="2"/>
  <c r="A927" i="2"/>
  <c r="M926" i="2"/>
  <c r="L926" i="2"/>
  <c r="K926" i="2"/>
  <c r="J926" i="2"/>
  <c r="I926" i="2"/>
  <c r="H926" i="2"/>
  <c r="G926" i="2"/>
  <c r="P926" i="2" s="1"/>
  <c r="F926" i="2"/>
  <c r="E926" i="2"/>
  <c r="D926" i="2"/>
  <c r="C926" i="2"/>
  <c r="B926" i="2"/>
  <c r="A926" i="2"/>
  <c r="M925" i="2"/>
  <c r="L925" i="2"/>
  <c r="K925" i="2"/>
  <c r="J925" i="2"/>
  <c r="I925" i="2"/>
  <c r="H925" i="2"/>
  <c r="G925" i="2"/>
  <c r="P925" i="2" s="1"/>
  <c r="F925" i="2"/>
  <c r="E925" i="2"/>
  <c r="D925" i="2"/>
  <c r="C925" i="2"/>
  <c r="B925" i="2"/>
  <c r="A925" i="2"/>
  <c r="M924" i="2"/>
  <c r="L924" i="2"/>
  <c r="K924" i="2"/>
  <c r="J924" i="2"/>
  <c r="I924" i="2"/>
  <c r="H924" i="2"/>
  <c r="G924" i="2"/>
  <c r="P924" i="2" s="1"/>
  <c r="F924" i="2"/>
  <c r="E924" i="2"/>
  <c r="D924" i="2"/>
  <c r="C924" i="2"/>
  <c r="B924" i="2"/>
  <c r="A924" i="2"/>
  <c r="M923" i="2"/>
  <c r="L923" i="2"/>
  <c r="K923" i="2"/>
  <c r="J923" i="2"/>
  <c r="I923" i="2"/>
  <c r="H923" i="2"/>
  <c r="G923" i="2"/>
  <c r="P923" i="2" s="1"/>
  <c r="F923" i="2"/>
  <c r="E923" i="2"/>
  <c r="D923" i="2"/>
  <c r="C923" i="2"/>
  <c r="B923" i="2"/>
  <c r="A923" i="2"/>
  <c r="M922" i="2"/>
  <c r="L922" i="2"/>
  <c r="K922" i="2"/>
  <c r="J922" i="2"/>
  <c r="I922" i="2"/>
  <c r="H922" i="2"/>
  <c r="G922" i="2"/>
  <c r="P922" i="2" s="1"/>
  <c r="F922" i="2"/>
  <c r="E922" i="2"/>
  <c r="D922" i="2"/>
  <c r="C922" i="2"/>
  <c r="B922" i="2"/>
  <c r="A922" i="2"/>
  <c r="Q923" i="2" l="1"/>
  <c r="Q925" i="2"/>
  <c r="Q927" i="2"/>
  <c r="Q922" i="2"/>
  <c r="Q924" i="2"/>
  <c r="Q926" i="2"/>
  <c r="Q928" i="2"/>
  <c r="F3" i="8"/>
  <c r="F4" i="8"/>
  <c r="F5" i="8"/>
  <c r="F6" i="8"/>
  <c r="F7" i="8"/>
  <c r="F10" i="8"/>
  <c r="F11" i="8"/>
  <c r="F12" i="8"/>
  <c r="F13" i="8"/>
  <c r="F14" i="8"/>
  <c r="F15" i="8"/>
  <c r="F16" i="8"/>
  <c r="F17" i="8"/>
  <c r="F18" i="8"/>
  <c r="F19" i="8"/>
  <c r="F20" i="8"/>
  <c r="F21" i="8"/>
  <c r="F22" i="8"/>
  <c r="F23" i="8"/>
  <c r="F24" i="8"/>
  <c r="F25" i="8"/>
  <c r="F26" i="8"/>
  <c r="F28" i="8"/>
  <c r="F29" i="8"/>
  <c r="F30" i="8"/>
  <c r="F31" i="8"/>
  <c r="F33" i="8"/>
  <c r="F34" i="8"/>
  <c r="F35" i="8"/>
  <c r="F36" i="8"/>
  <c r="F37" i="8"/>
  <c r="F41" i="8"/>
  <c r="F44" i="8"/>
  <c r="F46" i="8"/>
  <c r="F47" i="8"/>
  <c r="F48" i="8"/>
  <c r="F49" i="8"/>
  <c r="F50" i="8"/>
  <c r="F51" i="8"/>
  <c r="F52" i="8"/>
  <c r="F53" i="8"/>
  <c r="F54" i="8"/>
  <c r="F55" i="8"/>
  <c r="F56" i="8"/>
  <c r="F58" i="8"/>
  <c r="F59" i="8"/>
  <c r="F60" i="8"/>
  <c r="F61" i="8"/>
  <c r="F62" i="8"/>
  <c r="F63" i="8"/>
  <c r="F80" i="8"/>
  <c r="F87" i="8"/>
  <c r="F88" i="8"/>
  <c r="F89" i="8"/>
  <c r="F90" i="8"/>
  <c r="F93" i="8"/>
  <c r="F95" i="8"/>
  <c r="M921" i="2" l="1"/>
  <c r="L921" i="2"/>
  <c r="K921" i="2"/>
  <c r="J921" i="2"/>
  <c r="I921" i="2"/>
  <c r="H921" i="2"/>
  <c r="G921" i="2"/>
  <c r="P921" i="2" s="1"/>
  <c r="F921" i="2"/>
  <c r="E921" i="2"/>
  <c r="D921" i="2"/>
  <c r="C921" i="2"/>
  <c r="B921" i="2"/>
  <c r="A921" i="2"/>
  <c r="M920" i="2"/>
  <c r="L920" i="2"/>
  <c r="K920" i="2"/>
  <c r="J920" i="2"/>
  <c r="I920" i="2"/>
  <c r="H920" i="2"/>
  <c r="G920" i="2"/>
  <c r="P920" i="2" s="1"/>
  <c r="F920" i="2"/>
  <c r="E920" i="2"/>
  <c r="D920" i="2"/>
  <c r="C920" i="2"/>
  <c r="B920" i="2"/>
  <c r="A920" i="2"/>
  <c r="M919" i="2"/>
  <c r="L919" i="2"/>
  <c r="K919" i="2"/>
  <c r="J919" i="2"/>
  <c r="I919" i="2"/>
  <c r="H919" i="2"/>
  <c r="G919" i="2"/>
  <c r="P919" i="2" s="1"/>
  <c r="F919" i="2"/>
  <c r="E919" i="2"/>
  <c r="D919" i="2"/>
  <c r="C919" i="2"/>
  <c r="B919" i="2"/>
  <c r="A919" i="2"/>
  <c r="M918" i="2"/>
  <c r="L918" i="2"/>
  <c r="K918" i="2"/>
  <c r="J918" i="2"/>
  <c r="I918" i="2"/>
  <c r="H918" i="2"/>
  <c r="G918" i="2"/>
  <c r="P918" i="2" s="1"/>
  <c r="F918" i="2"/>
  <c r="E918" i="2"/>
  <c r="D918" i="2"/>
  <c r="C918" i="2"/>
  <c r="B918" i="2"/>
  <c r="Q918" i="2" s="1"/>
  <c r="A918" i="2"/>
  <c r="M917" i="2"/>
  <c r="L917" i="2"/>
  <c r="K917" i="2"/>
  <c r="J917" i="2"/>
  <c r="I917" i="2"/>
  <c r="H917" i="2"/>
  <c r="G917" i="2"/>
  <c r="P917" i="2" s="1"/>
  <c r="F917" i="2"/>
  <c r="E917" i="2"/>
  <c r="D917" i="2"/>
  <c r="C917" i="2"/>
  <c r="B917" i="2"/>
  <c r="Q917" i="2" s="1"/>
  <c r="A917" i="2"/>
  <c r="M916" i="2"/>
  <c r="L916" i="2"/>
  <c r="K916" i="2"/>
  <c r="J916" i="2"/>
  <c r="I916" i="2"/>
  <c r="H916" i="2"/>
  <c r="G916" i="2"/>
  <c r="P916" i="2" s="1"/>
  <c r="F916" i="2"/>
  <c r="E916" i="2"/>
  <c r="D916" i="2"/>
  <c r="C916" i="2"/>
  <c r="B916" i="2"/>
  <c r="Q916" i="2" s="1"/>
  <c r="A916" i="2"/>
  <c r="M915" i="2"/>
  <c r="L915" i="2"/>
  <c r="K915" i="2"/>
  <c r="J915" i="2"/>
  <c r="I915" i="2"/>
  <c r="H915" i="2"/>
  <c r="G915" i="2"/>
  <c r="P915" i="2" s="1"/>
  <c r="F915" i="2"/>
  <c r="E915" i="2"/>
  <c r="D915" i="2"/>
  <c r="C915" i="2"/>
  <c r="B915" i="2"/>
  <c r="Q915" i="2" s="1"/>
  <c r="A915" i="2"/>
  <c r="M914" i="2"/>
  <c r="L914" i="2"/>
  <c r="K914" i="2"/>
  <c r="J914" i="2"/>
  <c r="I914" i="2"/>
  <c r="H914" i="2"/>
  <c r="G914" i="2"/>
  <c r="P914" i="2" s="1"/>
  <c r="F914" i="2"/>
  <c r="E914" i="2"/>
  <c r="D914" i="2"/>
  <c r="C914" i="2"/>
  <c r="B914" i="2"/>
  <c r="Q914" i="2" s="1"/>
  <c r="A914" i="2"/>
  <c r="M913" i="2"/>
  <c r="L913" i="2"/>
  <c r="K913" i="2"/>
  <c r="J913" i="2"/>
  <c r="I913" i="2"/>
  <c r="H913" i="2"/>
  <c r="G913" i="2"/>
  <c r="P913" i="2" s="1"/>
  <c r="F913" i="2"/>
  <c r="E913" i="2"/>
  <c r="D913" i="2"/>
  <c r="C913" i="2"/>
  <c r="B913" i="2"/>
  <c r="Q913" i="2" s="1"/>
  <c r="A913" i="2"/>
  <c r="M912" i="2"/>
  <c r="L912" i="2"/>
  <c r="K912" i="2"/>
  <c r="J912" i="2"/>
  <c r="I912" i="2"/>
  <c r="H912" i="2"/>
  <c r="G912" i="2"/>
  <c r="P912" i="2" s="1"/>
  <c r="F912" i="2"/>
  <c r="E912" i="2"/>
  <c r="D912" i="2"/>
  <c r="C912" i="2"/>
  <c r="B912" i="2"/>
  <c r="Q912" i="2" s="1"/>
  <c r="A912" i="2"/>
  <c r="M911" i="2"/>
  <c r="L911" i="2"/>
  <c r="K911" i="2"/>
  <c r="J911" i="2"/>
  <c r="I911" i="2"/>
  <c r="H911" i="2"/>
  <c r="G911" i="2"/>
  <c r="P911" i="2" s="1"/>
  <c r="F911" i="2"/>
  <c r="E911" i="2"/>
  <c r="D911" i="2"/>
  <c r="C911" i="2"/>
  <c r="B911" i="2"/>
  <c r="Q911" i="2" s="1"/>
  <c r="A911" i="2"/>
  <c r="M910" i="2"/>
  <c r="L910" i="2"/>
  <c r="K910" i="2"/>
  <c r="J910" i="2"/>
  <c r="I910" i="2"/>
  <c r="H910" i="2"/>
  <c r="G910" i="2"/>
  <c r="P910" i="2" s="1"/>
  <c r="F910" i="2"/>
  <c r="E910" i="2"/>
  <c r="D910" i="2"/>
  <c r="C910" i="2"/>
  <c r="B910" i="2"/>
  <c r="Q910" i="2" s="1"/>
  <c r="A910" i="2"/>
  <c r="M909" i="2"/>
  <c r="L909" i="2"/>
  <c r="K909" i="2"/>
  <c r="J909" i="2"/>
  <c r="I909" i="2"/>
  <c r="H909" i="2"/>
  <c r="G909" i="2"/>
  <c r="P909" i="2" s="1"/>
  <c r="F909" i="2"/>
  <c r="E909" i="2"/>
  <c r="D909" i="2"/>
  <c r="C909" i="2"/>
  <c r="B909" i="2"/>
  <c r="Q909" i="2" s="1"/>
  <c r="A909" i="2"/>
  <c r="M908" i="2"/>
  <c r="L908" i="2"/>
  <c r="K908" i="2"/>
  <c r="J908" i="2"/>
  <c r="I908" i="2"/>
  <c r="H908" i="2"/>
  <c r="G908" i="2"/>
  <c r="P908" i="2" s="1"/>
  <c r="F908" i="2"/>
  <c r="E908" i="2"/>
  <c r="D908" i="2"/>
  <c r="C908" i="2"/>
  <c r="B908" i="2"/>
  <c r="Q908" i="2" s="1"/>
  <c r="A908" i="2"/>
  <c r="M907" i="2"/>
  <c r="L907" i="2"/>
  <c r="K907" i="2"/>
  <c r="J907" i="2"/>
  <c r="I907" i="2"/>
  <c r="H907" i="2"/>
  <c r="G907" i="2"/>
  <c r="P907" i="2" s="1"/>
  <c r="F907" i="2"/>
  <c r="E907" i="2"/>
  <c r="D907" i="2"/>
  <c r="C907" i="2"/>
  <c r="B907" i="2"/>
  <c r="A907" i="2"/>
  <c r="M906" i="2"/>
  <c r="L906" i="2"/>
  <c r="K906" i="2"/>
  <c r="J906" i="2"/>
  <c r="I906" i="2"/>
  <c r="H906" i="2"/>
  <c r="G906" i="2"/>
  <c r="P906" i="2" s="1"/>
  <c r="F906" i="2"/>
  <c r="E906" i="2"/>
  <c r="D906" i="2"/>
  <c r="C906" i="2"/>
  <c r="B906" i="2"/>
  <c r="Q906" i="2" s="1"/>
  <c r="A906" i="2"/>
  <c r="M905" i="2"/>
  <c r="L905" i="2"/>
  <c r="K905" i="2"/>
  <c r="J905" i="2"/>
  <c r="I905" i="2"/>
  <c r="H905" i="2"/>
  <c r="G905" i="2"/>
  <c r="P905" i="2" s="1"/>
  <c r="F905" i="2"/>
  <c r="E905" i="2"/>
  <c r="D905" i="2"/>
  <c r="C905" i="2"/>
  <c r="B905" i="2"/>
  <c r="A905" i="2"/>
  <c r="M904" i="2"/>
  <c r="L904" i="2"/>
  <c r="K904" i="2"/>
  <c r="J904" i="2"/>
  <c r="I904" i="2"/>
  <c r="H904" i="2"/>
  <c r="G904" i="2"/>
  <c r="P904" i="2" s="1"/>
  <c r="F904" i="2"/>
  <c r="E904" i="2"/>
  <c r="D904" i="2"/>
  <c r="C904" i="2"/>
  <c r="B904" i="2"/>
  <c r="A904" i="2"/>
  <c r="Q905" i="2" l="1"/>
  <c r="Q904" i="2"/>
  <c r="Q907" i="2"/>
  <c r="Q919" i="2"/>
  <c r="Q921" i="2"/>
  <c r="Q920" i="2"/>
  <c r="M903" i="2"/>
  <c r="L903" i="2"/>
  <c r="K903" i="2"/>
  <c r="J903" i="2"/>
  <c r="I903" i="2"/>
  <c r="H903" i="2"/>
  <c r="G903" i="2"/>
  <c r="P903" i="2" s="1"/>
  <c r="F903" i="2"/>
  <c r="E903" i="2"/>
  <c r="D903" i="2"/>
  <c r="C903" i="2"/>
  <c r="B903" i="2"/>
  <c r="A903" i="2"/>
  <c r="M902" i="2"/>
  <c r="L902" i="2"/>
  <c r="K902" i="2"/>
  <c r="J902" i="2"/>
  <c r="I902" i="2"/>
  <c r="H902" i="2"/>
  <c r="G902" i="2"/>
  <c r="P902" i="2" s="1"/>
  <c r="F902" i="2"/>
  <c r="E902" i="2"/>
  <c r="D902" i="2"/>
  <c r="C902" i="2"/>
  <c r="B902" i="2"/>
  <c r="A902" i="2"/>
  <c r="M901" i="2"/>
  <c r="L901" i="2"/>
  <c r="K901" i="2"/>
  <c r="J901" i="2"/>
  <c r="I901" i="2"/>
  <c r="H901" i="2"/>
  <c r="G901" i="2"/>
  <c r="P901" i="2" s="1"/>
  <c r="F901" i="2"/>
  <c r="E901" i="2"/>
  <c r="D901" i="2"/>
  <c r="C901" i="2"/>
  <c r="B901" i="2"/>
  <c r="A901" i="2"/>
  <c r="M900" i="2"/>
  <c r="L900" i="2"/>
  <c r="K900" i="2"/>
  <c r="J900" i="2"/>
  <c r="I900" i="2"/>
  <c r="H900" i="2"/>
  <c r="G900" i="2"/>
  <c r="P900" i="2" s="1"/>
  <c r="F900" i="2"/>
  <c r="E900" i="2"/>
  <c r="D900" i="2"/>
  <c r="C900" i="2"/>
  <c r="B900" i="2"/>
  <c r="A900" i="2"/>
  <c r="M899" i="2"/>
  <c r="L899" i="2"/>
  <c r="K899" i="2"/>
  <c r="J899" i="2"/>
  <c r="I899" i="2"/>
  <c r="H899" i="2"/>
  <c r="G899" i="2"/>
  <c r="P899" i="2" s="1"/>
  <c r="F899" i="2"/>
  <c r="E899" i="2"/>
  <c r="D899" i="2"/>
  <c r="C899" i="2"/>
  <c r="B899" i="2"/>
  <c r="A899" i="2"/>
  <c r="M898" i="2"/>
  <c r="L898" i="2"/>
  <c r="K898" i="2"/>
  <c r="J898" i="2"/>
  <c r="I898" i="2"/>
  <c r="H898" i="2"/>
  <c r="G898" i="2"/>
  <c r="P898" i="2" s="1"/>
  <c r="F898" i="2"/>
  <c r="E898" i="2"/>
  <c r="D898" i="2"/>
  <c r="C898" i="2"/>
  <c r="B898" i="2"/>
  <c r="A898" i="2"/>
  <c r="M897" i="2"/>
  <c r="L897" i="2"/>
  <c r="K897" i="2"/>
  <c r="J897" i="2"/>
  <c r="I897" i="2"/>
  <c r="H897" i="2"/>
  <c r="G897" i="2"/>
  <c r="P897" i="2" s="1"/>
  <c r="F897" i="2"/>
  <c r="E897" i="2"/>
  <c r="D897" i="2"/>
  <c r="C897" i="2"/>
  <c r="B897" i="2"/>
  <c r="A897" i="2"/>
  <c r="M896" i="2"/>
  <c r="L896" i="2"/>
  <c r="K896" i="2"/>
  <c r="J896" i="2"/>
  <c r="I896" i="2"/>
  <c r="H896" i="2"/>
  <c r="G896" i="2"/>
  <c r="P896" i="2" s="1"/>
  <c r="F896" i="2"/>
  <c r="E896" i="2"/>
  <c r="D896" i="2"/>
  <c r="C896" i="2"/>
  <c r="B896" i="2"/>
  <c r="Q896" i="2" s="1"/>
  <c r="A896" i="2"/>
  <c r="Q897" i="2" l="1"/>
  <c r="Q898" i="2"/>
  <c r="Q900" i="2"/>
  <c r="Q902" i="2"/>
  <c r="Q899" i="2"/>
  <c r="Q901" i="2"/>
  <c r="Q903" i="2"/>
  <c r="M895" i="2"/>
  <c r="L895" i="2"/>
  <c r="K895" i="2"/>
  <c r="J895" i="2"/>
  <c r="I895" i="2"/>
  <c r="H895" i="2"/>
  <c r="G895" i="2"/>
  <c r="P895" i="2" s="1"/>
  <c r="F895" i="2"/>
  <c r="E895" i="2"/>
  <c r="D895" i="2"/>
  <c r="C895" i="2"/>
  <c r="B895" i="2"/>
  <c r="A895" i="2"/>
  <c r="M894" i="2"/>
  <c r="L894" i="2"/>
  <c r="K894" i="2"/>
  <c r="J894" i="2"/>
  <c r="I894" i="2"/>
  <c r="H894" i="2"/>
  <c r="G894" i="2"/>
  <c r="P894" i="2" s="1"/>
  <c r="F894" i="2"/>
  <c r="E894" i="2"/>
  <c r="D894" i="2"/>
  <c r="C894" i="2"/>
  <c r="B894" i="2"/>
  <c r="A894" i="2"/>
  <c r="M893" i="2"/>
  <c r="L893" i="2"/>
  <c r="K893" i="2"/>
  <c r="J893" i="2"/>
  <c r="I893" i="2"/>
  <c r="H893" i="2"/>
  <c r="G893" i="2"/>
  <c r="P893" i="2" s="1"/>
  <c r="F893" i="2"/>
  <c r="E893" i="2"/>
  <c r="D893" i="2"/>
  <c r="C893" i="2"/>
  <c r="B893" i="2"/>
  <c r="A893" i="2"/>
  <c r="M892" i="2"/>
  <c r="L892" i="2"/>
  <c r="K892" i="2"/>
  <c r="J892" i="2"/>
  <c r="I892" i="2"/>
  <c r="H892" i="2"/>
  <c r="G892" i="2"/>
  <c r="P892" i="2" s="1"/>
  <c r="F892" i="2"/>
  <c r="E892" i="2"/>
  <c r="D892" i="2"/>
  <c r="C892" i="2"/>
  <c r="B892" i="2"/>
  <c r="A892" i="2"/>
  <c r="M891" i="2"/>
  <c r="L891" i="2"/>
  <c r="K891" i="2"/>
  <c r="J891" i="2"/>
  <c r="I891" i="2"/>
  <c r="H891" i="2"/>
  <c r="G891" i="2"/>
  <c r="P891" i="2" s="1"/>
  <c r="F891" i="2"/>
  <c r="E891" i="2"/>
  <c r="D891" i="2"/>
  <c r="C891" i="2"/>
  <c r="B891" i="2"/>
  <c r="A891" i="2"/>
  <c r="M890" i="2"/>
  <c r="L890" i="2"/>
  <c r="K890" i="2"/>
  <c r="J890" i="2"/>
  <c r="I890" i="2"/>
  <c r="H890" i="2"/>
  <c r="G890" i="2"/>
  <c r="P890" i="2" s="1"/>
  <c r="F890" i="2"/>
  <c r="E890" i="2"/>
  <c r="D890" i="2"/>
  <c r="C890" i="2"/>
  <c r="B890" i="2"/>
  <c r="A890" i="2"/>
  <c r="M889" i="2"/>
  <c r="L889" i="2"/>
  <c r="K889" i="2"/>
  <c r="J889" i="2"/>
  <c r="I889" i="2"/>
  <c r="H889" i="2"/>
  <c r="G889" i="2"/>
  <c r="P889" i="2" s="1"/>
  <c r="F889" i="2"/>
  <c r="E889" i="2"/>
  <c r="D889" i="2"/>
  <c r="C889" i="2"/>
  <c r="B889" i="2"/>
  <c r="A889" i="2"/>
  <c r="M888" i="2"/>
  <c r="L888" i="2"/>
  <c r="K888" i="2"/>
  <c r="J888" i="2"/>
  <c r="I888" i="2"/>
  <c r="H888" i="2"/>
  <c r="G888" i="2"/>
  <c r="P888" i="2" s="1"/>
  <c r="F888" i="2"/>
  <c r="E888" i="2"/>
  <c r="D888" i="2"/>
  <c r="C888" i="2"/>
  <c r="B888" i="2"/>
  <c r="A888" i="2"/>
  <c r="M887" i="2"/>
  <c r="L887" i="2"/>
  <c r="K887" i="2"/>
  <c r="J887" i="2"/>
  <c r="I887" i="2"/>
  <c r="H887" i="2"/>
  <c r="G887" i="2"/>
  <c r="P887" i="2" s="1"/>
  <c r="F887" i="2"/>
  <c r="E887" i="2"/>
  <c r="D887" i="2"/>
  <c r="C887" i="2"/>
  <c r="B887" i="2"/>
  <c r="A887" i="2"/>
  <c r="M886" i="2"/>
  <c r="L886" i="2"/>
  <c r="K886" i="2"/>
  <c r="J886" i="2"/>
  <c r="I886" i="2"/>
  <c r="H886" i="2"/>
  <c r="G886" i="2"/>
  <c r="P886" i="2" s="1"/>
  <c r="F886" i="2"/>
  <c r="E886" i="2"/>
  <c r="D886" i="2"/>
  <c r="C886" i="2"/>
  <c r="B886" i="2"/>
  <c r="Q886" i="2" s="1"/>
  <c r="A886" i="2"/>
  <c r="M885" i="2"/>
  <c r="L885" i="2"/>
  <c r="K885" i="2"/>
  <c r="J885" i="2"/>
  <c r="I885" i="2"/>
  <c r="H885" i="2"/>
  <c r="G885" i="2"/>
  <c r="P885" i="2" s="1"/>
  <c r="F885" i="2"/>
  <c r="E885" i="2"/>
  <c r="D885" i="2"/>
  <c r="C885" i="2"/>
  <c r="B885" i="2"/>
  <c r="A885" i="2"/>
  <c r="M884" i="2"/>
  <c r="L884" i="2"/>
  <c r="K884" i="2"/>
  <c r="J884" i="2"/>
  <c r="I884" i="2"/>
  <c r="H884" i="2"/>
  <c r="G884" i="2"/>
  <c r="P884" i="2" s="1"/>
  <c r="F884" i="2"/>
  <c r="E884" i="2"/>
  <c r="D884" i="2"/>
  <c r="C884" i="2"/>
  <c r="B884" i="2"/>
  <c r="Q884" i="2" s="1"/>
  <c r="A884" i="2"/>
  <c r="M883" i="2"/>
  <c r="L883" i="2"/>
  <c r="K883" i="2"/>
  <c r="J883" i="2"/>
  <c r="I883" i="2"/>
  <c r="H883" i="2"/>
  <c r="G883" i="2"/>
  <c r="P883" i="2" s="1"/>
  <c r="F883" i="2"/>
  <c r="E883" i="2"/>
  <c r="D883" i="2"/>
  <c r="C883" i="2"/>
  <c r="B883" i="2"/>
  <c r="Q883" i="2" s="1"/>
  <c r="A883" i="2"/>
  <c r="M882" i="2"/>
  <c r="L882" i="2"/>
  <c r="K882" i="2"/>
  <c r="J882" i="2"/>
  <c r="I882" i="2"/>
  <c r="H882" i="2"/>
  <c r="G882" i="2"/>
  <c r="P882" i="2" s="1"/>
  <c r="F882" i="2"/>
  <c r="E882" i="2"/>
  <c r="D882" i="2"/>
  <c r="C882" i="2"/>
  <c r="B882" i="2"/>
  <c r="Q882" i="2" s="1"/>
  <c r="A882" i="2"/>
  <c r="M881" i="2"/>
  <c r="L881" i="2"/>
  <c r="K881" i="2"/>
  <c r="J881" i="2"/>
  <c r="I881" i="2"/>
  <c r="H881" i="2"/>
  <c r="G881" i="2"/>
  <c r="P881" i="2" s="1"/>
  <c r="F881" i="2"/>
  <c r="E881" i="2"/>
  <c r="D881" i="2"/>
  <c r="C881" i="2"/>
  <c r="B881" i="2"/>
  <c r="A881" i="2"/>
  <c r="M880" i="2"/>
  <c r="L880" i="2"/>
  <c r="K880" i="2"/>
  <c r="J880" i="2"/>
  <c r="I880" i="2"/>
  <c r="H880" i="2"/>
  <c r="G880" i="2"/>
  <c r="P880" i="2" s="1"/>
  <c r="F880" i="2"/>
  <c r="E880" i="2"/>
  <c r="D880" i="2"/>
  <c r="C880" i="2"/>
  <c r="B880" i="2"/>
  <c r="Q880" i="2" s="1"/>
  <c r="A880" i="2"/>
  <c r="M879" i="2"/>
  <c r="L879" i="2"/>
  <c r="K879" i="2"/>
  <c r="J879" i="2"/>
  <c r="I879" i="2"/>
  <c r="H879" i="2"/>
  <c r="G879" i="2"/>
  <c r="P879" i="2" s="1"/>
  <c r="F879" i="2"/>
  <c r="E879" i="2"/>
  <c r="D879" i="2"/>
  <c r="C879" i="2"/>
  <c r="B879" i="2"/>
  <c r="Q879" i="2" s="1"/>
  <c r="A879" i="2"/>
  <c r="M878" i="2"/>
  <c r="L878" i="2"/>
  <c r="K878" i="2"/>
  <c r="J878" i="2"/>
  <c r="I878" i="2"/>
  <c r="H878" i="2"/>
  <c r="G878" i="2"/>
  <c r="P878" i="2" s="1"/>
  <c r="F878" i="2"/>
  <c r="E878" i="2"/>
  <c r="D878" i="2"/>
  <c r="C878" i="2"/>
  <c r="B878" i="2"/>
  <c r="Q878" i="2" s="1"/>
  <c r="A878" i="2"/>
  <c r="M877" i="2"/>
  <c r="L877" i="2"/>
  <c r="K877" i="2"/>
  <c r="J877" i="2"/>
  <c r="I877" i="2"/>
  <c r="H877" i="2"/>
  <c r="G877" i="2"/>
  <c r="P877" i="2" s="1"/>
  <c r="F877" i="2"/>
  <c r="E877" i="2"/>
  <c r="D877" i="2"/>
  <c r="C877" i="2"/>
  <c r="B877" i="2"/>
  <c r="A877" i="2"/>
  <c r="M876" i="2"/>
  <c r="L876" i="2"/>
  <c r="K876" i="2"/>
  <c r="J876" i="2"/>
  <c r="I876" i="2"/>
  <c r="H876" i="2"/>
  <c r="G876" i="2"/>
  <c r="P876" i="2" s="1"/>
  <c r="F876" i="2"/>
  <c r="E876" i="2"/>
  <c r="D876" i="2"/>
  <c r="C876" i="2"/>
  <c r="B876" i="2"/>
  <c r="Q876" i="2" s="1"/>
  <c r="A876" i="2"/>
  <c r="M875" i="2"/>
  <c r="L875" i="2"/>
  <c r="K875" i="2"/>
  <c r="J875" i="2"/>
  <c r="I875" i="2"/>
  <c r="H875" i="2"/>
  <c r="G875" i="2"/>
  <c r="P875" i="2" s="1"/>
  <c r="F875" i="2"/>
  <c r="E875" i="2"/>
  <c r="D875" i="2"/>
  <c r="C875" i="2"/>
  <c r="B875" i="2"/>
  <c r="Q875" i="2" s="1"/>
  <c r="A875" i="2"/>
  <c r="M874" i="2"/>
  <c r="L874" i="2"/>
  <c r="K874" i="2"/>
  <c r="J874" i="2"/>
  <c r="I874" i="2"/>
  <c r="H874" i="2"/>
  <c r="G874" i="2"/>
  <c r="P874" i="2" s="1"/>
  <c r="F874" i="2"/>
  <c r="E874" i="2"/>
  <c r="D874" i="2"/>
  <c r="C874" i="2"/>
  <c r="B874" i="2"/>
  <c r="Q874" i="2" s="1"/>
  <c r="A874" i="2"/>
  <c r="M873" i="2"/>
  <c r="L873" i="2"/>
  <c r="K873" i="2"/>
  <c r="J873" i="2"/>
  <c r="I873" i="2"/>
  <c r="H873" i="2"/>
  <c r="G873" i="2"/>
  <c r="P873" i="2" s="1"/>
  <c r="F873" i="2"/>
  <c r="E873" i="2"/>
  <c r="D873" i="2"/>
  <c r="C873" i="2"/>
  <c r="B873" i="2"/>
  <c r="A873" i="2"/>
  <c r="M872" i="2"/>
  <c r="L872" i="2"/>
  <c r="K872" i="2"/>
  <c r="J872" i="2"/>
  <c r="I872" i="2"/>
  <c r="H872" i="2"/>
  <c r="G872" i="2"/>
  <c r="P872" i="2" s="1"/>
  <c r="F872" i="2"/>
  <c r="E872" i="2"/>
  <c r="D872" i="2"/>
  <c r="C872" i="2"/>
  <c r="B872" i="2"/>
  <c r="Q872" i="2" s="1"/>
  <c r="A872" i="2"/>
  <c r="M871" i="2"/>
  <c r="L871" i="2"/>
  <c r="K871" i="2"/>
  <c r="J871" i="2"/>
  <c r="I871" i="2"/>
  <c r="H871" i="2"/>
  <c r="G871" i="2"/>
  <c r="P871" i="2" s="1"/>
  <c r="F871" i="2"/>
  <c r="E871" i="2"/>
  <c r="D871" i="2"/>
  <c r="C871" i="2"/>
  <c r="B871" i="2"/>
  <c r="Q871" i="2" s="1"/>
  <c r="A871" i="2"/>
  <c r="M870" i="2"/>
  <c r="L870" i="2"/>
  <c r="K870" i="2"/>
  <c r="J870" i="2"/>
  <c r="I870" i="2"/>
  <c r="H870" i="2"/>
  <c r="G870" i="2"/>
  <c r="P870" i="2" s="1"/>
  <c r="F870" i="2"/>
  <c r="E870" i="2"/>
  <c r="D870" i="2"/>
  <c r="C870" i="2"/>
  <c r="B870" i="2"/>
  <c r="Q870" i="2" s="1"/>
  <c r="A870" i="2"/>
  <c r="M869" i="2"/>
  <c r="L869" i="2"/>
  <c r="K869" i="2"/>
  <c r="J869" i="2"/>
  <c r="I869" i="2"/>
  <c r="H869" i="2"/>
  <c r="G869" i="2"/>
  <c r="P869" i="2" s="1"/>
  <c r="F869" i="2"/>
  <c r="E869" i="2"/>
  <c r="D869" i="2"/>
  <c r="C869" i="2"/>
  <c r="B869" i="2"/>
  <c r="A869" i="2"/>
  <c r="M868" i="2"/>
  <c r="L868" i="2"/>
  <c r="K868" i="2"/>
  <c r="J868" i="2"/>
  <c r="I868" i="2"/>
  <c r="H868" i="2"/>
  <c r="G868" i="2"/>
  <c r="P868" i="2" s="1"/>
  <c r="F868" i="2"/>
  <c r="E868" i="2"/>
  <c r="D868" i="2"/>
  <c r="C868" i="2"/>
  <c r="B868" i="2"/>
  <c r="Q868" i="2" s="1"/>
  <c r="A868" i="2"/>
  <c r="M867" i="2"/>
  <c r="L867" i="2"/>
  <c r="K867" i="2"/>
  <c r="J867" i="2"/>
  <c r="I867" i="2"/>
  <c r="H867" i="2"/>
  <c r="G867" i="2"/>
  <c r="P867" i="2" s="1"/>
  <c r="F867" i="2"/>
  <c r="E867" i="2"/>
  <c r="D867" i="2"/>
  <c r="C867" i="2"/>
  <c r="B867" i="2"/>
  <c r="Q867" i="2" s="1"/>
  <c r="A867" i="2"/>
  <c r="M866" i="2"/>
  <c r="L866" i="2"/>
  <c r="K866" i="2"/>
  <c r="J866" i="2"/>
  <c r="I866" i="2"/>
  <c r="H866" i="2"/>
  <c r="G866" i="2"/>
  <c r="P866" i="2" s="1"/>
  <c r="F866" i="2"/>
  <c r="E866" i="2"/>
  <c r="D866" i="2"/>
  <c r="C866" i="2"/>
  <c r="B866" i="2"/>
  <c r="Q866" i="2" s="1"/>
  <c r="A866" i="2"/>
  <c r="M865" i="2"/>
  <c r="L865" i="2"/>
  <c r="K865" i="2"/>
  <c r="J865" i="2"/>
  <c r="I865" i="2"/>
  <c r="H865" i="2"/>
  <c r="G865" i="2"/>
  <c r="P865" i="2" s="1"/>
  <c r="F865" i="2"/>
  <c r="E865" i="2"/>
  <c r="D865" i="2"/>
  <c r="C865" i="2"/>
  <c r="B865" i="2"/>
  <c r="A865" i="2"/>
  <c r="M864" i="2"/>
  <c r="L864" i="2"/>
  <c r="K864" i="2"/>
  <c r="J864" i="2"/>
  <c r="I864" i="2"/>
  <c r="H864" i="2"/>
  <c r="G864" i="2"/>
  <c r="P864" i="2" s="1"/>
  <c r="F864" i="2"/>
  <c r="E864" i="2"/>
  <c r="D864" i="2"/>
  <c r="C864" i="2"/>
  <c r="B864" i="2"/>
  <c r="Q864" i="2" s="1"/>
  <c r="A864" i="2"/>
  <c r="M863" i="2"/>
  <c r="L863" i="2"/>
  <c r="K863" i="2"/>
  <c r="J863" i="2"/>
  <c r="I863" i="2"/>
  <c r="H863" i="2"/>
  <c r="G863" i="2"/>
  <c r="P863" i="2" s="1"/>
  <c r="F863" i="2"/>
  <c r="E863" i="2"/>
  <c r="D863" i="2"/>
  <c r="C863" i="2"/>
  <c r="B863" i="2"/>
  <c r="Q863" i="2" s="1"/>
  <c r="A863" i="2"/>
  <c r="M862" i="2"/>
  <c r="L862" i="2"/>
  <c r="K862" i="2"/>
  <c r="J862" i="2"/>
  <c r="I862" i="2"/>
  <c r="H862" i="2"/>
  <c r="G862" i="2"/>
  <c r="P862" i="2" s="1"/>
  <c r="F862" i="2"/>
  <c r="E862" i="2"/>
  <c r="D862" i="2"/>
  <c r="C862" i="2"/>
  <c r="B862" i="2"/>
  <c r="Q862" i="2" s="1"/>
  <c r="A862" i="2"/>
  <c r="M861" i="2"/>
  <c r="L861" i="2"/>
  <c r="K861" i="2"/>
  <c r="J861" i="2"/>
  <c r="I861" i="2"/>
  <c r="H861" i="2"/>
  <c r="G861" i="2"/>
  <c r="P861" i="2" s="1"/>
  <c r="F861" i="2"/>
  <c r="E861" i="2"/>
  <c r="D861" i="2"/>
  <c r="C861" i="2"/>
  <c r="B861" i="2"/>
  <c r="A861" i="2"/>
  <c r="M860" i="2"/>
  <c r="L860" i="2"/>
  <c r="K860" i="2"/>
  <c r="J860" i="2"/>
  <c r="I860" i="2"/>
  <c r="H860" i="2"/>
  <c r="G860" i="2"/>
  <c r="P860" i="2" s="1"/>
  <c r="F860" i="2"/>
  <c r="E860" i="2"/>
  <c r="D860" i="2"/>
  <c r="C860" i="2"/>
  <c r="B860" i="2"/>
  <c r="Q860" i="2" s="1"/>
  <c r="A860" i="2"/>
  <c r="M859" i="2"/>
  <c r="L859" i="2"/>
  <c r="K859" i="2"/>
  <c r="J859" i="2"/>
  <c r="I859" i="2"/>
  <c r="H859" i="2"/>
  <c r="G859" i="2"/>
  <c r="P859" i="2" s="1"/>
  <c r="F859" i="2"/>
  <c r="E859" i="2"/>
  <c r="D859" i="2"/>
  <c r="C859" i="2"/>
  <c r="B859" i="2"/>
  <c r="Q859" i="2" s="1"/>
  <c r="A859" i="2"/>
  <c r="M858" i="2"/>
  <c r="L858" i="2"/>
  <c r="K858" i="2"/>
  <c r="J858" i="2"/>
  <c r="I858" i="2"/>
  <c r="H858" i="2"/>
  <c r="G858" i="2"/>
  <c r="P858" i="2" s="1"/>
  <c r="F858" i="2"/>
  <c r="E858" i="2"/>
  <c r="D858" i="2"/>
  <c r="C858" i="2"/>
  <c r="B858" i="2"/>
  <c r="Q858" i="2" s="1"/>
  <c r="A858" i="2"/>
  <c r="M857" i="2"/>
  <c r="L857" i="2"/>
  <c r="K857" i="2"/>
  <c r="J857" i="2"/>
  <c r="I857" i="2"/>
  <c r="H857" i="2"/>
  <c r="G857" i="2"/>
  <c r="P857" i="2" s="1"/>
  <c r="F857" i="2"/>
  <c r="E857" i="2"/>
  <c r="D857" i="2"/>
  <c r="C857" i="2"/>
  <c r="B857" i="2"/>
  <c r="A857" i="2"/>
  <c r="M856" i="2"/>
  <c r="L856" i="2"/>
  <c r="K856" i="2"/>
  <c r="J856" i="2"/>
  <c r="I856" i="2"/>
  <c r="H856" i="2"/>
  <c r="G856" i="2"/>
  <c r="P856" i="2" s="1"/>
  <c r="F856" i="2"/>
  <c r="E856" i="2"/>
  <c r="D856" i="2"/>
  <c r="C856" i="2"/>
  <c r="B856" i="2"/>
  <c r="Q856" i="2" s="1"/>
  <c r="A856" i="2"/>
  <c r="M855" i="2"/>
  <c r="L855" i="2"/>
  <c r="K855" i="2"/>
  <c r="J855" i="2"/>
  <c r="I855" i="2"/>
  <c r="H855" i="2"/>
  <c r="G855" i="2"/>
  <c r="P855" i="2" s="1"/>
  <c r="F855" i="2"/>
  <c r="E855" i="2"/>
  <c r="D855" i="2"/>
  <c r="C855" i="2"/>
  <c r="B855" i="2"/>
  <c r="Q855" i="2" s="1"/>
  <c r="A855" i="2"/>
  <c r="M854" i="2"/>
  <c r="L854" i="2"/>
  <c r="K854" i="2"/>
  <c r="J854" i="2"/>
  <c r="I854" i="2"/>
  <c r="H854" i="2"/>
  <c r="G854" i="2"/>
  <c r="P854" i="2" s="1"/>
  <c r="F854" i="2"/>
  <c r="E854" i="2"/>
  <c r="D854" i="2"/>
  <c r="C854" i="2"/>
  <c r="B854" i="2"/>
  <c r="Q854" i="2" s="1"/>
  <c r="A854" i="2"/>
  <c r="M853" i="2"/>
  <c r="L853" i="2"/>
  <c r="K853" i="2"/>
  <c r="J853" i="2"/>
  <c r="I853" i="2"/>
  <c r="H853" i="2"/>
  <c r="G853" i="2"/>
  <c r="P853" i="2" s="1"/>
  <c r="F853" i="2"/>
  <c r="E853" i="2"/>
  <c r="D853" i="2"/>
  <c r="C853" i="2"/>
  <c r="B853" i="2"/>
  <c r="A853" i="2"/>
  <c r="M852" i="2"/>
  <c r="L852" i="2"/>
  <c r="K852" i="2"/>
  <c r="J852" i="2"/>
  <c r="I852" i="2"/>
  <c r="H852" i="2"/>
  <c r="G852" i="2"/>
  <c r="P852" i="2" s="1"/>
  <c r="F852" i="2"/>
  <c r="E852" i="2"/>
  <c r="D852" i="2"/>
  <c r="C852" i="2"/>
  <c r="B852" i="2"/>
  <c r="Q852" i="2" s="1"/>
  <c r="A852" i="2"/>
  <c r="M851" i="2"/>
  <c r="L851" i="2"/>
  <c r="K851" i="2"/>
  <c r="J851" i="2"/>
  <c r="I851" i="2"/>
  <c r="H851" i="2"/>
  <c r="G851" i="2"/>
  <c r="P851" i="2" s="1"/>
  <c r="F851" i="2"/>
  <c r="E851" i="2"/>
  <c r="D851" i="2"/>
  <c r="C851" i="2"/>
  <c r="B851" i="2"/>
  <c r="Q851" i="2" s="1"/>
  <c r="A851" i="2"/>
  <c r="M850" i="2"/>
  <c r="L850" i="2"/>
  <c r="K850" i="2"/>
  <c r="J850" i="2"/>
  <c r="I850" i="2"/>
  <c r="H850" i="2"/>
  <c r="G850" i="2"/>
  <c r="P850" i="2" s="1"/>
  <c r="F850" i="2"/>
  <c r="E850" i="2"/>
  <c r="D850" i="2"/>
  <c r="C850" i="2"/>
  <c r="B850" i="2"/>
  <c r="Q850" i="2" s="1"/>
  <c r="A850" i="2"/>
  <c r="M849" i="2"/>
  <c r="L849" i="2"/>
  <c r="K849" i="2"/>
  <c r="J849" i="2"/>
  <c r="I849" i="2"/>
  <c r="H849" i="2"/>
  <c r="G849" i="2"/>
  <c r="P849" i="2" s="1"/>
  <c r="F849" i="2"/>
  <c r="E849" i="2"/>
  <c r="D849" i="2"/>
  <c r="C849" i="2"/>
  <c r="B849" i="2"/>
  <c r="A849" i="2"/>
  <c r="M848" i="2"/>
  <c r="L848" i="2"/>
  <c r="K848" i="2"/>
  <c r="J848" i="2"/>
  <c r="I848" i="2"/>
  <c r="H848" i="2"/>
  <c r="G848" i="2"/>
  <c r="P848" i="2" s="1"/>
  <c r="F848" i="2"/>
  <c r="E848" i="2"/>
  <c r="D848" i="2"/>
  <c r="C848" i="2"/>
  <c r="B848" i="2"/>
  <c r="Q848" i="2" s="1"/>
  <c r="A848" i="2"/>
  <c r="M847" i="2"/>
  <c r="L847" i="2"/>
  <c r="K847" i="2"/>
  <c r="J847" i="2"/>
  <c r="I847" i="2"/>
  <c r="H847" i="2"/>
  <c r="G847" i="2"/>
  <c r="P847" i="2" s="1"/>
  <c r="F847" i="2"/>
  <c r="E847" i="2"/>
  <c r="D847" i="2"/>
  <c r="C847" i="2"/>
  <c r="B847" i="2"/>
  <c r="Q847" i="2" s="1"/>
  <c r="A847" i="2"/>
  <c r="M846" i="2"/>
  <c r="L846" i="2"/>
  <c r="K846" i="2"/>
  <c r="J846" i="2"/>
  <c r="I846" i="2"/>
  <c r="H846" i="2"/>
  <c r="G846" i="2"/>
  <c r="P846" i="2" s="1"/>
  <c r="F846" i="2"/>
  <c r="E846" i="2"/>
  <c r="D846" i="2"/>
  <c r="C846" i="2"/>
  <c r="B846" i="2"/>
  <c r="Q846" i="2" s="1"/>
  <c r="A846" i="2"/>
  <c r="M845" i="2"/>
  <c r="L845" i="2"/>
  <c r="K845" i="2"/>
  <c r="J845" i="2"/>
  <c r="I845" i="2"/>
  <c r="H845" i="2"/>
  <c r="G845" i="2"/>
  <c r="P845" i="2" s="1"/>
  <c r="F845" i="2"/>
  <c r="E845" i="2"/>
  <c r="D845" i="2"/>
  <c r="C845" i="2"/>
  <c r="B845" i="2"/>
  <c r="A845" i="2"/>
  <c r="M844" i="2"/>
  <c r="L844" i="2"/>
  <c r="K844" i="2"/>
  <c r="J844" i="2"/>
  <c r="I844" i="2"/>
  <c r="H844" i="2"/>
  <c r="G844" i="2"/>
  <c r="P844" i="2" s="1"/>
  <c r="F844" i="2"/>
  <c r="E844" i="2"/>
  <c r="D844" i="2"/>
  <c r="C844" i="2"/>
  <c r="B844" i="2"/>
  <c r="Q844" i="2" s="1"/>
  <c r="A844" i="2"/>
  <c r="M843" i="2"/>
  <c r="L843" i="2"/>
  <c r="K843" i="2"/>
  <c r="J843" i="2"/>
  <c r="I843" i="2"/>
  <c r="H843" i="2"/>
  <c r="G843" i="2"/>
  <c r="P843" i="2" s="1"/>
  <c r="F843" i="2"/>
  <c r="E843" i="2"/>
  <c r="D843" i="2"/>
  <c r="C843" i="2"/>
  <c r="B843" i="2"/>
  <c r="Q843" i="2" s="1"/>
  <c r="A843" i="2"/>
  <c r="M842" i="2"/>
  <c r="L842" i="2"/>
  <c r="K842" i="2"/>
  <c r="J842" i="2"/>
  <c r="I842" i="2"/>
  <c r="H842" i="2"/>
  <c r="G842" i="2"/>
  <c r="P842" i="2" s="1"/>
  <c r="F842" i="2"/>
  <c r="E842" i="2"/>
  <c r="D842" i="2"/>
  <c r="C842" i="2"/>
  <c r="B842" i="2"/>
  <c r="Q842" i="2" s="1"/>
  <c r="A842" i="2"/>
  <c r="M841" i="2"/>
  <c r="L841" i="2"/>
  <c r="K841" i="2"/>
  <c r="J841" i="2"/>
  <c r="I841" i="2"/>
  <c r="H841" i="2"/>
  <c r="G841" i="2"/>
  <c r="P841" i="2" s="1"/>
  <c r="F841" i="2"/>
  <c r="E841" i="2"/>
  <c r="D841" i="2"/>
  <c r="C841" i="2"/>
  <c r="B841" i="2"/>
  <c r="A841" i="2"/>
  <c r="M840" i="2"/>
  <c r="L840" i="2"/>
  <c r="K840" i="2"/>
  <c r="J840" i="2"/>
  <c r="I840" i="2"/>
  <c r="H840" i="2"/>
  <c r="G840" i="2"/>
  <c r="P840" i="2" s="1"/>
  <c r="F840" i="2"/>
  <c r="E840" i="2"/>
  <c r="D840" i="2"/>
  <c r="C840" i="2"/>
  <c r="B840" i="2"/>
  <c r="Q840" i="2" s="1"/>
  <c r="A840" i="2"/>
  <c r="M839" i="2"/>
  <c r="L839" i="2"/>
  <c r="K839" i="2"/>
  <c r="J839" i="2"/>
  <c r="I839" i="2"/>
  <c r="H839" i="2"/>
  <c r="G839" i="2"/>
  <c r="P839" i="2" s="1"/>
  <c r="F839" i="2"/>
  <c r="E839" i="2"/>
  <c r="D839" i="2"/>
  <c r="C839" i="2"/>
  <c r="B839" i="2"/>
  <c r="Q839" i="2" s="1"/>
  <c r="A839" i="2"/>
  <c r="M838" i="2"/>
  <c r="L838" i="2"/>
  <c r="K838" i="2"/>
  <c r="J838" i="2"/>
  <c r="I838" i="2"/>
  <c r="H838" i="2"/>
  <c r="G838" i="2"/>
  <c r="P838" i="2" s="1"/>
  <c r="F838" i="2"/>
  <c r="E838" i="2"/>
  <c r="D838" i="2"/>
  <c r="C838" i="2"/>
  <c r="B838" i="2"/>
  <c r="Q838" i="2" s="1"/>
  <c r="A838" i="2"/>
  <c r="M837" i="2"/>
  <c r="L837" i="2"/>
  <c r="K837" i="2"/>
  <c r="J837" i="2"/>
  <c r="I837" i="2"/>
  <c r="H837" i="2"/>
  <c r="G837" i="2"/>
  <c r="P837" i="2" s="1"/>
  <c r="F837" i="2"/>
  <c r="E837" i="2"/>
  <c r="D837" i="2"/>
  <c r="C837" i="2"/>
  <c r="B837" i="2"/>
  <c r="A837" i="2"/>
  <c r="M836" i="2"/>
  <c r="L836" i="2"/>
  <c r="K836" i="2"/>
  <c r="J836" i="2"/>
  <c r="I836" i="2"/>
  <c r="H836" i="2"/>
  <c r="G836" i="2"/>
  <c r="P836" i="2" s="1"/>
  <c r="F836" i="2"/>
  <c r="E836" i="2"/>
  <c r="D836" i="2"/>
  <c r="C836" i="2"/>
  <c r="B836" i="2"/>
  <c r="Q836" i="2" s="1"/>
  <c r="A836" i="2"/>
  <c r="M835" i="2"/>
  <c r="L835" i="2"/>
  <c r="K835" i="2"/>
  <c r="J835" i="2"/>
  <c r="I835" i="2"/>
  <c r="H835" i="2"/>
  <c r="G835" i="2"/>
  <c r="P835" i="2" s="1"/>
  <c r="F835" i="2"/>
  <c r="E835" i="2"/>
  <c r="D835" i="2"/>
  <c r="C835" i="2"/>
  <c r="B835" i="2"/>
  <c r="Q835" i="2" s="1"/>
  <c r="A835" i="2"/>
  <c r="M834" i="2"/>
  <c r="L834" i="2"/>
  <c r="K834" i="2"/>
  <c r="J834" i="2"/>
  <c r="I834" i="2"/>
  <c r="H834" i="2"/>
  <c r="G834" i="2"/>
  <c r="P834" i="2" s="1"/>
  <c r="F834" i="2"/>
  <c r="E834" i="2"/>
  <c r="D834" i="2"/>
  <c r="C834" i="2"/>
  <c r="B834" i="2"/>
  <c r="Q834" i="2" s="1"/>
  <c r="A834" i="2"/>
  <c r="M833" i="2"/>
  <c r="L833" i="2"/>
  <c r="K833" i="2"/>
  <c r="J833" i="2"/>
  <c r="I833" i="2"/>
  <c r="H833" i="2"/>
  <c r="G833" i="2"/>
  <c r="P833" i="2" s="1"/>
  <c r="F833" i="2"/>
  <c r="E833" i="2"/>
  <c r="D833" i="2"/>
  <c r="C833" i="2"/>
  <c r="B833" i="2"/>
  <c r="A833" i="2"/>
  <c r="M832" i="2"/>
  <c r="L832" i="2"/>
  <c r="K832" i="2"/>
  <c r="J832" i="2"/>
  <c r="I832" i="2"/>
  <c r="H832" i="2"/>
  <c r="G832" i="2"/>
  <c r="P832" i="2" s="1"/>
  <c r="F832" i="2"/>
  <c r="E832" i="2"/>
  <c r="D832" i="2"/>
  <c r="C832" i="2"/>
  <c r="B832" i="2"/>
  <c r="Q832" i="2" s="1"/>
  <c r="A832" i="2"/>
  <c r="M831" i="2"/>
  <c r="L831" i="2"/>
  <c r="K831" i="2"/>
  <c r="J831" i="2"/>
  <c r="I831" i="2"/>
  <c r="H831" i="2"/>
  <c r="G831" i="2"/>
  <c r="P831" i="2" s="1"/>
  <c r="F831" i="2"/>
  <c r="E831" i="2"/>
  <c r="D831" i="2"/>
  <c r="C831" i="2"/>
  <c r="B831" i="2"/>
  <c r="Q831" i="2" s="1"/>
  <c r="A831" i="2"/>
  <c r="M830" i="2"/>
  <c r="L830" i="2"/>
  <c r="K830" i="2"/>
  <c r="J830" i="2"/>
  <c r="I830" i="2"/>
  <c r="H830" i="2"/>
  <c r="G830" i="2"/>
  <c r="P830" i="2" s="1"/>
  <c r="F830" i="2"/>
  <c r="E830" i="2"/>
  <c r="D830" i="2"/>
  <c r="C830" i="2"/>
  <c r="B830" i="2"/>
  <c r="Q830" i="2" s="1"/>
  <c r="A830" i="2"/>
  <c r="M829" i="2"/>
  <c r="L829" i="2"/>
  <c r="K829" i="2"/>
  <c r="J829" i="2"/>
  <c r="I829" i="2"/>
  <c r="H829" i="2"/>
  <c r="G829" i="2"/>
  <c r="P829" i="2" s="1"/>
  <c r="F829" i="2"/>
  <c r="E829" i="2"/>
  <c r="D829" i="2"/>
  <c r="C829" i="2"/>
  <c r="B829" i="2"/>
  <c r="A829" i="2"/>
  <c r="M828" i="2"/>
  <c r="L828" i="2"/>
  <c r="K828" i="2"/>
  <c r="J828" i="2"/>
  <c r="I828" i="2"/>
  <c r="H828" i="2"/>
  <c r="G828" i="2"/>
  <c r="P828" i="2" s="1"/>
  <c r="F828" i="2"/>
  <c r="E828" i="2"/>
  <c r="D828" i="2"/>
  <c r="C828" i="2"/>
  <c r="B828" i="2"/>
  <c r="A828" i="2"/>
  <c r="M827" i="2"/>
  <c r="L827" i="2"/>
  <c r="K827" i="2"/>
  <c r="J827" i="2"/>
  <c r="I827" i="2"/>
  <c r="H827" i="2"/>
  <c r="G827" i="2"/>
  <c r="P827" i="2" s="1"/>
  <c r="F827" i="2"/>
  <c r="E827" i="2"/>
  <c r="D827" i="2"/>
  <c r="C827" i="2"/>
  <c r="B827" i="2"/>
  <c r="A827" i="2"/>
  <c r="M826" i="2"/>
  <c r="L826" i="2"/>
  <c r="K826" i="2"/>
  <c r="J826" i="2"/>
  <c r="I826" i="2"/>
  <c r="H826" i="2"/>
  <c r="G826" i="2"/>
  <c r="P826" i="2" s="1"/>
  <c r="F826" i="2"/>
  <c r="E826" i="2"/>
  <c r="D826" i="2"/>
  <c r="C826" i="2"/>
  <c r="B826" i="2"/>
  <c r="Q826" i="2" s="1"/>
  <c r="A826" i="2"/>
  <c r="M825" i="2"/>
  <c r="L825" i="2"/>
  <c r="K825" i="2"/>
  <c r="J825" i="2"/>
  <c r="I825" i="2"/>
  <c r="H825" i="2"/>
  <c r="G825" i="2"/>
  <c r="P825" i="2" s="1"/>
  <c r="F825" i="2"/>
  <c r="E825" i="2"/>
  <c r="D825" i="2"/>
  <c r="C825" i="2"/>
  <c r="B825" i="2"/>
  <c r="Q825" i="2" s="1"/>
  <c r="A825" i="2"/>
  <c r="M824" i="2"/>
  <c r="L824" i="2"/>
  <c r="K824" i="2"/>
  <c r="J824" i="2"/>
  <c r="I824" i="2"/>
  <c r="H824" i="2"/>
  <c r="G824" i="2"/>
  <c r="P824" i="2" s="1"/>
  <c r="F824" i="2"/>
  <c r="E824" i="2"/>
  <c r="D824" i="2"/>
  <c r="C824" i="2"/>
  <c r="B824" i="2"/>
  <c r="Q824" i="2" s="1"/>
  <c r="A824" i="2"/>
  <c r="M823" i="2"/>
  <c r="L823" i="2"/>
  <c r="K823" i="2"/>
  <c r="J823" i="2"/>
  <c r="I823" i="2"/>
  <c r="H823" i="2"/>
  <c r="G823" i="2"/>
  <c r="P823" i="2" s="1"/>
  <c r="F823" i="2"/>
  <c r="E823" i="2"/>
  <c r="D823" i="2"/>
  <c r="C823" i="2"/>
  <c r="B823" i="2"/>
  <c r="A823" i="2"/>
  <c r="M822" i="2"/>
  <c r="L822" i="2"/>
  <c r="K822" i="2"/>
  <c r="J822" i="2"/>
  <c r="I822" i="2"/>
  <c r="H822" i="2"/>
  <c r="G822" i="2"/>
  <c r="P822" i="2" s="1"/>
  <c r="F822" i="2"/>
  <c r="E822" i="2"/>
  <c r="D822" i="2"/>
  <c r="C822" i="2"/>
  <c r="B822" i="2"/>
  <c r="Q822" i="2" s="1"/>
  <c r="A822" i="2"/>
  <c r="M821" i="2"/>
  <c r="L821" i="2"/>
  <c r="K821" i="2"/>
  <c r="J821" i="2"/>
  <c r="I821" i="2"/>
  <c r="H821" i="2"/>
  <c r="G821" i="2"/>
  <c r="P821" i="2" s="1"/>
  <c r="F821" i="2"/>
  <c r="E821" i="2"/>
  <c r="D821" i="2"/>
  <c r="C821" i="2"/>
  <c r="B821" i="2"/>
  <c r="Q821" i="2" s="1"/>
  <c r="A821" i="2"/>
  <c r="M820" i="2"/>
  <c r="L820" i="2"/>
  <c r="K820" i="2"/>
  <c r="J820" i="2"/>
  <c r="I820" i="2"/>
  <c r="H820" i="2"/>
  <c r="G820" i="2"/>
  <c r="P820" i="2" s="1"/>
  <c r="F820" i="2"/>
  <c r="E820" i="2"/>
  <c r="D820" i="2"/>
  <c r="C820" i="2"/>
  <c r="B820" i="2"/>
  <c r="A820" i="2"/>
  <c r="M819" i="2"/>
  <c r="L819" i="2"/>
  <c r="K819" i="2"/>
  <c r="J819" i="2"/>
  <c r="I819" i="2"/>
  <c r="H819" i="2"/>
  <c r="G819" i="2"/>
  <c r="P819" i="2" s="1"/>
  <c r="F819" i="2"/>
  <c r="E819" i="2"/>
  <c r="D819" i="2"/>
  <c r="C819" i="2"/>
  <c r="B819" i="2"/>
  <c r="A819" i="2"/>
  <c r="M818" i="2"/>
  <c r="L818" i="2"/>
  <c r="K818" i="2"/>
  <c r="J818" i="2"/>
  <c r="I818" i="2"/>
  <c r="H818" i="2"/>
  <c r="G818" i="2"/>
  <c r="P818" i="2" s="1"/>
  <c r="F818" i="2"/>
  <c r="E818" i="2"/>
  <c r="D818" i="2"/>
  <c r="C818" i="2"/>
  <c r="B818" i="2"/>
  <c r="Q818" i="2" s="1"/>
  <c r="A818" i="2"/>
  <c r="M817" i="2"/>
  <c r="L817" i="2"/>
  <c r="K817" i="2"/>
  <c r="J817" i="2"/>
  <c r="I817" i="2"/>
  <c r="H817" i="2"/>
  <c r="G817" i="2"/>
  <c r="P817" i="2" s="1"/>
  <c r="F817" i="2"/>
  <c r="E817" i="2"/>
  <c r="D817" i="2"/>
  <c r="C817" i="2"/>
  <c r="B817" i="2"/>
  <c r="A817" i="2"/>
  <c r="M816" i="2"/>
  <c r="L816" i="2"/>
  <c r="K816" i="2"/>
  <c r="J816" i="2"/>
  <c r="I816" i="2"/>
  <c r="H816" i="2"/>
  <c r="G816" i="2"/>
  <c r="P816" i="2" s="1"/>
  <c r="F816" i="2"/>
  <c r="E816" i="2"/>
  <c r="D816" i="2"/>
  <c r="C816" i="2"/>
  <c r="B816" i="2"/>
  <c r="Q816" i="2" s="1"/>
  <c r="A816" i="2"/>
  <c r="M815" i="2"/>
  <c r="L815" i="2"/>
  <c r="K815" i="2"/>
  <c r="J815" i="2"/>
  <c r="I815" i="2"/>
  <c r="H815" i="2"/>
  <c r="G815" i="2"/>
  <c r="P815" i="2" s="1"/>
  <c r="F815" i="2"/>
  <c r="E815" i="2"/>
  <c r="D815" i="2"/>
  <c r="C815" i="2"/>
  <c r="B815" i="2"/>
  <c r="A815" i="2"/>
  <c r="M814" i="2"/>
  <c r="L814" i="2"/>
  <c r="K814" i="2"/>
  <c r="J814" i="2"/>
  <c r="I814" i="2"/>
  <c r="H814" i="2"/>
  <c r="G814" i="2"/>
  <c r="P814" i="2" s="1"/>
  <c r="F814" i="2"/>
  <c r="E814" i="2"/>
  <c r="D814" i="2"/>
  <c r="C814" i="2"/>
  <c r="B814" i="2"/>
  <c r="A814" i="2"/>
  <c r="M813" i="2"/>
  <c r="L813" i="2"/>
  <c r="K813" i="2"/>
  <c r="J813" i="2"/>
  <c r="I813" i="2"/>
  <c r="H813" i="2"/>
  <c r="G813" i="2"/>
  <c r="P813" i="2" s="1"/>
  <c r="F813" i="2"/>
  <c r="E813" i="2"/>
  <c r="D813" i="2"/>
  <c r="C813" i="2"/>
  <c r="B813" i="2"/>
  <c r="Q813" i="2" s="1"/>
  <c r="A813" i="2"/>
  <c r="M812" i="2"/>
  <c r="L812" i="2"/>
  <c r="K812" i="2"/>
  <c r="J812" i="2"/>
  <c r="I812" i="2"/>
  <c r="H812" i="2"/>
  <c r="G812" i="2"/>
  <c r="P812" i="2" s="1"/>
  <c r="F812" i="2"/>
  <c r="E812" i="2"/>
  <c r="D812" i="2"/>
  <c r="C812" i="2"/>
  <c r="B812" i="2"/>
  <c r="Q812" i="2" s="1"/>
  <c r="A812" i="2"/>
  <c r="M811" i="2"/>
  <c r="L811" i="2"/>
  <c r="K811" i="2"/>
  <c r="J811" i="2"/>
  <c r="I811" i="2"/>
  <c r="H811" i="2"/>
  <c r="G811" i="2"/>
  <c r="P811" i="2" s="1"/>
  <c r="F811" i="2"/>
  <c r="E811" i="2"/>
  <c r="D811" i="2"/>
  <c r="C811" i="2"/>
  <c r="B811" i="2"/>
  <c r="A811" i="2"/>
  <c r="M810" i="2"/>
  <c r="L810" i="2"/>
  <c r="K810" i="2"/>
  <c r="J810" i="2"/>
  <c r="I810" i="2"/>
  <c r="H810" i="2"/>
  <c r="G810" i="2"/>
  <c r="P810" i="2" s="1"/>
  <c r="F810" i="2"/>
  <c r="E810" i="2"/>
  <c r="D810" i="2"/>
  <c r="C810" i="2"/>
  <c r="B810" i="2"/>
  <c r="Q810" i="2" s="1"/>
  <c r="A810" i="2"/>
  <c r="M809" i="2"/>
  <c r="L809" i="2"/>
  <c r="K809" i="2"/>
  <c r="J809" i="2"/>
  <c r="I809" i="2"/>
  <c r="H809" i="2"/>
  <c r="G809" i="2"/>
  <c r="P809" i="2" s="1"/>
  <c r="F809" i="2"/>
  <c r="E809" i="2"/>
  <c r="D809" i="2"/>
  <c r="C809" i="2"/>
  <c r="B809" i="2"/>
  <c r="Q809" i="2" s="1"/>
  <c r="A809" i="2"/>
  <c r="M808" i="2"/>
  <c r="L808" i="2"/>
  <c r="K808" i="2"/>
  <c r="J808" i="2"/>
  <c r="I808" i="2"/>
  <c r="H808" i="2"/>
  <c r="G808" i="2"/>
  <c r="P808" i="2" s="1"/>
  <c r="F808" i="2"/>
  <c r="E808" i="2"/>
  <c r="D808" i="2"/>
  <c r="C808" i="2"/>
  <c r="B808" i="2"/>
  <c r="Q808" i="2" s="1"/>
  <c r="A808" i="2"/>
  <c r="M807" i="2"/>
  <c r="L807" i="2"/>
  <c r="K807" i="2"/>
  <c r="J807" i="2"/>
  <c r="I807" i="2"/>
  <c r="H807" i="2"/>
  <c r="G807" i="2"/>
  <c r="P807" i="2" s="1"/>
  <c r="F807" i="2"/>
  <c r="E807" i="2"/>
  <c r="D807" i="2"/>
  <c r="C807" i="2"/>
  <c r="B807" i="2"/>
  <c r="A807" i="2"/>
  <c r="M806" i="2"/>
  <c r="L806" i="2"/>
  <c r="K806" i="2"/>
  <c r="J806" i="2"/>
  <c r="I806" i="2"/>
  <c r="H806" i="2"/>
  <c r="G806" i="2"/>
  <c r="P806" i="2" s="1"/>
  <c r="F806" i="2"/>
  <c r="E806" i="2"/>
  <c r="D806" i="2"/>
  <c r="C806" i="2"/>
  <c r="B806" i="2"/>
  <c r="Q806" i="2" s="1"/>
  <c r="A806" i="2"/>
  <c r="M805" i="2"/>
  <c r="L805" i="2"/>
  <c r="K805" i="2"/>
  <c r="J805" i="2"/>
  <c r="I805" i="2"/>
  <c r="H805" i="2"/>
  <c r="G805" i="2"/>
  <c r="P805" i="2" s="1"/>
  <c r="F805" i="2"/>
  <c r="E805" i="2"/>
  <c r="D805" i="2"/>
  <c r="C805" i="2"/>
  <c r="B805" i="2"/>
  <c r="Q805" i="2" s="1"/>
  <c r="A805" i="2"/>
  <c r="M804" i="2"/>
  <c r="L804" i="2"/>
  <c r="K804" i="2"/>
  <c r="J804" i="2"/>
  <c r="I804" i="2"/>
  <c r="H804" i="2"/>
  <c r="G804" i="2"/>
  <c r="P804" i="2" s="1"/>
  <c r="F804" i="2"/>
  <c r="E804" i="2"/>
  <c r="D804" i="2"/>
  <c r="C804" i="2"/>
  <c r="B804" i="2"/>
  <c r="A804" i="2"/>
  <c r="M803" i="2"/>
  <c r="L803" i="2"/>
  <c r="K803" i="2"/>
  <c r="J803" i="2"/>
  <c r="I803" i="2"/>
  <c r="H803" i="2"/>
  <c r="G803" i="2"/>
  <c r="P803" i="2" s="1"/>
  <c r="F803" i="2"/>
  <c r="E803" i="2"/>
  <c r="D803" i="2"/>
  <c r="C803" i="2"/>
  <c r="B803" i="2"/>
  <c r="A803" i="2"/>
  <c r="M802" i="2"/>
  <c r="L802" i="2"/>
  <c r="K802" i="2"/>
  <c r="J802" i="2"/>
  <c r="I802" i="2"/>
  <c r="H802" i="2"/>
  <c r="G802" i="2"/>
  <c r="P802" i="2" s="1"/>
  <c r="F802" i="2"/>
  <c r="E802" i="2"/>
  <c r="D802" i="2"/>
  <c r="C802" i="2"/>
  <c r="B802" i="2"/>
  <c r="Q802" i="2" s="1"/>
  <c r="A802" i="2"/>
  <c r="M801" i="2"/>
  <c r="L801" i="2"/>
  <c r="K801" i="2"/>
  <c r="J801" i="2"/>
  <c r="I801" i="2"/>
  <c r="H801" i="2"/>
  <c r="G801" i="2"/>
  <c r="P801" i="2" s="1"/>
  <c r="F801" i="2"/>
  <c r="E801" i="2"/>
  <c r="D801" i="2"/>
  <c r="C801" i="2"/>
  <c r="B801" i="2"/>
  <c r="A801" i="2"/>
  <c r="M800" i="2"/>
  <c r="L800" i="2"/>
  <c r="K800" i="2"/>
  <c r="J800" i="2"/>
  <c r="I800" i="2"/>
  <c r="H800" i="2"/>
  <c r="G800" i="2"/>
  <c r="P800" i="2" s="1"/>
  <c r="F800" i="2"/>
  <c r="E800" i="2"/>
  <c r="D800" i="2"/>
  <c r="C800" i="2"/>
  <c r="B800" i="2"/>
  <c r="Q800" i="2" s="1"/>
  <c r="A800" i="2"/>
  <c r="M799" i="2"/>
  <c r="L799" i="2"/>
  <c r="K799" i="2"/>
  <c r="J799" i="2"/>
  <c r="I799" i="2"/>
  <c r="H799" i="2"/>
  <c r="G799" i="2"/>
  <c r="P799" i="2" s="1"/>
  <c r="F799" i="2"/>
  <c r="E799" i="2"/>
  <c r="D799" i="2"/>
  <c r="C799" i="2"/>
  <c r="B799" i="2"/>
  <c r="A799" i="2"/>
  <c r="M798" i="2"/>
  <c r="L798" i="2"/>
  <c r="K798" i="2"/>
  <c r="J798" i="2"/>
  <c r="I798" i="2"/>
  <c r="H798" i="2"/>
  <c r="G798" i="2"/>
  <c r="P798" i="2" s="1"/>
  <c r="F798" i="2"/>
  <c r="E798" i="2"/>
  <c r="D798" i="2"/>
  <c r="C798" i="2"/>
  <c r="B798" i="2"/>
  <c r="A798" i="2"/>
  <c r="M797" i="2"/>
  <c r="L797" i="2"/>
  <c r="K797" i="2"/>
  <c r="J797" i="2"/>
  <c r="I797" i="2"/>
  <c r="H797" i="2"/>
  <c r="G797" i="2"/>
  <c r="P797" i="2" s="1"/>
  <c r="F797" i="2"/>
  <c r="E797" i="2"/>
  <c r="D797" i="2"/>
  <c r="C797" i="2"/>
  <c r="B797" i="2"/>
  <c r="Q797" i="2" s="1"/>
  <c r="A797" i="2"/>
  <c r="M796" i="2"/>
  <c r="L796" i="2"/>
  <c r="K796" i="2"/>
  <c r="J796" i="2"/>
  <c r="I796" i="2"/>
  <c r="H796" i="2"/>
  <c r="G796" i="2"/>
  <c r="P796" i="2" s="1"/>
  <c r="F796" i="2"/>
  <c r="E796" i="2"/>
  <c r="D796" i="2"/>
  <c r="C796" i="2"/>
  <c r="B796" i="2"/>
  <c r="Q796" i="2" s="1"/>
  <c r="A796" i="2"/>
  <c r="M795" i="2"/>
  <c r="L795" i="2"/>
  <c r="K795" i="2"/>
  <c r="J795" i="2"/>
  <c r="I795" i="2"/>
  <c r="H795" i="2"/>
  <c r="G795" i="2"/>
  <c r="P795" i="2" s="1"/>
  <c r="F795" i="2"/>
  <c r="E795" i="2"/>
  <c r="D795" i="2"/>
  <c r="C795" i="2"/>
  <c r="B795" i="2"/>
  <c r="A795" i="2"/>
  <c r="M794" i="2"/>
  <c r="L794" i="2"/>
  <c r="K794" i="2"/>
  <c r="J794" i="2"/>
  <c r="I794" i="2"/>
  <c r="H794" i="2"/>
  <c r="G794" i="2"/>
  <c r="P794" i="2" s="1"/>
  <c r="F794" i="2"/>
  <c r="E794" i="2"/>
  <c r="D794" i="2"/>
  <c r="C794" i="2"/>
  <c r="B794" i="2"/>
  <c r="Q794" i="2" s="1"/>
  <c r="A794" i="2"/>
  <c r="M793" i="2"/>
  <c r="L793" i="2"/>
  <c r="K793" i="2"/>
  <c r="J793" i="2"/>
  <c r="I793" i="2"/>
  <c r="H793" i="2"/>
  <c r="G793" i="2"/>
  <c r="P793" i="2" s="1"/>
  <c r="F793" i="2"/>
  <c r="E793" i="2"/>
  <c r="D793" i="2"/>
  <c r="C793" i="2"/>
  <c r="B793" i="2"/>
  <c r="Q793" i="2" s="1"/>
  <c r="A793" i="2"/>
  <c r="M792" i="2"/>
  <c r="L792" i="2"/>
  <c r="K792" i="2"/>
  <c r="J792" i="2"/>
  <c r="I792" i="2"/>
  <c r="H792" i="2"/>
  <c r="G792" i="2"/>
  <c r="P792" i="2" s="1"/>
  <c r="F792" i="2"/>
  <c r="E792" i="2"/>
  <c r="D792" i="2"/>
  <c r="C792" i="2"/>
  <c r="B792" i="2"/>
  <c r="Q792" i="2" s="1"/>
  <c r="A792" i="2"/>
  <c r="M791" i="2"/>
  <c r="L791" i="2"/>
  <c r="K791" i="2"/>
  <c r="J791" i="2"/>
  <c r="I791" i="2"/>
  <c r="H791" i="2"/>
  <c r="G791" i="2"/>
  <c r="P791" i="2" s="1"/>
  <c r="F791" i="2"/>
  <c r="E791" i="2"/>
  <c r="D791" i="2"/>
  <c r="C791" i="2"/>
  <c r="B791" i="2"/>
  <c r="A791" i="2"/>
  <c r="M790" i="2"/>
  <c r="L790" i="2"/>
  <c r="K790" i="2"/>
  <c r="J790" i="2"/>
  <c r="I790" i="2"/>
  <c r="H790" i="2"/>
  <c r="G790" i="2"/>
  <c r="P790" i="2" s="1"/>
  <c r="F790" i="2"/>
  <c r="E790" i="2"/>
  <c r="D790" i="2"/>
  <c r="C790" i="2"/>
  <c r="B790" i="2"/>
  <c r="Q790" i="2" s="1"/>
  <c r="A790" i="2"/>
  <c r="M789" i="2"/>
  <c r="L789" i="2"/>
  <c r="K789" i="2"/>
  <c r="J789" i="2"/>
  <c r="I789" i="2"/>
  <c r="H789" i="2"/>
  <c r="G789" i="2"/>
  <c r="P789" i="2" s="1"/>
  <c r="F789" i="2"/>
  <c r="E789" i="2"/>
  <c r="D789" i="2"/>
  <c r="C789" i="2"/>
  <c r="B789" i="2"/>
  <c r="Q789" i="2" s="1"/>
  <c r="A789" i="2"/>
  <c r="M788" i="2"/>
  <c r="L788" i="2"/>
  <c r="K788" i="2"/>
  <c r="J788" i="2"/>
  <c r="I788" i="2"/>
  <c r="H788" i="2"/>
  <c r="G788" i="2"/>
  <c r="P788" i="2" s="1"/>
  <c r="F788" i="2"/>
  <c r="E788" i="2"/>
  <c r="D788" i="2"/>
  <c r="C788" i="2"/>
  <c r="B788" i="2"/>
  <c r="A788" i="2"/>
  <c r="M787" i="2"/>
  <c r="L787" i="2"/>
  <c r="K787" i="2"/>
  <c r="J787" i="2"/>
  <c r="I787" i="2"/>
  <c r="H787" i="2"/>
  <c r="G787" i="2"/>
  <c r="P787" i="2" s="1"/>
  <c r="F787" i="2"/>
  <c r="E787" i="2"/>
  <c r="D787" i="2"/>
  <c r="C787" i="2"/>
  <c r="B787" i="2"/>
  <c r="A787" i="2"/>
  <c r="M786" i="2"/>
  <c r="L786" i="2"/>
  <c r="K786" i="2"/>
  <c r="J786" i="2"/>
  <c r="I786" i="2"/>
  <c r="H786" i="2"/>
  <c r="G786" i="2"/>
  <c r="P786" i="2" s="1"/>
  <c r="F786" i="2"/>
  <c r="E786" i="2"/>
  <c r="D786" i="2"/>
  <c r="C786" i="2"/>
  <c r="B786" i="2"/>
  <c r="Q786" i="2" s="1"/>
  <c r="A786" i="2"/>
  <c r="M785" i="2"/>
  <c r="L785" i="2"/>
  <c r="K785" i="2"/>
  <c r="J785" i="2"/>
  <c r="I785" i="2"/>
  <c r="H785" i="2"/>
  <c r="G785" i="2"/>
  <c r="P785" i="2" s="1"/>
  <c r="F785" i="2"/>
  <c r="E785" i="2"/>
  <c r="D785" i="2"/>
  <c r="C785" i="2"/>
  <c r="B785" i="2"/>
  <c r="A785" i="2"/>
  <c r="M784" i="2"/>
  <c r="L784" i="2"/>
  <c r="K784" i="2"/>
  <c r="J784" i="2"/>
  <c r="I784" i="2"/>
  <c r="H784" i="2"/>
  <c r="G784" i="2"/>
  <c r="P784" i="2" s="1"/>
  <c r="F784" i="2"/>
  <c r="E784" i="2"/>
  <c r="D784" i="2"/>
  <c r="C784" i="2"/>
  <c r="B784" i="2"/>
  <c r="Q784" i="2" s="1"/>
  <c r="A784" i="2"/>
  <c r="M783" i="2"/>
  <c r="L783" i="2"/>
  <c r="K783" i="2"/>
  <c r="J783" i="2"/>
  <c r="I783" i="2"/>
  <c r="H783" i="2"/>
  <c r="G783" i="2"/>
  <c r="P783" i="2" s="1"/>
  <c r="F783" i="2"/>
  <c r="E783" i="2"/>
  <c r="D783" i="2"/>
  <c r="C783" i="2"/>
  <c r="B783" i="2"/>
  <c r="A783" i="2"/>
  <c r="M782" i="2"/>
  <c r="L782" i="2"/>
  <c r="K782" i="2"/>
  <c r="J782" i="2"/>
  <c r="I782" i="2"/>
  <c r="H782" i="2"/>
  <c r="G782" i="2"/>
  <c r="P782" i="2" s="1"/>
  <c r="F782" i="2"/>
  <c r="E782" i="2"/>
  <c r="D782" i="2"/>
  <c r="C782" i="2"/>
  <c r="B782" i="2"/>
  <c r="A782" i="2"/>
  <c r="M781" i="2"/>
  <c r="L781" i="2"/>
  <c r="K781" i="2"/>
  <c r="J781" i="2"/>
  <c r="I781" i="2"/>
  <c r="H781" i="2"/>
  <c r="G781" i="2"/>
  <c r="P781" i="2" s="1"/>
  <c r="F781" i="2"/>
  <c r="E781" i="2"/>
  <c r="D781" i="2"/>
  <c r="C781" i="2"/>
  <c r="B781" i="2"/>
  <c r="Q781" i="2" s="1"/>
  <c r="A781" i="2"/>
  <c r="M780" i="2"/>
  <c r="L780" i="2"/>
  <c r="K780" i="2"/>
  <c r="J780" i="2"/>
  <c r="I780" i="2"/>
  <c r="H780" i="2"/>
  <c r="G780" i="2"/>
  <c r="P780" i="2" s="1"/>
  <c r="F780" i="2"/>
  <c r="E780" i="2"/>
  <c r="D780" i="2"/>
  <c r="C780" i="2"/>
  <c r="B780" i="2"/>
  <c r="A780" i="2"/>
  <c r="M779" i="2"/>
  <c r="L779" i="2"/>
  <c r="K779" i="2"/>
  <c r="J779" i="2"/>
  <c r="I779" i="2"/>
  <c r="H779" i="2"/>
  <c r="G779" i="2"/>
  <c r="P779" i="2" s="1"/>
  <c r="F779" i="2"/>
  <c r="E779" i="2"/>
  <c r="D779" i="2"/>
  <c r="C779" i="2"/>
  <c r="B779" i="2"/>
  <c r="A779" i="2"/>
  <c r="M778" i="2"/>
  <c r="L778" i="2"/>
  <c r="K778" i="2"/>
  <c r="J778" i="2"/>
  <c r="I778" i="2"/>
  <c r="H778" i="2"/>
  <c r="G778" i="2"/>
  <c r="P778" i="2" s="1"/>
  <c r="F778" i="2"/>
  <c r="E778" i="2"/>
  <c r="D778" i="2"/>
  <c r="C778" i="2"/>
  <c r="B778" i="2"/>
  <c r="Q778" i="2" s="1"/>
  <c r="A778" i="2"/>
  <c r="M777" i="2"/>
  <c r="L777" i="2"/>
  <c r="K777" i="2"/>
  <c r="J777" i="2"/>
  <c r="I777" i="2"/>
  <c r="H777" i="2"/>
  <c r="G777" i="2"/>
  <c r="P777" i="2" s="1"/>
  <c r="F777" i="2"/>
  <c r="E777" i="2"/>
  <c r="D777" i="2"/>
  <c r="C777" i="2"/>
  <c r="B777" i="2"/>
  <c r="A777" i="2"/>
  <c r="M776" i="2"/>
  <c r="L776" i="2"/>
  <c r="K776" i="2"/>
  <c r="J776" i="2"/>
  <c r="I776" i="2"/>
  <c r="H776" i="2"/>
  <c r="G776" i="2"/>
  <c r="P776" i="2" s="1"/>
  <c r="F776" i="2"/>
  <c r="E776" i="2"/>
  <c r="D776" i="2"/>
  <c r="C776" i="2"/>
  <c r="B776" i="2"/>
  <c r="Q776" i="2" s="1"/>
  <c r="A776" i="2"/>
  <c r="M775" i="2"/>
  <c r="L775" i="2"/>
  <c r="K775" i="2"/>
  <c r="J775" i="2"/>
  <c r="I775" i="2"/>
  <c r="H775" i="2"/>
  <c r="G775" i="2"/>
  <c r="P775" i="2" s="1"/>
  <c r="F775" i="2"/>
  <c r="E775" i="2"/>
  <c r="D775" i="2"/>
  <c r="C775" i="2"/>
  <c r="B775" i="2"/>
  <c r="A775" i="2"/>
  <c r="M774" i="2"/>
  <c r="L774" i="2"/>
  <c r="K774" i="2"/>
  <c r="J774" i="2"/>
  <c r="I774" i="2"/>
  <c r="H774" i="2"/>
  <c r="G774" i="2"/>
  <c r="P774" i="2" s="1"/>
  <c r="F774" i="2"/>
  <c r="E774" i="2"/>
  <c r="D774" i="2"/>
  <c r="C774" i="2"/>
  <c r="B774" i="2"/>
  <c r="A774" i="2"/>
  <c r="M773" i="2"/>
  <c r="L773" i="2"/>
  <c r="K773" i="2"/>
  <c r="J773" i="2"/>
  <c r="I773" i="2"/>
  <c r="H773" i="2"/>
  <c r="G773" i="2"/>
  <c r="P773" i="2" s="1"/>
  <c r="F773" i="2"/>
  <c r="E773" i="2"/>
  <c r="D773" i="2"/>
  <c r="C773" i="2"/>
  <c r="B773" i="2"/>
  <c r="Q773" i="2" s="1"/>
  <c r="A773" i="2"/>
  <c r="M772" i="2"/>
  <c r="L772" i="2"/>
  <c r="K772" i="2"/>
  <c r="J772" i="2"/>
  <c r="I772" i="2"/>
  <c r="H772" i="2"/>
  <c r="G772" i="2"/>
  <c r="P772" i="2" s="1"/>
  <c r="F772" i="2"/>
  <c r="E772" i="2"/>
  <c r="D772" i="2"/>
  <c r="C772" i="2"/>
  <c r="B772" i="2"/>
  <c r="A772" i="2"/>
  <c r="M771" i="2"/>
  <c r="L771" i="2"/>
  <c r="K771" i="2"/>
  <c r="J771" i="2"/>
  <c r="I771" i="2"/>
  <c r="H771" i="2"/>
  <c r="G771" i="2"/>
  <c r="P771" i="2" s="1"/>
  <c r="F771" i="2"/>
  <c r="E771" i="2"/>
  <c r="D771" i="2"/>
  <c r="C771" i="2"/>
  <c r="B771" i="2"/>
  <c r="A771" i="2"/>
  <c r="M770" i="2"/>
  <c r="L770" i="2"/>
  <c r="K770" i="2"/>
  <c r="J770" i="2"/>
  <c r="I770" i="2"/>
  <c r="H770" i="2"/>
  <c r="G770" i="2"/>
  <c r="P770" i="2" s="1"/>
  <c r="F770" i="2"/>
  <c r="E770" i="2"/>
  <c r="D770" i="2"/>
  <c r="C770" i="2"/>
  <c r="B770" i="2"/>
  <c r="Q770" i="2" s="1"/>
  <c r="A770" i="2"/>
  <c r="M769" i="2"/>
  <c r="L769" i="2"/>
  <c r="K769" i="2"/>
  <c r="J769" i="2"/>
  <c r="I769" i="2"/>
  <c r="H769" i="2"/>
  <c r="G769" i="2"/>
  <c r="P769" i="2" s="1"/>
  <c r="F769" i="2"/>
  <c r="E769" i="2"/>
  <c r="D769" i="2"/>
  <c r="C769" i="2"/>
  <c r="B769" i="2"/>
  <c r="A769" i="2"/>
  <c r="M768" i="2"/>
  <c r="L768" i="2"/>
  <c r="K768" i="2"/>
  <c r="J768" i="2"/>
  <c r="I768" i="2"/>
  <c r="H768" i="2"/>
  <c r="G768" i="2"/>
  <c r="P768" i="2" s="1"/>
  <c r="F768" i="2"/>
  <c r="E768" i="2"/>
  <c r="D768" i="2"/>
  <c r="C768" i="2"/>
  <c r="B768" i="2"/>
  <c r="Q768" i="2" s="1"/>
  <c r="A768" i="2"/>
  <c r="M767" i="2"/>
  <c r="L767" i="2"/>
  <c r="K767" i="2"/>
  <c r="J767" i="2"/>
  <c r="I767" i="2"/>
  <c r="H767" i="2"/>
  <c r="G767" i="2"/>
  <c r="P767" i="2" s="1"/>
  <c r="F767" i="2"/>
  <c r="E767" i="2"/>
  <c r="D767" i="2"/>
  <c r="C767" i="2"/>
  <c r="B767" i="2"/>
  <c r="A767" i="2"/>
  <c r="M766" i="2"/>
  <c r="L766" i="2"/>
  <c r="K766" i="2"/>
  <c r="J766" i="2"/>
  <c r="I766" i="2"/>
  <c r="H766" i="2"/>
  <c r="G766" i="2"/>
  <c r="P766" i="2" s="1"/>
  <c r="F766" i="2"/>
  <c r="E766" i="2"/>
  <c r="D766" i="2"/>
  <c r="C766" i="2"/>
  <c r="B766" i="2"/>
  <c r="A766" i="2"/>
  <c r="M765" i="2"/>
  <c r="L765" i="2"/>
  <c r="K765" i="2"/>
  <c r="J765" i="2"/>
  <c r="I765" i="2"/>
  <c r="H765" i="2"/>
  <c r="G765" i="2"/>
  <c r="P765" i="2" s="1"/>
  <c r="F765" i="2"/>
  <c r="E765" i="2"/>
  <c r="D765" i="2"/>
  <c r="C765" i="2"/>
  <c r="B765" i="2"/>
  <c r="Q765" i="2" s="1"/>
  <c r="A765" i="2"/>
  <c r="M764" i="2"/>
  <c r="L764" i="2"/>
  <c r="K764" i="2"/>
  <c r="J764" i="2"/>
  <c r="I764" i="2"/>
  <c r="H764" i="2"/>
  <c r="G764" i="2"/>
  <c r="P764" i="2" s="1"/>
  <c r="F764" i="2"/>
  <c r="E764" i="2"/>
  <c r="D764" i="2"/>
  <c r="C764" i="2"/>
  <c r="B764" i="2"/>
  <c r="A764" i="2"/>
  <c r="M763" i="2"/>
  <c r="L763" i="2"/>
  <c r="K763" i="2"/>
  <c r="J763" i="2"/>
  <c r="I763" i="2"/>
  <c r="H763" i="2"/>
  <c r="G763" i="2"/>
  <c r="P763" i="2" s="1"/>
  <c r="F763" i="2"/>
  <c r="E763" i="2"/>
  <c r="D763" i="2"/>
  <c r="C763" i="2"/>
  <c r="B763" i="2"/>
  <c r="A763" i="2"/>
  <c r="M762" i="2"/>
  <c r="L762" i="2"/>
  <c r="K762" i="2"/>
  <c r="J762" i="2"/>
  <c r="I762" i="2"/>
  <c r="H762" i="2"/>
  <c r="G762" i="2"/>
  <c r="P762" i="2" s="1"/>
  <c r="F762" i="2"/>
  <c r="E762" i="2"/>
  <c r="D762" i="2"/>
  <c r="C762" i="2"/>
  <c r="B762" i="2"/>
  <c r="Q762" i="2" s="1"/>
  <c r="A762" i="2"/>
  <c r="M761" i="2"/>
  <c r="L761" i="2"/>
  <c r="K761" i="2"/>
  <c r="J761" i="2"/>
  <c r="I761" i="2"/>
  <c r="H761" i="2"/>
  <c r="G761" i="2"/>
  <c r="P761" i="2" s="1"/>
  <c r="F761" i="2"/>
  <c r="E761" i="2"/>
  <c r="D761" i="2"/>
  <c r="C761" i="2"/>
  <c r="B761" i="2"/>
  <c r="A761" i="2"/>
  <c r="M760" i="2"/>
  <c r="L760" i="2"/>
  <c r="K760" i="2"/>
  <c r="J760" i="2"/>
  <c r="I760" i="2"/>
  <c r="H760" i="2"/>
  <c r="G760" i="2"/>
  <c r="P760" i="2" s="1"/>
  <c r="F760" i="2"/>
  <c r="E760" i="2"/>
  <c r="D760" i="2"/>
  <c r="C760" i="2"/>
  <c r="B760" i="2"/>
  <c r="Q760" i="2" s="1"/>
  <c r="A760" i="2"/>
  <c r="M759" i="2"/>
  <c r="L759" i="2"/>
  <c r="K759" i="2"/>
  <c r="J759" i="2"/>
  <c r="I759" i="2"/>
  <c r="H759" i="2"/>
  <c r="G759" i="2"/>
  <c r="P759" i="2" s="1"/>
  <c r="F759" i="2"/>
  <c r="E759" i="2"/>
  <c r="D759" i="2"/>
  <c r="C759" i="2"/>
  <c r="B759" i="2"/>
  <c r="A759" i="2"/>
  <c r="M758" i="2"/>
  <c r="L758" i="2"/>
  <c r="K758" i="2"/>
  <c r="J758" i="2"/>
  <c r="I758" i="2"/>
  <c r="H758" i="2"/>
  <c r="G758" i="2"/>
  <c r="P758" i="2" s="1"/>
  <c r="F758" i="2"/>
  <c r="E758" i="2"/>
  <c r="D758" i="2"/>
  <c r="C758" i="2"/>
  <c r="B758" i="2"/>
  <c r="A758" i="2"/>
  <c r="M757" i="2"/>
  <c r="L757" i="2"/>
  <c r="K757" i="2"/>
  <c r="J757" i="2"/>
  <c r="I757" i="2"/>
  <c r="H757" i="2"/>
  <c r="G757" i="2"/>
  <c r="P757" i="2" s="1"/>
  <c r="F757" i="2"/>
  <c r="E757" i="2"/>
  <c r="D757" i="2"/>
  <c r="C757" i="2"/>
  <c r="B757" i="2"/>
  <c r="Q757" i="2" s="1"/>
  <c r="A757" i="2"/>
  <c r="M756" i="2"/>
  <c r="L756" i="2"/>
  <c r="K756" i="2"/>
  <c r="J756" i="2"/>
  <c r="I756" i="2"/>
  <c r="H756" i="2"/>
  <c r="G756" i="2"/>
  <c r="P756" i="2" s="1"/>
  <c r="F756" i="2"/>
  <c r="E756" i="2"/>
  <c r="D756" i="2"/>
  <c r="C756" i="2"/>
  <c r="B756" i="2"/>
  <c r="A756" i="2"/>
  <c r="M755" i="2"/>
  <c r="L755" i="2"/>
  <c r="K755" i="2"/>
  <c r="J755" i="2"/>
  <c r="I755" i="2"/>
  <c r="H755" i="2"/>
  <c r="G755" i="2"/>
  <c r="P755" i="2" s="1"/>
  <c r="F755" i="2"/>
  <c r="E755" i="2"/>
  <c r="D755" i="2"/>
  <c r="C755" i="2"/>
  <c r="B755" i="2"/>
  <c r="A755" i="2"/>
  <c r="M754" i="2"/>
  <c r="L754" i="2"/>
  <c r="K754" i="2"/>
  <c r="J754" i="2"/>
  <c r="I754" i="2"/>
  <c r="H754" i="2"/>
  <c r="G754" i="2"/>
  <c r="P754" i="2" s="1"/>
  <c r="F754" i="2"/>
  <c r="E754" i="2"/>
  <c r="D754" i="2"/>
  <c r="C754" i="2"/>
  <c r="B754" i="2"/>
  <c r="Q754" i="2" s="1"/>
  <c r="A754" i="2"/>
  <c r="M753" i="2"/>
  <c r="L753" i="2"/>
  <c r="K753" i="2"/>
  <c r="J753" i="2"/>
  <c r="I753" i="2"/>
  <c r="H753" i="2"/>
  <c r="G753" i="2"/>
  <c r="P753" i="2" s="1"/>
  <c r="F753" i="2"/>
  <c r="E753" i="2"/>
  <c r="D753" i="2"/>
  <c r="C753" i="2"/>
  <c r="B753" i="2"/>
  <c r="A753" i="2"/>
  <c r="M752" i="2"/>
  <c r="L752" i="2"/>
  <c r="K752" i="2"/>
  <c r="J752" i="2"/>
  <c r="I752" i="2"/>
  <c r="H752" i="2"/>
  <c r="G752" i="2"/>
  <c r="P752" i="2" s="1"/>
  <c r="F752" i="2"/>
  <c r="E752" i="2"/>
  <c r="D752" i="2"/>
  <c r="C752" i="2"/>
  <c r="B752" i="2"/>
  <c r="Q752" i="2" s="1"/>
  <c r="A752" i="2"/>
  <c r="M751" i="2"/>
  <c r="L751" i="2"/>
  <c r="K751" i="2"/>
  <c r="J751" i="2"/>
  <c r="I751" i="2"/>
  <c r="H751" i="2"/>
  <c r="G751" i="2"/>
  <c r="P751" i="2" s="1"/>
  <c r="F751" i="2"/>
  <c r="E751" i="2"/>
  <c r="D751" i="2"/>
  <c r="C751" i="2"/>
  <c r="B751" i="2"/>
  <c r="Q751" i="2" s="1"/>
  <c r="A751" i="2"/>
  <c r="M750" i="2"/>
  <c r="L750" i="2"/>
  <c r="K750" i="2"/>
  <c r="J750" i="2"/>
  <c r="I750" i="2"/>
  <c r="H750" i="2"/>
  <c r="G750" i="2"/>
  <c r="P750" i="2" s="1"/>
  <c r="F750" i="2"/>
  <c r="E750" i="2"/>
  <c r="D750" i="2"/>
  <c r="C750" i="2"/>
  <c r="B750" i="2"/>
  <c r="A750" i="2"/>
  <c r="M749" i="2"/>
  <c r="L749" i="2"/>
  <c r="K749" i="2"/>
  <c r="J749" i="2"/>
  <c r="I749" i="2"/>
  <c r="H749" i="2"/>
  <c r="G749" i="2"/>
  <c r="P749" i="2" s="1"/>
  <c r="F749" i="2"/>
  <c r="E749" i="2"/>
  <c r="D749" i="2"/>
  <c r="C749" i="2"/>
  <c r="B749" i="2"/>
  <c r="A749" i="2"/>
  <c r="M748" i="2"/>
  <c r="L748" i="2"/>
  <c r="K748" i="2"/>
  <c r="J748" i="2"/>
  <c r="I748" i="2"/>
  <c r="H748" i="2"/>
  <c r="G748" i="2"/>
  <c r="P748" i="2" s="1"/>
  <c r="F748" i="2"/>
  <c r="E748" i="2"/>
  <c r="D748" i="2"/>
  <c r="C748" i="2"/>
  <c r="B748" i="2"/>
  <c r="Q748" i="2" s="1"/>
  <c r="A748" i="2"/>
  <c r="M747" i="2"/>
  <c r="L747" i="2"/>
  <c r="K747" i="2"/>
  <c r="J747" i="2"/>
  <c r="I747" i="2"/>
  <c r="H747" i="2"/>
  <c r="G747" i="2"/>
  <c r="P747" i="2" s="1"/>
  <c r="F747" i="2"/>
  <c r="E747" i="2"/>
  <c r="D747" i="2"/>
  <c r="C747" i="2"/>
  <c r="B747" i="2"/>
  <c r="A747" i="2"/>
  <c r="M746" i="2"/>
  <c r="L746" i="2"/>
  <c r="K746" i="2"/>
  <c r="J746" i="2"/>
  <c r="I746" i="2"/>
  <c r="H746" i="2"/>
  <c r="G746" i="2"/>
  <c r="P746" i="2" s="1"/>
  <c r="F746" i="2"/>
  <c r="E746" i="2"/>
  <c r="D746" i="2"/>
  <c r="C746" i="2"/>
  <c r="B746" i="2"/>
  <c r="Q746" i="2" s="1"/>
  <c r="A746" i="2"/>
  <c r="M745" i="2"/>
  <c r="L745" i="2"/>
  <c r="K745" i="2"/>
  <c r="J745" i="2"/>
  <c r="I745" i="2"/>
  <c r="H745" i="2"/>
  <c r="G745" i="2"/>
  <c r="P745" i="2" s="1"/>
  <c r="F745" i="2"/>
  <c r="E745" i="2"/>
  <c r="D745" i="2"/>
  <c r="C745" i="2"/>
  <c r="B745" i="2"/>
  <c r="Q745" i="2" s="1"/>
  <c r="A745" i="2"/>
  <c r="M744" i="2"/>
  <c r="L744" i="2"/>
  <c r="K744" i="2"/>
  <c r="J744" i="2"/>
  <c r="I744" i="2"/>
  <c r="H744" i="2"/>
  <c r="G744" i="2"/>
  <c r="P744" i="2" s="1"/>
  <c r="F744" i="2"/>
  <c r="E744" i="2"/>
  <c r="D744" i="2"/>
  <c r="C744" i="2"/>
  <c r="B744" i="2"/>
  <c r="A744" i="2"/>
  <c r="M743" i="2"/>
  <c r="L743" i="2"/>
  <c r="K743" i="2"/>
  <c r="J743" i="2"/>
  <c r="I743" i="2"/>
  <c r="H743" i="2"/>
  <c r="G743" i="2"/>
  <c r="P743" i="2" s="1"/>
  <c r="F743" i="2"/>
  <c r="E743" i="2"/>
  <c r="D743" i="2"/>
  <c r="C743" i="2"/>
  <c r="B743" i="2"/>
  <c r="A743" i="2"/>
  <c r="M742" i="2"/>
  <c r="L742" i="2"/>
  <c r="K742" i="2"/>
  <c r="J742" i="2"/>
  <c r="I742" i="2"/>
  <c r="H742" i="2"/>
  <c r="G742" i="2"/>
  <c r="P742" i="2" s="1"/>
  <c r="F742" i="2"/>
  <c r="E742" i="2"/>
  <c r="D742" i="2"/>
  <c r="C742" i="2"/>
  <c r="B742" i="2"/>
  <c r="A742" i="2"/>
  <c r="M741" i="2"/>
  <c r="L741" i="2"/>
  <c r="K741" i="2"/>
  <c r="J741" i="2"/>
  <c r="I741" i="2"/>
  <c r="H741" i="2"/>
  <c r="G741" i="2"/>
  <c r="P741" i="2" s="1"/>
  <c r="F741" i="2"/>
  <c r="E741" i="2"/>
  <c r="D741" i="2"/>
  <c r="C741" i="2"/>
  <c r="B741" i="2"/>
  <c r="A741" i="2"/>
  <c r="M740" i="2"/>
  <c r="L740" i="2"/>
  <c r="K740" i="2"/>
  <c r="J740" i="2"/>
  <c r="I740" i="2"/>
  <c r="H740" i="2"/>
  <c r="G740" i="2"/>
  <c r="P740" i="2" s="1"/>
  <c r="F740" i="2"/>
  <c r="E740" i="2"/>
  <c r="D740" i="2"/>
  <c r="C740" i="2"/>
  <c r="B740" i="2"/>
  <c r="A740" i="2"/>
  <c r="M739" i="2"/>
  <c r="L739" i="2"/>
  <c r="K739" i="2"/>
  <c r="J739" i="2"/>
  <c r="I739" i="2"/>
  <c r="H739" i="2"/>
  <c r="G739" i="2"/>
  <c r="P739" i="2" s="1"/>
  <c r="F739" i="2"/>
  <c r="E739" i="2"/>
  <c r="D739" i="2"/>
  <c r="C739" i="2"/>
  <c r="B739" i="2"/>
  <c r="A739" i="2"/>
  <c r="M738" i="2"/>
  <c r="L738" i="2"/>
  <c r="K738" i="2"/>
  <c r="J738" i="2"/>
  <c r="I738" i="2"/>
  <c r="H738" i="2"/>
  <c r="G738" i="2"/>
  <c r="P738" i="2" s="1"/>
  <c r="F738" i="2"/>
  <c r="E738" i="2"/>
  <c r="D738" i="2"/>
  <c r="C738" i="2"/>
  <c r="B738" i="2"/>
  <c r="A738" i="2"/>
  <c r="M737" i="2"/>
  <c r="L737" i="2"/>
  <c r="K737" i="2"/>
  <c r="J737" i="2"/>
  <c r="I737" i="2"/>
  <c r="H737" i="2"/>
  <c r="G737" i="2"/>
  <c r="P737" i="2" s="1"/>
  <c r="F737" i="2"/>
  <c r="E737" i="2"/>
  <c r="D737" i="2"/>
  <c r="C737" i="2"/>
  <c r="B737" i="2"/>
  <c r="A737" i="2"/>
  <c r="M736" i="2"/>
  <c r="L736" i="2"/>
  <c r="K736" i="2"/>
  <c r="J736" i="2"/>
  <c r="I736" i="2"/>
  <c r="H736" i="2"/>
  <c r="G736" i="2"/>
  <c r="P736" i="2" s="1"/>
  <c r="F736" i="2"/>
  <c r="E736" i="2"/>
  <c r="D736" i="2"/>
  <c r="C736" i="2"/>
  <c r="B736" i="2"/>
  <c r="A736" i="2"/>
  <c r="M735" i="2"/>
  <c r="L735" i="2"/>
  <c r="K735" i="2"/>
  <c r="J735" i="2"/>
  <c r="I735" i="2"/>
  <c r="H735" i="2"/>
  <c r="G735" i="2"/>
  <c r="P735" i="2" s="1"/>
  <c r="F735" i="2"/>
  <c r="E735" i="2"/>
  <c r="D735" i="2"/>
  <c r="C735" i="2"/>
  <c r="B735" i="2"/>
  <c r="A735" i="2"/>
  <c r="M734" i="2"/>
  <c r="L734" i="2"/>
  <c r="K734" i="2"/>
  <c r="J734" i="2"/>
  <c r="I734" i="2"/>
  <c r="H734" i="2"/>
  <c r="G734" i="2"/>
  <c r="P734" i="2" s="1"/>
  <c r="F734" i="2"/>
  <c r="E734" i="2"/>
  <c r="D734" i="2"/>
  <c r="C734" i="2"/>
  <c r="B734" i="2"/>
  <c r="A734" i="2"/>
  <c r="M733" i="2"/>
  <c r="L733" i="2"/>
  <c r="K733" i="2"/>
  <c r="J733" i="2"/>
  <c r="I733" i="2"/>
  <c r="H733" i="2"/>
  <c r="G733" i="2"/>
  <c r="P733" i="2" s="1"/>
  <c r="F733" i="2"/>
  <c r="E733" i="2"/>
  <c r="D733" i="2"/>
  <c r="C733" i="2"/>
  <c r="B733" i="2"/>
  <c r="A733" i="2"/>
  <c r="M732" i="2"/>
  <c r="L732" i="2"/>
  <c r="K732" i="2"/>
  <c r="J732" i="2"/>
  <c r="I732" i="2"/>
  <c r="H732" i="2"/>
  <c r="G732" i="2"/>
  <c r="P732" i="2" s="1"/>
  <c r="F732" i="2"/>
  <c r="E732" i="2"/>
  <c r="D732" i="2"/>
  <c r="C732" i="2"/>
  <c r="B732" i="2"/>
  <c r="A732" i="2"/>
  <c r="M731" i="2"/>
  <c r="L731" i="2"/>
  <c r="K731" i="2"/>
  <c r="J731" i="2"/>
  <c r="I731" i="2"/>
  <c r="H731" i="2"/>
  <c r="G731" i="2"/>
  <c r="P731" i="2" s="1"/>
  <c r="F731" i="2"/>
  <c r="E731" i="2"/>
  <c r="D731" i="2"/>
  <c r="C731" i="2"/>
  <c r="B731" i="2"/>
  <c r="A731" i="2"/>
  <c r="M730" i="2"/>
  <c r="L730" i="2"/>
  <c r="K730" i="2"/>
  <c r="J730" i="2"/>
  <c r="I730" i="2"/>
  <c r="H730" i="2"/>
  <c r="G730" i="2"/>
  <c r="P730" i="2" s="1"/>
  <c r="F730" i="2"/>
  <c r="E730" i="2"/>
  <c r="D730" i="2"/>
  <c r="C730" i="2"/>
  <c r="B730" i="2"/>
  <c r="A730" i="2"/>
  <c r="M729" i="2"/>
  <c r="L729" i="2"/>
  <c r="K729" i="2"/>
  <c r="J729" i="2"/>
  <c r="I729" i="2"/>
  <c r="H729" i="2"/>
  <c r="G729" i="2"/>
  <c r="P729" i="2" s="1"/>
  <c r="F729" i="2"/>
  <c r="E729" i="2"/>
  <c r="D729" i="2"/>
  <c r="C729" i="2"/>
  <c r="B729" i="2"/>
  <c r="A729" i="2"/>
  <c r="M728" i="2"/>
  <c r="L728" i="2"/>
  <c r="K728" i="2"/>
  <c r="J728" i="2"/>
  <c r="I728" i="2"/>
  <c r="H728" i="2"/>
  <c r="G728" i="2"/>
  <c r="P728" i="2" s="1"/>
  <c r="F728" i="2"/>
  <c r="E728" i="2"/>
  <c r="D728" i="2"/>
  <c r="C728" i="2"/>
  <c r="B728" i="2"/>
  <c r="A728" i="2"/>
  <c r="M727" i="2"/>
  <c r="L727" i="2"/>
  <c r="K727" i="2"/>
  <c r="J727" i="2"/>
  <c r="I727" i="2"/>
  <c r="H727" i="2"/>
  <c r="G727" i="2"/>
  <c r="P727" i="2" s="1"/>
  <c r="F727" i="2"/>
  <c r="E727" i="2"/>
  <c r="D727" i="2"/>
  <c r="C727" i="2"/>
  <c r="B727" i="2"/>
  <c r="A727" i="2"/>
  <c r="M726" i="2"/>
  <c r="L726" i="2"/>
  <c r="K726" i="2"/>
  <c r="J726" i="2"/>
  <c r="I726" i="2"/>
  <c r="H726" i="2"/>
  <c r="G726" i="2"/>
  <c r="P726" i="2" s="1"/>
  <c r="F726" i="2"/>
  <c r="E726" i="2"/>
  <c r="D726" i="2"/>
  <c r="C726" i="2"/>
  <c r="B726" i="2"/>
  <c r="A726" i="2"/>
  <c r="M725" i="2"/>
  <c r="L725" i="2"/>
  <c r="K725" i="2"/>
  <c r="J725" i="2"/>
  <c r="I725" i="2"/>
  <c r="H725" i="2"/>
  <c r="G725" i="2"/>
  <c r="P725" i="2" s="1"/>
  <c r="F725" i="2"/>
  <c r="E725" i="2"/>
  <c r="D725" i="2"/>
  <c r="C725" i="2"/>
  <c r="B725" i="2"/>
  <c r="A725" i="2"/>
  <c r="M724" i="2"/>
  <c r="L724" i="2"/>
  <c r="K724" i="2"/>
  <c r="J724" i="2"/>
  <c r="I724" i="2"/>
  <c r="H724" i="2"/>
  <c r="G724" i="2"/>
  <c r="P724" i="2" s="1"/>
  <c r="F724" i="2"/>
  <c r="E724" i="2"/>
  <c r="D724" i="2"/>
  <c r="C724" i="2"/>
  <c r="B724" i="2"/>
  <c r="A724" i="2"/>
  <c r="M723" i="2"/>
  <c r="L723" i="2"/>
  <c r="K723" i="2"/>
  <c r="J723" i="2"/>
  <c r="I723" i="2"/>
  <c r="H723" i="2"/>
  <c r="G723" i="2"/>
  <c r="P723" i="2" s="1"/>
  <c r="F723" i="2"/>
  <c r="E723" i="2"/>
  <c r="D723" i="2"/>
  <c r="C723" i="2"/>
  <c r="B723" i="2"/>
  <c r="Q723" i="2" s="1"/>
  <c r="A723" i="2"/>
  <c r="M722" i="2"/>
  <c r="L722" i="2"/>
  <c r="K722" i="2"/>
  <c r="J722" i="2"/>
  <c r="I722" i="2"/>
  <c r="H722" i="2"/>
  <c r="G722" i="2"/>
  <c r="P722" i="2" s="1"/>
  <c r="F722" i="2"/>
  <c r="E722" i="2"/>
  <c r="D722" i="2"/>
  <c r="C722" i="2"/>
  <c r="B722" i="2"/>
  <c r="A722" i="2"/>
  <c r="M721" i="2"/>
  <c r="L721" i="2"/>
  <c r="K721" i="2"/>
  <c r="J721" i="2"/>
  <c r="I721" i="2"/>
  <c r="H721" i="2"/>
  <c r="G721" i="2"/>
  <c r="P721" i="2" s="1"/>
  <c r="F721" i="2"/>
  <c r="E721" i="2"/>
  <c r="D721" i="2"/>
  <c r="C721" i="2"/>
  <c r="B721" i="2"/>
  <c r="A721" i="2"/>
  <c r="M720" i="2"/>
  <c r="L720" i="2"/>
  <c r="K720" i="2"/>
  <c r="J720" i="2"/>
  <c r="I720" i="2"/>
  <c r="H720" i="2"/>
  <c r="G720" i="2"/>
  <c r="P720" i="2" s="1"/>
  <c r="F720" i="2"/>
  <c r="E720" i="2"/>
  <c r="D720" i="2"/>
  <c r="C720" i="2"/>
  <c r="B720" i="2"/>
  <c r="A720" i="2"/>
  <c r="M719" i="2"/>
  <c r="L719" i="2"/>
  <c r="K719" i="2"/>
  <c r="J719" i="2"/>
  <c r="I719" i="2"/>
  <c r="H719" i="2"/>
  <c r="G719" i="2"/>
  <c r="P719" i="2" s="1"/>
  <c r="F719" i="2"/>
  <c r="E719" i="2"/>
  <c r="D719" i="2"/>
  <c r="C719" i="2"/>
  <c r="B719" i="2"/>
  <c r="Q719" i="2" s="1"/>
  <c r="A719" i="2"/>
  <c r="M718" i="2"/>
  <c r="L718" i="2"/>
  <c r="K718" i="2"/>
  <c r="J718" i="2"/>
  <c r="I718" i="2"/>
  <c r="H718" i="2"/>
  <c r="G718" i="2"/>
  <c r="P718" i="2" s="1"/>
  <c r="F718" i="2"/>
  <c r="E718" i="2"/>
  <c r="D718" i="2"/>
  <c r="C718" i="2"/>
  <c r="B718" i="2"/>
  <c r="A718" i="2"/>
  <c r="M717" i="2"/>
  <c r="L717" i="2"/>
  <c r="K717" i="2"/>
  <c r="J717" i="2"/>
  <c r="I717" i="2"/>
  <c r="H717" i="2"/>
  <c r="G717" i="2"/>
  <c r="P717" i="2" s="1"/>
  <c r="F717" i="2"/>
  <c r="E717" i="2"/>
  <c r="D717" i="2"/>
  <c r="C717" i="2"/>
  <c r="B717" i="2"/>
  <c r="A717" i="2"/>
  <c r="M716" i="2"/>
  <c r="L716" i="2"/>
  <c r="K716" i="2"/>
  <c r="J716" i="2"/>
  <c r="I716" i="2"/>
  <c r="H716" i="2"/>
  <c r="G716" i="2"/>
  <c r="P716" i="2" s="1"/>
  <c r="F716" i="2"/>
  <c r="E716" i="2"/>
  <c r="D716" i="2"/>
  <c r="C716" i="2"/>
  <c r="B716" i="2"/>
  <c r="A716" i="2"/>
  <c r="M715" i="2"/>
  <c r="L715" i="2"/>
  <c r="K715" i="2"/>
  <c r="J715" i="2"/>
  <c r="I715" i="2"/>
  <c r="H715" i="2"/>
  <c r="G715" i="2"/>
  <c r="P715" i="2" s="1"/>
  <c r="F715" i="2"/>
  <c r="E715" i="2"/>
  <c r="D715" i="2"/>
  <c r="C715" i="2"/>
  <c r="B715" i="2"/>
  <c r="Q715" i="2" s="1"/>
  <c r="A715" i="2"/>
  <c r="M714" i="2"/>
  <c r="L714" i="2"/>
  <c r="K714" i="2"/>
  <c r="J714" i="2"/>
  <c r="I714" i="2"/>
  <c r="H714" i="2"/>
  <c r="G714" i="2"/>
  <c r="P714" i="2" s="1"/>
  <c r="F714" i="2"/>
  <c r="E714" i="2"/>
  <c r="D714" i="2"/>
  <c r="C714" i="2"/>
  <c r="B714" i="2"/>
  <c r="A714" i="2"/>
  <c r="M713" i="2"/>
  <c r="L713" i="2"/>
  <c r="K713" i="2"/>
  <c r="J713" i="2"/>
  <c r="I713" i="2"/>
  <c r="H713" i="2"/>
  <c r="G713" i="2"/>
  <c r="P713" i="2" s="1"/>
  <c r="F713" i="2"/>
  <c r="E713" i="2"/>
  <c r="D713" i="2"/>
  <c r="C713" i="2"/>
  <c r="B713" i="2"/>
  <c r="A713" i="2"/>
  <c r="M712" i="2"/>
  <c r="L712" i="2"/>
  <c r="K712" i="2"/>
  <c r="J712" i="2"/>
  <c r="I712" i="2"/>
  <c r="H712" i="2"/>
  <c r="G712" i="2"/>
  <c r="P712" i="2" s="1"/>
  <c r="F712" i="2"/>
  <c r="E712" i="2"/>
  <c r="D712" i="2"/>
  <c r="C712" i="2"/>
  <c r="B712" i="2"/>
  <c r="A712" i="2"/>
  <c r="M711" i="2"/>
  <c r="L711" i="2"/>
  <c r="K711" i="2"/>
  <c r="J711" i="2"/>
  <c r="I711" i="2"/>
  <c r="H711" i="2"/>
  <c r="G711" i="2"/>
  <c r="P711" i="2" s="1"/>
  <c r="F711" i="2"/>
  <c r="E711" i="2"/>
  <c r="D711" i="2"/>
  <c r="C711" i="2"/>
  <c r="B711" i="2"/>
  <c r="Q711" i="2" s="1"/>
  <c r="A711" i="2"/>
  <c r="M710" i="2"/>
  <c r="L710" i="2"/>
  <c r="K710" i="2"/>
  <c r="J710" i="2"/>
  <c r="I710" i="2"/>
  <c r="H710" i="2"/>
  <c r="G710" i="2"/>
  <c r="P710" i="2" s="1"/>
  <c r="F710" i="2"/>
  <c r="E710" i="2"/>
  <c r="D710" i="2"/>
  <c r="C710" i="2"/>
  <c r="B710" i="2"/>
  <c r="A710" i="2"/>
  <c r="M709" i="2"/>
  <c r="L709" i="2"/>
  <c r="K709" i="2"/>
  <c r="J709" i="2"/>
  <c r="I709" i="2"/>
  <c r="H709" i="2"/>
  <c r="G709" i="2"/>
  <c r="P709" i="2" s="1"/>
  <c r="F709" i="2"/>
  <c r="E709" i="2"/>
  <c r="D709" i="2"/>
  <c r="C709" i="2"/>
  <c r="B709" i="2"/>
  <c r="A709" i="2"/>
  <c r="M708" i="2"/>
  <c r="L708" i="2"/>
  <c r="K708" i="2"/>
  <c r="J708" i="2"/>
  <c r="I708" i="2"/>
  <c r="H708" i="2"/>
  <c r="G708" i="2"/>
  <c r="P708" i="2" s="1"/>
  <c r="F708" i="2"/>
  <c r="E708" i="2"/>
  <c r="D708" i="2"/>
  <c r="C708" i="2"/>
  <c r="B708" i="2"/>
  <c r="A708" i="2"/>
  <c r="M707" i="2"/>
  <c r="L707" i="2"/>
  <c r="K707" i="2"/>
  <c r="J707" i="2"/>
  <c r="I707" i="2"/>
  <c r="H707" i="2"/>
  <c r="G707" i="2"/>
  <c r="P707" i="2" s="1"/>
  <c r="F707" i="2"/>
  <c r="E707" i="2"/>
  <c r="D707" i="2"/>
  <c r="C707" i="2"/>
  <c r="B707" i="2"/>
  <c r="Q707" i="2" s="1"/>
  <c r="A707" i="2"/>
  <c r="M706" i="2"/>
  <c r="L706" i="2"/>
  <c r="K706" i="2"/>
  <c r="J706" i="2"/>
  <c r="I706" i="2"/>
  <c r="H706" i="2"/>
  <c r="G706" i="2"/>
  <c r="P706" i="2" s="1"/>
  <c r="F706" i="2"/>
  <c r="E706" i="2"/>
  <c r="D706" i="2"/>
  <c r="C706" i="2"/>
  <c r="B706" i="2"/>
  <c r="A706" i="2"/>
  <c r="M705" i="2"/>
  <c r="L705" i="2"/>
  <c r="K705" i="2"/>
  <c r="J705" i="2"/>
  <c r="I705" i="2"/>
  <c r="H705" i="2"/>
  <c r="G705" i="2"/>
  <c r="P705" i="2" s="1"/>
  <c r="F705" i="2"/>
  <c r="E705" i="2"/>
  <c r="D705" i="2"/>
  <c r="C705" i="2"/>
  <c r="B705" i="2"/>
  <c r="A705" i="2"/>
  <c r="M704" i="2"/>
  <c r="L704" i="2"/>
  <c r="K704" i="2"/>
  <c r="J704" i="2"/>
  <c r="I704" i="2"/>
  <c r="H704" i="2"/>
  <c r="G704" i="2"/>
  <c r="P704" i="2" s="1"/>
  <c r="F704" i="2"/>
  <c r="E704" i="2"/>
  <c r="D704" i="2"/>
  <c r="C704" i="2"/>
  <c r="B704" i="2"/>
  <c r="A704" i="2"/>
  <c r="M703" i="2"/>
  <c r="L703" i="2"/>
  <c r="K703" i="2"/>
  <c r="J703" i="2"/>
  <c r="I703" i="2"/>
  <c r="H703" i="2"/>
  <c r="G703" i="2"/>
  <c r="P703" i="2" s="1"/>
  <c r="F703" i="2"/>
  <c r="E703" i="2"/>
  <c r="D703" i="2"/>
  <c r="C703" i="2"/>
  <c r="B703" i="2"/>
  <c r="Q703" i="2" s="1"/>
  <c r="A703" i="2"/>
  <c r="M702" i="2"/>
  <c r="L702" i="2"/>
  <c r="K702" i="2"/>
  <c r="J702" i="2"/>
  <c r="I702" i="2"/>
  <c r="H702" i="2"/>
  <c r="G702" i="2"/>
  <c r="P702" i="2" s="1"/>
  <c r="F702" i="2"/>
  <c r="E702" i="2"/>
  <c r="D702" i="2"/>
  <c r="C702" i="2"/>
  <c r="B702" i="2"/>
  <c r="Q702" i="2" s="1"/>
  <c r="A702" i="2"/>
  <c r="M701" i="2"/>
  <c r="L701" i="2"/>
  <c r="K701" i="2"/>
  <c r="J701" i="2"/>
  <c r="I701" i="2"/>
  <c r="H701" i="2"/>
  <c r="G701" i="2"/>
  <c r="P701" i="2" s="1"/>
  <c r="F701" i="2"/>
  <c r="E701" i="2"/>
  <c r="D701" i="2"/>
  <c r="C701" i="2"/>
  <c r="B701" i="2"/>
  <c r="A701" i="2"/>
  <c r="M700" i="2"/>
  <c r="L700" i="2"/>
  <c r="K700" i="2"/>
  <c r="J700" i="2"/>
  <c r="I700" i="2"/>
  <c r="H700" i="2"/>
  <c r="G700" i="2"/>
  <c r="P700" i="2" s="1"/>
  <c r="F700" i="2"/>
  <c r="E700" i="2"/>
  <c r="D700" i="2"/>
  <c r="C700" i="2"/>
  <c r="B700" i="2"/>
  <c r="A700" i="2"/>
  <c r="M699" i="2"/>
  <c r="L699" i="2"/>
  <c r="K699" i="2"/>
  <c r="J699" i="2"/>
  <c r="I699" i="2"/>
  <c r="H699" i="2"/>
  <c r="G699" i="2"/>
  <c r="P699" i="2" s="1"/>
  <c r="F699" i="2"/>
  <c r="E699" i="2"/>
  <c r="D699" i="2"/>
  <c r="C699" i="2"/>
  <c r="B699" i="2"/>
  <c r="Q699" i="2" s="1"/>
  <c r="A699" i="2"/>
  <c r="M698" i="2"/>
  <c r="L698" i="2"/>
  <c r="K698" i="2"/>
  <c r="J698" i="2"/>
  <c r="I698" i="2"/>
  <c r="H698" i="2"/>
  <c r="G698" i="2"/>
  <c r="P698" i="2" s="1"/>
  <c r="F698" i="2"/>
  <c r="E698" i="2"/>
  <c r="D698" i="2"/>
  <c r="C698" i="2"/>
  <c r="B698" i="2"/>
  <c r="Q698" i="2" s="1"/>
  <c r="A698" i="2"/>
  <c r="M697" i="2"/>
  <c r="L697" i="2"/>
  <c r="K697" i="2"/>
  <c r="J697" i="2"/>
  <c r="I697" i="2"/>
  <c r="H697" i="2"/>
  <c r="G697" i="2"/>
  <c r="P697" i="2" s="1"/>
  <c r="F697" i="2"/>
  <c r="E697" i="2"/>
  <c r="D697" i="2"/>
  <c r="C697" i="2"/>
  <c r="B697" i="2"/>
  <c r="A697" i="2"/>
  <c r="M696" i="2"/>
  <c r="L696" i="2"/>
  <c r="K696" i="2"/>
  <c r="J696" i="2"/>
  <c r="I696" i="2"/>
  <c r="H696" i="2"/>
  <c r="G696" i="2"/>
  <c r="P696" i="2" s="1"/>
  <c r="F696" i="2"/>
  <c r="E696" i="2"/>
  <c r="D696" i="2"/>
  <c r="C696" i="2"/>
  <c r="B696" i="2"/>
  <c r="A696" i="2"/>
  <c r="M695" i="2"/>
  <c r="L695" i="2"/>
  <c r="K695" i="2"/>
  <c r="J695" i="2"/>
  <c r="I695" i="2"/>
  <c r="H695" i="2"/>
  <c r="G695" i="2"/>
  <c r="P695" i="2" s="1"/>
  <c r="F695" i="2"/>
  <c r="E695" i="2"/>
  <c r="D695" i="2"/>
  <c r="C695" i="2"/>
  <c r="B695" i="2"/>
  <c r="Q695" i="2" s="1"/>
  <c r="A695" i="2"/>
  <c r="M694" i="2"/>
  <c r="L694" i="2"/>
  <c r="K694" i="2"/>
  <c r="J694" i="2"/>
  <c r="I694" i="2"/>
  <c r="H694" i="2"/>
  <c r="G694" i="2"/>
  <c r="P694" i="2" s="1"/>
  <c r="F694" i="2"/>
  <c r="E694" i="2"/>
  <c r="D694" i="2"/>
  <c r="C694" i="2"/>
  <c r="B694" i="2"/>
  <c r="Q694" i="2" s="1"/>
  <c r="A694" i="2"/>
  <c r="M693" i="2"/>
  <c r="L693" i="2"/>
  <c r="K693" i="2"/>
  <c r="J693" i="2"/>
  <c r="I693" i="2"/>
  <c r="H693" i="2"/>
  <c r="G693" i="2"/>
  <c r="P693" i="2" s="1"/>
  <c r="F693" i="2"/>
  <c r="E693" i="2"/>
  <c r="D693" i="2"/>
  <c r="C693" i="2"/>
  <c r="B693" i="2"/>
  <c r="A693" i="2"/>
  <c r="M692" i="2"/>
  <c r="L692" i="2"/>
  <c r="K692" i="2"/>
  <c r="J692" i="2"/>
  <c r="I692" i="2"/>
  <c r="H692" i="2"/>
  <c r="G692" i="2"/>
  <c r="P692" i="2" s="1"/>
  <c r="F692" i="2"/>
  <c r="E692" i="2"/>
  <c r="D692" i="2"/>
  <c r="C692" i="2"/>
  <c r="B692" i="2"/>
  <c r="A692" i="2"/>
  <c r="M691" i="2"/>
  <c r="L691" i="2"/>
  <c r="K691" i="2"/>
  <c r="J691" i="2"/>
  <c r="I691" i="2"/>
  <c r="H691" i="2"/>
  <c r="G691" i="2"/>
  <c r="P691" i="2" s="1"/>
  <c r="F691" i="2"/>
  <c r="E691" i="2"/>
  <c r="D691" i="2"/>
  <c r="C691" i="2"/>
  <c r="B691" i="2"/>
  <c r="Q691" i="2" s="1"/>
  <c r="A691" i="2"/>
  <c r="M690" i="2"/>
  <c r="L690" i="2"/>
  <c r="K690" i="2"/>
  <c r="J690" i="2"/>
  <c r="I690" i="2"/>
  <c r="H690" i="2"/>
  <c r="G690" i="2"/>
  <c r="P690" i="2" s="1"/>
  <c r="F690" i="2"/>
  <c r="E690" i="2"/>
  <c r="D690" i="2"/>
  <c r="C690" i="2"/>
  <c r="B690" i="2"/>
  <c r="Q690" i="2" s="1"/>
  <c r="A690" i="2"/>
  <c r="M689" i="2"/>
  <c r="L689" i="2"/>
  <c r="K689" i="2"/>
  <c r="J689" i="2"/>
  <c r="I689" i="2"/>
  <c r="H689" i="2"/>
  <c r="G689" i="2"/>
  <c r="P689" i="2" s="1"/>
  <c r="F689" i="2"/>
  <c r="E689" i="2"/>
  <c r="D689" i="2"/>
  <c r="C689" i="2"/>
  <c r="B689" i="2"/>
  <c r="A689" i="2"/>
  <c r="M688" i="2"/>
  <c r="L688" i="2"/>
  <c r="K688" i="2"/>
  <c r="J688" i="2"/>
  <c r="I688" i="2"/>
  <c r="H688" i="2"/>
  <c r="G688" i="2"/>
  <c r="P688" i="2" s="1"/>
  <c r="F688" i="2"/>
  <c r="E688" i="2"/>
  <c r="D688" i="2"/>
  <c r="C688" i="2"/>
  <c r="B688" i="2"/>
  <c r="A688" i="2"/>
  <c r="M687" i="2"/>
  <c r="L687" i="2"/>
  <c r="K687" i="2"/>
  <c r="J687" i="2"/>
  <c r="I687" i="2"/>
  <c r="H687" i="2"/>
  <c r="G687" i="2"/>
  <c r="P687" i="2" s="1"/>
  <c r="F687" i="2"/>
  <c r="E687" i="2"/>
  <c r="D687" i="2"/>
  <c r="C687" i="2"/>
  <c r="B687" i="2"/>
  <c r="Q687" i="2" s="1"/>
  <c r="A687" i="2"/>
  <c r="M686" i="2"/>
  <c r="L686" i="2"/>
  <c r="K686" i="2"/>
  <c r="J686" i="2"/>
  <c r="I686" i="2"/>
  <c r="H686" i="2"/>
  <c r="G686" i="2"/>
  <c r="P686" i="2" s="1"/>
  <c r="F686" i="2"/>
  <c r="E686" i="2"/>
  <c r="D686" i="2"/>
  <c r="C686" i="2"/>
  <c r="B686" i="2"/>
  <c r="Q686" i="2" s="1"/>
  <c r="A686" i="2"/>
  <c r="M685" i="2"/>
  <c r="L685" i="2"/>
  <c r="K685" i="2"/>
  <c r="J685" i="2"/>
  <c r="I685" i="2"/>
  <c r="H685" i="2"/>
  <c r="G685" i="2"/>
  <c r="P685" i="2" s="1"/>
  <c r="F685" i="2"/>
  <c r="E685" i="2"/>
  <c r="D685" i="2"/>
  <c r="C685" i="2"/>
  <c r="B685" i="2"/>
  <c r="A685" i="2"/>
  <c r="M684" i="2"/>
  <c r="L684" i="2"/>
  <c r="K684" i="2"/>
  <c r="J684" i="2"/>
  <c r="I684" i="2"/>
  <c r="H684" i="2"/>
  <c r="G684" i="2"/>
  <c r="P684" i="2" s="1"/>
  <c r="F684" i="2"/>
  <c r="E684" i="2"/>
  <c r="D684" i="2"/>
  <c r="C684" i="2"/>
  <c r="B684" i="2"/>
  <c r="A684" i="2"/>
  <c r="M683" i="2"/>
  <c r="L683" i="2"/>
  <c r="K683" i="2"/>
  <c r="J683" i="2"/>
  <c r="I683" i="2"/>
  <c r="H683" i="2"/>
  <c r="G683" i="2"/>
  <c r="P683" i="2" s="1"/>
  <c r="F683" i="2"/>
  <c r="E683" i="2"/>
  <c r="D683" i="2"/>
  <c r="C683" i="2"/>
  <c r="B683" i="2"/>
  <c r="Q683" i="2" s="1"/>
  <c r="A683" i="2"/>
  <c r="M682" i="2"/>
  <c r="L682" i="2"/>
  <c r="K682" i="2"/>
  <c r="J682" i="2"/>
  <c r="I682" i="2"/>
  <c r="H682" i="2"/>
  <c r="G682" i="2"/>
  <c r="P682" i="2" s="1"/>
  <c r="F682" i="2"/>
  <c r="E682" i="2"/>
  <c r="D682" i="2"/>
  <c r="C682" i="2"/>
  <c r="B682" i="2"/>
  <c r="Q682" i="2" s="1"/>
  <c r="A682" i="2"/>
  <c r="M681" i="2"/>
  <c r="L681" i="2"/>
  <c r="K681" i="2"/>
  <c r="J681" i="2"/>
  <c r="I681" i="2"/>
  <c r="H681" i="2"/>
  <c r="G681" i="2"/>
  <c r="P681" i="2" s="1"/>
  <c r="F681" i="2"/>
  <c r="E681" i="2"/>
  <c r="D681" i="2"/>
  <c r="C681" i="2"/>
  <c r="B681" i="2"/>
  <c r="A681" i="2"/>
  <c r="M680" i="2"/>
  <c r="L680" i="2"/>
  <c r="K680" i="2"/>
  <c r="J680" i="2"/>
  <c r="I680" i="2"/>
  <c r="H680" i="2"/>
  <c r="G680" i="2"/>
  <c r="P680" i="2" s="1"/>
  <c r="F680" i="2"/>
  <c r="E680" i="2"/>
  <c r="D680" i="2"/>
  <c r="C680" i="2"/>
  <c r="B680" i="2"/>
  <c r="A680" i="2"/>
  <c r="M679" i="2"/>
  <c r="L679" i="2"/>
  <c r="K679" i="2"/>
  <c r="J679" i="2"/>
  <c r="I679" i="2"/>
  <c r="H679" i="2"/>
  <c r="G679" i="2"/>
  <c r="P679" i="2" s="1"/>
  <c r="F679" i="2"/>
  <c r="E679" i="2"/>
  <c r="D679" i="2"/>
  <c r="C679" i="2"/>
  <c r="B679" i="2"/>
  <c r="Q679" i="2" s="1"/>
  <c r="A679" i="2"/>
  <c r="M678" i="2"/>
  <c r="L678" i="2"/>
  <c r="K678" i="2"/>
  <c r="J678" i="2"/>
  <c r="I678" i="2"/>
  <c r="H678" i="2"/>
  <c r="G678" i="2"/>
  <c r="P678" i="2" s="1"/>
  <c r="F678" i="2"/>
  <c r="E678" i="2"/>
  <c r="D678" i="2"/>
  <c r="C678" i="2"/>
  <c r="B678" i="2"/>
  <c r="Q678" i="2" s="1"/>
  <c r="A678" i="2"/>
  <c r="M677" i="2"/>
  <c r="L677" i="2"/>
  <c r="K677" i="2"/>
  <c r="J677" i="2"/>
  <c r="I677" i="2"/>
  <c r="H677" i="2"/>
  <c r="G677" i="2"/>
  <c r="P677" i="2" s="1"/>
  <c r="F677" i="2"/>
  <c r="E677" i="2"/>
  <c r="D677" i="2"/>
  <c r="C677" i="2"/>
  <c r="B677" i="2"/>
  <c r="A677" i="2"/>
  <c r="M676" i="2"/>
  <c r="L676" i="2"/>
  <c r="K676" i="2"/>
  <c r="J676" i="2"/>
  <c r="I676" i="2"/>
  <c r="H676" i="2"/>
  <c r="G676" i="2"/>
  <c r="P676" i="2" s="1"/>
  <c r="F676" i="2"/>
  <c r="E676" i="2"/>
  <c r="D676" i="2"/>
  <c r="C676" i="2"/>
  <c r="B676" i="2"/>
  <c r="A676" i="2"/>
  <c r="M675" i="2"/>
  <c r="L675" i="2"/>
  <c r="K675" i="2"/>
  <c r="J675" i="2"/>
  <c r="I675" i="2"/>
  <c r="H675" i="2"/>
  <c r="G675" i="2"/>
  <c r="P675" i="2" s="1"/>
  <c r="F675" i="2"/>
  <c r="E675" i="2"/>
  <c r="D675" i="2"/>
  <c r="C675" i="2"/>
  <c r="B675" i="2"/>
  <c r="Q675" i="2" s="1"/>
  <c r="A675" i="2"/>
  <c r="M674" i="2"/>
  <c r="L674" i="2"/>
  <c r="K674" i="2"/>
  <c r="J674" i="2"/>
  <c r="I674" i="2"/>
  <c r="H674" i="2"/>
  <c r="G674" i="2"/>
  <c r="P674" i="2" s="1"/>
  <c r="F674" i="2"/>
  <c r="E674" i="2"/>
  <c r="D674" i="2"/>
  <c r="C674" i="2"/>
  <c r="B674" i="2"/>
  <c r="A674" i="2"/>
  <c r="M673" i="2"/>
  <c r="L673" i="2"/>
  <c r="K673" i="2"/>
  <c r="J673" i="2"/>
  <c r="I673" i="2"/>
  <c r="H673" i="2"/>
  <c r="G673" i="2"/>
  <c r="P673" i="2" s="1"/>
  <c r="F673" i="2"/>
  <c r="E673" i="2"/>
  <c r="D673" i="2"/>
  <c r="C673" i="2"/>
  <c r="B673" i="2"/>
  <c r="A673" i="2"/>
  <c r="M672" i="2"/>
  <c r="L672" i="2"/>
  <c r="K672" i="2"/>
  <c r="J672" i="2"/>
  <c r="I672" i="2"/>
  <c r="H672" i="2"/>
  <c r="G672" i="2"/>
  <c r="P672" i="2" s="1"/>
  <c r="F672" i="2"/>
  <c r="E672" i="2"/>
  <c r="D672" i="2"/>
  <c r="C672" i="2"/>
  <c r="B672" i="2"/>
  <c r="Q672" i="2" s="1"/>
  <c r="A672" i="2"/>
  <c r="M671" i="2"/>
  <c r="L671" i="2"/>
  <c r="K671" i="2"/>
  <c r="J671" i="2"/>
  <c r="I671" i="2"/>
  <c r="H671" i="2"/>
  <c r="G671" i="2"/>
  <c r="P671" i="2" s="1"/>
  <c r="F671" i="2"/>
  <c r="E671" i="2"/>
  <c r="D671" i="2"/>
  <c r="C671" i="2"/>
  <c r="B671" i="2"/>
  <c r="Q671" i="2" s="1"/>
  <c r="A671" i="2"/>
  <c r="M670" i="2"/>
  <c r="L670" i="2"/>
  <c r="K670" i="2"/>
  <c r="J670" i="2"/>
  <c r="I670" i="2"/>
  <c r="H670" i="2"/>
  <c r="G670" i="2"/>
  <c r="P670" i="2" s="1"/>
  <c r="F670" i="2"/>
  <c r="E670" i="2"/>
  <c r="D670" i="2"/>
  <c r="C670" i="2"/>
  <c r="B670" i="2"/>
  <c r="A670" i="2"/>
  <c r="M669" i="2"/>
  <c r="L669" i="2"/>
  <c r="K669" i="2"/>
  <c r="J669" i="2"/>
  <c r="I669" i="2"/>
  <c r="H669" i="2"/>
  <c r="G669" i="2"/>
  <c r="P669" i="2" s="1"/>
  <c r="F669" i="2"/>
  <c r="E669" i="2"/>
  <c r="D669" i="2"/>
  <c r="C669" i="2"/>
  <c r="B669" i="2"/>
  <c r="Q669" i="2" s="1"/>
  <c r="A669" i="2"/>
  <c r="M668" i="2"/>
  <c r="L668" i="2"/>
  <c r="K668" i="2"/>
  <c r="J668" i="2"/>
  <c r="I668" i="2"/>
  <c r="H668" i="2"/>
  <c r="G668" i="2"/>
  <c r="P668" i="2" s="1"/>
  <c r="F668" i="2"/>
  <c r="E668" i="2"/>
  <c r="D668" i="2"/>
  <c r="C668" i="2"/>
  <c r="B668" i="2"/>
  <c r="Q668" i="2" s="1"/>
  <c r="A668" i="2"/>
  <c r="M667" i="2"/>
  <c r="L667" i="2"/>
  <c r="K667" i="2"/>
  <c r="J667" i="2"/>
  <c r="I667" i="2"/>
  <c r="H667" i="2"/>
  <c r="G667" i="2"/>
  <c r="P667" i="2" s="1"/>
  <c r="F667" i="2"/>
  <c r="E667" i="2"/>
  <c r="D667" i="2"/>
  <c r="C667" i="2"/>
  <c r="B667" i="2"/>
  <c r="A667" i="2"/>
  <c r="M666" i="2"/>
  <c r="L666" i="2"/>
  <c r="K666" i="2"/>
  <c r="J666" i="2"/>
  <c r="I666" i="2"/>
  <c r="H666" i="2"/>
  <c r="G666" i="2"/>
  <c r="P666" i="2" s="1"/>
  <c r="F666" i="2"/>
  <c r="E666" i="2"/>
  <c r="D666" i="2"/>
  <c r="C666" i="2"/>
  <c r="B666" i="2"/>
  <c r="A666" i="2"/>
  <c r="M665" i="2"/>
  <c r="L665" i="2"/>
  <c r="K665" i="2"/>
  <c r="J665" i="2"/>
  <c r="I665" i="2"/>
  <c r="H665" i="2"/>
  <c r="G665" i="2"/>
  <c r="P665" i="2" s="1"/>
  <c r="F665" i="2"/>
  <c r="E665" i="2"/>
  <c r="D665" i="2"/>
  <c r="C665" i="2"/>
  <c r="B665" i="2"/>
  <c r="A665" i="2"/>
  <c r="M664" i="2"/>
  <c r="L664" i="2"/>
  <c r="K664" i="2"/>
  <c r="J664" i="2"/>
  <c r="I664" i="2"/>
  <c r="H664" i="2"/>
  <c r="G664" i="2"/>
  <c r="P664" i="2" s="1"/>
  <c r="F664" i="2"/>
  <c r="E664" i="2"/>
  <c r="D664" i="2"/>
  <c r="C664" i="2"/>
  <c r="B664" i="2"/>
  <c r="A664" i="2"/>
  <c r="M663" i="2"/>
  <c r="L663" i="2"/>
  <c r="K663" i="2"/>
  <c r="J663" i="2"/>
  <c r="I663" i="2"/>
  <c r="H663" i="2"/>
  <c r="G663" i="2"/>
  <c r="P663" i="2" s="1"/>
  <c r="F663" i="2"/>
  <c r="E663" i="2"/>
  <c r="D663" i="2"/>
  <c r="C663" i="2"/>
  <c r="B663" i="2"/>
  <c r="A663" i="2"/>
  <c r="M662" i="2"/>
  <c r="L662" i="2"/>
  <c r="K662" i="2"/>
  <c r="J662" i="2"/>
  <c r="I662" i="2"/>
  <c r="H662" i="2"/>
  <c r="G662" i="2"/>
  <c r="P662" i="2" s="1"/>
  <c r="F662" i="2"/>
  <c r="E662" i="2"/>
  <c r="D662" i="2"/>
  <c r="C662" i="2"/>
  <c r="B662" i="2"/>
  <c r="A662" i="2"/>
  <c r="M661" i="2"/>
  <c r="L661" i="2"/>
  <c r="K661" i="2"/>
  <c r="J661" i="2"/>
  <c r="I661" i="2"/>
  <c r="H661" i="2"/>
  <c r="G661" i="2"/>
  <c r="P661" i="2" s="1"/>
  <c r="F661" i="2"/>
  <c r="E661" i="2"/>
  <c r="D661" i="2"/>
  <c r="C661" i="2"/>
  <c r="B661" i="2"/>
  <c r="A661" i="2"/>
  <c r="M660" i="2"/>
  <c r="L660" i="2"/>
  <c r="K660" i="2"/>
  <c r="J660" i="2"/>
  <c r="I660" i="2"/>
  <c r="H660" i="2"/>
  <c r="G660" i="2"/>
  <c r="P660" i="2" s="1"/>
  <c r="F660" i="2"/>
  <c r="E660" i="2"/>
  <c r="D660" i="2"/>
  <c r="C660" i="2"/>
  <c r="B660" i="2"/>
  <c r="A660" i="2"/>
  <c r="M659" i="2"/>
  <c r="L659" i="2"/>
  <c r="K659" i="2"/>
  <c r="J659" i="2"/>
  <c r="I659" i="2"/>
  <c r="H659" i="2"/>
  <c r="G659" i="2"/>
  <c r="P659" i="2" s="1"/>
  <c r="F659" i="2"/>
  <c r="E659" i="2"/>
  <c r="D659" i="2"/>
  <c r="C659" i="2"/>
  <c r="B659" i="2"/>
  <c r="Q659" i="2" s="1"/>
  <c r="A659" i="2"/>
  <c r="M658" i="2"/>
  <c r="L658" i="2"/>
  <c r="K658" i="2"/>
  <c r="J658" i="2"/>
  <c r="I658" i="2"/>
  <c r="H658" i="2"/>
  <c r="G658" i="2"/>
  <c r="P658" i="2" s="1"/>
  <c r="F658" i="2"/>
  <c r="E658" i="2"/>
  <c r="D658" i="2"/>
  <c r="C658" i="2"/>
  <c r="B658" i="2"/>
  <c r="A658" i="2"/>
  <c r="M657" i="2"/>
  <c r="L657" i="2"/>
  <c r="K657" i="2"/>
  <c r="J657" i="2"/>
  <c r="I657" i="2"/>
  <c r="H657" i="2"/>
  <c r="G657" i="2"/>
  <c r="P657" i="2" s="1"/>
  <c r="F657" i="2"/>
  <c r="E657" i="2"/>
  <c r="D657" i="2"/>
  <c r="C657" i="2"/>
  <c r="B657" i="2"/>
  <c r="A657" i="2"/>
  <c r="M656" i="2"/>
  <c r="L656" i="2"/>
  <c r="K656" i="2"/>
  <c r="J656" i="2"/>
  <c r="I656" i="2"/>
  <c r="H656" i="2"/>
  <c r="G656" i="2"/>
  <c r="P656" i="2" s="1"/>
  <c r="F656" i="2"/>
  <c r="E656" i="2"/>
  <c r="D656" i="2"/>
  <c r="C656" i="2"/>
  <c r="B656" i="2"/>
  <c r="Q656" i="2" s="1"/>
  <c r="A656" i="2"/>
  <c r="M655" i="2"/>
  <c r="L655" i="2"/>
  <c r="K655" i="2"/>
  <c r="J655" i="2"/>
  <c r="I655" i="2"/>
  <c r="H655" i="2"/>
  <c r="G655" i="2"/>
  <c r="P655" i="2" s="1"/>
  <c r="F655" i="2"/>
  <c r="E655" i="2"/>
  <c r="D655" i="2"/>
  <c r="C655" i="2"/>
  <c r="B655" i="2"/>
  <c r="Q655" i="2" s="1"/>
  <c r="A655" i="2"/>
  <c r="M654" i="2"/>
  <c r="L654" i="2"/>
  <c r="K654" i="2"/>
  <c r="J654" i="2"/>
  <c r="I654" i="2"/>
  <c r="H654" i="2"/>
  <c r="G654" i="2"/>
  <c r="P654" i="2" s="1"/>
  <c r="F654" i="2"/>
  <c r="E654" i="2"/>
  <c r="D654" i="2"/>
  <c r="C654" i="2"/>
  <c r="B654" i="2"/>
  <c r="A654" i="2"/>
  <c r="M653" i="2"/>
  <c r="L653" i="2"/>
  <c r="K653" i="2"/>
  <c r="J653" i="2"/>
  <c r="I653" i="2"/>
  <c r="H653" i="2"/>
  <c r="G653" i="2"/>
  <c r="P653" i="2" s="1"/>
  <c r="F653" i="2"/>
  <c r="E653" i="2"/>
  <c r="D653" i="2"/>
  <c r="C653" i="2"/>
  <c r="B653" i="2"/>
  <c r="Q653" i="2" s="1"/>
  <c r="A653" i="2"/>
  <c r="M652" i="2"/>
  <c r="L652" i="2"/>
  <c r="K652" i="2"/>
  <c r="J652" i="2"/>
  <c r="I652" i="2"/>
  <c r="H652" i="2"/>
  <c r="G652" i="2"/>
  <c r="P652" i="2" s="1"/>
  <c r="F652" i="2"/>
  <c r="E652" i="2"/>
  <c r="D652" i="2"/>
  <c r="C652" i="2"/>
  <c r="B652" i="2"/>
  <c r="A652" i="2"/>
  <c r="M651" i="2"/>
  <c r="L651" i="2"/>
  <c r="K651" i="2"/>
  <c r="J651" i="2"/>
  <c r="I651" i="2"/>
  <c r="H651" i="2"/>
  <c r="G651" i="2"/>
  <c r="P651" i="2" s="1"/>
  <c r="F651" i="2"/>
  <c r="E651" i="2"/>
  <c r="D651" i="2"/>
  <c r="C651" i="2"/>
  <c r="B651" i="2"/>
  <c r="A651" i="2"/>
  <c r="M650" i="2"/>
  <c r="L650" i="2"/>
  <c r="K650" i="2"/>
  <c r="J650" i="2"/>
  <c r="I650" i="2"/>
  <c r="H650" i="2"/>
  <c r="G650" i="2"/>
  <c r="P650" i="2" s="1"/>
  <c r="F650" i="2"/>
  <c r="E650" i="2"/>
  <c r="D650" i="2"/>
  <c r="C650" i="2"/>
  <c r="B650" i="2"/>
  <c r="A650" i="2"/>
  <c r="M649" i="2"/>
  <c r="L649" i="2"/>
  <c r="K649" i="2"/>
  <c r="J649" i="2"/>
  <c r="I649" i="2"/>
  <c r="H649" i="2"/>
  <c r="G649" i="2"/>
  <c r="P649" i="2" s="1"/>
  <c r="F649" i="2"/>
  <c r="E649" i="2"/>
  <c r="D649" i="2"/>
  <c r="C649" i="2"/>
  <c r="B649" i="2"/>
  <c r="Q649" i="2" s="1"/>
  <c r="A649" i="2"/>
  <c r="M648" i="2"/>
  <c r="L648" i="2"/>
  <c r="K648" i="2"/>
  <c r="J648" i="2"/>
  <c r="I648" i="2"/>
  <c r="H648" i="2"/>
  <c r="G648" i="2"/>
  <c r="P648" i="2" s="1"/>
  <c r="F648" i="2"/>
  <c r="E648" i="2"/>
  <c r="D648" i="2"/>
  <c r="C648" i="2"/>
  <c r="B648" i="2"/>
  <c r="A648" i="2"/>
  <c r="M647" i="2"/>
  <c r="L647" i="2"/>
  <c r="K647" i="2"/>
  <c r="J647" i="2"/>
  <c r="I647" i="2"/>
  <c r="H647" i="2"/>
  <c r="G647" i="2"/>
  <c r="P647" i="2" s="1"/>
  <c r="F647" i="2"/>
  <c r="E647" i="2"/>
  <c r="D647" i="2"/>
  <c r="C647" i="2"/>
  <c r="B647" i="2"/>
  <c r="A647" i="2"/>
  <c r="M646" i="2"/>
  <c r="L646" i="2"/>
  <c r="K646" i="2"/>
  <c r="J646" i="2"/>
  <c r="I646" i="2"/>
  <c r="H646" i="2"/>
  <c r="G646" i="2"/>
  <c r="P646" i="2" s="1"/>
  <c r="F646" i="2"/>
  <c r="E646" i="2"/>
  <c r="D646" i="2"/>
  <c r="C646" i="2"/>
  <c r="B646" i="2"/>
  <c r="A646" i="2"/>
  <c r="M645" i="2"/>
  <c r="L645" i="2"/>
  <c r="K645" i="2"/>
  <c r="J645" i="2"/>
  <c r="I645" i="2"/>
  <c r="H645" i="2"/>
  <c r="G645" i="2"/>
  <c r="P645" i="2" s="1"/>
  <c r="F645" i="2"/>
  <c r="E645" i="2"/>
  <c r="D645" i="2"/>
  <c r="C645" i="2"/>
  <c r="B645" i="2"/>
  <c r="A645" i="2"/>
  <c r="M644" i="2"/>
  <c r="L644" i="2"/>
  <c r="K644" i="2"/>
  <c r="J644" i="2"/>
  <c r="I644" i="2"/>
  <c r="H644" i="2"/>
  <c r="G644" i="2"/>
  <c r="P644" i="2" s="1"/>
  <c r="F644" i="2"/>
  <c r="E644" i="2"/>
  <c r="D644" i="2"/>
  <c r="C644" i="2"/>
  <c r="B644" i="2"/>
  <c r="A644" i="2"/>
  <c r="M643" i="2"/>
  <c r="L643" i="2"/>
  <c r="K643" i="2"/>
  <c r="J643" i="2"/>
  <c r="I643" i="2"/>
  <c r="H643" i="2"/>
  <c r="G643" i="2"/>
  <c r="P643" i="2" s="1"/>
  <c r="F643" i="2"/>
  <c r="E643" i="2"/>
  <c r="D643" i="2"/>
  <c r="C643" i="2"/>
  <c r="B643" i="2"/>
  <c r="Q643" i="2" s="1"/>
  <c r="A643" i="2"/>
  <c r="M642" i="2"/>
  <c r="L642" i="2"/>
  <c r="K642" i="2"/>
  <c r="J642" i="2"/>
  <c r="I642" i="2"/>
  <c r="H642" i="2"/>
  <c r="G642" i="2"/>
  <c r="P642" i="2" s="1"/>
  <c r="F642" i="2"/>
  <c r="E642" i="2"/>
  <c r="D642" i="2"/>
  <c r="C642" i="2"/>
  <c r="B642" i="2"/>
  <c r="A642" i="2"/>
  <c r="M641" i="2"/>
  <c r="L641" i="2"/>
  <c r="K641" i="2"/>
  <c r="J641" i="2"/>
  <c r="I641" i="2"/>
  <c r="H641" i="2"/>
  <c r="G641" i="2"/>
  <c r="P641" i="2" s="1"/>
  <c r="F641" i="2"/>
  <c r="E641" i="2"/>
  <c r="D641" i="2"/>
  <c r="C641" i="2"/>
  <c r="B641" i="2"/>
  <c r="A641" i="2"/>
  <c r="M640" i="2"/>
  <c r="L640" i="2"/>
  <c r="K640" i="2"/>
  <c r="J640" i="2"/>
  <c r="I640" i="2"/>
  <c r="H640" i="2"/>
  <c r="G640" i="2"/>
  <c r="P640" i="2" s="1"/>
  <c r="F640" i="2"/>
  <c r="E640" i="2"/>
  <c r="D640" i="2"/>
  <c r="C640" i="2"/>
  <c r="B640" i="2"/>
  <c r="Q640" i="2" s="1"/>
  <c r="A640" i="2"/>
  <c r="M639" i="2"/>
  <c r="L639" i="2"/>
  <c r="K639" i="2"/>
  <c r="J639" i="2"/>
  <c r="I639" i="2"/>
  <c r="H639" i="2"/>
  <c r="G639" i="2"/>
  <c r="P639" i="2" s="1"/>
  <c r="F639" i="2"/>
  <c r="E639" i="2"/>
  <c r="D639" i="2"/>
  <c r="C639" i="2"/>
  <c r="B639" i="2"/>
  <c r="Q639" i="2" s="1"/>
  <c r="A639" i="2"/>
  <c r="M638" i="2"/>
  <c r="L638" i="2"/>
  <c r="K638" i="2"/>
  <c r="J638" i="2"/>
  <c r="I638" i="2"/>
  <c r="H638" i="2"/>
  <c r="G638" i="2"/>
  <c r="P638" i="2" s="1"/>
  <c r="F638" i="2"/>
  <c r="E638" i="2"/>
  <c r="D638" i="2"/>
  <c r="C638" i="2"/>
  <c r="B638" i="2"/>
  <c r="A638" i="2"/>
  <c r="M637" i="2"/>
  <c r="L637" i="2"/>
  <c r="K637" i="2"/>
  <c r="J637" i="2"/>
  <c r="I637" i="2"/>
  <c r="H637" i="2"/>
  <c r="G637" i="2"/>
  <c r="P637" i="2" s="1"/>
  <c r="F637" i="2"/>
  <c r="E637" i="2"/>
  <c r="D637" i="2"/>
  <c r="C637" i="2"/>
  <c r="B637" i="2"/>
  <c r="Q637" i="2" s="1"/>
  <c r="A637" i="2"/>
  <c r="M636" i="2"/>
  <c r="L636" i="2"/>
  <c r="K636" i="2"/>
  <c r="J636" i="2"/>
  <c r="I636" i="2"/>
  <c r="H636" i="2"/>
  <c r="G636" i="2"/>
  <c r="P636" i="2" s="1"/>
  <c r="F636" i="2"/>
  <c r="E636" i="2"/>
  <c r="D636" i="2"/>
  <c r="C636" i="2"/>
  <c r="B636" i="2"/>
  <c r="Q636" i="2" s="1"/>
  <c r="A636" i="2"/>
  <c r="M635" i="2"/>
  <c r="L635" i="2"/>
  <c r="K635" i="2"/>
  <c r="J635" i="2"/>
  <c r="I635" i="2"/>
  <c r="H635" i="2"/>
  <c r="G635" i="2"/>
  <c r="P635" i="2" s="1"/>
  <c r="F635" i="2"/>
  <c r="E635" i="2"/>
  <c r="D635" i="2"/>
  <c r="C635" i="2"/>
  <c r="B635" i="2"/>
  <c r="A635" i="2"/>
  <c r="M634" i="2"/>
  <c r="L634" i="2"/>
  <c r="K634" i="2"/>
  <c r="J634" i="2"/>
  <c r="I634" i="2"/>
  <c r="H634" i="2"/>
  <c r="G634" i="2"/>
  <c r="P634" i="2" s="1"/>
  <c r="F634" i="2"/>
  <c r="E634" i="2"/>
  <c r="D634" i="2"/>
  <c r="C634" i="2"/>
  <c r="B634" i="2"/>
  <c r="A634" i="2"/>
  <c r="M633" i="2"/>
  <c r="L633" i="2"/>
  <c r="K633" i="2"/>
  <c r="J633" i="2"/>
  <c r="I633" i="2"/>
  <c r="H633" i="2"/>
  <c r="G633" i="2"/>
  <c r="P633" i="2" s="1"/>
  <c r="F633" i="2"/>
  <c r="E633" i="2"/>
  <c r="D633" i="2"/>
  <c r="C633" i="2"/>
  <c r="B633" i="2"/>
  <c r="A633" i="2"/>
  <c r="M632" i="2"/>
  <c r="L632" i="2"/>
  <c r="K632" i="2"/>
  <c r="J632" i="2"/>
  <c r="I632" i="2"/>
  <c r="H632" i="2"/>
  <c r="G632" i="2"/>
  <c r="P632" i="2" s="1"/>
  <c r="F632" i="2"/>
  <c r="E632" i="2"/>
  <c r="D632" i="2"/>
  <c r="C632" i="2"/>
  <c r="B632" i="2"/>
  <c r="A632" i="2"/>
  <c r="M631" i="2"/>
  <c r="L631" i="2"/>
  <c r="K631" i="2"/>
  <c r="J631" i="2"/>
  <c r="I631" i="2"/>
  <c r="H631" i="2"/>
  <c r="G631" i="2"/>
  <c r="P631" i="2" s="1"/>
  <c r="F631" i="2"/>
  <c r="E631" i="2"/>
  <c r="D631" i="2"/>
  <c r="C631" i="2"/>
  <c r="B631" i="2"/>
  <c r="A631" i="2"/>
  <c r="M630" i="2"/>
  <c r="L630" i="2"/>
  <c r="K630" i="2"/>
  <c r="J630" i="2"/>
  <c r="I630" i="2"/>
  <c r="H630" i="2"/>
  <c r="G630" i="2"/>
  <c r="P630" i="2" s="1"/>
  <c r="F630" i="2"/>
  <c r="E630" i="2"/>
  <c r="D630" i="2"/>
  <c r="C630" i="2"/>
  <c r="B630" i="2"/>
  <c r="A630" i="2"/>
  <c r="M629" i="2"/>
  <c r="L629" i="2"/>
  <c r="K629" i="2"/>
  <c r="J629" i="2"/>
  <c r="I629" i="2"/>
  <c r="H629" i="2"/>
  <c r="G629" i="2"/>
  <c r="P629" i="2" s="1"/>
  <c r="F629" i="2"/>
  <c r="E629" i="2"/>
  <c r="D629" i="2"/>
  <c r="C629" i="2"/>
  <c r="B629" i="2"/>
  <c r="A629" i="2"/>
  <c r="M628" i="2"/>
  <c r="L628" i="2"/>
  <c r="K628" i="2"/>
  <c r="J628" i="2"/>
  <c r="I628" i="2"/>
  <c r="H628" i="2"/>
  <c r="G628" i="2"/>
  <c r="P628" i="2" s="1"/>
  <c r="F628" i="2"/>
  <c r="E628" i="2"/>
  <c r="D628" i="2"/>
  <c r="C628" i="2"/>
  <c r="B628" i="2"/>
  <c r="A628" i="2"/>
  <c r="M627" i="2"/>
  <c r="L627" i="2"/>
  <c r="K627" i="2"/>
  <c r="J627" i="2"/>
  <c r="I627" i="2"/>
  <c r="H627" i="2"/>
  <c r="G627" i="2"/>
  <c r="P627" i="2" s="1"/>
  <c r="F627" i="2"/>
  <c r="E627" i="2"/>
  <c r="D627" i="2"/>
  <c r="C627" i="2"/>
  <c r="B627" i="2"/>
  <c r="Q627" i="2" s="1"/>
  <c r="A627" i="2"/>
  <c r="M626" i="2"/>
  <c r="L626" i="2"/>
  <c r="K626" i="2"/>
  <c r="J626" i="2"/>
  <c r="I626" i="2"/>
  <c r="H626" i="2"/>
  <c r="G626" i="2"/>
  <c r="P626" i="2" s="1"/>
  <c r="F626" i="2"/>
  <c r="E626" i="2"/>
  <c r="D626" i="2"/>
  <c r="C626" i="2"/>
  <c r="B626" i="2"/>
  <c r="A626" i="2"/>
  <c r="M625" i="2"/>
  <c r="L625" i="2"/>
  <c r="K625" i="2"/>
  <c r="J625" i="2"/>
  <c r="I625" i="2"/>
  <c r="H625" i="2"/>
  <c r="G625" i="2"/>
  <c r="P625" i="2" s="1"/>
  <c r="F625" i="2"/>
  <c r="E625" i="2"/>
  <c r="D625" i="2"/>
  <c r="C625" i="2"/>
  <c r="B625" i="2"/>
  <c r="A625" i="2"/>
  <c r="M624" i="2"/>
  <c r="L624" i="2"/>
  <c r="K624" i="2"/>
  <c r="J624" i="2"/>
  <c r="I624" i="2"/>
  <c r="H624" i="2"/>
  <c r="G624" i="2"/>
  <c r="P624" i="2" s="1"/>
  <c r="F624" i="2"/>
  <c r="E624" i="2"/>
  <c r="D624" i="2"/>
  <c r="C624" i="2"/>
  <c r="B624" i="2"/>
  <c r="Q624" i="2" s="1"/>
  <c r="A624" i="2"/>
  <c r="M623" i="2"/>
  <c r="L623" i="2"/>
  <c r="K623" i="2"/>
  <c r="J623" i="2"/>
  <c r="I623" i="2"/>
  <c r="H623" i="2"/>
  <c r="G623" i="2"/>
  <c r="P623" i="2" s="1"/>
  <c r="F623" i="2"/>
  <c r="E623" i="2"/>
  <c r="D623" i="2"/>
  <c r="C623" i="2"/>
  <c r="B623" i="2"/>
  <c r="Q623" i="2" s="1"/>
  <c r="A623" i="2"/>
  <c r="M622" i="2"/>
  <c r="L622" i="2"/>
  <c r="K622" i="2"/>
  <c r="J622" i="2"/>
  <c r="I622" i="2"/>
  <c r="H622" i="2"/>
  <c r="G622" i="2"/>
  <c r="P622" i="2" s="1"/>
  <c r="F622" i="2"/>
  <c r="E622" i="2"/>
  <c r="D622" i="2"/>
  <c r="C622" i="2"/>
  <c r="B622" i="2"/>
  <c r="A622" i="2"/>
  <c r="M621" i="2"/>
  <c r="L621" i="2"/>
  <c r="K621" i="2"/>
  <c r="J621" i="2"/>
  <c r="I621" i="2"/>
  <c r="H621" i="2"/>
  <c r="G621" i="2"/>
  <c r="P621" i="2" s="1"/>
  <c r="F621" i="2"/>
  <c r="E621" i="2"/>
  <c r="D621" i="2"/>
  <c r="C621" i="2"/>
  <c r="B621" i="2"/>
  <c r="Q621" i="2" s="1"/>
  <c r="A621" i="2"/>
  <c r="M620" i="2"/>
  <c r="L620" i="2"/>
  <c r="K620" i="2"/>
  <c r="J620" i="2"/>
  <c r="I620" i="2"/>
  <c r="H620" i="2"/>
  <c r="G620" i="2"/>
  <c r="P620" i="2" s="1"/>
  <c r="F620" i="2"/>
  <c r="E620" i="2"/>
  <c r="D620" i="2"/>
  <c r="C620" i="2"/>
  <c r="B620" i="2"/>
  <c r="Q620" i="2" s="1"/>
  <c r="A620" i="2"/>
  <c r="M619" i="2"/>
  <c r="L619" i="2"/>
  <c r="K619" i="2"/>
  <c r="J619" i="2"/>
  <c r="I619" i="2"/>
  <c r="H619" i="2"/>
  <c r="G619" i="2"/>
  <c r="P619" i="2" s="1"/>
  <c r="F619" i="2"/>
  <c r="E619" i="2"/>
  <c r="D619" i="2"/>
  <c r="C619" i="2"/>
  <c r="B619" i="2"/>
  <c r="Q619" i="2" s="1"/>
  <c r="A619" i="2"/>
  <c r="M618" i="2"/>
  <c r="L618" i="2"/>
  <c r="K618" i="2"/>
  <c r="J618" i="2"/>
  <c r="I618" i="2"/>
  <c r="H618" i="2"/>
  <c r="G618" i="2"/>
  <c r="P618" i="2" s="1"/>
  <c r="F618" i="2"/>
  <c r="E618" i="2"/>
  <c r="D618" i="2"/>
  <c r="C618" i="2"/>
  <c r="B618" i="2"/>
  <c r="A618" i="2"/>
  <c r="M617" i="2"/>
  <c r="L617" i="2"/>
  <c r="K617" i="2"/>
  <c r="J617" i="2"/>
  <c r="I617" i="2"/>
  <c r="H617" i="2"/>
  <c r="G617" i="2"/>
  <c r="P617" i="2" s="1"/>
  <c r="F617" i="2"/>
  <c r="E617" i="2"/>
  <c r="D617" i="2"/>
  <c r="C617" i="2"/>
  <c r="B617" i="2"/>
  <c r="Q617" i="2" s="1"/>
  <c r="A617" i="2"/>
  <c r="M616" i="2"/>
  <c r="L616" i="2"/>
  <c r="K616" i="2"/>
  <c r="J616" i="2"/>
  <c r="I616" i="2"/>
  <c r="H616" i="2"/>
  <c r="G616" i="2"/>
  <c r="P616" i="2" s="1"/>
  <c r="F616" i="2"/>
  <c r="E616" i="2"/>
  <c r="D616" i="2"/>
  <c r="C616" i="2"/>
  <c r="B616" i="2"/>
  <c r="A616" i="2"/>
  <c r="M615" i="2"/>
  <c r="L615" i="2"/>
  <c r="K615" i="2"/>
  <c r="J615" i="2"/>
  <c r="I615" i="2"/>
  <c r="H615" i="2"/>
  <c r="G615" i="2"/>
  <c r="P615" i="2" s="1"/>
  <c r="F615" i="2"/>
  <c r="E615" i="2"/>
  <c r="D615" i="2"/>
  <c r="C615" i="2"/>
  <c r="B615" i="2"/>
  <c r="A615" i="2"/>
  <c r="M614" i="2"/>
  <c r="L614" i="2"/>
  <c r="K614" i="2"/>
  <c r="J614" i="2"/>
  <c r="I614" i="2"/>
  <c r="H614" i="2"/>
  <c r="G614" i="2"/>
  <c r="P614" i="2" s="1"/>
  <c r="F614" i="2"/>
  <c r="E614" i="2"/>
  <c r="D614" i="2"/>
  <c r="C614" i="2"/>
  <c r="B614" i="2"/>
  <c r="A614" i="2"/>
  <c r="M613" i="2"/>
  <c r="L613" i="2"/>
  <c r="K613" i="2"/>
  <c r="J613" i="2"/>
  <c r="I613" i="2"/>
  <c r="H613" i="2"/>
  <c r="G613" i="2"/>
  <c r="P613" i="2" s="1"/>
  <c r="F613" i="2"/>
  <c r="E613" i="2"/>
  <c r="D613" i="2"/>
  <c r="C613" i="2"/>
  <c r="B613" i="2"/>
  <c r="A613" i="2"/>
  <c r="M612" i="2"/>
  <c r="L612" i="2"/>
  <c r="K612" i="2"/>
  <c r="J612" i="2"/>
  <c r="I612" i="2"/>
  <c r="H612" i="2"/>
  <c r="G612" i="2"/>
  <c r="P612" i="2" s="1"/>
  <c r="F612" i="2"/>
  <c r="E612" i="2"/>
  <c r="D612" i="2"/>
  <c r="C612" i="2"/>
  <c r="B612" i="2"/>
  <c r="A612" i="2"/>
  <c r="M611" i="2"/>
  <c r="L611" i="2"/>
  <c r="K611" i="2"/>
  <c r="J611" i="2"/>
  <c r="I611" i="2"/>
  <c r="H611" i="2"/>
  <c r="G611" i="2"/>
  <c r="P611" i="2" s="1"/>
  <c r="F611" i="2"/>
  <c r="E611" i="2"/>
  <c r="D611" i="2"/>
  <c r="C611" i="2"/>
  <c r="B611" i="2"/>
  <c r="A611" i="2"/>
  <c r="M610" i="2"/>
  <c r="L610" i="2"/>
  <c r="K610" i="2"/>
  <c r="J610" i="2"/>
  <c r="I610" i="2"/>
  <c r="H610" i="2"/>
  <c r="G610" i="2"/>
  <c r="P610" i="2" s="1"/>
  <c r="F610" i="2"/>
  <c r="E610" i="2"/>
  <c r="D610" i="2"/>
  <c r="C610" i="2"/>
  <c r="B610" i="2"/>
  <c r="Q610" i="2" s="1"/>
  <c r="A610" i="2"/>
  <c r="M609" i="2"/>
  <c r="L609" i="2"/>
  <c r="K609" i="2"/>
  <c r="J609" i="2"/>
  <c r="I609" i="2"/>
  <c r="H609" i="2"/>
  <c r="G609" i="2"/>
  <c r="P609" i="2" s="1"/>
  <c r="F609" i="2"/>
  <c r="E609" i="2"/>
  <c r="D609" i="2"/>
  <c r="C609" i="2"/>
  <c r="B609" i="2"/>
  <c r="A609" i="2"/>
  <c r="M608" i="2"/>
  <c r="L608" i="2"/>
  <c r="K608" i="2"/>
  <c r="J608" i="2"/>
  <c r="I608" i="2"/>
  <c r="H608" i="2"/>
  <c r="G608" i="2"/>
  <c r="P608" i="2" s="1"/>
  <c r="F608" i="2"/>
  <c r="E608" i="2"/>
  <c r="D608" i="2"/>
  <c r="C608" i="2"/>
  <c r="B608" i="2"/>
  <c r="Q608" i="2" s="1"/>
  <c r="A608" i="2"/>
  <c r="M607" i="2"/>
  <c r="L607" i="2"/>
  <c r="K607" i="2"/>
  <c r="J607" i="2"/>
  <c r="I607" i="2"/>
  <c r="H607" i="2"/>
  <c r="G607" i="2"/>
  <c r="P607" i="2" s="1"/>
  <c r="F607" i="2"/>
  <c r="E607" i="2"/>
  <c r="D607" i="2"/>
  <c r="C607" i="2"/>
  <c r="B607" i="2"/>
  <c r="Q607" i="2" s="1"/>
  <c r="A607" i="2"/>
  <c r="M606" i="2"/>
  <c r="L606" i="2"/>
  <c r="K606" i="2"/>
  <c r="J606" i="2"/>
  <c r="I606" i="2"/>
  <c r="H606" i="2"/>
  <c r="G606" i="2"/>
  <c r="P606" i="2" s="1"/>
  <c r="F606" i="2"/>
  <c r="E606" i="2"/>
  <c r="D606" i="2"/>
  <c r="C606" i="2"/>
  <c r="B606" i="2"/>
  <c r="Q606" i="2" s="1"/>
  <c r="A606" i="2"/>
  <c r="M605" i="2"/>
  <c r="L605" i="2"/>
  <c r="K605" i="2"/>
  <c r="J605" i="2"/>
  <c r="I605" i="2"/>
  <c r="H605" i="2"/>
  <c r="G605" i="2"/>
  <c r="P605" i="2" s="1"/>
  <c r="F605" i="2"/>
  <c r="E605" i="2"/>
  <c r="D605" i="2"/>
  <c r="C605" i="2"/>
  <c r="B605" i="2"/>
  <c r="A605" i="2"/>
  <c r="M604" i="2"/>
  <c r="L604" i="2"/>
  <c r="K604" i="2"/>
  <c r="J604" i="2"/>
  <c r="I604" i="2"/>
  <c r="H604" i="2"/>
  <c r="G604" i="2"/>
  <c r="P604" i="2" s="1"/>
  <c r="F604" i="2"/>
  <c r="E604" i="2"/>
  <c r="D604" i="2"/>
  <c r="C604" i="2"/>
  <c r="B604" i="2"/>
  <c r="Q604" i="2" s="1"/>
  <c r="A604" i="2"/>
  <c r="M603" i="2"/>
  <c r="L603" i="2"/>
  <c r="K603" i="2"/>
  <c r="J603" i="2"/>
  <c r="I603" i="2"/>
  <c r="H603" i="2"/>
  <c r="G603" i="2"/>
  <c r="P603" i="2" s="1"/>
  <c r="F603" i="2"/>
  <c r="E603" i="2"/>
  <c r="D603" i="2"/>
  <c r="C603" i="2"/>
  <c r="B603" i="2"/>
  <c r="Q603" i="2" s="1"/>
  <c r="A603" i="2"/>
  <c r="M602" i="2"/>
  <c r="L602" i="2"/>
  <c r="K602" i="2"/>
  <c r="J602" i="2"/>
  <c r="I602" i="2"/>
  <c r="H602" i="2"/>
  <c r="G602" i="2"/>
  <c r="P602" i="2" s="1"/>
  <c r="F602" i="2"/>
  <c r="E602" i="2"/>
  <c r="D602" i="2"/>
  <c r="C602" i="2"/>
  <c r="B602" i="2"/>
  <c r="Q602" i="2" s="1"/>
  <c r="A602" i="2"/>
  <c r="M601" i="2"/>
  <c r="L601" i="2"/>
  <c r="K601" i="2"/>
  <c r="J601" i="2"/>
  <c r="I601" i="2"/>
  <c r="H601" i="2"/>
  <c r="G601" i="2"/>
  <c r="P601" i="2" s="1"/>
  <c r="F601" i="2"/>
  <c r="E601" i="2"/>
  <c r="D601" i="2"/>
  <c r="C601" i="2"/>
  <c r="B601" i="2"/>
  <c r="A601" i="2"/>
  <c r="M600" i="2"/>
  <c r="L600" i="2"/>
  <c r="K600" i="2"/>
  <c r="J600" i="2"/>
  <c r="I600" i="2"/>
  <c r="H600" i="2"/>
  <c r="G600" i="2"/>
  <c r="P600" i="2" s="1"/>
  <c r="F600" i="2"/>
  <c r="E600" i="2"/>
  <c r="D600" i="2"/>
  <c r="C600" i="2"/>
  <c r="B600" i="2"/>
  <c r="Q600" i="2" s="1"/>
  <c r="A600" i="2"/>
  <c r="M599" i="2"/>
  <c r="L599" i="2"/>
  <c r="K599" i="2"/>
  <c r="J599" i="2"/>
  <c r="I599" i="2"/>
  <c r="H599" i="2"/>
  <c r="G599" i="2"/>
  <c r="P599" i="2" s="1"/>
  <c r="F599" i="2"/>
  <c r="E599" i="2"/>
  <c r="D599" i="2"/>
  <c r="C599" i="2"/>
  <c r="B599" i="2"/>
  <c r="Q599" i="2" s="1"/>
  <c r="A599" i="2"/>
  <c r="M598" i="2"/>
  <c r="L598" i="2"/>
  <c r="K598" i="2"/>
  <c r="J598" i="2"/>
  <c r="I598" i="2"/>
  <c r="H598" i="2"/>
  <c r="G598" i="2"/>
  <c r="P598" i="2" s="1"/>
  <c r="F598" i="2"/>
  <c r="E598" i="2"/>
  <c r="D598" i="2"/>
  <c r="C598" i="2"/>
  <c r="B598" i="2"/>
  <c r="Q598" i="2" s="1"/>
  <c r="A598" i="2"/>
  <c r="M597" i="2"/>
  <c r="L597" i="2"/>
  <c r="K597" i="2"/>
  <c r="J597" i="2"/>
  <c r="I597" i="2"/>
  <c r="H597" i="2"/>
  <c r="G597" i="2"/>
  <c r="P597" i="2" s="1"/>
  <c r="F597" i="2"/>
  <c r="E597" i="2"/>
  <c r="D597" i="2"/>
  <c r="C597" i="2"/>
  <c r="B597" i="2"/>
  <c r="A597" i="2"/>
  <c r="M596" i="2"/>
  <c r="L596" i="2"/>
  <c r="K596" i="2"/>
  <c r="J596" i="2"/>
  <c r="I596" i="2"/>
  <c r="H596" i="2"/>
  <c r="G596" i="2"/>
  <c r="P596" i="2" s="1"/>
  <c r="F596" i="2"/>
  <c r="E596" i="2"/>
  <c r="D596" i="2"/>
  <c r="C596" i="2"/>
  <c r="B596" i="2"/>
  <c r="Q596" i="2" s="1"/>
  <c r="A596" i="2"/>
  <c r="M595" i="2"/>
  <c r="L595" i="2"/>
  <c r="K595" i="2"/>
  <c r="J595" i="2"/>
  <c r="I595" i="2"/>
  <c r="H595" i="2"/>
  <c r="G595" i="2"/>
  <c r="P595" i="2" s="1"/>
  <c r="F595" i="2"/>
  <c r="E595" i="2"/>
  <c r="D595" i="2"/>
  <c r="C595" i="2"/>
  <c r="B595" i="2"/>
  <c r="Q595" i="2" s="1"/>
  <c r="A595" i="2"/>
  <c r="M594" i="2"/>
  <c r="L594" i="2"/>
  <c r="K594" i="2"/>
  <c r="J594" i="2"/>
  <c r="I594" i="2"/>
  <c r="H594" i="2"/>
  <c r="G594" i="2"/>
  <c r="P594" i="2" s="1"/>
  <c r="F594" i="2"/>
  <c r="E594" i="2"/>
  <c r="D594" i="2"/>
  <c r="C594" i="2"/>
  <c r="B594" i="2"/>
  <c r="Q594" i="2" s="1"/>
  <c r="A594" i="2"/>
  <c r="M593" i="2"/>
  <c r="L593" i="2"/>
  <c r="K593" i="2"/>
  <c r="J593" i="2"/>
  <c r="I593" i="2"/>
  <c r="H593" i="2"/>
  <c r="G593" i="2"/>
  <c r="P593" i="2" s="1"/>
  <c r="F593" i="2"/>
  <c r="E593" i="2"/>
  <c r="D593" i="2"/>
  <c r="C593" i="2"/>
  <c r="B593" i="2"/>
  <c r="A593" i="2"/>
  <c r="M592" i="2"/>
  <c r="L592" i="2"/>
  <c r="K592" i="2"/>
  <c r="J592" i="2"/>
  <c r="I592" i="2"/>
  <c r="H592" i="2"/>
  <c r="G592" i="2"/>
  <c r="P592" i="2" s="1"/>
  <c r="F592" i="2"/>
  <c r="E592" i="2"/>
  <c r="D592" i="2"/>
  <c r="C592" i="2"/>
  <c r="B592" i="2"/>
  <c r="Q592" i="2" s="1"/>
  <c r="A592" i="2"/>
  <c r="M591" i="2"/>
  <c r="L591" i="2"/>
  <c r="K591" i="2"/>
  <c r="J591" i="2"/>
  <c r="I591" i="2"/>
  <c r="H591" i="2"/>
  <c r="G591" i="2"/>
  <c r="P591" i="2" s="1"/>
  <c r="F591" i="2"/>
  <c r="E591" i="2"/>
  <c r="D591" i="2"/>
  <c r="C591" i="2"/>
  <c r="B591" i="2"/>
  <c r="Q591" i="2" s="1"/>
  <c r="A591" i="2"/>
  <c r="M590" i="2"/>
  <c r="L590" i="2"/>
  <c r="K590" i="2"/>
  <c r="J590" i="2"/>
  <c r="I590" i="2"/>
  <c r="H590" i="2"/>
  <c r="G590" i="2"/>
  <c r="P590" i="2" s="1"/>
  <c r="F590" i="2"/>
  <c r="E590" i="2"/>
  <c r="D590" i="2"/>
  <c r="C590" i="2"/>
  <c r="B590" i="2"/>
  <c r="Q590" i="2" s="1"/>
  <c r="A590" i="2"/>
  <c r="M589" i="2"/>
  <c r="L589" i="2"/>
  <c r="K589" i="2"/>
  <c r="J589" i="2"/>
  <c r="I589" i="2"/>
  <c r="H589" i="2"/>
  <c r="G589" i="2"/>
  <c r="P589" i="2" s="1"/>
  <c r="F589" i="2"/>
  <c r="E589" i="2"/>
  <c r="D589" i="2"/>
  <c r="C589" i="2"/>
  <c r="B589" i="2"/>
  <c r="A589" i="2"/>
  <c r="M588" i="2"/>
  <c r="L588" i="2"/>
  <c r="K588" i="2"/>
  <c r="J588" i="2"/>
  <c r="I588" i="2"/>
  <c r="H588" i="2"/>
  <c r="G588" i="2"/>
  <c r="P588" i="2" s="1"/>
  <c r="F588" i="2"/>
  <c r="E588" i="2"/>
  <c r="D588" i="2"/>
  <c r="C588" i="2"/>
  <c r="B588" i="2"/>
  <c r="Q588" i="2" s="1"/>
  <c r="A588" i="2"/>
  <c r="M587" i="2"/>
  <c r="L587" i="2"/>
  <c r="K587" i="2"/>
  <c r="J587" i="2"/>
  <c r="I587" i="2"/>
  <c r="H587" i="2"/>
  <c r="G587" i="2"/>
  <c r="P587" i="2" s="1"/>
  <c r="F587" i="2"/>
  <c r="E587" i="2"/>
  <c r="D587" i="2"/>
  <c r="C587" i="2"/>
  <c r="B587" i="2"/>
  <c r="Q587" i="2" s="1"/>
  <c r="A587" i="2"/>
  <c r="M586" i="2"/>
  <c r="L586" i="2"/>
  <c r="K586" i="2"/>
  <c r="J586" i="2"/>
  <c r="I586" i="2"/>
  <c r="H586" i="2"/>
  <c r="G586" i="2"/>
  <c r="P586" i="2" s="1"/>
  <c r="F586" i="2"/>
  <c r="E586" i="2"/>
  <c r="D586" i="2"/>
  <c r="C586" i="2"/>
  <c r="B586" i="2"/>
  <c r="Q586" i="2" s="1"/>
  <c r="A586" i="2"/>
  <c r="M585" i="2"/>
  <c r="L585" i="2"/>
  <c r="K585" i="2"/>
  <c r="J585" i="2"/>
  <c r="I585" i="2"/>
  <c r="H585" i="2"/>
  <c r="G585" i="2"/>
  <c r="P585" i="2" s="1"/>
  <c r="F585" i="2"/>
  <c r="E585" i="2"/>
  <c r="D585" i="2"/>
  <c r="C585" i="2"/>
  <c r="B585" i="2"/>
  <c r="A585" i="2"/>
  <c r="M584" i="2"/>
  <c r="L584" i="2"/>
  <c r="K584" i="2"/>
  <c r="J584" i="2"/>
  <c r="I584" i="2"/>
  <c r="H584" i="2"/>
  <c r="G584" i="2"/>
  <c r="P584" i="2" s="1"/>
  <c r="F584" i="2"/>
  <c r="E584" i="2"/>
  <c r="D584" i="2"/>
  <c r="C584" i="2"/>
  <c r="B584" i="2"/>
  <c r="Q584" i="2" s="1"/>
  <c r="A584" i="2"/>
  <c r="M583" i="2"/>
  <c r="L583" i="2"/>
  <c r="K583" i="2"/>
  <c r="J583" i="2"/>
  <c r="I583" i="2"/>
  <c r="H583" i="2"/>
  <c r="G583" i="2"/>
  <c r="P583" i="2" s="1"/>
  <c r="F583" i="2"/>
  <c r="E583" i="2"/>
  <c r="D583" i="2"/>
  <c r="C583" i="2"/>
  <c r="B583" i="2"/>
  <c r="Q583" i="2" s="1"/>
  <c r="A583" i="2"/>
  <c r="M582" i="2"/>
  <c r="L582" i="2"/>
  <c r="K582" i="2"/>
  <c r="J582" i="2"/>
  <c r="I582" i="2"/>
  <c r="H582" i="2"/>
  <c r="G582" i="2"/>
  <c r="P582" i="2" s="1"/>
  <c r="F582" i="2"/>
  <c r="E582" i="2"/>
  <c r="D582" i="2"/>
  <c r="C582" i="2"/>
  <c r="B582" i="2"/>
  <c r="Q582" i="2" s="1"/>
  <c r="A582" i="2"/>
  <c r="M581" i="2"/>
  <c r="L581" i="2"/>
  <c r="K581" i="2"/>
  <c r="J581" i="2"/>
  <c r="I581" i="2"/>
  <c r="H581" i="2"/>
  <c r="G581" i="2"/>
  <c r="P581" i="2" s="1"/>
  <c r="F581" i="2"/>
  <c r="E581" i="2"/>
  <c r="D581" i="2"/>
  <c r="C581" i="2"/>
  <c r="B581" i="2"/>
  <c r="A581" i="2"/>
  <c r="M580" i="2"/>
  <c r="L580" i="2"/>
  <c r="K580" i="2"/>
  <c r="J580" i="2"/>
  <c r="I580" i="2"/>
  <c r="H580" i="2"/>
  <c r="G580" i="2"/>
  <c r="P580" i="2" s="1"/>
  <c r="F580" i="2"/>
  <c r="E580" i="2"/>
  <c r="D580" i="2"/>
  <c r="C580" i="2"/>
  <c r="B580" i="2"/>
  <c r="Q580" i="2" s="1"/>
  <c r="A580" i="2"/>
  <c r="M579" i="2"/>
  <c r="L579" i="2"/>
  <c r="K579" i="2"/>
  <c r="J579" i="2"/>
  <c r="I579" i="2"/>
  <c r="H579" i="2"/>
  <c r="G579" i="2"/>
  <c r="P579" i="2" s="1"/>
  <c r="F579" i="2"/>
  <c r="E579" i="2"/>
  <c r="D579" i="2"/>
  <c r="C579" i="2"/>
  <c r="B579" i="2"/>
  <c r="Q579" i="2" s="1"/>
  <c r="A579" i="2"/>
  <c r="M578" i="2"/>
  <c r="L578" i="2"/>
  <c r="K578" i="2"/>
  <c r="J578" i="2"/>
  <c r="I578" i="2"/>
  <c r="H578" i="2"/>
  <c r="G578" i="2"/>
  <c r="P578" i="2" s="1"/>
  <c r="F578" i="2"/>
  <c r="E578" i="2"/>
  <c r="D578" i="2"/>
  <c r="C578" i="2"/>
  <c r="B578" i="2"/>
  <c r="Q578" i="2" s="1"/>
  <c r="A578" i="2"/>
  <c r="M577" i="2"/>
  <c r="L577" i="2"/>
  <c r="K577" i="2"/>
  <c r="J577" i="2"/>
  <c r="I577" i="2"/>
  <c r="H577" i="2"/>
  <c r="G577" i="2"/>
  <c r="P577" i="2" s="1"/>
  <c r="F577" i="2"/>
  <c r="E577" i="2"/>
  <c r="D577" i="2"/>
  <c r="C577" i="2"/>
  <c r="B577" i="2"/>
  <c r="A577" i="2"/>
  <c r="M576" i="2"/>
  <c r="L576" i="2"/>
  <c r="K576" i="2"/>
  <c r="J576" i="2"/>
  <c r="I576" i="2"/>
  <c r="H576" i="2"/>
  <c r="G576" i="2"/>
  <c r="P576" i="2" s="1"/>
  <c r="F576" i="2"/>
  <c r="E576" i="2"/>
  <c r="D576" i="2"/>
  <c r="C576" i="2"/>
  <c r="B576" i="2"/>
  <c r="Q576" i="2" s="1"/>
  <c r="A576" i="2"/>
  <c r="M575" i="2"/>
  <c r="L575" i="2"/>
  <c r="K575" i="2"/>
  <c r="J575" i="2"/>
  <c r="I575" i="2"/>
  <c r="H575" i="2"/>
  <c r="G575" i="2"/>
  <c r="P575" i="2" s="1"/>
  <c r="F575" i="2"/>
  <c r="E575" i="2"/>
  <c r="D575" i="2"/>
  <c r="C575" i="2"/>
  <c r="B575" i="2"/>
  <c r="Q575" i="2" s="1"/>
  <c r="A575" i="2"/>
  <c r="M574" i="2"/>
  <c r="L574" i="2"/>
  <c r="K574" i="2"/>
  <c r="J574" i="2"/>
  <c r="I574" i="2"/>
  <c r="H574" i="2"/>
  <c r="G574" i="2"/>
  <c r="P574" i="2" s="1"/>
  <c r="F574" i="2"/>
  <c r="E574" i="2"/>
  <c r="D574" i="2"/>
  <c r="C574" i="2"/>
  <c r="B574" i="2"/>
  <c r="A574" i="2"/>
  <c r="M573" i="2"/>
  <c r="L573" i="2"/>
  <c r="K573" i="2"/>
  <c r="J573" i="2"/>
  <c r="I573" i="2"/>
  <c r="H573" i="2"/>
  <c r="G573" i="2"/>
  <c r="P573" i="2" s="1"/>
  <c r="F573" i="2"/>
  <c r="E573" i="2"/>
  <c r="D573" i="2"/>
  <c r="C573" i="2"/>
  <c r="B573" i="2"/>
  <c r="A573" i="2"/>
  <c r="M572" i="2"/>
  <c r="L572" i="2"/>
  <c r="K572" i="2"/>
  <c r="J572" i="2"/>
  <c r="I572" i="2"/>
  <c r="H572" i="2"/>
  <c r="G572" i="2"/>
  <c r="P572" i="2" s="1"/>
  <c r="F572" i="2"/>
  <c r="E572" i="2"/>
  <c r="D572" i="2"/>
  <c r="C572" i="2"/>
  <c r="B572" i="2"/>
  <c r="Q572" i="2" s="1"/>
  <c r="A572" i="2"/>
  <c r="M571" i="2"/>
  <c r="L571" i="2"/>
  <c r="K571" i="2"/>
  <c r="J571" i="2"/>
  <c r="I571" i="2"/>
  <c r="H571" i="2"/>
  <c r="G571" i="2"/>
  <c r="P571" i="2" s="1"/>
  <c r="F571" i="2"/>
  <c r="E571" i="2"/>
  <c r="D571" i="2"/>
  <c r="C571" i="2"/>
  <c r="B571" i="2"/>
  <c r="Q571" i="2" s="1"/>
  <c r="A571" i="2"/>
  <c r="M570" i="2"/>
  <c r="L570" i="2"/>
  <c r="K570" i="2"/>
  <c r="J570" i="2"/>
  <c r="I570" i="2"/>
  <c r="H570" i="2"/>
  <c r="G570" i="2"/>
  <c r="P570" i="2" s="1"/>
  <c r="F570" i="2"/>
  <c r="E570" i="2"/>
  <c r="D570" i="2"/>
  <c r="C570" i="2"/>
  <c r="B570" i="2"/>
  <c r="Q570" i="2" s="1"/>
  <c r="A570" i="2"/>
  <c r="M569" i="2"/>
  <c r="L569" i="2"/>
  <c r="K569" i="2"/>
  <c r="J569" i="2"/>
  <c r="I569" i="2"/>
  <c r="H569" i="2"/>
  <c r="G569" i="2"/>
  <c r="P569" i="2" s="1"/>
  <c r="F569" i="2"/>
  <c r="E569" i="2"/>
  <c r="D569" i="2"/>
  <c r="C569" i="2"/>
  <c r="B569" i="2"/>
  <c r="A569" i="2"/>
  <c r="M568" i="2"/>
  <c r="L568" i="2"/>
  <c r="K568" i="2"/>
  <c r="J568" i="2"/>
  <c r="I568" i="2"/>
  <c r="H568" i="2"/>
  <c r="G568" i="2"/>
  <c r="P568" i="2" s="1"/>
  <c r="F568" i="2"/>
  <c r="E568" i="2"/>
  <c r="D568" i="2"/>
  <c r="C568" i="2"/>
  <c r="B568" i="2"/>
  <c r="Q568" i="2" s="1"/>
  <c r="A568" i="2"/>
  <c r="M567" i="2"/>
  <c r="L567" i="2"/>
  <c r="K567" i="2"/>
  <c r="J567" i="2"/>
  <c r="I567" i="2"/>
  <c r="H567" i="2"/>
  <c r="G567" i="2"/>
  <c r="P567" i="2" s="1"/>
  <c r="F567" i="2"/>
  <c r="E567" i="2"/>
  <c r="D567" i="2"/>
  <c r="C567" i="2"/>
  <c r="B567" i="2"/>
  <c r="Q567" i="2" s="1"/>
  <c r="A567" i="2"/>
  <c r="M566" i="2"/>
  <c r="L566" i="2"/>
  <c r="K566" i="2"/>
  <c r="J566" i="2"/>
  <c r="I566" i="2"/>
  <c r="H566" i="2"/>
  <c r="G566" i="2"/>
  <c r="P566" i="2" s="1"/>
  <c r="F566" i="2"/>
  <c r="E566" i="2"/>
  <c r="D566" i="2"/>
  <c r="C566" i="2"/>
  <c r="B566" i="2"/>
  <c r="A566" i="2"/>
  <c r="M565" i="2"/>
  <c r="L565" i="2"/>
  <c r="K565" i="2"/>
  <c r="J565" i="2"/>
  <c r="I565" i="2"/>
  <c r="H565" i="2"/>
  <c r="G565" i="2"/>
  <c r="P565" i="2" s="1"/>
  <c r="F565" i="2"/>
  <c r="E565" i="2"/>
  <c r="D565" i="2"/>
  <c r="C565" i="2"/>
  <c r="B565" i="2"/>
  <c r="A565" i="2"/>
  <c r="M564" i="2"/>
  <c r="L564" i="2"/>
  <c r="K564" i="2"/>
  <c r="J564" i="2"/>
  <c r="I564" i="2"/>
  <c r="H564" i="2"/>
  <c r="G564" i="2"/>
  <c r="P564" i="2" s="1"/>
  <c r="F564" i="2"/>
  <c r="E564" i="2"/>
  <c r="D564" i="2"/>
  <c r="C564" i="2"/>
  <c r="B564" i="2"/>
  <c r="Q564" i="2" s="1"/>
  <c r="A564" i="2"/>
  <c r="M563" i="2"/>
  <c r="L563" i="2"/>
  <c r="K563" i="2"/>
  <c r="J563" i="2"/>
  <c r="I563" i="2"/>
  <c r="H563" i="2"/>
  <c r="G563" i="2"/>
  <c r="P563" i="2" s="1"/>
  <c r="F563" i="2"/>
  <c r="E563" i="2"/>
  <c r="D563" i="2"/>
  <c r="C563" i="2"/>
  <c r="B563" i="2"/>
  <c r="Q563" i="2" s="1"/>
  <c r="A563" i="2"/>
  <c r="M562" i="2"/>
  <c r="L562" i="2"/>
  <c r="K562" i="2"/>
  <c r="J562" i="2"/>
  <c r="I562" i="2"/>
  <c r="H562" i="2"/>
  <c r="G562" i="2"/>
  <c r="P562" i="2" s="1"/>
  <c r="F562" i="2"/>
  <c r="E562" i="2"/>
  <c r="D562" i="2"/>
  <c r="C562" i="2"/>
  <c r="B562" i="2"/>
  <c r="Q562" i="2" s="1"/>
  <c r="A562" i="2"/>
  <c r="M561" i="2"/>
  <c r="L561" i="2"/>
  <c r="K561" i="2"/>
  <c r="J561" i="2"/>
  <c r="I561" i="2"/>
  <c r="H561" i="2"/>
  <c r="G561" i="2"/>
  <c r="P561" i="2" s="1"/>
  <c r="F561" i="2"/>
  <c r="E561" i="2"/>
  <c r="D561" i="2"/>
  <c r="C561" i="2"/>
  <c r="B561" i="2"/>
  <c r="A561" i="2"/>
  <c r="M560" i="2"/>
  <c r="L560" i="2"/>
  <c r="K560" i="2"/>
  <c r="J560" i="2"/>
  <c r="I560" i="2"/>
  <c r="H560" i="2"/>
  <c r="G560" i="2"/>
  <c r="P560" i="2" s="1"/>
  <c r="F560" i="2"/>
  <c r="E560" i="2"/>
  <c r="D560" i="2"/>
  <c r="C560" i="2"/>
  <c r="B560" i="2"/>
  <c r="Q560" i="2" s="1"/>
  <c r="A560" i="2"/>
  <c r="M559" i="2"/>
  <c r="L559" i="2"/>
  <c r="K559" i="2"/>
  <c r="J559" i="2"/>
  <c r="I559" i="2"/>
  <c r="H559" i="2"/>
  <c r="G559" i="2"/>
  <c r="P559" i="2" s="1"/>
  <c r="F559" i="2"/>
  <c r="E559" i="2"/>
  <c r="D559" i="2"/>
  <c r="C559" i="2"/>
  <c r="B559" i="2"/>
  <c r="A559" i="2"/>
  <c r="M558" i="2"/>
  <c r="L558" i="2"/>
  <c r="K558" i="2"/>
  <c r="J558" i="2"/>
  <c r="I558" i="2"/>
  <c r="H558" i="2"/>
  <c r="G558" i="2"/>
  <c r="P558" i="2" s="1"/>
  <c r="F558" i="2"/>
  <c r="E558" i="2"/>
  <c r="D558" i="2"/>
  <c r="C558" i="2"/>
  <c r="B558" i="2"/>
  <c r="Q558" i="2" s="1"/>
  <c r="A558" i="2"/>
  <c r="M557" i="2"/>
  <c r="L557" i="2"/>
  <c r="K557" i="2"/>
  <c r="J557" i="2"/>
  <c r="I557" i="2"/>
  <c r="H557" i="2"/>
  <c r="G557" i="2"/>
  <c r="P557" i="2" s="1"/>
  <c r="F557" i="2"/>
  <c r="E557" i="2"/>
  <c r="D557" i="2"/>
  <c r="C557" i="2"/>
  <c r="B557" i="2"/>
  <c r="A557" i="2"/>
  <c r="M556" i="2"/>
  <c r="L556" i="2"/>
  <c r="K556" i="2"/>
  <c r="J556" i="2"/>
  <c r="I556" i="2"/>
  <c r="H556" i="2"/>
  <c r="G556" i="2"/>
  <c r="P556" i="2" s="1"/>
  <c r="F556" i="2"/>
  <c r="E556" i="2"/>
  <c r="D556" i="2"/>
  <c r="C556" i="2"/>
  <c r="B556" i="2"/>
  <c r="Q556" i="2" s="1"/>
  <c r="A556" i="2"/>
  <c r="M555" i="2"/>
  <c r="L555" i="2"/>
  <c r="K555" i="2"/>
  <c r="J555" i="2"/>
  <c r="I555" i="2"/>
  <c r="H555" i="2"/>
  <c r="G555" i="2"/>
  <c r="P555" i="2" s="1"/>
  <c r="F555" i="2"/>
  <c r="E555" i="2"/>
  <c r="D555" i="2"/>
  <c r="C555" i="2"/>
  <c r="B555" i="2"/>
  <c r="A555" i="2"/>
  <c r="M554" i="2"/>
  <c r="L554" i="2"/>
  <c r="K554" i="2"/>
  <c r="J554" i="2"/>
  <c r="I554" i="2"/>
  <c r="H554" i="2"/>
  <c r="G554" i="2"/>
  <c r="P554" i="2" s="1"/>
  <c r="F554" i="2"/>
  <c r="E554" i="2"/>
  <c r="D554" i="2"/>
  <c r="C554" i="2"/>
  <c r="B554" i="2"/>
  <c r="Q554" i="2" s="1"/>
  <c r="A554" i="2"/>
  <c r="M553" i="2"/>
  <c r="L553" i="2"/>
  <c r="K553" i="2"/>
  <c r="J553" i="2"/>
  <c r="I553" i="2"/>
  <c r="H553" i="2"/>
  <c r="G553" i="2"/>
  <c r="P553" i="2" s="1"/>
  <c r="F553" i="2"/>
  <c r="E553" i="2"/>
  <c r="D553" i="2"/>
  <c r="C553" i="2"/>
  <c r="B553" i="2"/>
  <c r="A553" i="2"/>
  <c r="M552" i="2"/>
  <c r="L552" i="2"/>
  <c r="K552" i="2"/>
  <c r="J552" i="2"/>
  <c r="I552" i="2"/>
  <c r="H552" i="2"/>
  <c r="G552" i="2"/>
  <c r="P552" i="2" s="1"/>
  <c r="F552" i="2"/>
  <c r="E552" i="2"/>
  <c r="D552" i="2"/>
  <c r="C552" i="2"/>
  <c r="B552" i="2"/>
  <c r="Q552" i="2" s="1"/>
  <c r="A552" i="2"/>
  <c r="M551" i="2"/>
  <c r="L551" i="2"/>
  <c r="K551" i="2"/>
  <c r="J551" i="2"/>
  <c r="I551" i="2"/>
  <c r="H551" i="2"/>
  <c r="G551" i="2"/>
  <c r="P551" i="2" s="1"/>
  <c r="F551" i="2"/>
  <c r="E551" i="2"/>
  <c r="D551" i="2"/>
  <c r="C551" i="2"/>
  <c r="B551" i="2"/>
  <c r="A551" i="2"/>
  <c r="M550" i="2"/>
  <c r="L550" i="2"/>
  <c r="K550" i="2"/>
  <c r="J550" i="2"/>
  <c r="I550" i="2"/>
  <c r="H550" i="2"/>
  <c r="G550" i="2"/>
  <c r="P550" i="2" s="1"/>
  <c r="F550" i="2"/>
  <c r="E550" i="2"/>
  <c r="D550" i="2"/>
  <c r="C550" i="2"/>
  <c r="B550" i="2"/>
  <c r="Q550" i="2" s="1"/>
  <c r="A550" i="2"/>
  <c r="M549" i="2"/>
  <c r="L549" i="2"/>
  <c r="K549" i="2"/>
  <c r="J549" i="2"/>
  <c r="I549" i="2"/>
  <c r="H549" i="2"/>
  <c r="G549" i="2"/>
  <c r="P549" i="2" s="1"/>
  <c r="F549" i="2"/>
  <c r="E549" i="2"/>
  <c r="D549" i="2"/>
  <c r="C549" i="2"/>
  <c r="B549" i="2"/>
  <c r="A549" i="2"/>
  <c r="M548" i="2"/>
  <c r="L548" i="2"/>
  <c r="K548" i="2"/>
  <c r="J548" i="2"/>
  <c r="I548" i="2"/>
  <c r="H548" i="2"/>
  <c r="G548" i="2"/>
  <c r="P548" i="2" s="1"/>
  <c r="F548" i="2"/>
  <c r="E548" i="2"/>
  <c r="D548" i="2"/>
  <c r="C548" i="2"/>
  <c r="B548" i="2"/>
  <c r="Q548" i="2" s="1"/>
  <c r="A548" i="2"/>
  <c r="M547" i="2"/>
  <c r="L547" i="2"/>
  <c r="K547" i="2"/>
  <c r="J547" i="2"/>
  <c r="I547" i="2"/>
  <c r="H547" i="2"/>
  <c r="G547" i="2"/>
  <c r="P547" i="2" s="1"/>
  <c r="F547" i="2"/>
  <c r="E547" i="2"/>
  <c r="D547" i="2"/>
  <c r="C547" i="2"/>
  <c r="B547" i="2"/>
  <c r="A547" i="2"/>
  <c r="M546" i="2"/>
  <c r="L546" i="2"/>
  <c r="K546" i="2"/>
  <c r="J546" i="2"/>
  <c r="I546" i="2"/>
  <c r="H546" i="2"/>
  <c r="G546" i="2"/>
  <c r="P546" i="2" s="1"/>
  <c r="F546" i="2"/>
  <c r="E546" i="2"/>
  <c r="D546" i="2"/>
  <c r="C546" i="2"/>
  <c r="B546" i="2"/>
  <c r="Q546" i="2" s="1"/>
  <c r="A546" i="2"/>
  <c r="M545" i="2"/>
  <c r="L545" i="2"/>
  <c r="K545" i="2"/>
  <c r="J545" i="2"/>
  <c r="I545" i="2"/>
  <c r="H545" i="2"/>
  <c r="G545" i="2"/>
  <c r="P545" i="2" s="1"/>
  <c r="F545" i="2"/>
  <c r="E545" i="2"/>
  <c r="D545" i="2"/>
  <c r="C545" i="2"/>
  <c r="B545" i="2"/>
  <c r="A545" i="2"/>
  <c r="M544" i="2"/>
  <c r="L544" i="2"/>
  <c r="K544" i="2"/>
  <c r="J544" i="2"/>
  <c r="I544" i="2"/>
  <c r="H544" i="2"/>
  <c r="G544" i="2"/>
  <c r="P544" i="2" s="1"/>
  <c r="F544" i="2"/>
  <c r="E544" i="2"/>
  <c r="D544" i="2"/>
  <c r="C544" i="2"/>
  <c r="B544" i="2"/>
  <c r="Q544" i="2" s="1"/>
  <c r="A544" i="2"/>
  <c r="M543" i="2"/>
  <c r="L543" i="2"/>
  <c r="K543" i="2"/>
  <c r="J543" i="2"/>
  <c r="I543" i="2"/>
  <c r="H543" i="2"/>
  <c r="G543" i="2"/>
  <c r="P543" i="2" s="1"/>
  <c r="F543" i="2"/>
  <c r="E543" i="2"/>
  <c r="D543" i="2"/>
  <c r="C543" i="2"/>
  <c r="B543" i="2"/>
  <c r="A543" i="2"/>
  <c r="M542" i="2"/>
  <c r="L542" i="2"/>
  <c r="K542" i="2"/>
  <c r="J542" i="2"/>
  <c r="I542" i="2"/>
  <c r="H542" i="2"/>
  <c r="G542" i="2"/>
  <c r="P542" i="2" s="1"/>
  <c r="F542" i="2"/>
  <c r="E542" i="2"/>
  <c r="D542" i="2"/>
  <c r="C542" i="2"/>
  <c r="B542" i="2"/>
  <c r="Q542" i="2" s="1"/>
  <c r="A542" i="2"/>
  <c r="M541" i="2"/>
  <c r="L541" i="2"/>
  <c r="K541" i="2"/>
  <c r="J541" i="2"/>
  <c r="I541" i="2"/>
  <c r="H541" i="2"/>
  <c r="G541" i="2"/>
  <c r="P541" i="2" s="1"/>
  <c r="F541" i="2"/>
  <c r="E541" i="2"/>
  <c r="D541" i="2"/>
  <c r="C541" i="2"/>
  <c r="B541" i="2"/>
  <c r="A541" i="2"/>
  <c r="M540" i="2"/>
  <c r="L540" i="2"/>
  <c r="K540" i="2"/>
  <c r="J540" i="2"/>
  <c r="I540" i="2"/>
  <c r="H540" i="2"/>
  <c r="G540" i="2"/>
  <c r="P540" i="2" s="1"/>
  <c r="F540" i="2"/>
  <c r="E540" i="2"/>
  <c r="D540" i="2"/>
  <c r="C540" i="2"/>
  <c r="B540" i="2"/>
  <c r="Q540" i="2" s="1"/>
  <c r="A540" i="2"/>
  <c r="M539" i="2"/>
  <c r="L539" i="2"/>
  <c r="K539" i="2"/>
  <c r="J539" i="2"/>
  <c r="I539" i="2"/>
  <c r="H539" i="2"/>
  <c r="G539" i="2"/>
  <c r="P539" i="2" s="1"/>
  <c r="F539" i="2"/>
  <c r="E539" i="2"/>
  <c r="D539" i="2"/>
  <c r="C539" i="2"/>
  <c r="B539" i="2"/>
  <c r="A539" i="2"/>
  <c r="M538" i="2"/>
  <c r="L538" i="2"/>
  <c r="K538" i="2"/>
  <c r="J538" i="2"/>
  <c r="I538" i="2"/>
  <c r="H538" i="2"/>
  <c r="G538" i="2"/>
  <c r="P538" i="2" s="1"/>
  <c r="F538" i="2"/>
  <c r="E538" i="2"/>
  <c r="D538" i="2"/>
  <c r="C538" i="2"/>
  <c r="B538" i="2"/>
  <c r="Q538" i="2" s="1"/>
  <c r="A538" i="2"/>
  <c r="M537" i="2"/>
  <c r="L537" i="2"/>
  <c r="K537" i="2"/>
  <c r="J537" i="2"/>
  <c r="I537" i="2"/>
  <c r="H537" i="2"/>
  <c r="G537" i="2"/>
  <c r="P537" i="2" s="1"/>
  <c r="F537" i="2"/>
  <c r="E537" i="2"/>
  <c r="D537" i="2"/>
  <c r="C537" i="2"/>
  <c r="B537" i="2"/>
  <c r="A537" i="2"/>
  <c r="M536" i="2"/>
  <c r="L536" i="2"/>
  <c r="K536" i="2"/>
  <c r="J536" i="2"/>
  <c r="I536" i="2"/>
  <c r="H536" i="2"/>
  <c r="G536" i="2"/>
  <c r="P536" i="2" s="1"/>
  <c r="F536" i="2"/>
  <c r="E536" i="2"/>
  <c r="D536" i="2"/>
  <c r="C536" i="2"/>
  <c r="B536" i="2"/>
  <c r="Q536" i="2" s="1"/>
  <c r="A536" i="2"/>
  <c r="M535" i="2"/>
  <c r="L535" i="2"/>
  <c r="K535" i="2"/>
  <c r="J535" i="2"/>
  <c r="I535" i="2"/>
  <c r="H535" i="2"/>
  <c r="G535" i="2"/>
  <c r="P535" i="2" s="1"/>
  <c r="F535" i="2"/>
  <c r="E535" i="2"/>
  <c r="D535" i="2"/>
  <c r="C535" i="2"/>
  <c r="B535" i="2"/>
  <c r="A535" i="2"/>
  <c r="M534" i="2"/>
  <c r="L534" i="2"/>
  <c r="K534" i="2"/>
  <c r="J534" i="2"/>
  <c r="I534" i="2"/>
  <c r="H534" i="2"/>
  <c r="G534" i="2"/>
  <c r="P534" i="2" s="1"/>
  <c r="F534" i="2"/>
  <c r="E534" i="2"/>
  <c r="D534" i="2"/>
  <c r="C534" i="2"/>
  <c r="B534" i="2"/>
  <c r="Q534" i="2" s="1"/>
  <c r="A534" i="2"/>
  <c r="M533" i="2"/>
  <c r="L533" i="2"/>
  <c r="K533" i="2"/>
  <c r="J533" i="2"/>
  <c r="I533" i="2"/>
  <c r="H533" i="2"/>
  <c r="G533" i="2"/>
  <c r="P533" i="2" s="1"/>
  <c r="F533" i="2"/>
  <c r="E533" i="2"/>
  <c r="D533" i="2"/>
  <c r="C533" i="2"/>
  <c r="B533" i="2"/>
  <c r="A533" i="2"/>
  <c r="M532" i="2"/>
  <c r="L532" i="2"/>
  <c r="K532" i="2"/>
  <c r="J532" i="2"/>
  <c r="I532" i="2"/>
  <c r="H532" i="2"/>
  <c r="G532" i="2"/>
  <c r="P532" i="2" s="1"/>
  <c r="F532" i="2"/>
  <c r="E532" i="2"/>
  <c r="D532" i="2"/>
  <c r="C532" i="2"/>
  <c r="B532" i="2"/>
  <c r="A532" i="2"/>
  <c r="M531" i="2"/>
  <c r="L531" i="2"/>
  <c r="K531" i="2"/>
  <c r="J531" i="2"/>
  <c r="I531" i="2"/>
  <c r="H531" i="2"/>
  <c r="G531" i="2"/>
  <c r="P531" i="2" s="1"/>
  <c r="F531" i="2"/>
  <c r="E531" i="2"/>
  <c r="D531" i="2"/>
  <c r="C531" i="2"/>
  <c r="B531" i="2"/>
  <c r="A531" i="2"/>
  <c r="M530" i="2"/>
  <c r="L530" i="2"/>
  <c r="K530" i="2"/>
  <c r="J530" i="2"/>
  <c r="I530" i="2"/>
  <c r="H530" i="2"/>
  <c r="G530" i="2"/>
  <c r="P530" i="2" s="1"/>
  <c r="F530" i="2"/>
  <c r="E530" i="2"/>
  <c r="D530" i="2"/>
  <c r="C530" i="2"/>
  <c r="B530" i="2"/>
  <c r="Q530" i="2" s="1"/>
  <c r="A530" i="2"/>
  <c r="M529" i="2"/>
  <c r="L529" i="2"/>
  <c r="K529" i="2"/>
  <c r="J529" i="2"/>
  <c r="I529" i="2"/>
  <c r="H529" i="2"/>
  <c r="G529" i="2"/>
  <c r="P529" i="2" s="1"/>
  <c r="F529" i="2"/>
  <c r="E529" i="2"/>
  <c r="D529" i="2"/>
  <c r="C529" i="2"/>
  <c r="B529" i="2"/>
  <c r="A529" i="2"/>
  <c r="M528" i="2"/>
  <c r="L528" i="2"/>
  <c r="K528" i="2"/>
  <c r="J528" i="2"/>
  <c r="I528" i="2"/>
  <c r="H528" i="2"/>
  <c r="G528" i="2"/>
  <c r="P528" i="2" s="1"/>
  <c r="F528" i="2"/>
  <c r="E528" i="2"/>
  <c r="D528" i="2"/>
  <c r="C528" i="2"/>
  <c r="B528" i="2"/>
  <c r="Q528" i="2" s="1"/>
  <c r="A528" i="2"/>
  <c r="M527" i="2"/>
  <c r="L527" i="2"/>
  <c r="K527" i="2"/>
  <c r="J527" i="2"/>
  <c r="I527" i="2"/>
  <c r="H527" i="2"/>
  <c r="G527" i="2"/>
  <c r="P527" i="2" s="1"/>
  <c r="F527" i="2"/>
  <c r="E527" i="2"/>
  <c r="D527" i="2"/>
  <c r="C527" i="2"/>
  <c r="B527" i="2"/>
  <c r="A527" i="2"/>
  <c r="M526" i="2"/>
  <c r="L526" i="2"/>
  <c r="K526" i="2"/>
  <c r="J526" i="2"/>
  <c r="I526" i="2"/>
  <c r="H526" i="2"/>
  <c r="G526" i="2"/>
  <c r="P526" i="2" s="1"/>
  <c r="F526" i="2"/>
  <c r="E526" i="2"/>
  <c r="D526" i="2"/>
  <c r="C526" i="2"/>
  <c r="B526" i="2"/>
  <c r="Q526" i="2" s="1"/>
  <c r="A526" i="2"/>
  <c r="M525" i="2"/>
  <c r="L525" i="2"/>
  <c r="K525" i="2"/>
  <c r="J525" i="2"/>
  <c r="I525" i="2"/>
  <c r="H525" i="2"/>
  <c r="G525" i="2"/>
  <c r="P525" i="2" s="1"/>
  <c r="F525" i="2"/>
  <c r="E525" i="2"/>
  <c r="D525" i="2"/>
  <c r="C525" i="2"/>
  <c r="B525" i="2"/>
  <c r="A525" i="2"/>
  <c r="M524" i="2"/>
  <c r="L524" i="2"/>
  <c r="K524" i="2"/>
  <c r="J524" i="2"/>
  <c r="I524" i="2"/>
  <c r="H524" i="2"/>
  <c r="G524" i="2"/>
  <c r="P524" i="2" s="1"/>
  <c r="F524" i="2"/>
  <c r="E524" i="2"/>
  <c r="D524" i="2"/>
  <c r="C524" i="2"/>
  <c r="B524" i="2"/>
  <c r="Q524" i="2" s="1"/>
  <c r="A524" i="2"/>
  <c r="M523" i="2"/>
  <c r="L523" i="2"/>
  <c r="K523" i="2"/>
  <c r="J523" i="2"/>
  <c r="I523" i="2"/>
  <c r="H523" i="2"/>
  <c r="G523" i="2"/>
  <c r="P523" i="2" s="1"/>
  <c r="F523" i="2"/>
  <c r="E523" i="2"/>
  <c r="D523" i="2"/>
  <c r="C523" i="2"/>
  <c r="B523" i="2"/>
  <c r="A523" i="2"/>
  <c r="M522" i="2"/>
  <c r="L522" i="2"/>
  <c r="K522" i="2"/>
  <c r="J522" i="2"/>
  <c r="I522" i="2"/>
  <c r="H522" i="2"/>
  <c r="G522" i="2"/>
  <c r="P522" i="2" s="1"/>
  <c r="F522" i="2"/>
  <c r="E522" i="2"/>
  <c r="D522" i="2"/>
  <c r="C522" i="2"/>
  <c r="B522" i="2"/>
  <c r="A522" i="2"/>
  <c r="M521" i="2"/>
  <c r="L521" i="2"/>
  <c r="K521" i="2"/>
  <c r="J521" i="2"/>
  <c r="I521" i="2"/>
  <c r="H521" i="2"/>
  <c r="G521" i="2"/>
  <c r="P521" i="2" s="1"/>
  <c r="F521" i="2"/>
  <c r="E521" i="2"/>
  <c r="D521" i="2"/>
  <c r="C521" i="2"/>
  <c r="B521" i="2"/>
  <c r="A521" i="2"/>
  <c r="M520" i="2"/>
  <c r="L520" i="2"/>
  <c r="K520" i="2"/>
  <c r="J520" i="2"/>
  <c r="I520" i="2"/>
  <c r="H520" i="2"/>
  <c r="G520" i="2"/>
  <c r="P520" i="2" s="1"/>
  <c r="F520" i="2"/>
  <c r="E520" i="2"/>
  <c r="D520" i="2"/>
  <c r="C520" i="2"/>
  <c r="B520" i="2"/>
  <c r="A520" i="2"/>
  <c r="M519" i="2"/>
  <c r="L519" i="2"/>
  <c r="K519" i="2"/>
  <c r="J519" i="2"/>
  <c r="I519" i="2"/>
  <c r="H519" i="2"/>
  <c r="G519" i="2"/>
  <c r="P519" i="2" s="1"/>
  <c r="F519" i="2"/>
  <c r="E519" i="2"/>
  <c r="D519" i="2"/>
  <c r="C519" i="2"/>
  <c r="B519" i="2"/>
  <c r="A519" i="2"/>
  <c r="M518" i="2"/>
  <c r="L518" i="2"/>
  <c r="K518" i="2"/>
  <c r="J518" i="2"/>
  <c r="I518" i="2"/>
  <c r="H518" i="2"/>
  <c r="G518" i="2"/>
  <c r="P518" i="2" s="1"/>
  <c r="F518" i="2"/>
  <c r="E518" i="2"/>
  <c r="D518" i="2"/>
  <c r="C518" i="2"/>
  <c r="B518" i="2"/>
  <c r="Q518" i="2" s="1"/>
  <c r="A518" i="2"/>
  <c r="M517" i="2"/>
  <c r="L517" i="2"/>
  <c r="K517" i="2"/>
  <c r="J517" i="2"/>
  <c r="I517" i="2"/>
  <c r="H517" i="2"/>
  <c r="G517" i="2"/>
  <c r="P517" i="2" s="1"/>
  <c r="F517" i="2"/>
  <c r="E517" i="2"/>
  <c r="D517" i="2"/>
  <c r="C517" i="2"/>
  <c r="B517" i="2"/>
  <c r="Q517" i="2" s="1"/>
  <c r="A517" i="2"/>
  <c r="M516" i="2"/>
  <c r="L516" i="2"/>
  <c r="K516" i="2"/>
  <c r="J516" i="2"/>
  <c r="I516" i="2"/>
  <c r="H516" i="2"/>
  <c r="G516" i="2"/>
  <c r="P516" i="2" s="1"/>
  <c r="F516" i="2"/>
  <c r="E516" i="2"/>
  <c r="D516" i="2"/>
  <c r="C516" i="2"/>
  <c r="B516" i="2"/>
  <c r="A516" i="2"/>
  <c r="M515" i="2"/>
  <c r="L515" i="2"/>
  <c r="K515" i="2"/>
  <c r="J515" i="2"/>
  <c r="I515" i="2"/>
  <c r="H515" i="2"/>
  <c r="G515" i="2"/>
  <c r="P515" i="2" s="1"/>
  <c r="F515" i="2"/>
  <c r="E515" i="2"/>
  <c r="D515" i="2"/>
  <c r="C515" i="2"/>
  <c r="B515" i="2"/>
  <c r="A515" i="2"/>
  <c r="M514" i="2"/>
  <c r="L514" i="2"/>
  <c r="K514" i="2"/>
  <c r="J514" i="2"/>
  <c r="I514" i="2"/>
  <c r="H514" i="2"/>
  <c r="G514" i="2"/>
  <c r="P514" i="2" s="1"/>
  <c r="F514" i="2"/>
  <c r="E514" i="2"/>
  <c r="D514" i="2"/>
  <c r="C514" i="2"/>
  <c r="B514" i="2"/>
  <c r="Q514" i="2" s="1"/>
  <c r="A514" i="2"/>
  <c r="M513" i="2"/>
  <c r="L513" i="2"/>
  <c r="K513" i="2"/>
  <c r="J513" i="2"/>
  <c r="I513" i="2"/>
  <c r="H513" i="2"/>
  <c r="G513" i="2"/>
  <c r="P513" i="2" s="1"/>
  <c r="F513" i="2"/>
  <c r="E513" i="2"/>
  <c r="D513" i="2"/>
  <c r="C513" i="2"/>
  <c r="B513" i="2"/>
  <c r="Q513" i="2" s="1"/>
  <c r="A513" i="2"/>
  <c r="M512" i="2"/>
  <c r="L512" i="2"/>
  <c r="K512" i="2"/>
  <c r="J512" i="2"/>
  <c r="I512" i="2"/>
  <c r="H512" i="2"/>
  <c r="G512" i="2"/>
  <c r="P512" i="2" s="1"/>
  <c r="F512" i="2"/>
  <c r="E512" i="2"/>
  <c r="D512" i="2"/>
  <c r="C512" i="2"/>
  <c r="B512" i="2"/>
  <c r="A512" i="2"/>
  <c r="M511" i="2"/>
  <c r="L511" i="2"/>
  <c r="K511" i="2"/>
  <c r="J511" i="2"/>
  <c r="I511" i="2"/>
  <c r="H511" i="2"/>
  <c r="G511" i="2"/>
  <c r="P511" i="2" s="1"/>
  <c r="F511" i="2"/>
  <c r="E511" i="2"/>
  <c r="D511" i="2"/>
  <c r="C511" i="2"/>
  <c r="B511" i="2"/>
  <c r="A511" i="2"/>
  <c r="M510" i="2"/>
  <c r="L510" i="2"/>
  <c r="K510" i="2"/>
  <c r="J510" i="2"/>
  <c r="I510" i="2"/>
  <c r="H510" i="2"/>
  <c r="G510" i="2"/>
  <c r="P510" i="2" s="1"/>
  <c r="F510" i="2"/>
  <c r="E510" i="2"/>
  <c r="D510" i="2"/>
  <c r="C510" i="2"/>
  <c r="B510" i="2"/>
  <c r="A510" i="2"/>
  <c r="M509" i="2"/>
  <c r="L509" i="2"/>
  <c r="K509" i="2"/>
  <c r="J509" i="2"/>
  <c r="I509" i="2"/>
  <c r="H509" i="2"/>
  <c r="G509" i="2"/>
  <c r="P509" i="2" s="1"/>
  <c r="F509" i="2"/>
  <c r="E509" i="2"/>
  <c r="D509" i="2"/>
  <c r="C509" i="2"/>
  <c r="B509" i="2"/>
  <c r="A509" i="2"/>
  <c r="M508" i="2"/>
  <c r="L508" i="2"/>
  <c r="K508" i="2"/>
  <c r="J508" i="2"/>
  <c r="I508" i="2"/>
  <c r="H508" i="2"/>
  <c r="G508" i="2"/>
  <c r="P508" i="2" s="1"/>
  <c r="F508" i="2"/>
  <c r="E508" i="2"/>
  <c r="D508" i="2"/>
  <c r="C508" i="2"/>
  <c r="B508" i="2"/>
  <c r="A508" i="2"/>
  <c r="M507" i="2"/>
  <c r="L507" i="2"/>
  <c r="K507" i="2"/>
  <c r="J507" i="2"/>
  <c r="I507" i="2"/>
  <c r="H507" i="2"/>
  <c r="G507" i="2"/>
  <c r="P507" i="2" s="1"/>
  <c r="F507" i="2"/>
  <c r="E507" i="2"/>
  <c r="D507" i="2"/>
  <c r="C507" i="2"/>
  <c r="B507" i="2"/>
  <c r="A507" i="2"/>
  <c r="M506" i="2"/>
  <c r="L506" i="2"/>
  <c r="K506" i="2"/>
  <c r="J506" i="2"/>
  <c r="I506" i="2"/>
  <c r="H506" i="2"/>
  <c r="G506" i="2"/>
  <c r="P506" i="2" s="1"/>
  <c r="F506" i="2"/>
  <c r="E506" i="2"/>
  <c r="D506" i="2"/>
  <c r="C506" i="2"/>
  <c r="B506" i="2"/>
  <c r="Q506" i="2" s="1"/>
  <c r="A506" i="2"/>
  <c r="M505" i="2"/>
  <c r="L505" i="2"/>
  <c r="K505" i="2"/>
  <c r="J505" i="2"/>
  <c r="I505" i="2"/>
  <c r="H505" i="2"/>
  <c r="G505" i="2"/>
  <c r="P505" i="2" s="1"/>
  <c r="F505" i="2"/>
  <c r="E505" i="2"/>
  <c r="D505" i="2"/>
  <c r="C505" i="2"/>
  <c r="B505" i="2"/>
  <c r="A505" i="2"/>
  <c r="M504" i="2"/>
  <c r="L504" i="2"/>
  <c r="K504" i="2"/>
  <c r="J504" i="2"/>
  <c r="I504" i="2"/>
  <c r="H504" i="2"/>
  <c r="G504" i="2"/>
  <c r="P504" i="2" s="1"/>
  <c r="F504" i="2"/>
  <c r="E504" i="2"/>
  <c r="D504" i="2"/>
  <c r="C504" i="2"/>
  <c r="B504" i="2"/>
  <c r="A504" i="2"/>
  <c r="M503" i="2"/>
  <c r="L503" i="2"/>
  <c r="K503" i="2"/>
  <c r="J503" i="2"/>
  <c r="I503" i="2"/>
  <c r="H503" i="2"/>
  <c r="G503" i="2"/>
  <c r="P503" i="2" s="1"/>
  <c r="F503" i="2"/>
  <c r="E503" i="2"/>
  <c r="D503" i="2"/>
  <c r="C503" i="2"/>
  <c r="B503" i="2"/>
  <c r="A503" i="2"/>
  <c r="M502" i="2"/>
  <c r="L502" i="2"/>
  <c r="K502" i="2"/>
  <c r="J502" i="2"/>
  <c r="I502" i="2"/>
  <c r="H502" i="2"/>
  <c r="G502" i="2"/>
  <c r="P502" i="2" s="1"/>
  <c r="F502" i="2"/>
  <c r="E502" i="2"/>
  <c r="D502" i="2"/>
  <c r="C502" i="2"/>
  <c r="B502" i="2"/>
  <c r="Q502" i="2" s="1"/>
  <c r="A502" i="2"/>
  <c r="M501" i="2"/>
  <c r="L501" i="2"/>
  <c r="K501" i="2"/>
  <c r="J501" i="2"/>
  <c r="I501" i="2"/>
  <c r="H501" i="2"/>
  <c r="G501" i="2"/>
  <c r="P501" i="2" s="1"/>
  <c r="F501" i="2"/>
  <c r="E501" i="2"/>
  <c r="D501" i="2"/>
  <c r="C501" i="2"/>
  <c r="B501" i="2"/>
  <c r="Q501" i="2" s="1"/>
  <c r="A501" i="2"/>
  <c r="M500" i="2"/>
  <c r="L500" i="2"/>
  <c r="K500" i="2"/>
  <c r="J500" i="2"/>
  <c r="I500" i="2"/>
  <c r="H500" i="2"/>
  <c r="G500" i="2"/>
  <c r="P500" i="2" s="1"/>
  <c r="F500" i="2"/>
  <c r="E500" i="2"/>
  <c r="D500" i="2"/>
  <c r="C500" i="2"/>
  <c r="B500" i="2"/>
  <c r="A500" i="2"/>
  <c r="M499" i="2"/>
  <c r="L499" i="2"/>
  <c r="K499" i="2"/>
  <c r="J499" i="2"/>
  <c r="I499" i="2"/>
  <c r="H499" i="2"/>
  <c r="G499" i="2"/>
  <c r="P499" i="2" s="1"/>
  <c r="F499" i="2"/>
  <c r="E499" i="2"/>
  <c r="D499" i="2"/>
  <c r="C499" i="2"/>
  <c r="B499" i="2"/>
  <c r="A499" i="2"/>
  <c r="M498" i="2"/>
  <c r="L498" i="2"/>
  <c r="K498" i="2"/>
  <c r="J498" i="2"/>
  <c r="I498" i="2"/>
  <c r="H498" i="2"/>
  <c r="G498" i="2"/>
  <c r="P498" i="2" s="1"/>
  <c r="F498" i="2"/>
  <c r="E498" i="2"/>
  <c r="D498" i="2"/>
  <c r="C498" i="2"/>
  <c r="B498" i="2"/>
  <c r="Q498" i="2" s="1"/>
  <c r="A498" i="2"/>
  <c r="M497" i="2"/>
  <c r="L497" i="2"/>
  <c r="K497" i="2"/>
  <c r="J497" i="2"/>
  <c r="I497" i="2"/>
  <c r="H497" i="2"/>
  <c r="G497" i="2"/>
  <c r="P497" i="2" s="1"/>
  <c r="F497" i="2"/>
  <c r="E497" i="2"/>
  <c r="D497" i="2"/>
  <c r="C497" i="2"/>
  <c r="B497" i="2"/>
  <c r="Q497" i="2" s="1"/>
  <c r="A497" i="2"/>
  <c r="M496" i="2"/>
  <c r="L496" i="2"/>
  <c r="K496" i="2"/>
  <c r="J496" i="2"/>
  <c r="I496" i="2"/>
  <c r="H496" i="2"/>
  <c r="G496" i="2"/>
  <c r="P496" i="2" s="1"/>
  <c r="F496" i="2"/>
  <c r="E496" i="2"/>
  <c r="D496" i="2"/>
  <c r="C496" i="2"/>
  <c r="B496" i="2"/>
  <c r="A496" i="2"/>
  <c r="M495" i="2"/>
  <c r="L495" i="2"/>
  <c r="K495" i="2"/>
  <c r="J495" i="2"/>
  <c r="I495" i="2"/>
  <c r="H495" i="2"/>
  <c r="G495" i="2"/>
  <c r="P495" i="2" s="1"/>
  <c r="F495" i="2"/>
  <c r="E495" i="2"/>
  <c r="D495" i="2"/>
  <c r="C495" i="2"/>
  <c r="B495" i="2"/>
  <c r="A495" i="2"/>
  <c r="M494" i="2"/>
  <c r="L494" i="2"/>
  <c r="K494" i="2"/>
  <c r="J494" i="2"/>
  <c r="I494" i="2"/>
  <c r="H494" i="2"/>
  <c r="G494" i="2"/>
  <c r="P494" i="2" s="1"/>
  <c r="F494" i="2"/>
  <c r="E494" i="2"/>
  <c r="D494" i="2"/>
  <c r="C494" i="2"/>
  <c r="B494" i="2"/>
  <c r="Q494" i="2" s="1"/>
  <c r="A494" i="2"/>
  <c r="M493" i="2"/>
  <c r="L493" i="2"/>
  <c r="K493" i="2"/>
  <c r="J493" i="2"/>
  <c r="I493" i="2"/>
  <c r="H493" i="2"/>
  <c r="G493" i="2"/>
  <c r="P493" i="2" s="1"/>
  <c r="F493" i="2"/>
  <c r="E493" i="2"/>
  <c r="D493" i="2"/>
  <c r="C493" i="2"/>
  <c r="B493" i="2"/>
  <c r="A493" i="2"/>
  <c r="M492" i="2"/>
  <c r="L492" i="2"/>
  <c r="K492" i="2"/>
  <c r="J492" i="2"/>
  <c r="I492" i="2"/>
  <c r="H492" i="2"/>
  <c r="G492" i="2"/>
  <c r="P492" i="2" s="1"/>
  <c r="F492" i="2"/>
  <c r="E492" i="2"/>
  <c r="D492" i="2"/>
  <c r="C492" i="2"/>
  <c r="B492" i="2"/>
  <c r="A492" i="2"/>
  <c r="M491" i="2"/>
  <c r="L491" i="2"/>
  <c r="K491" i="2"/>
  <c r="J491" i="2"/>
  <c r="I491" i="2"/>
  <c r="H491" i="2"/>
  <c r="G491" i="2"/>
  <c r="P491" i="2" s="1"/>
  <c r="F491" i="2"/>
  <c r="E491" i="2"/>
  <c r="D491" i="2"/>
  <c r="C491" i="2"/>
  <c r="B491" i="2"/>
  <c r="A491" i="2"/>
  <c r="M490" i="2"/>
  <c r="L490" i="2"/>
  <c r="K490" i="2"/>
  <c r="J490" i="2"/>
  <c r="I490" i="2"/>
  <c r="H490" i="2"/>
  <c r="G490" i="2"/>
  <c r="P490" i="2" s="1"/>
  <c r="F490" i="2"/>
  <c r="E490" i="2"/>
  <c r="D490" i="2"/>
  <c r="C490" i="2"/>
  <c r="B490" i="2"/>
  <c r="A490" i="2"/>
  <c r="M489" i="2"/>
  <c r="L489" i="2"/>
  <c r="K489" i="2"/>
  <c r="J489" i="2"/>
  <c r="I489" i="2"/>
  <c r="H489" i="2"/>
  <c r="G489" i="2"/>
  <c r="P489" i="2" s="1"/>
  <c r="F489" i="2"/>
  <c r="E489" i="2"/>
  <c r="D489" i="2"/>
  <c r="C489" i="2"/>
  <c r="B489" i="2"/>
  <c r="A489" i="2"/>
  <c r="M488" i="2"/>
  <c r="L488" i="2"/>
  <c r="K488" i="2"/>
  <c r="J488" i="2"/>
  <c r="I488" i="2"/>
  <c r="H488" i="2"/>
  <c r="G488" i="2"/>
  <c r="P488" i="2" s="1"/>
  <c r="F488" i="2"/>
  <c r="E488" i="2"/>
  <c r="D488" i="2"/>
  <c r="C488" i="2"/>
  <c r="B488" i="2"/>
  <c r="A488" i="2"/>
  <c r="M487" i="2"/>
  <c r="L487" i="2"/>
  <c r="K487" i="2"/>
  <c r="J487" i="2"/>
  <c r="I487" i="2"/>
  <c r="H487" i="2"/>
  <c r="G487" i="2"/>
  <c r="P487" i="2" s="1"/>
  <c r="F487" i="2"/>
  <c r="E487" i="2"/>
  <c r="D487" i="2"/>
  <c r="C487" i="2"/>
  <c r="B487" i="2"/>
  <c r="A487" i="2"/>
  <c r="M486" i="2"/>
  <c r="L486" i="2"/>
  <c r="K486" i="2"/>
  <c r="J486" i="2"/>
  <c r="I486" i="2"/>
  <c r="H486" i="2"/>
  <c r="G486" i="2"/>
  <c r="P486" i="2" s="1"/>
  <c r="F486" i="2"/>
  <c r="E486" i="2"/>
  <c r="D486" i="2"/>
  <c r="C486" i="2"/>
  <c r="B486" i="2"/>
  <c r="Q486" i="2" s="1"/>
  <c r="A486" i="2"/>
  <c r="M485" i="2"/>
  <c r="L485" i="2"/>
  <c r="K485" i="2"/>
  <c r="J485" i="2"/>
  <c r="I485" i="2"/>
  <c r="H485" i="2"/>
  <c r="G485" i="2"/>
  <c r="P485" i="2" s="1"/>
  <c r="F485" i="2"/>
  <c r="E485" i="2"/>
  <c r="D485" i="2"/>
  <c r="C485" i="2"/>
  <c r="B485" i="2"/>
  <c r="Q485" i="2" s="1"/>
  <c r="A485" i="2"/>
  <c r="M484" i="2"/>
  <c r="L484" i="2"/>
  <c r="K484" i="2"/>
  <c r="J484" i="2"/>
  <c r="I484" i="2"/>
  <c r="H484" i="2"/>
  <c r="G484" i="2"/>
  <c r="P484" i="2" s="1"/>
  <c r="F484" i="2"/>
  <c r="E484" i="2"/>
  <c r="D484" i="2"/>
  <c r="C484" i="2"/>
  <c r="B484" i="2"/>
  <c r="A484" i="2"/>
  <c r="M483" i="2"/>
  <c r="L483" i="2"/>
  <c r="K483" i="2"/>
  <c r="J483" i="2"/>
  <c r="I483" i="2"/>
  <c r="H483" i="2"/>
  <c r="G483" i="2"/>
  <c r="P483" i="2" s="1"/>
  <c r="F483" i="2"/>
  <c r="E483" i="2"/>
  <c r="D483" i="2"/>
  <c r="C483" i="2"/>
  <c r="B483" i="2"/>
  <c r="A483" i="2"/>
  <c r="M482" i="2"/>
  <c r="L482" i="2"/>
  <c r="K482" i="2"/>
  <c r="J482" i="2"/>
  <c r="I482" i="2"/>
  <c r="H482" i="2"/>
  <c r="G482" i="2"/>
  <c r="P482" i="2" s="1"/>
  <c r="F482" i="2"/>
  <c r="E482" i="2"/>
  <c r="D482" i="2"/>
  <c r="C482" i="2"/>
  <c r="B482" i="2"/>
  <c r="Q482" i="2" s="1"/>
  <c r="A482" i="2"/>
  <c r="M481" i="2"/>
  <c r="L481" i="2"/>
  <c r="K481" i="2"/>
  <c r="J481" i="2"/>
  <c r="I481" i="2"/>
  <c r="H481" i="2"/>
  <c r="G481" i="2"/>
  <c r="P481" i="2" s="1"/>
  <c r="F481" i="2"/>
  <c r="E481" i="2"/>
  <c r="D481" i="2"/>
  <c r="C481" i="2"/>
  <c r="B481" i="2"/>
  <c r="Q481" i="2" s="1"/>
  <c r="A481" i="2"/>
  <c r="M480" i="2"/>
  <c r="L480" i="2"/>
  <c r="K480" i="2"/>
  <c r="J480" i="2"/>
  <c r="I480" i="2"/>
  <c r="H480" i="2"/>
  <c r="G480" i="2"/>
  <c r="P480" i="2" s="1"/>
  <c r="F480" i="2"/>
  <c r="E480" i="2"/>
  <c r="D480" i="2"/>
  <c r="C480" i="2"/>
  <c r="B480" i="2"/>
  <c r="A480" i="2"/>
  <c r="M479" i="2"/>
  <c r="L479" i="2"/>
  <c r="K479" i="2"/>
  <c r="J479" i="2"/>
  <c r="I479" i="2"/>
  <c r="H479" i="2"/>
  <c r="G479" i="2"/>
  <c r="P479" i="2" s="1"/>
  <c r="F479" i="2"/>
  <c r="E479" i="2"/>
  <c r="D479" i="2"/>
  <c r="C479" i="2"/>
  <c r="B479" i="2"/>
  <c r="A479" i="2"/>
  <c r="M478" i="2"/>
  <c r="L478" i="2"/>
  <c r="K478" i="2"/>
  <c r="J478" i="2"/>
  <c r="I478" i="2"/>
  <c r="H478" i="2"/>
  <c r="G478" i="2"/>
  <c r="P478" i="2" s="1"/>
  <c r="F478" i="2"/>
  <c r="E478" i="2"/>
  <c r="D478" i="2"/>
  <c r="C478" i="2"/>
  <c r="B478" i="2"/>
  <c r="A478" i="2"/>
  <c r="M477" i="2"/>
  <c r="L477" i="2"/>
  <c r="K477" i="2"/>
  <c r="J477" i="2"/>
  <c r="I477" i="2"/>
  <c r="H477" i="2"/>
  <c r="G477" i="2"/>
  <c r="P477" i="2" s="1"/>
  <c r="F477" i="2"/>
  <c r="E477" i="2"/>
  <c r="D477" i="2"/>
  <c r="C477" i="2"/>
  <c r="B477" i="2"/>
  <c r="A477" i="2"/>
  <c r="M476" i="2"/>
  <c r="L476" i="2"/>
  <c r="K476" i="2"/>
  <c r="J476" i="2"/>
  <c r="I476" i="2"/>
  <c r="H476" i="2"/>
  <c r="G476" i="2"/>
  <c r="P476" i="2" s="1"/>
  <c r="F476" i="2"/>
  <c r="E476" i="2"/>
  <c r="D476" i="2"/>
  <c r="C476" i="2"/>
  <c r="B476" i="2"/>
  <c r="A476" i="2"/>
  <c r="M475" i="2"/>
  <c r="L475" i="2"/>
  <c r="K475" i="2"/>
  <c r="J475" i="2"/>
  <c r="I475" i="2"/>
  <c r="H475" i="2"/>
  <c r="G475" i="2"/>
  <c r="P475" i="2" s="1"/>
  <c r="F475" i="2"/>
  <c r="E475" i="2"/>
  <c r="D475" i="2"/>
  <c r="C475" i="2"/>
  <c r="B475" i="2"/>
  <c r="A475" i="2"/>
  <c r="M474" i="2"/>
  <c r="L474" i="2"/>
  <c r="K474" i="2"/>
  <c r="J474" i="2"/>
  <c r="I474" i="2"/>
  <c r="H474" i="2"/>
  <c r="G474" i="2"/>
  <c r="P474" i="2" s="1"/>
  <c r="F474" i="2"/>
  <c r="E474" i="2"/>
  <c r="D474" i="2"/>
  <c r="C474" i="2"/>
  <c r="B474" i="2"/>
  <c r="Q474" i="2" s="1"/>
  <c r="A474" i="2"/>
  <c r="M473" i="2"/>
  <c r="L473" i="2"/>
  <c r="K473" i="2"/>
  <c r="J473" i="2"/>
  <c r="I473" i="2"/>
  <c r="H473" i="2"/>
  <c r="G473" i="2"/>
  <c r="P473" i="2" s="1"/>
  <c r="F473" i="2"/>
  <c r="E473" i="2"/>
  <c r="D473" i="2"/>
  <c r="C473" i="2"/>
  <c r="B473" i="2"/>
  <c r="A473" i="2"/>
  <c r="M472" i="2"/>
  <c r="L472" i="2"/>
  <c r="K472" i="2"/>
  <c r="J472" i="2"/>
  <c r="I472" i="2"/>
  <c r="H472" i="2"/>
  <c r="G472" i="2"/>
  <c r="P472" i="2" s="1"/>
  <c r="F472" i="2"/>
  <c r="E472" i="2"/>
  <c r="D472" i="2"/>
  <c r="C472" i="2"/>
  <c r="B472" i="2"/>
  <c r="A472" i="2"/>
  <c r="M471" i="2"/>
  <c r="L471" i="2"/>
  <c r="K471" i="2"/>
  <c r="J471" i="2"/>
  <c r="I471" i="2"/>
  <c r="H471" i="2"/>
  <c r="G471" i="2"/>
  <c r="P471" i="2" s="1"/>
  <c r="F471" i="2"/>
  <c r="E471" i="2"/>
  <c r="D471" i="2"/>
  <c r="C471" i="2"/>
  <c r="B471" i="2"/>
  <c r="A471" i="2"/>
  <c r="M470" i="2"/>
  <c r="L470" i="2"/>
  <c r="K470" i="2"/>
  <c r="J470" i="2"/>
  <c r="I470" i="2"/>
  <c r="H470" i="2"/>
  <c r="G470" i="2"/>
  <c r="P470" i="2" s="1"/>
  <c r="F470" i="2"/>
  <c r="E470" i="2"/>
  <c r="D470" i="2"/>
  <c r="C470" i="2"/>
  <c r="B470" i="2"/>
  <c r="Q470" i="2" s="1"/>
  <c r="A470" i="2"/>
  <c r="M469" i="2"/>
  <c r="L469" i="2"/>
  <c r="K469" i="2"/>
  <c r="J469" i="2"/>
  <c r="I469" i="2"/>
  <c r="H469" i="2"/>
  <c r="G469" i="2"/>
  <c r="P469" i="2" s="1"/>
  <c r="F469" i="2"/>
  <c r="E469" i="2"/>
  <c r="D469" i="2"/>
  <c r="C469" i="2"/>
  <c r="B469" i="2"/>
  <c r="Q469" i="2" s="1"/>
  <c r="A469" i="2"/>
  <c r="M468" i="2"/>
  <c r="L468" i="2"/>
  <c r="K468" i="2"/>
  <c r="J468" i="2"/>
  <c r="I468" i="2"/>
  <c r="H468" i="2"/>
  <c r="G468" i="2"/>
  <c r="P468" i="2" s="1"/>
  <c r="F468" i="2"/>
  <c r="E468" i="2"/>
  <c r="D468" i="2"/>
  <c r="C468" i="2"/>
  <c r="B468" i="2"/>
  <c r="A468" i="2"/>
  <c r="M467" i="2"/>
  <c r="L467" i="2"/>
  <c r="K467" i="2"/>
  <c r="J467" i="2"/>
  <c r="I467" i="2"/>
  <c r="H467" i="2"/>
  <c r="G467" i="2"/>
  <c r="P467" i="2" s="1"/>
  <c r="F467" i="2"/>
  <c r="E467" i="2"/>
  <c r="D467" i="2"/>
  <c r="C467" i="2"/>
  <c r="B467" i="2"/>
  <c r="A467" i="2"/>
  <c r="M466" i="2"/>
  <c r="L466" i="2"/>
  <c r="K466" i="2"/>
  <c r="J466" i="2"/>
  <c r="I466" i="2"/>
  <c r="H466" i="2"/>
  <c r="G466" i="2"/>
  <c r="P466" i="2" s="1"/>
  <c r="F466" i="2"/>
  <c r="E466" i="2"/>
  <c r="D466" i="2"/>
  <c r="C466" i="2"/>
  <c r="B466" i="2"/>
  <c r="Q466" i="2" s="1"/>
  <c r="A466" i="2"/>
  <c r="M465" i="2"/>
  <c r="L465" i="2"/>
  <c r="K465" i="2"/>
  <c r="J465" i="2"/>
  <c r="I465" i="2"/>
  <c r="H465" i="2"/>
  <c r="G465" i="2"/>
  <c r="P465" i="2" s="1"/>
  <c r="F465" i="2"/>
  <c r="E465" i="2"/>
  <c r="D465" i="2"/>
  <c r="C465" i="2"/>
  <c r="B465" i="2"/>
  <c r="Q465" i="2" s="1"/>
  <c r="A465" i="2"/>
  <c r="M464" i="2"/>
  <c r="L464" i="2"/>
  <c r="K464" i="2"/>
  <c r="J464" i="2"/>
  <c r="I464" i="2"/>
  <c r="H464" i="2"/>
  <c r="G464" i="2"/>
  <c r="P464" i="2" s="1"/>
  <c r="F464" i="2"/>
  <c r="E464" i="2"/>
  <c r="D464" i="2"/>
  <c r="C464" i="2"/>
  <c r="B464" i="2"/>
  <c r="A464" i="2"/>
  <c r="M463" i="2"/>
  <c r="L463" i="2"/>
  <c r="K463" i="2"/>
  <c r="J463" i="2"/>
  <c r="I463" i="2"/>
  <c r="H463" i="2"/>
  <c r="G463" i="2"/>
  <c r="P463" i="2" s="1"/>
  <c r="F463" i="2"/>
  <c r="E463" i="2"/>
  <c r="D463" i="2"/>
  <c r="C463" i="2"/>
  <c r="B463" i="2"/>
  <c r="A463" i="2"/>
  <c r="M462" i="2"/>
  <c r="L462" i="2"/>
  <c r="K462" i="2"/>
  <c r="J462" i="2"/>
  <c r="I462" i="2"/>
  <c r="H462" i="2"/>
  <c r="G462" i="2"/>
  <c r="P462" i="2" s="1"/>
  <c r="F462" i="2"/>
  <c r="E462" i="2"/>
  <c r="D462" i="2"/>
  <c r="C462" i="2"/>
  <c r="B462" i="2"/>
  <c r="Q462" i="2" s="1"/>
  <c r="A462" i="2"/>
  <c r="M461" i="2"/>
  <c r="L461" i="2"/>
  <c r="K461" i="2"/>
  <c r="J461" i="2"/>
  <c r="I461" i="2"/>
  <c r="H461" i="2"/>
  <c r="G461" i="2"/>
  <c r="P461" i="2" s="1"/>
  <c r="F461" i="2"/>
  <c r="E461" i="2"/>
  <c r="D461" i="2"/>
  <c r="C461" i="2"/>
  <c r="B461" i="2"/>
  <c r="A461" i="2"/>
  <c r="M460" i="2"/>
  <c r="L460" i="2"/>
  <c r="K460" i="2"/>
  <c r="J460" i="2"/>
  <c r="I460" i="2"/>
  <c r="H460" i="2"/>
  <c r="G460" i="2"/>
  <c r="P460" i="2" s="1"/>
  <c r="F460" i="2"/>
  <c r="E460" i="2"/>
  <c r="D460" i="2"/>
  <c r="C460" i="2"/>
  <c r="B460" i="2"/>
  <c r="A460" i="2"/>
  <c r="M459" i="2"/>
  <c r="L459" i="2"/>
  <c r="K459" i="2"/>
  <c r="J459" i="2"/>
  <c r="I459" i="2"/>
  <c r="H459" i="2"/>
  <c r="G459" i="2"/>
  <c r="P459" i="2" s="1"/>
  <c r="F459" i="2"/>
  <c r="E459" i="2"/>
  <c r="D459" i="2"/>
  <c r="C459" i="2"/>
  <c r="B459" i="2"/>
  <c r="A459" i="2"/>
  <c r="M458" i="2"/>
  <c r="L458" i="2"/>
  <c r="K458" i="2"/>
  <c r="J458" i="2"/>
  <c r="I458" i="2"/>
  <c r="H458" i="2"/>
  <c r="G458" i="2"/>
  <c r="P458" i="2" s="1"/>
  <c r="F458" i="2"/>
  <c r="E458" i="2"/>
  <c r="D458" i="2"/>
  <c r="C458" i="2"/>
  <c r="B458" i="2"/>
  <c r="A458" i="2"/>
  <c r="M457" i="2"/>
  <c r="L457" i="2"/>
  <c r="K457" i="2"/>
  <c r="J457" i="2"/>
  <c r="I457" i="2"/>
  <c r="H457" i="2"/>
  <c r="G457" i="2"/>
  <c r="P457" i="2" s="1"/>
  <c r="F457" i="2"/>
  <c r="E457" i="2"/>
  <c r="D457" i="2"/>
  <c r="C457" i="2"/>
  <c r="B457" i="2"/>
  <c r="A457" i="2"/>
  <c r="M456" i="2"/>
  <c r="L456" i="2"/>
  <c r="K456" i="2"/>
  <c r="J456" i="2"/>
  <c r="I456" i="2"/>
  <c r="H456" i="2"/>
  <c r="G456" i="2"/>
  <c r="P456" i="2" s="1"/>
  <c r="F456" i="2"/>
  <c r="E456" i="2"/>
  <c r="D456" i="2"/>
  <c r="C456" i="2"/>
  <c r="B456" i="2"/>
  <c r="A456" i="2"/>
  <c r="M455" i="2"/>
  <c r="L455" i="2"/>
  <c r="K455" i="2"/>
  <c r="J455" i="2"/>
  <c r="I455" i="2"/>
  <c r="H455" i="2"/>
  <c r="G455" i="2"/>
  <c r="P455" i="2" s="1"/>
  <c r="F455" i="2"/>
  <c r="E455" i="2"/>
  <c r="D455" i="2"/>
  <c r="C455" i="2"/>
  <c r="B455" i="2"/>
  <c r="A455" i="2"/>
  <c r="M454" i="2"/>
  <c r="L454" i="2"/>
  <c r="K454" i="2"/>
  <c r="J454" i="2"/>
  <c r="I454" i="2"/>
  <c r="H454" i="2"/>
  <c r="G454" i="2"/>
  <c r="P454" i="2" s="1"/>
  <c r="F454" i="2"/>
  <c r="E454" i="2"/>
  <c r="D454" i="2"/>
  <c r="C454" i="2"/>
  <c r="B454" i="2"/>
  <c r="Q454" i="2" s="1"/>
  <c r="A454" i="2"/>
  <c r="M453" i="2"/>
  <c r="L453" i="2"/>
  <c r="K453" i="2"/>
  <c r="J453" i="2"/>
  <c r="I453" i="2"/>
  <c r="H453" i="2"/>
  <c r="G453" i="2"/>
  <c r="P453" i="2" s="1"/>
  <c r="F453" i="2"/>
  <c r="E453" i="2"/>
  <c r="D453" i="2"/>
  <c r="C453" i="2"/>
  <c r="B453" i="2"/>
  <c r="Q453" i="2" s="1"/>
  <c r="A453" i="2"/>
  <c r="M452" i="2"/>
  <c r="L452" i="2"/>
  <c r="K452" i="2"/>
  <c r="J452" i="2"/>
  <c r="I452" i="2"/>
  <c r="H452" i="2"/>
  <c r="G452" i="2"/>
  <c r="P452" i="2" s="1"/>
  <c r="F452" i="2"/>
  <c r="E452" i="2"/>
  <c r="D452" i="2"/>
  <c r="C452" i="2"/>
  <c r="B452" i="2"/>
  <c r="A452" i="2"/>
  <c r="M451" i="2"/>
  <c r="L451" i="2"/>
  <c r="K451" i="2"/>
  <c r="J451" i="2"/>
  <c r="I451" i="2"/>
  <c r="H451" i="2"/>
  <c r="G451" i="2"/>
  <c r="P451" i="2" s="1"/>
  <c r="F451" i="2"/>
  <c r="E451" i="2"/>
  <c r="D451" i="2"/>
  <c r="C451" i="2"/>
  <c r="B451" i="2"/>
  <c r="Q451" i="2" s="1"/>
  <c r="A451" i="2"/>
  <c r="M450" i="2"/>
  <c r="L450" i="2"/>
  <c r="K450" i="2"/>
  <c r="J450" i="2"/>
  <c r="I450" i="2"/>
  <c r="H450" i="2"/>
  <c r="G450" i="2"/>
  <c r="P450" i="2" s="1"/>
  <c r="F450" i="2"/>
  <c r="E450" i="2"/>
  <c r="D450" i="2"/>
  <c r="C450" i="2"/>
  <c r="B450" i="2"/>
  <c r="A450" i="2"/>
  <c r="M449" i="2"/>
  <c r="L449" i="2"/>
  <c r="K449" i="2"/>
  <c r="J449" i="2"/>
  <c r="I449" i="2"/>
  <c r="H449" i="2"/>
  <c r="G449" i="2"/>
  <c r="P449" i="2" s="1"/>
  <c r="F449" i="2"/>
  <c r="E449" i="2"/>
  <c r="D449" i="2"/>
  <c r="C449" i="2"/>
  <c r="B449" i="2"/>
  <c r="Q449" i="2" s="1"/>
  <c r="A449" i="2"/>
  <c r="M448" i="2"/>
  <c r="L448" i="2"/>
  <c r="K448" i="2"/>
  <c r="J448" i="2"/>
  <c r="I448" i="2"/>
  <c r="H448" i="2"/>
  <c r="G448" i="2"/>
  <c r="P448" i="2" s="1"/>
  <c r="F448" i="2"/>
  <c r="E448" i="2"/>
  <c r="D448" i="2"/>
  <c r="C448" i="2"/>
  <c r="B448" i="2"/>
  <c r="A448" i="2"/>
  <c r="M447" i="2"/>
  <c r="L447" i="2"/>
  <c r="K447" i="2"/>
  <c r="J447" i="2"/>
  <c r="I447" i="2"/>
  <c r="H447" i="2"/>
  <c r="G447" i="2"/>
  <c r="P447" i="2" s="1"/>
  <c r="F447" i="2"/>
  <c r="E447" i="2"/>
  <c r="D447" i="2"/>
  <c r="C447" i="2"/>
  <c r="B447" i="2"/>
  <c r="Q447" i="2" s="1"/>
  <c r="A447" i="2"/>
  <c r="M446" i="2"/>
  <c r="L446" i="2"/>
  <c r="K446" i="2"/>
  <c r="J446" i="2"/>
  <c r="I446" i="2"/>
  <c r="H446" i="2"/>
  <c r="G446" i="2"/>
  <c r="P446" i="2" s="1"/>
  <c r="F446" i="2"/>
  <c r="E446" i="2"/>
  <c r="D446" i="2"/>
  <c r="C446" i="2"/>
  <c r="B446" i="2"/>
  <c r="A446" i="2"/>
  <c r="M445" i="2"/>
  <c r="L445" i="2"/>
  <c r="K445" i="2"/>
  <c r="J445" i="2"/>
  <c r="I445" i="2"/>
  <c r="H445" i="2"/>
  <c r="G445" i="2"/>
  <c r="P445" i="2" s="1"/>
  <c r="F445" i="2"/>
  <c r="E445" i="2"/>
  <c r="D445" i="2"/>
  <c r="C445" i="2"/>
  <c r="B445" i="2"/>
  <c r="Q445" i="2" s="1"/>
  <c r="A445" i="2"/>
  <c r="M444" i="2"/>
  <c r="L444" i="2"/>
  <c r="K444" i="2"/>
  <c r="J444" i="2"/>
  <c r="I444" i="2"/>
  <c r="H444" i="2"/>
  <c r="G444" i="2"/>
  <c r="P444" i="2" s="1"/>
  <c r="F444" i="2"/>
  <c r="E444" i="2"/>
  <c r="D444" i="2"/>
  <c r="C444" i="2"/>
  <c r="B444" i="2"/>
  <c r="A444" i="2"/>
  <c r="M443" i="2"/>
  <c r="L443" i="2"/>
  <c r="K443" i="2"/>
  <c r="J443" i="2"/>
  <c r="I443" i="2"/>
  <c r="H443" i="2"/>
  <c r="G443" i="2"/>
  <c r="P443" i="2" s="1"/>
  <c r="F443" i="2"/>
  <c r="E443" i="2"/>
  <c r="D443" i="2"/>
  <c r="C443" i="2"/>
  <c r="B443" i="2"/>
  <c r="Q443" i="2" s="1"/>
  <c r="A443" i="2"/>
  <c r="M442" i="2"/>
  <c r="L442" i="2"/>
  <c r="K442" i="2"/>
  <c r="J442" i="2"/>
  <c r="I442" i="2"/>
  <c r="H442" i="2"/>
  <c r="G442" i="2"/>
  <c r="P442" i="2" s="1"/>
  <c r="F442" i="2"/>
  <c r="E442" i="2"/>
  <c r="D442" i="2"/>
  <c r="C442" i="2"/>
  <c r="B442" i="2"/>
  <c r="A442" i="2"/>
  <c r="M441" i="2"/>
  <c r="L441" i="2"/>
  <c r="K441" i="2"/>
  <c r="J441" i="2"/>
  <c r="I441" i="2"/>
  <c r="H441" i="2"/>
  <c r="G441" i="2"/>
  <c r="P441" i="2" s="1"/>
  <c r="F441" i="2"/>
  <c r="E441" i="2"/>
  <c r="D441" i="2"/>
  <c r="C441" i="2"/>
  <c r="B441" i="2"/>
  <c r="Q441" i="2" s="1"/>
  <c r="A441" i="2"/>
  <c r="M440" i="2"/>
  <c r="L440" i="2"/>
  <c r="K440" i="2"/>
  <c r="J440" i="2"/>
  <c r="I440" i="2"/>
  <c r="H440" i="2"/>
  <c r="G440" i="2"/>
  <c r="P440" i="2" s="1"/>
  <c r="F440" i="2"/>
  <c r="E440" i="2"/>
  <c r="D440" i="2"/>
  <c r="C440" i="2"/>
  <c r="B440" i="2"/>
  <c r="A440" i="2"/>
  <c r="M439" i="2"/>
  <c r="L439" i="2"/>
  <c r="K439" i="2"/>
  <c r="J439" i="2"/>
  <c r="I439" i="2"/>
  <c r="H439" i="2"/>
  <c r="G439" i="2"/>
  <c r="P439" i="2" s="1"/>
  <c r="F439" i="2"/>
  <c r="E439" i="2"/>
  <c r="D439" i="2"/>
  <c r="C439" i="2"/>
  <c r="B439" i="2"/>
  <c r="Q439" i="2" s="1"/>
  <c r="A439" i="2"/>
  <c r="M438" i="2"/>
  <c r="L438" i="2"/>
  <c r="K438" i="2"/>
  <c r="J438" i="2"/>
  <c r="I438" i="2"/>
  <c r="H438" i="2"/>
  <c r="G438" i="2"/>
  <c r="P438" i="2" s="1"/>
  <c r="F438" i="2"/>
  <c r="E438" i="2"/>
  <c r="D438" i="2"/>
  <c r="C438" i="2"/>
  <c r="B438" i="2"/>
  <c r="A438" i="2"/>
  <c r="M437" i="2"/>
  <c r="L437" i="2"/>
  <c r="K437" i="2"/>
  <c r="J437" i="2"/>
  <c r="I437" i="2"/>
  <c r="H437" i="2"/>
  <c r="G437" i="2"/>
  <c r="P437" i="2" s="1"/>
  <c r="F437" i="2"/>
  <c r="E437" i="2"/>
  <c r="D437" i="2"/>
  <c r="C437" i="2"/>
  <c r="B437" i="2"/>
  <c r="Q437" i="2" s="1"/>
  <c r="A437" i="2"/>
  <c r="M436" i="2"/>
  <c r="L436" i="2"/>
  <c r="K436" i="2"/>
  <c r="J436" i="2"/>
  <c r="I436" i="2"/>
  <c r="H436" i="2"/>
  <c r="G436" i="2"/>
  <c r="P436" i="2" s="1"/>
  <c r="F436" i="2"/>
  <c r="E436" i="2"/>
  <c r="D436" i="2"/>
  <c r="C436" i="2"/>
  <c r="B436" i="2"/>
  <c r="A436" i="2"/>
  <c r="M435" i="2"/>
  <c r="L435" i="2"/>
  <c r="K435" i="2"/>
  <c r="J435" i="2"/>
  <c r="I435" i="2"/>
  <c r="H435" i="2"/>
  <c r="G435" i="2"/>
  <c r="P435" i="2" s="1"/>
  <c r="F435" i="2"/>
  <c r="E435" i="2"/>
  <c r="D435" i="2"/>
  <c r="C435" i="2"/>
  <c r="B435" i="2"/>
  <c r="Q435" i="2" s="1"/>
  <c r="A435" i="2"/>
  <c r="M434" i="2"/>
  <c r="L434" i="2"/>
  <c r="K434" i="2"/>
  <c r="J434" i="2"/>
  <c r="I434" i="2"/>
  <c r="H434" i="2"/>
  <c r="G434" i="2"/>
  <c r="P434" i="2" s="1"/>
  <c r="F434" i="2"/>
  <c r="E434" i="2"/>
  <c r="D434" i="2"/>
  <c r="C434" i="2"/>
  <c r="B434" i="2"/>
  <c r="A434" i="2"/>
  <c r="M433" i="2"/>
  <c r="L433" i="2"/>
  <c r="K433" i="2"/>
  <c r="J433" i="2"/>
  <c r="I433" i="2"/>
  <c r="H433" i="2"/>
  <c r="G433" i="2"/>
  <c r="P433" i="2" s="1"/>
  <c r="F433" i="2"/>
  <c r="E433" i="2"/>
  <c r="D433" i="2"/>
  <c r="C433" i="2"/>
  <c r="B433" i="2"/>
  <c r="Q433" i="2" s="1"/>
  <c r="A433" i="2"/>
  <c r="M432" i="2"/>
  <c r="L432" i="2"/>
  <c r="K432" i="2"/>
  <c r="J432" i="2"/>
  <c r="I432" i="2"/>
  <c r="H432" i="2"/>
  <c r="G432" i="2"/>
  <c r="P432" i="2" s="1"/>
  <c r="F432" i="2"/>
  <c r="E432" i="2"/>
  <c r="D432" i="2"/>
  <c r="C432" i="2"/>
  <c r="B432" i="2"/>
  <c r="A432" i="2"/>
  <c r="M431" i="2"/>
  <c r="L431" i="2"/>
  <c r="K431" i="2"/>
  <c r="J431" i="2"/>
  <c r="I431" i="2"/>
  <c r="H431" i="2"/>
  <c r="G431" i="2"/>
  <c r="P431" i="2" s="1"/>
  <c r="F431" i="2"/>
  <c r="E431" i="2"/>
  <c r="D431" i="2"/>
  <c r="C431" i="2"/>
  <c r="B431" i="2"/>
  <c r="Q431" i="2" s="1"/>
  <c r="A431" i="2"/>
  <c r="M430" i="2"/>
  <c r="L430" i="2"/>
  <c r="K430" i="2"/>
  <c r="J430" i="2"/>
  <c r="I430" i="2"/>
  <c r="H430" i="2"/>
  <c r="G430" i="2"/>
  <c r="P430" i="2" s="1"/>
  <c r="F430" i="2"/>
  <c r="E430" i="2"/>
  <c r="D430" i="2"/>
  <c r="C430" i="2"/>
  <c r="B430" i="2"/>
  <c r="A430" i="2"/>
  <c r="M429" i="2"/>
  <c r="L429" i="2"/>
  <c r="K429" i="2"/>
  <c r="J429" i="2"/>
  <c r="I429" i="2"/>
  <c r="H429" i="2"/>
  <c r="G429" i="2"/>
  <c r="P429" i="2" s="1"/>
  <c r="F429" i="2"/>
  <c r="E429" i="2"/>
  <c r="D429" i="2"/>
  <c r="C429" i="2"/>
  <c r="B429" i="2"/>
  <c r="Q429" i="2" s="1"/>
  <c r="A429" i="2"/>
  <c r="M428" i="2"/>
  <c r="L428" i="2"/>
  <c r="K428" i="2"/>
  <c r="J428" i="2"/>
  <c r="I428" i="2"/>
  <c r="H428" i="2"/>
  <c r="G428" i="2"/>
  <c r="P428" i="2" s="1"/>
  <c r="F428" i="2"/>
  <c r="E428" i="2"/>
  <c r="D428" i="2"/>
  <c r="C428" i="2"/>
  <c r="B428" i="2"/>
  <c r="A428" i="2"/>
  <c r="M427" i="2"/>
  <c r="L427" i="2"/>
  <c r="K427" i="2"/>
  <c r="J427" i="2"/>
  <c r="I427" i="2"/>
  <c r="H427" i="2"/>
  <c r="G427" i="2"/>
  <c r="P427" i="2" s="1"/>
  <c r="F427" i="2"/>
  <c r="E427" i="2"/>
  <c r="D427" i="2"/>
  <c r="C427" i="2"/>
  <c r="B427" i="2"/>
  <c r="Q427" i="2" s="1"/>
  <c r="A427" i="2"/>
  <c r="M426" i="2"/>
  <c r="L426" i="2"/>
  <c r="K426" i="2"/>
  <c r="J426" i="2"/>
  <c r="I426" i="2"/>
  <c r="H426" i="2"/>
  <c r="G426" i="2"/>
  <c r="P426" i="2" s="1"/>
  <c r="F426" i="2"/>
  <c r="E426" i="2"/>
  <c r="D426" i="2"/>
  <c r="C426" i="2"/>
  <c r="B426" i="2"/>
  <c r="A426" i="2"/>
  <c r="M425" i="2"/>
  <c r="L425" i="2"/>
  <c r="K425" i="2"/>
  <c r="J425" i="2"/>
  <c r="I425" i="2"/>
  <c r="H425" i="2"/>
  <c r="G425" i="2"/>
  <c r="P425" i="2" s="1"/>
  <c r="F425" i="2"/>
  <c r="E425" i="2"/>
  <c r="D425" i="2"/>
  <c r="C425" i="2"/>
  <c r="B425" i="2"/>
  <c r="Q425" i="2" s="1"/>
  <c r="A425" i="2"/>
  <c r="M424" i="2"/>
  <c r="L424" i="2"/>
  <c r="K424" i="2"/>
  <c r="J424" i="2"/>
  <c r="I424" i="2"/>
  <c r="H424" i="2"/>
  <c r="G424" i="2"/>
  <c r="P424" i="2" s="1"/>
  <c r="F424" i="2"/>
  <c r="E424" i="2"/>
  <c r="D424" i="2"/>
  <c r="C424" i="2"/>
  <c r="B424" i="2"/>
  <c r="A424" i="2"/>
  <c r="M423" i="2"/>
  <c r="L423" i="2"/>
  <c r="K423" i="2"/>
  <c r="J423" i="2"/>
  <c r="I423" i="2"/>
  <c r="H423" i="2"/>
  <c r="G423" i="2"/>
  <c r="P423" i="2" s="1"/>
  <c r="F423" i="2"/>
  <c r="E423" i="2"/>
  <c r="D423" i="2"/>
  <c r="C423" i="2"/>
  <c r="B423" i="2"/>
  <c r="Q423" i="2" s="1"/>
  <c r="A423" i="2"/>
  <c r="M422" i="2"/>
  <c r="L422" i="2"/>
  <c r="K422" i="2"/>
  <c r="J422" i="2"/>
  <c r="I422" i="2"/>
  <c r="H422" i="2"/>
  <c r="G422" i="2"/>
  <c r="P422" i="2" s="1"/>
  <c r="F422" i="2"/>
  <c r="E422" i="2"/>
  <c r="D422" i="2"/>
  <c r="C422" i="2"/>
  <c r="B422" i="2"/>
  <c r="A422" i="2"/>
  <c r="M421" i="2"/>
  <c r="L421" i="2"/>
  <c r="K421" i="2"/>
  <c r="J421" i="2"/>
  <c r="I421" i="2"/>
  <c r="H421" i="2"/>
  <c r="G421" i="2"/>
  <c r="P421" i="2" s="1"/>
  <c r="F421" i="2"/>
  <c r="E421" i="2"/>
  <c r="D421" i="2"/>
  <c r="C421" i="2"/>
  <c r="B421" i="2"/>
  <c r="Q421" i="2" s="1"/>
  <c r="A421" i="2"/>
  <c r="M420" i="2"/>
  <c r="L420" i="2"/>
  <c r="K420" i="2"/>
  <c r="J420" i="2"/>
  <c r="I420" i="2"/>
  <c r="H420" i="2"/>
  <c r="G420" i="2"/>
  <c r="P420" i="2" s="1"/>
  <c r="F420" i="2"/>
  <c r="E420" i="2"/>
  <c r="D420" i="2"/>
  <c r="C420" i="2"/>
  <c r="B420" i="2"/>
  <c r="A420" i="2"/>
  <c r="M419" i="2"/>
  <c r="L419" i="2"/>
  <c r="K419" i="2"/>
  <c r="J419" i="2"/>
  <c r="I419" i="2"/>
  <c r="H419" i="2"/>
  <c r="G419" i="2"/>
  <c r="P419" i="2" s="1"/>
  <c r="F419" i="2"/>
  <c r="E419" i="2"/>
  <c r="D419" i="2"/>
  <c r="C419" i="2"/>
  <c r="B419" i="2"/>
  <c r="Q419" i="2" s="1"/>
  <c r="A419" i="2"/>
  <c r="M418" i="2"/>
  <c r="L418" i="2"/>
  <c r="K418" i="2"/>
  <c r="J418" i="2"/>
  <c r="I418" i="2"/>
  <c r="H418" i="2"/>
  <c r="G418" i="2"/>
  <c r="P418" i="2" s="1"/>
  <c r="F418" i="2"/>
  <c r="E418" i="2"/>
  <c r="D418" i="2"/>
  <c r="C418" i="2"/>
  <c r="B418" i="2"/>
  <c r="A418" i="2"/>
  <c r="M417" i="2"/>
  <c r="L417" i="2"/>
  <c r="K417" i="2"/>
  <c r="J417" i="2"/>
  <c r="I417" i="2"/>
  <c r="H417" i="2"/>
  <c r="G417" i="2"/>
  <c r="P417" i="2" s="1"/>
  <c r="F417" i="2"/>
  <c r="E417" i="2"/>
  <c r="D417" i="2"/>
  <c r="C417" i="2"/>
  <c r="B417" i="2"/>
  <c r="Q417" i="2" s="1"/>
  <c r="A417" i="2"/>
  <c r="M416" i="2"/>
  <c r="L416" i="2"/>
  <c r="K416" i="2"/>
  <c r="J416" i="2"/>
  <c r="I416" i="2"/>
  <c r="H416" i="2"/>
  <c r="G416" i="2"/>
  <c r="P416" i="2" s="1"/>
  <c r="F416" i="2"/>
  <c r="E416" i="2"/>
  <c r="D416" i="2"/>
  <c r="C416" i="2"/>
  <c r="B416" i="2"/>
  <c r="A416" i="2"/>
  <c r="M415" i="2"/>
  <c r="L415" i="2"/>
  <c r="K415" i="2"/>
  <c r="J415" i="2"/>
  <c r="I415" i="2"/>
  <c r="H415" i="2"/>
  <c r="G415" i="2"/>
  <c r="P415" i="2" s="1"/>
  <c r="F415" i="2"/>
  <c r="E415" i="2"/>
  <c r="D415" i="2"/>
  <c r="C415" i="2"/>
  <c r="B415" i="2"/>
  <c r="Q415" i="2" s="1"/>
  <c r="A415" i="2"/>
  <c r="M414" i="2"/>
  <c r="L414" i="2"/>
  <c r="K414" i="2"/>
  <c r="J414" i="2"/>
  <c r="I414" i="2"/>
  <c r="H414" i="2"/>
  <c r="G414" i="2"/>
  <c r="P414" i="2" s="1"/>
  <c r="F414" i="2"/>
  <c r="E414" i="2"/>
  <c r="D414" i="2"/>
  <c r="C414" i="2"/>
  <c r="B414" i="2"/>
  <c r="Q414" i="2" s="1"/>
  <c r="A414" i="2"/>
  <c r="M413" i="2"/>
  <c r="L413" i="2"/>
  <c r="K413" i="2"/>
  <c r="J413" i="2"/>
  <c r="I413" i="2"/>
  <c r="H413" i="2"/>
  <c r="G413" i="2"/>
  <c r="P413" i="2" s="1"/>
  <c r="F413" i="2"/>
  <c r="E413" i="2"/>
  <c r="D413" i="2"/>
  <c r="C413" i="2"/>
  <c r="B413" i="2"/>
  <c r="A413" i="2"/>
  <c r="M412" i="2"/>
  <c r="L412" i="2"/>
  <c r="K412" i="2"/>
  <c r="J412" i="2"/>
  <c r="I412" i="2"/>
  <c r="H412" i="2"/>
  <c r="G412" i="2"/>
  <c r="P412" i="2" s="1"/>
  <c r="F412" i="2"/>
  <c r="E412" i="2"/>
  <c r="D412" i="2"/>
  <c r="C412" i="2"/>
  <c r="B412" i="2"/>
  <c r="Q412" i="2" s="1"/>
  <c r="A412" i="2"/>
  <c r="M411" i="2"/>
  <c r="L411" i="2"/>
  <c r="K411" i="2"/>
  <c r="J411" i="2"/>
  <c r="I411" i="2"/>
  <c r="H411" i="2"/>
  <c r="G411" i="2"/>
  <c r="P411" i="2" s="1"/>
  <c r="F411" i="2"/>
  <c r="E411" i="2"/>
  <c r="D411" i="2"/>
  <c r="C411" i="2"/>
  <c r="B411" i="2"/>
  <c r="Q411" i="2" s="1"/>
  <c r="A411" i="2"/>
  <c r="M410" i="2"/>
  <c r="L410" i="2"/>
  <c r="K410" i="2"/>
  <c r="J410" i="2"/>
  <c r="I410" i="2"/>
  <c r="H410" i="2"/>
  <c r="G410" i="2"/>
  <c r="P410" i="2" s="1"/>
  <c r="F410" i="2"/>
  <c r="E410" i="2"/>
  <c r="D410" i="2"/>
  <c r="C410" i="2"/>
  <c r="B410" i="2"/>
  <c r="A410" i="2"/>
  <c r="M409" i="2"/>
  <c r="L409" i="2"/>
  <c r="K409" i="2"/>
  <c r="J409" i="2"/>
  <c r="I409" i="2"/>
  <c r="H409" i="2"/>
  <c r="G409" i="2"/>
  <c r="P409" i="2" s="1"/>
  <c r="F409" i="2"/>
  <c r="E409" i="2"/>
  <c r="D409" i="2"/>
  <c r="C409" i="2"/>
  <c r="B409" i="2"/>
  <c r="Q409" i="2" s="1"/>
  <c r="A409" i="2"/>
  <c r="M408" i="2"/>
  <c r="L408" i="2"/>
  <c r="K408" i="2"/>
  <c r="J408" i="2"/>
  <c r="I408" i="2"/>
  <c r="H408" i="2"/>
  <c r="G408" i="2"/>
  <c r="P408" i="2" s="1"/>
  <c r="F408" i="2"/>
  <c r="E408" i="2"/>
  <c r="D408" i="2"/>
  <c r="C408" i="2"/>
  <c r="B408" i="2"/>
  <c r="A408" i="2"/>
  <c r="M407" i="2"/>
  <c r="L407" i="2"/>
  <c r="K407" i="2"/>
  <c r="J407" i="2"/>
  <c r="I407" i="2"/>
  <c r="H407" i="2"/>
  <c r="G407" i="2"/>
  <c r="P407" i="2" s="1"/>
  <c r="F407" i="2"/>
  <c r="E407" i="2"/>
  <c r="D407" i="2"/>
  <c r="C407" i="2"/>
  <c r="B407" i="2"/>
  <c r="Q407" i="2" s="1"/>
  <c r="A407" i="2"/>
  <c r="M406" i="2"/>
  <c r="L406" i="2"/>
  <c r="K406" i="2"/>
  <c r="J406" i="2"/>
  <c r="I406" i="2"/>
  <c r="H406" i="2"/>
  <c r="G406" i="2"/>
  <c r="P406" i="2" s="1"/>
  <c r="F406" i="2"/>
  <c r="E406" i="2"/>
  <c r="D406" i="2"/>
  <c r="C406" i="2"/>
  <c r="B406" i="2"/>
  <c r="Q406" i="2" s="1"/>
  <c r="A406" i="2"/>
  <c r="M405" i="2"/>
  <c r="L405" i="2"/>
  <c r="K405" i="2"/>
  <c r="J405" i="2"/>
  <c r="I405" i="2"/>
  <c r="H405" i="2"/>
  <c r="G405" i="2"/>
  <c r="P405" i="2" s="1"/>
  <c r="F405" i="2"/>
  <c r="E405" i="2"/>
  <c r="D405" i="2"/>
  <c r="C405" i="2"/>
  <c r="B405" i="2"/>
  <c r="A405" i="2"/>
  <c r="M404" i="2"/>
  <c r="L404" i="2"/>
  <c r="K404" i="2"/>
  <c r="J404" i="2"/>
  <c r="I404" i="2"/>
  <c r="H404" i="2"/>
  <c r="G404" i="2"/>
  <c r="P404" i="2" s="1"/>
  <c r="F404" i="2"/>
  <c r="E404" i="2"/>
  <c r="D404" i="2"/>
  <c r="C404" i="2"/>
  <c r="B404" i="2"/>
  <c r="Q404" i="2" s="1"/>
  <c r="A404" i="2"/>
  <c r="M403" i="2"/>
  <c r="L403" i="2"/>
  <c r="K403" i="2"/>
  <c r="J403" i="2"/>
  <c r="I403" i="2"/>
  <c r="H403" i="2"/>
  <c r="G403" i="2"/>
  <c r="P403" i="2" s="1"/>
  <c r="F403" i="2"/>
  <c r="E403" i="2"/>
  <c r="D403" i="2"/>
  <c r="C403" i="2"/>
  <c r="B403" i="2"/>
  <c r="Q403" i="2" s="1"/>
  <c r="A403" i="2"/>
  <c r="M402" i="2"/>
  <c r="L402" i="2"/>
  <c r="K402" i="2"/>
  <c r="J402" i="2"/>
  <c r="I402" i="2"/>
  <c r="H402" i="2"/>
  <c r="G402" i="2"/>
  <c r="P402" i="2" s="1"/>
  <c r="F402" i="2"/>
  <c r="E402" i="2"/>
  <c r="D402" i="2"/>
  <c r="C402" i="2"/>
  <c r="B402" i="2"/>
  <c r="A402" i="2"/>
  <c r="M401" i="2"/>
  <c r="L401" i="2"/>
  <c r="K401" i="2"/>
  <c r="J401" i="2"/>
  <c r="I401" i="2"/>
  <c r="H401" i="2"/>
  <c r="G401" i="2"/>
  <c r="P401" i="2" s="1"/>
  <c r="F401" i="2"/>
  <c r="E401" i="2"/>
  <c r="D401" i="2"/>
  <c r="C401" i="2"/>
  <c r="B401" i="2"/>
  <c r="Q401" i="2" s="1"/>
  <c r="A401" i="2"/>
  <c r="M400" i="2"/>
  <c r="L400" i="2"/>
  <c r="K400" i="2"/>
  <c r="J400" i="2"/>
  <c r="I400" i="2"/>
  <c r="H400" i="2"/>
  <c r="G400" i="2"/>
  <c r="P400" i="2" s="1"/>
  <c r="F400" i="2"/>
  <c r="E400" i="2"/>
  <c r="D400" i="2"/>
  <c r="C400" i="2"/>
  <c r="B400" i="2"/>
  <c r="A400" i="2"/>
  <c r="M399" i="2"/>
  <c r="L399" i="2"/>
  <c r="K399" i="2"/>
  <c r="J399" i="2"/>
  <c r="I399" i="2"/>
  <c r="H399" i="2"/>
  <c r="G399" i="2"/>
  <c r="P399" i="2" s="1"/>
  <c r="F399" i="2"/>
  <c r="E399" i="2"/>
  <c r="D399" i="2"/>
  <c r="C399" i="2"/>
  <c r="B399" i="2"/>
  <c r="Q399" i="2" s="1"/>
  <c r="A399" i="2"/>
  <c r="M398" i="2"/>
  <c r="L398" i="2"/>
  <c r="K398" i="2"/>
  <c r="J398" i="2"/>
  <c r="I398" i="2"/>
  <c r="H398" i="2"/>
  <c r="G398" i="2"/>
  <c r="P398" i="2" s="1"/>
  <c r="F398" i="2"/>
  <c r="E398" i="2"/>
  <c r="D398" i="2"/>
  <c r="C398" i="2"/>
  <c r="B398" i="2"/>
  <c r="Q398" i="2" s="1"/>
  <c r="A398" i="2"/>
  <c r="M397" i="2"/>
  <c r="L397" i="2"/>
  <c r="K397" i="2"/>
  <c r="J397" i="2"/>
  <c r="I397" i="2"/>
  <c r="H397" i="2"/>
  <c r="G397" i="2"/>
  <c r="P397" i="2" s="1"/>
  <c r="F397" i="2"/>
  <c r="E397" i="2"/>
  <c r="D397" i="2"/>
  <c r="C397" i="2"/>
  <c r="B397" i="2"/>
  <c r="A397" i="2"/>
  <c r="M396" i="2"/>
  <c r="L396" i="2"/>
  <c r="K396" i="2"/>
  <c r="J396" i="2"/>
  <c r="I396" i="2"/>
  <c r="H396" i="2"/>
  <c r="G396" i="2"/>
  <c r="P396" i="2" s="1"/>
  <c r="F396" i="2"/>
  <c r="E396" i="2"/>
  <c r="D396" i="2"/>
  <c r="C396" i="2"/>
  <c r="B396" i="2"/>
  <c r="Q396" i="2" s="1"/>
  <c r="A396" i="2"/>
  <c r="M395" i="2"/>
  <c r="L395" i="2"/>
  <c r="K395" i="2"/>
  <c r="J395" i="2"/>
  <c r="I395" i="2"/>
  <c r="H395" i="2"/>
  <c r="G395" i="2"/>
  <c r="P395" i="2" s="1"/>
  <c r="F395" i="2"/>
  <c r="E395" i="2"/>
  <c r="D395" i="2"/>
  <c r="C395" i="2"/>
  <c r="B395" i="2"/>
  <c r="Q395" i="2" s="1"/>
  <c r="A395" i="2"/>
  <c r="M394" i="2"/>
  <c r="L394" i="2"/>
  <c r="K394" i="2"/>
  <c r="J394" i="2"/>
  <c r="I394" i="2"/>
  <c r="H394" i="2"/>
  <c r="G394" i="2"/>
  <c r="P394" i="2" s="1"/>
  <c r="F394" i="2"/>
  <c r="E394" i="2"/>
  <c r="D394" i="2"/>
  <c r="C394" i="2"/>
  <c r="B394" i="2"/>
  <c r="A394" i="2"/>
  <c r="M393" i="2"/>
  <c r="L393" i="2"/>
  <c r="K393" i="2"/>
  <c r="J393" i="2"/>
  <c r="I393" i="2"/>
  <c r="H393" i="2"/>
  <c r="G393" i="2"/>
  <c r="P393" i="2" s="1"/>
  <c r="F393" i="2"/>
  <c r="E393" i="2"/>
  <c r="D393" i="2"/>
  <c r="C393" i="2"/>
  <c r="B393" i="2"/>
  <c r="Q393" i="2" s="1"/>
  <c r="A393" i="2"/>
  <c r="M392" i="2"/>
  <c r="L392" i="2"/>
  <c r="K392" i="2"/>
  <c r="J392" i="2"/>
  <c r="I392" i="2"/>
  <c r="H392" i="2"/>
  <c r="G392" i="2"/>
  <c r="P392" i="2" s="1"/>
  <c r="F392" i="2"/>
  <c r="E392" i="2"/>
  <c r="D392" i="2"/>
  <c r="C392" i="2"/>
  <c r="B392" i="2"/>
  <c r="A392" i="2"/>
  <c r="M391" i="2"/>
  <c r="L391" i="2"/>
  <c r="K391" i="2"/>
  <c r="J391" i="2"/>
  <c r="I391" i="2"/>
  <c r="H391" i="2"/>
  <c r="G391" i="2"/>
  <c r="P391" i="2" s="1"/>
  <c r="F391" i="2"/>
  <c r="E391" i="2"/>
  <c r="D391" i="2"/>
  <c r="C391" i="2"/>
  <c r="B391" i="2"/>
  <c r="Q391" i="2" s="1"/>
  <c r="A391" i="2"/>
  <c r="M390" i="2"/>
  <c r="L390" i="2"/>
  <c r="K390" i="2"/>
  <c r="J390" i="2"/>
  <c r="I390" i="2"/>
  <c r="H390" i="2"/>
  <c r="G390" i="2"/>
  <c r="P390" i="2" s="1"/>
  <c r="F390" i="2"/>
  <c r="E390" i="2"/>
  <c r="D390" i="2"/>
  <c r="C390" i="2"/>
  <c r="B390" i="2"/>
  <c r="Q390" i="2" s="1"/>
  <c r="A390" i="2"/>
  <c r="M389" i="2"/>
  <c r="L389" i="2"/>
  <c r="K389" i="2"/>
  <c r="J389" i="2"/>
  <c r="I389" i="2"/>
  <c r="H389" i="2"/>
  <c r="G389" i="2"/>
  <c r="P389" i="2" s="1"/>
  <c r="F389" i="2"/>
  <c r="E389" i="2"/>
  <c r="D389" i="2"/>
  <c r="C389" i="2"/>
  <c r="B389" i="2"/>
  <c r="A389" i="2"/>
  <c r="M388" i="2"/>
  <c r="L388" i="2"/>
  <c r="K388" i="2"/>
  <c r="J388" i="2"/>
  <c r="I388" i="2"/>
  <c r="H388" i="2"/>
  <c r="G388" i="2"/>
  <c r="P388" i="2" s="1"/>
  <c r="F388" i="2"/>
  <c r="E388" i="2"/>
  <c r="D388" i="2"/>
  <c r="C388" i="2"/>
  <c r="B388" i="2"/>
  <c r="Q388" i="2" s="1"/>
  <c r="A388" i="2"/>
  <c r="M387" i="2"/>
  <c r="L387" i="2"/>
  <c r="K387" i="2"/>
  <c r="J387" i="2"/>
  <c r="I387" i="2"/>
  <c r="H387" i="2"/>
  <c r="G387" i="2"/>
  <c r="P387" i="2" s="1"/>
  <c r="F387" i="2"/>
  <c r="E387" i="2"/>
  <c r="D387" i="2"/>
  <c r="C387" i="2"/>
  <c r="B387" i="2"/>
  <c r="Q387" i="2" s="1"/>
  <c r="A387" i="2"/>
  <c r="M386" i="2"/>
  <c r="L386" i="2"/>
  <c r="K386" i="2"/>
  <c r="J386" i="2"/>
  <c r="I386" i="2"/>
  <c r="H386" i="2"/>
  <c r="G386" i="2"/>
  <c r="P386" i="2" s="1"/>
  <c r="F386" i="2"/>
  <c r="E386" i="2"/>
  <c r="D386" i="2"/>
  <c r="C386" i="2"/>
  <c r="B386" i="2"/>
  <c r="A386" i="2"/>
  <c r="M385" i="2"/>
  <c r="L385" i="2"/>
  <c r="K385" i="2"/>
  <c r="J385" i="2"/>
  <c r="I385" i="2"/>
  <c r="H385" i="2"/>
  <c r="G385" i="2"/>
  <c r="P385" i="2" s="1"/>
  <c r="F385" i="2"/>
  <c r="E385" i="2"/>
  <c r="D385" i="2"/>
  <c r="C385" i="2"/>
  <c r="B385" i="2"/>
  <c r="Q385" i="2" s="1"/>
  <c r="A385" i="2"/>
  <c r="M384" i="2"/>
  <c r="L384" i="2"/>
  <c r="K384" i="2"/>
  <c r="J384" i="2"/>
  <c r="I384" i="2"/>
  <c r="H384" i="2"/>
  <c r="G384" i="2"/>
  <c r="P384" i="2" s="1"/>
  <c r="F384" i="2"/>
  <c r="E384" i="2"/>
  <c r="D384" i="2"/>
  <c r="C384" i="2"/>
  <c r="B384" i="2"/>
  <c r="A384" i="2"/>
  <c r="M383" i="2"/>
  <c r="L383" i="2"/>
  <c r="K383" i="2"/>
  <c r="J383" i="2"/>
  <c r="I383" i="2"/>
  <c r="H383" i="2"/>
  <c r="G383" i="2"/>
  <c r="P383" i="2" s="1"/>
  <c r="F383" i="2"/>
  <c r="E383" i="2"/>
  <c r="D383" i="2"/>
  <c r="C383" i="2"/>
  <c r="B383" i="2"/>
  <c r="Q383" i="2" s="1"/>
  <c r="A383" i="2"/>
  <c r="M382" i="2"/>
  <c r="L382" i="2"/>
  <c r="K382" i="2"/>
  <c r="J382" i="2"/>
  <c r="I382" i="2"/>
  <c r="H382" i="2"/>
  <c r="G382" i="2"/>
  <c r="P382" i="2" s="1"/>
  <c r="F382" i="2"/>
  <c r="E382" i="2"/>
  <c r="D382" i="2"/>
  <c r="C382" i="2"/>
  <c r="B382" i="2"/>
  <c r="Q382" i="2" s="1"/>
  <c r="A382" i="2"/>
  <c r="M381" i="2"/>
  <c r="L381" i="2"/>
  <c r="K381" i="2"/>
  <c r="J381" i="2"/>
  <c r="I381" i="2"/>
  <c r="H381" i="2"/>
  <c r="G381" i="2"/>
  <c r="P381" i="2" s="1"/>
  <c r="F381" i="2"/>
  <c r="E381" i="2"/>
  <c r="D381" i="2"/>
  <c r="C381" i="2"/>
  <c r="B381" i="2"/>
  <c r="A381" i="2"/>
  <c r="M380" i="2"/>
  <c r="L380" i="2"/>
  <c r="K380" i="2"/>
  <c r="J380" i="2"/>
  <c r="I380" i="2"/>
  <c r="H380" i="2"/>
  <c r="G380" i="2"/>
  <c r="P380" i="2" s="1"/>
  <c r="F380" i="2"/>
  <c r="E380" i="2"/>
  <c r="D380" i="2"/>
  <c r="C380" i="2"/>
  <c r="B380" i="2"/>
  <c r="Q380" i="2" s="1"/>
  <c r="A380" i="2"/>
  <c r="M379" i="2"/>
  <c r="L379" i="2"/>
  <c r="K379" i="2"/>
  <c r="J379" i="2"/>
  <c r="I379" i="2"/>
  <c r="H379" i="2"/>
  <c r="G379" i="2"/>
  <c r="P379" i="2" s="1"/>
  <c r="F379" i="2"/>
  <c r="E379" i="2"/>
  <c r="D379" i="2"/>
  <c r="C379" i="2"/>
  <c r="B379" i="2"/>
  <c r="Q379" i="2" s="1"/>
  <c r="A379" i="2"/>
  <c r="M378" i="2"/>
  <c r="L378" i="2"/>
  <c r="K378" i="2"/>
  <c r="J378" i="2"/>
  <c r="I378" i="2"/>
  <c r="H378" i="2"/>
  <c r="G378" i="2"/>
  <c r="P378" i="2" s="1"/>
  <c r="F378" i="2"/>
  <c r="E378" i="2"/>
  <c r="D378" i="2"/>
  <c r="C378" i="2"/>
  <c r="B378" i="2"/>
  <c r="A378" i="2"/>
  <c r="M377" i="2"/>
  <c r="L377" i="2"/>
  <c r="K377" i="2"/>
  <c r="J377" i="2"/>
  <c r="I377" i="2"/>
  <c r="H377" i="2"/>
  <c r="G377" i="2"/>
  <c r="P377" i="2" s="1"/>
  <c r="F377" i="2"/>
  <c r="E377" i="2"/>
  <c r="D377" i="2"/>
  <c r="C377" i="2"/>
  <c r="B377" i="2"/>
  <c r="Q377" i="2" s="1"/>
  <c r="A377" i="2"/>
  <c r="M376" i="2"/>
  <c r="L376" i="2"/>
  <c r="K376" i="2"/>
  <c r="J376" i="2"/>
  <c r="I376" i="2"/>
  <c r="H376" i="2"/>
  <c r="G376" i="2"/>
  <c r="P376" i="2" s="1"/>
  <c r="F376" i="2"/>
  <c r="E376" i="2"/>
  <c r="D376" i="2"/>
  <c r="C376" i="2"/>
  <c r="B376" i="2"/>
  <c r="A376" i="2"/>
  <c r="M375" i="2"/>
  <c r="L375" i="2"/>
  <c r="K375" i="2"/>
  <c r="J375" i="2"/>
  <c r="I375" i="2"/>
  <c r="H375" i="2"/>
  <c r="G375" i="2"/>
  <c r="P375" i="2" s="1"/>
  <c r="F375" i="2"/>
  <c r="E375" i="2"/>
  <c r="D375" i="2"/>
  <c r="C375" i="2"/>
  <c r="B375" i="2"/>
  <c r="Q375" i="2" s="1"/>
  <c r="A375" i="2"/>
  <c r="M374" i="2"/>
  <c r="L374" i="2"/>
  <c r="K374" i="2"/>
  <c r="J374" i="2"/>
  <c r="I374" i="2"/>
  <c r="H374" i="2"/>
  <c r="G374" i="2"/>
  <c r="P374" i="2" s="1"/>
  <c r="F374" i="2"/>
  <c r="E374" i="2"/>
  <c r="D374" i="2"/>
  <c r="C374" i="2"/>
  <c r="B374" i="2"/>
  <c r="A374" i="2"/>
  <c r="M373" i="2"/>
  <c r="L373" i="2"/>
  <c r="K373" i="2"/>
  <c r="J373" i="2"/>
  <c r="I373" i="2"/>
  <c r="H373" i="2"/>
  <c r="G373" i="2"/>
  <c r="P373" i="2" s="1"/>
  <c r="F373" i="2"/>
  <c r="E373" i="2"/>
  <c r="D373" i="2"/>
  <c r="C373" i="2"/>
  <c r="B373" i="2"/>
  <c r="A373" i="2"/>
  <c r="M372" i="2"/>
  <c r="L372" i="2"/>
  <c r="K372" i="2"/>
  <c r="J372" i="2"/>
  <c r="I372" i="2"/>
  <c r="H372" i="2"/>
  <c r="G372" i="2"/>
  <c r="P372" i="2" s="1"/>
  <c r="F372" i="2"/>
  <c r="E372" i="2"/>
  <c r="D372" i="2"/>
  <c r="C372" i="2"/>
  <c r="B372" i="2"/>
  <c r="A372" i="2"/>
  <c r="M371" i="2"/>
  <c r="L371" i="2"/>
  <c r="K371" i="2"/>
  <c r="J371" i="2"/>
  <c r="I371" i="2"/>
  <c r="H371" i="2"/>
  <c r="G371" i="2"/>
  <c r="P371" i="2" s="1"/>
  <c r="F371" i="2"/>
  <c r="E371" i="2"/>
  <c r="D371" i="2"/>
  <c r="C371" i="2"/>
  <c r="B371" i="2"/>
  <c r="Q371" i="2" s="1"/>
  <c r="A371" i="2"/>
  <c r="M370" i="2"/>
  <c r="L370" i="2"/>
  <c r="K370" i="2"/>
  <c r="J370" i="2"/>
  <c r="I370" i="2"/>
  <c r="H370" i="2"/>
  <c r="G370" i="2"/>
  <c r="P370" i="2" s="1"/>
  <c r="F370" i="2"/>
  <c r="E370" i="2"/>
  <c r="D370" i="2"/>
  <c r="C370" i="2"/>
  <c r="B370" i="2"/>
  <c r="A370" i="2"/>
  <c r="M369" i="2"/>
  <c r="L369" i="2"/>
  <c r="K369" i="2"/>
  <c r="J369" i="2"/>
  <c r="I369" i="2"/>
  <c r="H369" i="2"/>
  <c r="G369" i="2"/>
  <c r="P369" i="2" s="1"/>
  <c r="F369" i="2"/>
  <c r="E369" i="2"/>
  <c r="D369" i="2"/>
  <c r="C369" i="2"/>
  <c r="B369" i="2"/>
  <c r="A369" i="2"/>
  <c r="M368" i="2"/>
  <c r="L368" i="2"/>
  <c r="K368" i="2"/>
  <c r="J368" i="2"/>
  <c r="I368" i="2"/>
  <c r="H368" i="2"/>
  <c r="G368" i="2"/>
  <c r="P368" i="2" s="1"/>
  <c r="F368" i="2"/>
  <c r="E368" i="2"/>
  <c r="D368" i="2"/>
  <c r="C368" i="2"/>
  <c r="B368" i="2"/>
  <c r="A368" i="2"/>
  <c r="M367" i="2"/>
  <c r="L367" i="2"/>
  <c r="K367" i="2"/>
  <c r="J367" i="2"/>
  <c r="I367" i="2"/>
  <c r="H367" i="2"/>
  <c r="G367" i="2"/>
  <c r="P367" i="2" s="1"/>
  <c r="F367" i="2"/>
  <c r="E367" i="2"/>
  <c r="D367" i="2"/>
  <c r="C367" i="2"/>
  <c r="B367" i="2"/>
  <c r="Q367" i="2" s="1"/>
  <c r="A367" i="2"/>
  <c r="M366" i="2"/>
  <c r="L366" i="2"/>
  <c r="K366" i="2"/>
  <c r="J366" i="2"/>
  <c r="I366" i="2"/>
  <c r="H366" i="2"/>
  <c r="G366" i="2"/>
  <c r="P366" i="2" s="1"/>
  <c r="F366" i="2"/>
  <c r="E366" i="2"/>
  <c r="D366" i="2"/>
  <c r="C366" i="2"/>
  <c r="B366" i="2"/>
  <c r="A366" i="2"/>
  <c r="M365" i="2"/>
  <c r="L365" i="2"/>
  <c r="K365" i="2"/>
  <c r="J365" i="2"/>
  <c r="I365" i="2"/>
  <c r="H365" i="2"/>
  <c r="G365" i="2"/>
  <c r="P365" i="2" s="1"/>
  <c r="F365" i="2"/>
  <c r="E365" i="2"/>
  <c r="D365" i="2"/>
  <c r="C365" i="2"/>
  <c r="B365" i="2"/>
  <c r="A365" i="2"/>
  <c r="M364" i="2"/>
  <c r="L364" i="2"/>
  <c r="K364" i="2"/>
  <c r="J364" i="2"/>
  <c r="I364" i="2"/>
  <c r="H364" i="2"/>
  <c r="G364" i="2"/>
  <c r="P364" i="2" s="1"/>
  <c r="F364" i="2"/>
  <c r="E364" i="2"/>
  <c r="D364" i="2"/>
  <c r="C364" i="2"/>
  <c r="B364" i="2"/>
  <c r="A364" i="2"/>
  <c r="M363" i="2"/>
  <c r="L363" i="2"/>
  <c r="K363" i="2"/>
  <c r="J363" i="2"/>
  <c r="I363" i="2"/>
  <c r="H363" i="2"/>
  <c r="G363" i="2"/>
  <c r="P363" i="2" s="1"/>
  <c r="F363" i="2"/>
  <c r="E363" i="2"/>
  <c r="D363" i="2"/>
  <c r="C363" i="2"/>
  <c r="B363" i="2"/>
  <c r="Q363" i="2" s="1"/>
  <c r="A363" i="2"/>
  <c r="M362" i="2"/>
  <c r="L362" i="2"/>
  <c r="K362" i="2"/>
  <c r="J362" i="2"/>
  <c r="I362" i="2"/>
  <c r="H362" i="2"/>
  <c r="G362" i="2"/>
  <c r="P362" i="2" s="1"/>
  <c r="F362" i="2"/>
  <c r="E362" i="2"/>
  <c r="D362" i="2"/>
  <c r="C362" i="2"/>
  <c r="B362" i="2"/>
  <c r="A362" i="2"/>
  <c r="M361" i="2"/>
  <c r="L361" i="2"/>
  <c r="K361" i="2"/>
  <c r="J361" i="2"/>
  <c r="I361" i="2"/>
  <c r="H361" i="2"/>
  <c r="G361" i="2"/>
  <c r="P361" i="2" s="1"/>
  <c r="F361" i="2"/>
  <c r="E361" i="2"/>
  <c r="D361" i="2"/>
  <c r="C361" i="2"/>
  <c r="B361" i="2"/>
  <c r="A361" i="2"/>
  <c r="M360" i="2"/>
  <c r="L360" i="2"/>
  <c r="K360" i="2"/>
  <c r="J360" i="2"/>
  <c r="I360" i="2"/>
  <c r="H360" i="2"/>
  <c r="G360" i="2"/>
  <c r="P360" i="2" s="1"/>
  <c r="F360" i="2"/>
  <c r="E360" i="2"/>
  <c r="D360" i="2"/>
  <c r="C360" i="2"/>
  <c r="B360" i="2"/>
  <c r="A360" i="2"/>
  <c r="M359" i="2"/>
  <c r="L359" i="2"/>
  <c r="K359" i="2"/>
  <c r="J359" i="2"/>
  <c r="I359" i="2"/>
  <c r="H359" i="2"/>
  <c r="G359" i="2"/>
  <c r="P359" i="2" s="1"/>
  <c r="F359" i="2"/>
  <c r="E359" i="2"/>
  <c r="D359" i="2"/>
  <c r="C359" i="2"/>
  <c r="B359" i="2"/>
  <c r="Q359" i="2" s="1"/>
  <c r="A359" i="2"/>
  <c r="M358" i="2"/>
  <c r="L358" i="2"/>
  <c r="K358" i="2"/>
  <c r="J358" i="2"/>
  <c r="I358" i="2"/>
  <c r="H358" i="2"/>
  <c r="G358" i="2"/>
  <c r="P358" i="2" s="1"/>
  <c r="F358" i="2"/>
  <c r="E358" i="2"/>
  <c r="D358" i="2"/>
  <c r="C358" i="2"/>
  <c r="B358" i="2"/>
  <c r="A358" i="2"/>
  <c r="M357" i="2"/>
  <c r="L357" i="2"/>
  <c r="K357" i="2"/>
  <c r="J357" i="2"/>
  <c r="I357" i="2"/>
  <c r="H357" i="2"/>
  <c r="G357" i="2"/>
  <c r="P357" i="2" s="1"/>
  <c r="F357" i="2"/>
  <c r="E357" i="2"/>
  <c r="D357" i="2"/>
  <c r="C357" i="2"/>
  <c r="B357" i="2"/>
  <c r="A357" i="2"/>
  <c r="M356" i="2"/>
  <c r="L356" i="2"/>
  <c r="K356" i="2"/>
  <c r="J356" i="2"/>
  <c r="I356" i="2"/>
  <c r="H356" i="2"/>
  <c r="G356" i="2"/>
  <c r="P356" i="2" s="1"/>
  <c r="F356" i="2"/>
  <c r="E356" i="2"/>
  <c r="D356" i="2"/>
  <c r="C356" i="2"/>
  <c r="B356" i="2"/>
  <c r="A356" i="2"/>
  <c r="M355" i="2"/>
  <c r="L355" i="2"/>
  <c r="K355" i="2"/>
  <c r="J355" i="2"/>
  <c r="I355" i="2"/>
  <c r="H355" i="2"/>
  <c r="G355" i="2"/>
  <c r="P355" i="2" s="1"/>
  <c r="F355" i="2"/>
  <c r="E355" i="2"/>
  <c r="D355" i="2"/>
  <c r="C355" i="2"/>
  <c r="B355" i="2"/>
  <c r="Q355" i="2" s="1"/>
  <c r="A355" i="2"/>
  <c r="M354" i="2"/>
  <c r="L354" i="2"/>
  <c r="K354" i="2"/>
  <c r="J354" i="2"/>
  <c r="I354" i="2"/>
  <c r="H354" i="2"/>
  <c r="G354" i="2"/>
  <c r="P354" i="2" s="1"/>
  <c r="F354" i="2"/>
  <c r="E354" i="2"/>
  <c r="D354" i="2"/>
  <c r="C354" i="2"/>
  <c r="B354" i="2"/>
  <c r="A354" i="2"/>
  <c r="M353" i="2"/>
  <c r="L353" i="2"/>
  <c r="K353" i="2"/>
  <c r="J353" i="2"/>
  <c r="I353" i="2"/>
  <c r="H353" i="2"/>
  <c r="G353" i="2"/>
  <c r="P353" i="2" s="1"/>
  <c r="F353" i="2"/>
  <c r="E353" i="2"/>
  <c r="D353" i="2"/>
  <c r="C353" i="2"/>
  <c r="B353" i="2"/>
  <c r="A353" i="2"/>
  <c r="M352" i="2"/>
  <c r="L352" i="2"/>
  <c r="K352" i="2"/>
  <c r="J352" i="2"/>
  <c r="I352" i="2"/>
  <c r="H352" i="2"/>
  <c r="G352" i="2"/>
  <c r="P352" i="2" s="1"/>
  <c r="F352" i="2"/>
  <c r="E352" i="2"/>
  <c r="D352" i="2"/>
  <c r="C352" i="2"/>
  <c r="B352" i="2"/>
  <c r="A352" i="2"/>
  <c r="M351" i="2"/>
  <c r="L351" i="2"/>
  <c r="K351" i="2"/>
  <c r="J351" i="2"/>
  <c r="I351" i="2"/>
  <c r="H351" i="2"/>
  <c r="G351" i="2"/>
  <c r="P351" i="2" s="1"/>
  <c r="F351" i="2"/>
  <c r="E351" i="2"/>
  <c r="D351" i="2"/>
  <c r="C351" i="2"/>
  <c r="B351" i="2"/>
  <c r="Q351" i="2" s="1"/>
  <c r="A351" i="2"/>
  <c r="M350" i="2"/>
  <c r="L350" i="2"/>
  <c r="K350" i="2"/>
  <c r="J350" i="2"/>
  <c r="I350" i="2"/>
  <c r="H350" i="2"/>
  <c r="G350" i="2"/>
  <c r="P350" i="2" s="1"/>
  <c r="F350" i="2"/>
  <c r="E350" i="2"/>
  <c r="D350" i="2"/>
  <c r="C350" i="2"/>
  <c r="B350" i="2"/>
  <c r="A350" i="2"/>
  <c r="M349" i="2"/>
  <c r="L349" i="2"/>
  <c r="K349" i="2"/>
  <c r="J349" i="2"/>
  <c r="I349" i="2"/>
  <c r="H349" i="2"/>
  <c r="G349" i="2"/>
  <c r="P349" i="2" s="1"/>
  <c r="F349" i="2"/>
  <c r="E349" i="2"/>
  <c r="D349" i="2"/>
  <c r="C349" i="2"/>
  <c r="B349" i="2"/>
  <c r="A349" i="2"/>
  <c r="M348" i="2"/>
  <c r="L348" i="2"/>
  <c r="K348" i="2"/>
  <c r="J348" i="2"/>
  <c r="I348" i="2"/>
  <c r="H348" i="2"/>
  <c r="G348" i="2"/>
  <c r="P348" i="2" s="1"/>
  <c r="F348" i="2"/>
  <c r="E348" i="2"/>
  <c r="D348" i="2"/>
  <c r="C348" i="2"/>
  <c r="B348" i="2"/>
  <c r="A348" i="2"/>
  <c r="M347" i="2"/>
  <c r="L347" i="2"/>
  <c r="K347" i="2"/>
  <c r="J347" i="2"/>
  <c r="I347" i="2"/>
  <c r="H347" i="2"/>
  <c r="G347" i="2"/>
  <c r="P347" i="2" s="1"/>
  <c r="F347" i="2"/>
  <c r="E347" i="2"/>
  <c r="D347" i="2"/>
  <c r="C347" i="2"/>
  <c r="B347" i="2"/>
  <c r="Q347" i="2" s="1"/>
  <c r="A347" i="2"/>
  <c r="M346" i="2"/>
  <c r="L346" i="2"/>
  <c r="K346" i="2"/>
  <c r="J346" i="2"/>
  <c r="I346" i="2"/>
  <c r="H346" i="2"/>
  <c r="G346" i="2"/>
  <c r="P346" i="2" s="1"/>
  <c r="F346" i="2"/>
  <c r="E346" i="2"/>
  <c r="D346" i="2"/>
  <c r="C346" i="2"/>
  <c r="B346" i="2"/>
  <c r="A346" i="2"/>
  <c r="M345" i="2"/>
  <c r="L345" i="2"/>
  <c r="K345" i="2"/>
  <c r="J345" i="2"/>
  <c r="I345" i="2"/>
  <c r="H345" i="2"/>
  <c r="G345" i="2"/>
  <c r="P345" i="2" s="1"/>
  <c r="F345" i="2"/>
  <c r="E345" i="2"/>
  <c r="D345" i="2"/>
  <c r="C345" i="2"/>
  <c r="B345" i="2"/>
  <c r="A345" i="2"/>
  <c r="M344" i="2"/>
  <c r="L344" i="2"/>
  <c r="K344" i="2"/>
  <c r="J344" i="2"/>
  <c r="I344" i="2"/>
  <c r="H344" i="2"/>
  <c r="G344" i="2"/>
  <c r="P344" i="2" s="1"/>
  <c r="F344" i="2"/>
  <c r="E344" i="2"/>
  <c r="D344" i="2"/>
  <c r="C344" i="2"/>
  <c r="B344" i="2"/>
  <c r="A344" i="2"/>
  <c r="M343" i="2"/>
  <c r="L343" i="2"/>
  <c r="K343" i="2"/>
  <c r="J343" i="2"/>
  <c r="I343" i="2"/>
  <c r="H343" i="2"/>
  <c r="G343" i="2"/>
  <c r="P343" i="2" s="1"/>
  <c r="F343" i="2"/>
  <c r="E343" i="2"/>
  <c r="D343" i="2"/>
  <c r="C343" i="2"/>
  <c r="B343" i="2"/>
  <c r="Q343" i="2" s="1"/>
  <c r="A343" i="2"/>
  <c r="M342" i="2"/>
  <c r="L342" i="2"/>
  <c r="K342" i="2"/>
  <c r="J342" i="2"/>
  <c r="I342" i="2"/>
  <c r="H342" i="2"/>
  <c r="G342" i="2"/>
  <c r="P342" i="2" s="1"/>
  <c r="F342" i="2"/>
  <c r="E342" i="2"/>
  <c r="D342" i="2"/>
  <c r="C342" i="2"/>
  <c r="B342" i="2"/>
  <c r="A342" i="2"/>
  <c r="M341" i="2"/>
  <c r="L341" i="2"/>
  <c r="K341" i="2"/>
  <c r="J341" i="2"/>
  <c r="I341" i="2"/>
  <c r="H341" i="2"/>
  <c r="G341" i="2"/>
  <c r="P341" i="2" s="1"/>
  <c r="F341" i="2"/>
  <c r="E341" i="2"/>
  <c r="D341" i="2"/>
  <c r="C341" i="2"/>
  <c r="B341" i="2"/>
  <c r="A341" i="2"/>
  <c r="M340" i="2"/>
  <c r="L340" i="2"/>
  <c r="K340" i="2"/>
  <c r="J340" i="2"/>
  <c r="I340" i="2"/>
  <c r="H340" i="2"/>
  <c r="G340" i="2"/>
  <c r="P340" i="2" s="1"/>
  <c r="F340" i="2"/>
  <c r="E340" i="2"/>
  <c r="D340" i="2"/>
  <c r="C340" i="2"/>
  <c r="B340" i="2"/>
  <c r="A340" i="2"/>
  <c r="M339" i="2"/>
  <c r="L339" i="2"/>
  <c r="K339" i="2"/>
  <c r="J339" i="2"/>
  <c r="I339" i="2"/>
  <c r="H339" i="2"/>
  <c r="G339" i="2"/>
  <c r="P339" i="2" s="1"/>
  <c r="F339" i="2"/>
  <c r="E339" i="2"/>
  <c r="D339" i="2"/>
  <c r="C339" i="2"/>
  <c r="B339" i="2"/>
  <c r="Q339" i="2" s="1"/>
  <c r="A339" i="2"/>
  <c r="M338" i="2"/>
  <c r="L338" i="2"/>
  <c r="K338" i="2"/>
  <c r="J338" i="2"/>
  <c r="I338" i="2"/>
  <c r="H338" i="2"/>
  <c r="G338" i="2"/>
  <c r="P338" i="2" s="1"/>
  <c r="F338" i="2"/>
  <c r="E338" i="2"/>
  <c r="D338" i="2"/>
  <c r="C338" i="2"/>
  <c r="B338" i="2"/>
  <c r="A338" i="2"/>
  <c r="M337" i="2"/>
  <c r="L337" i="2"/>
  <c r="K337" i="2"/>
  <c r="J337" i="2"/>
  <c r="I337" i="2"/>
  <c r="H337" i="2"/>
  <c r="G337" i="2"/>
  <c r="P337" i="2" s="1"/>
  <c r="F337" i="2"/>
  <c r="E337" i="2"/>
  <c r="D337" i="2"/>
  <c r="C337" i="2"/>
  <c r="B337" i="2"/>
  <c r="A337" i="2"/>
  <c r="M336" i="2"/>
  <c r="L336" i="2"/>
  <c r="K336" i="2"/>
  <c r="J336" i="2"/>
  <c r="I336" i="2"/>
  <c r="H336" i="2"/>
  <c r="G336" i="2"/>
  <c r="P336" i="2" s="1"/>
  <c r="F336" i="2"/>
  <c r="E336" i="2"/>
  <c r="D336" i="2"/>
  <c r="C336" i="2"/>
  <c r="B336" i="2"/>
  <c r="A336" i="2"/>
  <c r="M335" i="2"/>
  <c r="L335" i="2"/>
  <c r="K335" i="2"/>
  <c r="J335" i="2"/>
  <c r="I335" i="2"/>
  <c r="H335" i="2"/>
  <c r="G335" i="2"/>
  <c r="P335" i="2" s="1"/>
  <c r="F335" i="2"/>
  <c r="E335" i="2"/>
  <c r="D335" i="2"/>
  <c r="C335" i="2"/>
  <c r="B335" i="2"/>
  <c r="Q335" i="2" s="1"/>
  <c r="A335" i="2"/>
  <c r="M334" i="2"/>
  <c r="L334" i="2"/>
  <c r="K334" i="2"/>
  <c r="J334" i="2"/>
  <c r="I334" i="2"/>
  <c r="H334" i="2"/>
  <c r="G334" i="2"/>
  <c r="P334" i="2" s="1"/>
  <c r="F334" i="2"/>
  <c r="E334" i="2"/>
  <c r="D334" i="2"/>
  <c r="C334" i="2"/>
  <c r="B334" i="2"/>
  <c r="A334" i="2"/>
  <c r="M333" i="2"/>
  <c r="L333" i="2"/>
  <c r="K333" i="2"/>
  <c r="J333" i="2"/>
  <c r="I333" i="2"/>
  <c r="H333" i="2"/>
  <c r="G333" i="2"/>
  <c r="P333" i="2" s="1"/>
  <c r="F333" i="2"/>
  <c r="E333" i="2"/>
  <c r="D333" i="2"/>
  <c r="C333" i="2"/>
  <c r="B333" i="2"/>
  <c r="A333" i="2"/>
  <c r="M332" i="2"/>
  <c r="L332" i="2"/>
  <c r="K332" i="2"/>
  <c r="J332" i="2"/>
  <c r="I332" i="2"/>
  <c r="H332" i="2"/>
  <c r="G332" i="2"/>
  <c r="P332" i="2" s="1"/>
  <c r="F332" i="2"/>
  <c r="E332" i="2"/>
  <c r="D332" i="2"/>
  <c r="C332" i="2"/>
  <c r="B332" i="2"/>
  <c r="A332" i="2"/>
  <c r="M331" i="2"/>
  <c r="L331" i="2"/>
  <c r="K331" i="2"/>
  <c r="J331" i="2"/>
  <c r="I331" i="2"/>
  <c r="H331" i="2"/>
  <c r="G331" i="2"/>
  <c r="P331" i="2" s="1"/>
  <c r="F331" i="2"/>
  <c r="E331" i="2"/>
  <c r="D331" i="2"/>
  <c r="C331" i="2"/>
  <c r="B331" i="2"/>
  <c r="Q331" i="2" s="1"/>
  <c r="A331" i="2"/>
  <c r="M330" i="2"/>
  <c r="L330" i="2"/>
  <c r="K330" i="2"/>
  <c r="J330" i="2"/>
  <c r="I330" i="2"/>
  <c r="H330" i="2"/>
  <c r="G330" i="2"/>
  <c r="P330" i="2" s="1"/>
  <c r="F330" i="2"/>
  <c r="E330" i="2"/>
  <c r="D330" i="2"/>
  <c r="C330" i="2"/>
  <c r="B330" i="2"/>
  <c r="A330" i="2"/>
  <c r="M329" i="2"/>
  <c r="L329" i="2"/>
  <c r="K329" i="2"/>
  <c r="J329" i="2"/>
  <c r="I329" i="2"/>
  <c r="H329" i="2"/>
  <c r="G329" i="2"/>
  <c r="P329" i="2" s="1"/>
  <c r="F329" i="2"/>
  <c r="E329" i="2"/>
  <c r="D329" i="2"/>
  <c r="C329" i="2"/>
  <c r="B329" i="2"/>
  <c r="A329" i="2"/>
  <c r="M328" i="2"/>
  <c r="L328" i="2"/>
  <c r="K328" i="2"/>
  <c r="J328" i="2"/>
  <c r="I328" i="2"/>
  <c r="H328" i="2"/>
  <c r="G328" i="2"/>
  <c r="P328" i="2" s="1"/>
  <c r="F328" i="2"/>
  <c r="E328" i="2"/>
  <c r="D328" i="2"/>
  <c r="C328" i="2"/>
  <c r="B328" i="2"/>
  <c r="A328" i="2"/>
  <c r="M327" i="2"/>
  <c r="L327" i="2"/>
  <c r="K327" i="2"/>
  <c r="J327" i="2"/>
  <c r="I327" i="2"/>
  <c r="H327" i="2"/>
  <c r="G327" i="2"/>
  <c r="P327" i="2" s="1"/>
  <c r="F327" i="2"/>
  <c r="E327" i="2"/>
  <c r="D327" i="2"/>
  <c r="C327" i="2"/>
  <c r="B327" i="2"/>
  <c r="Q327" i="2" s="1"/>
  <c r="A327" i="2"/>
  <c r="M326" i="2"/>
  <c r="L326" i="2"/>
  <c r="K326" i="2"/>
  <c r="J326" i="2"/>
  <c r="I326" i="2"/>
  <c r="H326" i="2"/>
  <c r="G326" i="2"/>
  <c r="P326" i="2" s="1"/>
  <c r="F326" i="2"/>
  <c r="E326" i="2"/>
  <c r="D326" i="2"/>
  <c r="C326" i="2"/>
  <c r="B326" i="2"/>
  <c r="A326" i="2"/>
  <c r="M325" i="2"/>
  <c r="L325" i="2"/>
  <c r="K325" i="2"/>
  <c r="J325" i="2"/>
  <c r="I325" i="2"/>
  <c r="H325" i="2"/>
  <c r="G325" i="2"/>
  <c r="P325" i="2" s="1"/>
  <c r="F325" i="2"/>
  <c r="E325" i="2"/>
  <c r="D325" i="2"/>
  <c r="C325" i="2"/>
  <c r="B325" i="2"/>
  <c r="A325" i="2"/>
  <c r="M324" i="2"/>
  <c r="L324" i="2"/>
  <c r="K324" i="2"/>
  <c r="J324" i="2"/>
  <c r="I324" i="2"/>
  <c r="H324" i="2"/>
  <c r="G324" i="2"/>
  <c r="P324" i="2" s="1"/>
  <c r="F324" i="2"/>
  <c r="E324" i="2"/>
  <c r="D324" i="2"/>
  <c r="C324" i="2"/>
  <c r="B324" i="2"/>
  <c r="A324" i="2"/>
  <c r="M323" i="2"/>
  <c r="L323" i="2"/>
  <c r="K323" i="2"/>
  <c r="J323" i="2"/>
  <c r="I323" i="2"/>
  <c r="H323" i="2"/>
  <c r="G323" i="2"/>
  <c r="P323" i="2" s="1"/>
  <c r="F323" i="2"/>
  <c r="E323" i="2"/>
  <c r="D323" i="2"/>
  <c r="C323" i="2"/>
  <c r="B323" i="2"/>
  <c r="Q323" i="2" s="1"/>
  <c r="A323" i="2"/>
  <c r="M322" i="2"/>
  <c r="L322" i="2"/>
  <c r="K322" i="2"/>
  <c r="J322" i="2"/>
  <c r="I322" i="2"/>
  <c r="H322" i="2"/>
  <c r="G322" i="2"/>
  <c r="P322" i="2" s="1"/>
  <c r="F322" i="2"/>
  <c r="E322" i="2"/>
  <c r="D322" i="2"/>
  <c r="C322" i="2"/>
  <c r="B322" i="2"/>
  <c r="A322" i="2"/>
  <c r="M321" i="2"/>
  <c r="L321" i="2"/>
  <c r="K321" i="2"/>
  <c r="J321" i="2"/>
  <c r="I321" i="2"/>
  <c r="H321" i="2"/>
  <c r="G321" i="2"/>
  <c r="P321" i="2" s="1"/>
  <c r="F321" i="2"/>
  <c r="E321" i="2"/>
  <c r="D321" i="2"/>
  <c r="C321" i="2"/>
  <c r="B321" i="2"/>
  <c r="A321" i="2"/>
  <c r="M320" i="2"/>
  <c r="L320" i="2"/>
  <c r="K320" i="2"/>
  <c r="J320" i="2"/>
  <c r="I320" i="2"/>
  <c r="H320" i="2"/>
  <c r="G320" i="2"/>
  <c r="P320" i="2" s="1"/>
  <c r="F320" i="2"/>
  <c r="E320" i="2"/>
  <c r="D320" i="2"/>
  <c r="C320" i="2"/>
  <c r="B320" i="2"/>
  <c r="A320" i="2"/>
  <c r="M319" i="2"/>
  <c r="L319" i="2"/>
  <c r="K319" i="2"/>
  <c r="J319" i="2"/>
  <c r="I319" i="2"/>
  <c r="H319" i="2"/>
  <c r="G319" i="2"/>
  <c r="P319" i="2" s="1"/>
  <c r="F319" i="2"/>
  <c r="E319" i="2"/>
  <c r="D319" i="2"/>
  <c r="C319" i="2"/>
  <c r="B319" i="2"/>
  <c r="A319" i="2"/>
  <c r="M318" i="2"/>
  <c r="L318" i="2"/>
  <c r="K318" i="2"/>
  <c r="J318" i="2"/>
  <c r="I318" i="2"/>
  <c r="H318" i="2"/>
  <c r="G318" i="2"/>
  <c r="P318" i="2" s="1"/>
  <c r="F318" i="2"/>
  <c r="E318" i="2"/>
  <c r="D318" i="2"/>
  <c r="C318" i="2"/>
  <c r="B318" i="2"/>
  <c r="A318" i="2"/>
  <c r="M317" i="2"/>
  <c r="L317" i="2"/>
  <c r="K317" i="2"/>
  <c r="J317" i="2"/>
  <c r="I317" i="2"/>
  <c r="H317" i="2"/>
  <c r="G317" i="2"/>
  <c r="P317" i="2" s="1"/>
  <c r="F317" i="2"/>
  <c r="E317" i="2"/>
  <c r="D317" i="2"/>
  <c r="C317" i="2"/>
  <c r="B317" i="2"/>
  <c r="A317" i="2"/>
  <c r="M316" i="2"/>
  <c r="L316" i="2"/>
  <c r="K316" i="2"/>
  <c r="J316" i="2"/>
  <c r="I316" i="2"/>
  <c r="H316" i="2"/>
  <c r="G316" i="2"/>
  <c r="P316" i="2" s="1"/>
  <c r="F316" i="2"/>
  <c r="E316" i="2"/>
  <c r="D316" i="2"/>
  <c r="C316" i="2"/>
  <c r="B316" i="2"/>
  <c r="A316" i="2"/>
  <c r="M315" i="2"/>
  <c r="L315" i="2"/>
  <c r="K315" i="2"/>
  <c r="J315" i="2"/>
  <c r="I315" i="2"/>
  <c r="H315" i="2"/>
  <c r="G315" i="2"/>
  <c r="P315" i="2" s="1"/>
  <c r="F315" i="2"/>
  <c r="E315" i="2"/>
  <c r="D315" i="2"/>
  <c r="C315" i="2"/>
  <c r="B315" i="2"/>
  <c r="Q315" i="2" s="1"/>
  <c r="A315" i="2"/>
  <c r="M314" i="2"/>
  <c r="L314" i="2"/>
  <c r="K314" i="2"/>
  <c r="J314" i="2"/>
  <c r="I314" i="2"/>
  <c r="H314" i="2"/>
  <c r="G314" i="2"/>
  <c r="P314" i="2" s="1"/>
  <c r="F314" i="2"/>
  <c r="E314" i="2"/>
  <c r="D314" i="2"/>
  <c r="C314" i="2"/>
  <c r="B314" i="2"/>
  <c r="A314" i="2"/>
  <c r="M313" i="2"/>
  <c r="L313" i="2"/>
  <c r="K313" i="2"/>
  <c r="J313" i="2"/>
  <c r="I313" i="2"/>
  <c r="H313" i="2"/>
  <c r="G313" i="2"/>
  <c r="P313" i="2" s="1"/>
  <c r="F313" i="2"/>
  <c r="E313" i="2"/>
  <c r="D313" i="2"/>
  <c r="C313" i="2"/>
  <c r="B313" i="2"/>
  <c r="A313" i="2"/>
  <c r="M312" i="2"/>
  <c r="L312" i="2"/>
  <c r="K312" i="2"/>
  <c r="J312" i="2"/>
  <c r="I312" i="2"/>
  <c r="H312" i="2"/>
  <c r="G312" i="2"/>
  <c r="P312" i="2" s="1"/>
  <c r="F312" i="2"/>
  <c r="E312" i="2"/>
  <c r="D312" i="2"/>
  <c r="C312" i="2"/>
  <c r="B312" i="2"/>
  <c r="A312" i="2"/>
  <c r="M311" i="2"/>
  <c r="L311" i="2"/>
  <c r="K311" i="2"/>
  <c r="J311" i="2"/>
  <c r="I311" i="2"/>
  <c r="H311" i="2"/>
  <c r="G311" i="2"/>
  <c r="P311" i="2" s="1"/>
  <c r="F311" i="2"/>
  <c r="E311" i="2"/>
  <c r="D311" i="2"/>
  <c r="C311" i="2"/>
  <c r="B311" i="2"/>
  <c r="Q311" i="2" s="1"/>
  <c r="A311" i="2"/>
  <c r="M310" i="2"/>
  <c r="L310" i="2"/>
  <c r="K310" i="2"/>
  <c r="J310" i="2"/>
  <c r="I310" i="2"/>
  <c r="H310" i="2"/>
  <c r="G310" i="2"/>
  <c r="P310" i="2" s="1"/>
  <c r="F310" i="2"/>
  <c r="E310" i="2"/>
  <c r="D310" i="2"/>
  <c r="C310" i="2"/>
  <c r="B310" i="2"/>
  <c r="A310" i="2"/>
  <c r="M309" i="2"/>
  <c r="L309" i="2"/>
  <c r="K309" i="2"/>
  <c r="J309" i="2"/>
  <c r="I309" i="2"/>
  <c r="H309" i="2"/>
  <c r="G309" i="2"/>
  <c r="P309" i="2" s="1"/>
  <c r="F309" i="2"/>
  <c r="E309" i="2"/>
  <c r="D309" i="2"/>
  <c r="C309" i="2"/>
  <c r="B309" i="2"/>
  <c r="Q309" i="2" s="1"/>
  <c r="A309" i="2"/>
  <c r="M308" i="2"/>
  <c r="L308" i="2"/>
  <c r="K308" i="2"/>
  <c r="J308" i="2"/>
  <c r="I308" i="2"/>
  <c r="H308" i="2"/>
  <c r="G308" i="2"/>
  <c r="P308" i="2" s="1"/>
  <c r="F308" i="2"/>
  <c r="E308" i="2"/>
  <c r="D308" i="2"/>
  <c r="C308" i="2"/>
  <c r="B308" i="2"/>
  <c r="A308" i="2"/>
  <c r="M307" i="2"/>
  <c r="L307" i="2"/>
  <c r="K307" i="2"/>
  <c r="J307" i="2"/>
  <c r="I307" i="2"/>
  <c r="H307" i="2"/>
  <c r="G307" i="2"/>
  <c r="P307" i="2" s="1"/>
  <c r="F307" i="2"/>
  <c r="E307" i="2"/>
  <c r="D307" i="2"/>
  <c r="C307" i="2"/>
  <c r="B307" i="2"/>
  <c r="Q307" i="2" s="1"/>
  <c r="A307" i="2"/>
  <c r="M306" i="2"/>
  <c r="L306" i="2"/>
  <c r="K306" i="2"/>
  <c r="J306" i="2"/>
  <c r="I306" i="2"/>
  <c r="H306" i="2"/>
  <c r="G306" i="2"/>
  <c r="P306" i="2" s="1"/>
  <c r="F306" i="2"/>
  <c r="E306" i="2"/>
  <c r="D306" i="2"/>
  <c r="C306" i="2"/>
  <c r="B306" i="2"/>
  <c r="A306" i="2"/>
  <c r="M305" i="2"/>
  <c r="L305" i="2"/>
  <c r="K305" i="2"/>
  <c r="J305" i="2"/>
  <c r="I305" i="2"/>
  <c r="H305" i="2"/>
  <c r="G305" i="2"/>
  <c r="P305" i="2" s="1"/>
  <c r="F305" i="2"/>
  <c r="E305" i="2"/>
  <c r="D305" i="2"/>
  <c r="C305" i="2"/>
  <c r="B305" i="2"/>
  <c r="A305" i="2"/>
  <c r="M304" i="2"/>
  <c r="L304" i="2"/>
  <c r="K304" i="2"/>
  <c r="J304" i="2"/>
  <c r="I304" i="2"/>
  <c r="H304" i="2"/>
  <c r="G304" i="2"/>
  <c r="P304" i="2" s="1"/>
  <c r="F304" i="2"/>
  <c r="E304" i="2"/>
  <c r="D304" i="2"/>
  <c r="C304" i="2"/>
  <c r="B304" i="2"/>
  <c r="A304" i="2"/>
  <c r="M303" i="2"/>
  <c r="L303" i="2"/>
  <c r="K303" i="2"/>
  <c r="J303" i="2"/>
  <c r="I303" i="2"/>
  <c r="H303" i="2"/>
  <c r="G303" i="2"/>
  <c r="P303" i="2" s="1"/>
  <c r="F303" i="2"/>
  <c r="E303" i="2"/>
  <c r="D303" i="2"/>
  <c r="C303" i="2"/>
  <c r="B303" i="2"/>
  <c r="A303" i="2"/>
  <c r="M302" i="2"/>
  <c r="L302" i="2"/>
  <c r="K302" i="2"/>
  <c r="J302" i="2"/>
  <c r="I302" i="2"/>
  <c r="H302" i="2"/>
  <c r="G302" i="2"/>
  <c r="P302" i="2" s="1"/>
  <c r="F302" i="2"/>
  <c r="E302" i="2"/>
  <c r="D302" i="2"/>
  <c r="C302" i="2"/>
  <c r="B302" i="2"/>
  <c r="A302" i="2"/>
  <c r="M301" i="2"/>
  <c r="L301" i="2"/>
  <c r="K301" i="2"/>
  <c r="J301" i="2"/>
  <c r="I301" i="2"/>
  <c r="H301" i="2"/>
  <c r="G301" i="2"/>
  <c r="P301" i="2" s="1"/>
  <c r="F301" i="2"/>
  <c r="E301" i="2"/>
  <c r="D301" i="2"/>
  <c r="C301" i="2"/>
  <c r="B301" i="2"/>
  <c r="A301" i="2"/>
  <c r="M300" i="2"/>
  <c r="L300" i="2"/>
  <c r="K300" i="2"/>
  <c r="J300" i="2"/>
  <c r="I300" i="2"/>
  <c r="H300" i="2"/>
  <c r="G300" i="2"/>
  <c r="P300" i="2" s="1"/>
  <c r="F300" i="2"/>
  <c r="E300" i="2"/>
  <c r="D300" i="2"/>
  <c r="C300" i="2"/>
  <c r="B300" i="2"/>
  <c r="A300" i="2"/>
  <c r="M299" i="2"/>
  <c r="L299" i="2"/>
  <c r="K299" i="2"/>
  <c r="J299" i="2"/>
  <c r="I299" i="2"/>
  <c r="H299" i="2"/>
  <c r="G299" i="2"/>
  <c r="P299" i="2" s="1"/>
  <c r="F299" i="2"/>
  <c r="E299" i="2"/>
  <c r="D299" i="2"/>
  <c r="C299" i="2"/>
  <c r="B299" i="2"/>
  <c r="Q299" i="2" s="1"/>
  <c r="A299" i="2"/>
  <c r="M298" i="2"/>
  <c r="L298" i="2"/>
  <c r="K298" i="2"/>
  <c r="J298" i="2"/>
  <c r="I298" i="2"/>
  <c r="H298" i="2"/>
  <c r="G298" i="2"/>
  <c r="P298" i="2" s="1"/>
  <c r="F298" i="2"/>
  <c r="E298" i="2"/>
  <c r="D298" i="2"/>
  <c r="C298" i="2"/>
  <c r="B298" i="2"/>
  <c r="A298" i="2"/>
  <c r="M297" i="2"/>
  <c r="L297" i="2"/>
  <c r="K297" i="2"/>
  <c r="J297" i="2"/>
  <c r="I297" i="2"/>
  <c r="H297" i="2"/>
  <c r="G297" i="2"/>
  <c r="P297" i="2" s="1"/>
  <c r="F297" i="2"/>
  <c r="E297" i="2"/>
  <c r="D297" i="2"/>
  <c r="C297" i="2"/>
  <c r="B297" i="2"/>
  <c r="A297" i="2"/>
  <c r="M296" i="2"/>
  <c r="L296" i="2"/>
  <c r="K296" i="2"/>
  <c r="J296" i="2"/>
  <c r="I296" i="2"/>
  <c r="H296" i="2"/>
  <c r="G296" i="2"/>
  <c r="P296" i="2" s="1"/>
  <c r="F296" i="2"/>
  <c r="E296" i="2"/>
  <c r="D296" i="2"/>
  <c r="C296" i="2"/>
  <c r="B296" i="2"/>
  <c r="A296" i="2"/>
  <c r="M295" i="2"/>
  <c r="L295" i="2"/>
  <c r="K295" i="2"/>
  <c r="J295" i="2"/>
  <c r="I295" i="2"/>
  <c r="H295" i="2"/>
  <c r="G295" i="2"/>
  <c r="P295" i="2" s="1"/>
  <c r="F295" i="2"/>
  <c r="E295" i="2"/>
  <c r="D295" i="2"/>
  <c r="C295" i="2"/>
  <c r="B295" i="2"/>
  <c r="Q295" i="2" s="1"/>
  <c r="A295" i="2"/>
  <c r="M294" i="2"/>
  <c r="L294" i="2"/>
  <c r="K294" i="2"/>
  <c r="J294" i="2"/>
  <c r="I294" i="2"/>
  <c r="H294" i="2"/>
  <c r="G294" i="2"/>
  <c r="P294" i="2" s="1"/>
  <c r="F294" i="2"/>
  <c r="E294" i="2"/>
  <c r="D294" i="2"/>
  <c r="C294" i="2"/>
  <c r="B294" i="2"/>
  <c r="A294" i="2"/>
  <c r="M293" i="2"/>
  <c r="L293" i="2"/>
  <c r="K293" i="2"/>
  <c r="J293" i="2"/>
  <c r="I293" i="2"/>
  <c r="H293" i="2"/>
  <c r="G293" i="2"/>
  <c r="P293" i="2" s="1"/>
  <c r="F293" i="2"/>
  <c r="E293" i="2"/>
  <c r="D293" i="2"/>
  <c r="C293" i="2"/>
  <c r="B293" i="2"/>
  <c r="Q293" i="2" s="1"/>
  <c r="A293" i="2"/>
  <c r="M292" i="2"/>
  <c r="L292" i="2"/>
  <c r="K292" i="2"/>
  <c r="J292" i="2"/>
  <c r="I292" i="2"/>
  <c r="H292" i="2"/>
  <c r="G292" i="2"/>
  <c r="P292" i="2" s="1"/>
  <c r="F292" i="2"/>
  <c r="E292" i="2"/>
  <c r="D292" i="2"/>
  <c r="C292" i="2"/>
  <c r="B292" i="2"/>
  <c r="A292" i="2"/>
  <c r="M291" i="2"/>
  <c r="L291" i="2"/>
  <c r="K291" i="2"/>
  <c r="J291" i="2"/>
  <c r="I291" i="2"/>
  <c r="H291" i="2"/>
  <c r="G291" i="2"/>
  <c r="P291" i="2" s="1"/>
  <c r="F291" i="2"/>
  <c r="E291" i="2"/>
  <c r="D291" i="2"/>
  <c r="C291" i="2"/>
  <c r="B291" i="2"/>
  <c r="Q291" i="2" s="1"/>
  <c r="A291" i="2"/>
  <c r="M290" i="2"/>
  <c r="L290" i="2"/>
  <c r="K290" i="2"/>
  <c r="J290" i="2"/>
  <c r="I290" i="2"/>
  <c r="H290" i="2"/>
  <c r="G290" i="2"/>
  <c r="P290" i="2" s="1"/>
  <c r="F290" i="2"/>
  <c r="E290" i="2"/>
  <c r="D290" i="2"/>
  <c r="C290" i="2"/>
  <c r="B290" i="2"/>
  <c r="A290" i="2"/>
  <c r="M289" i="2"/>
  <c r="L289" i="2"/>
  <c r="K289" i="2"/>
  <c r="J289" i="2"/>
  <c r="I289" i="2"/>
  <c r="H289" i="2"/>
  <c r="G289" i="2"/>
  <c r="P289" i="2" s="1"/>
  <c r="F289" i="2"/>
  <c r="E289" i="2"/>
  <c r="D289" i="2"/>
  <c r="C289" i="2"/>
  <c r="B289" i="2"/>
  <c r="A289" i="2"/>
  <c r="M288" i="2"/>
  <c r="L288" i="2"/>
  <c r="K288" i="2"/>
  <c r="J288" i="2"/>
  <c r="I288" i="2"/>
  <c r="H288" i="2"/>
  <c r="G288" i="2"/>
  <c r="P288" i="2" s="1"/>
  <c r="F288" i="2"/>
  <c r="E288" i="2"/>
  <c r="D288" i="2"/>
  <c r="C288" i="2"/>
  <c r="B288" i="2"/>
  <c r="A288" i="2"/>
  <c r="M287" i="2"/>
  <c r="L287" i="2"/>
  <c r="K287" i="2"/>
  <c r="J287" i="2"/>
  <c r="I287" i="2"/>
  <c r="H287" i="2"/>
  <c r="G287" i="2"/>
  <c r="P287" i="2" s="1"/>
  <c r="F287" i="2"/>
  <c r="E287" i="2"/>
  <c r="D287" i="2"/>
  <c r="C287" i="2"/>
  <c r="B287" i="2"/>
  <c r="A287" i="2"/>
  <c r="M286" i="2"/>
  <c r="L286" i="2"/>
  <c r="K286" i="2"/>
  <c r="J286" i="2"/>
  <c r="I286" i="2"/>
  <c r="H286" i="2"/>
  <c r="G286" i="2"/>
  <c r="P286" i="2" s="1"/>
  <c r="F286" i="2"/>
  <c r="E286" i="2"/>
  <c r="D286" i="2"/>
  <c r="C286" i="2"/>
  <c r="B286" i="2"/>
  <c r="A286" i="2"/>
  <c r="M285" i="2"/>
  <c r="L285" i="2"/>
  <c r="K285" i="2"/>
  <c r="J285" i="2"/>
  <c r="I285" i="2"/>
  <c r="H285" i="2"/>
  <c r="G285" i="2"/>
  <c r="P285" i="2" s="1"/>
  <c r="F285" i="2"/>
  <c r="E285" i="2"/>
  <c r="D285" i="2"/>
  <c r="C285" i="2"/>
  <c r="B285" i="2"/>
  <c r="A285" i="2"/>
  <c r="M284" i="2"/>
  <c r="L284" i="2"/>
  <c r="K284" i="2"/>
  <c r="J284" i="2"/>
  <c r="I284" i="2"/>
  <c r="H284" i="2"/>
  <c r="G284" i="2"/>
  <c r="P284" i="2" s="1"/>
  <c r="F284" i="2"/>
  <c r="E284" i="2"/>
  <c r="D284" i="2"/>
  <c r="C284" i="2"/>
  <c r="B284" i="2"/>
  <c r="A284" i="2"/>
  <c r="M283" i="2"/>
  <c r="L283" i="2"/>
  <c r="K283" i="2"/>
  <c r="J283" i="2"/>
  <c r="I283" i="2"/>
  <c r="H283" i="2"/>
  <c r="G283" i="2"/>
  <c r="P283" i="2" s="1"/>
  <c r="F283" i="2"/>
  <c r="E283" i="2"/>
  <c r="D283" i="2"/>
  <c r="C283" i="2"/>
  <c r="B283" i="2"/>
  <c r="Q283" i="2" s="1"/>
  <c r="A283" i="2"/>
  <c r="M282" i="2"/>
  <c r="L282" i="2"/>
  <c r="K282" i="2"/>
  <c r="J282" i="2"/>
  <c r="I282" i="2"/>
  <c r="H282" i="2"/>
  <c r="G282" i="2"/>
  <c r="P282" i="2" s="1"/>
  <c r="F282" i="2"/>
  <c r="E282" i="2"/>
  <c r="D282" i="2"/>
  <c r="C282" i="2"/>
  <c r="B282" i="2"/>
  <c r="A282" i="2"/>
  <c r="M281" i="2"/>
  <c r="L281" i="2"/>
  <c r="K281" i="2"/>
  <c r="J281" i="2"/>
  <c r="I281" i="2"/>
  <c r="H281" i="2"/>
  <c r="G281" i="2"/>
  <c r="P281" i="2" s="1"/>
  <c r="F281" i="2"/>
  <c r="E281" i="2"/>
  <c r="D281" i="2"/>
  <c r="C281" i="2"/>
  <c r="B281" i="2"/>
  <c r="A281" i="2"/>
  <c r="M280" i="2"/>
  <c r="L280" i="2"/>
  <c r="K280" i="2"/>
  <c r="J280" i="2"/>
  <c r="I280" i="2"/>
  <c r="H280" i="2"/>
  <c r="G280" i="2"/>
  <c r="P280" i="2" s="1"/>
  <c r="F280" i="2"/>
  <c r="E280" i="2"/>
  <c r="D280" i="2"/>
  <c r="C280" i="2"/>
  <c r="B280" i="2"/>
  <c r="A280" i="2"/>
  <c r="M279" i="2"/>
  <c r="L279" i="2"/>
  <c r="K279" i="2"/>
  <c r="J279" i="2"/>
  <c r="I279" i="2"/>
  <c r="H279" i="2"/>
  <c r="G279" i="2"/>
  <c r="P279" i="2" s="1"/>
  <c r="F279" i="2"/>
  <c r="E279" i="2"/>
  <c r="D279" i="2"/>
  <c r="C279" i="2"/>
  <c r="B279" i="2"/>
  <c r="Q279" i="2" s="1"/>
  <c r="A279" i="2"/>
  <c r="M278" i="2"/>
  <c r="L278" i="2"/>
  <c r="K278" i="2"/>
  <c r="J278" i="2"/>
  <c r="I278" i="2"/>
  <c r="H278" i="2"/>
  <c r="G278" i="2"/>
  <c r="P278" i="2" s="1"/>
  <c r="F278" i="2"/>
  <c r="E278" i="2"/>
  <c r="D278" i="2"/>
  <c r="C278" i="2"/>
  <c r="B278" i="2"/>
  <c r="A278" i="2"/>
  <c r="M277" i="2"/>
  <c r="L277" i="2"/>
  <c r="K277" i="2"/>
  <c r="J277" i="2"/>
  <c r="I277" i="2"/>
  <c r="H277" i="2"/>
  <c r="G277" i="2"/>
  <c r="P277" i="2" s="1"/>
  <c r="F277" i="2"/>
  <c r="E277" i="2"/>
  <c r="D277" i="2"/>
  <c r="C277" i="2"/>
  <c r="B277" i="2"/>
  <c r="Q277" i="2" s="1"/>
  <c r="A277" i="2"/>
  <c r="M276" i="2"/>
  <c r="L276" i="2"/>
  <c r="K276" i="2"/>
  <c r="J276" i="2"/>
  <c r="I276" i="2"/>
  <c r="H276" i="2"/>
  <c r="G276" i="2"/>
  <c r="P276" i="2" s="1"/>
  <c r="F276" i="2"/>
  <c r="E276" i="2"/>
  <c r="D276" i="2"/>
  <c r="C276" i="2"/>
  <c r="B276" i="2"/>
  <c r="A276" i="2"/>
  <c r="M275" i="2"/>
  <c r="L275" i="2"/>
  <c r="K275" i="2"/>
  <c r="J275" i="2"/>
  <c r="I275" i="2"/>
  <c r="H275" i="2"/>
  <c r="G275" i="2"/>
  <c r="P275" i="2" s="1"/>
  <c r="F275" i="2"/>
  <c r="E275" i="2"/>
  <c r="D275" i="2"/>
  <c r="C275" i="2"/>
  <c r="B275" i="2"/>
  <c r="A275" i="2"/>
  <c r="M274" i="2"/>
  <c r="L274" i="2"/>
  <c r="K274" i="2"/>
  <c r="J274" i="2"/>
  <c r="I274" i="2"/>
  <c r="H274" i="2"/>
  <c r="G274" i="2"/>
  <c r="P274" i="2" s="1"/>
  <c r="F274" i="2"/>
  <c r="E274" i="2"/>
  <c r="D274" i="2"/>
  <c r="C274" i="2"/>
  <c r="B274" i="2"/>
  <c r="A274" i="2"/>
  <c r="M273" i="2"/>
  <c r="L273" i="2"/>
  <c r="K273" i="2"/>
  <c r="J273" i="2"/>
  <c r="I273" i="2"/>
  <c r="H273" i="2"/>
  <c r="G273" i="2"/>
  <c r="P273" i="2" s="1"/>
  <c r="F273" i="2"/>
  <c r="E273" i="2"/>
  <c r="D273" i="2"/>
  <c r="C273" i="2"/>
  <c r="B273" i="2"/>
  <c r="A273" i="2"/>
  <c r="M272" i="2"/>
  <c r="L272" i="2"/>
  <c r="K272" i="2"/>
  <c r="J272" i="2"/>
  <c r="I272" i="2"/>
  <c r="H272" i="2"/>
  <c r="G272" i="2"/>
  <c r="P272" i="2" s="1"/>
  <c r="F272" i="2"/>
  <c r="E272" i="2"/>
  <c r="D272" i="2"/>
  <c r="C272" i="2"/>
  <c r="B272" i="2"/>
  <c r="Q272" i="2" s="1"/>
  <c r="A272" i="2"/>
  <c r="M271" i="2"/>
  <c r="L271" i="2"/>
  <c r="K271" i="2"/>
  <c r="J271" i="2"/>
  <c r="I271" i="2"/>
  <c r="H271" i="2"/>
  <c r="G271" i="2"/>
  <c r="P271" i="2" s="1"/>
  <c r="F271" i="2"/>
  <c r="E271" i="2"/>
  <c r="D271" i="2"/>
  <c r="C271" i="2"/>
  <c r="B271" i="2"/>
  <c r="A271" i="2"/>
  <c r="M270" i="2"/>
  <c r="L270" i="2"/>
  <c r="K270" i="2"/>
  <c r="J270" i="2"/>
  <c r="I270" i="2"/>
  <c r="H270" i="2"/>
  <c r="G270" i="2"/>
  <c r="P270" i="2" s="1"/>
  <c r="F270" i="2"/>
  <c r="E270" i="2"/>
  <c r="D270" i="2"/>
  <c r="C270" i="2"/>
  <c r="B270" i="2"/>
  <c r="Q270" i="2" s="1"/>
  <c r="A270" i="2"/>
  <c r="M269" i="2"/>
  <c r="L269" i="2"/>
  <c r="K269" i="2"/>
  <c r="J269" i="2"/>
  <c r="I269" i="2"/>
  <c r="H269" i="2"/>
  <c r="G269" i="2"/>
  <c r="P269" i="2" s="1"/>
  <c r="F269" i="2"/>
  <c r="E269" i="2"/>
  <c r="D269" i="2"/>
  <c r="C269" i="2"/>
  <c r="B269" i="2"/>
  <c r="A269" i="2"/>
  <c r="M268" i="2"/>
  <c r="L268" i="2"/>
  <c r="K268" i="2"/>
  <c r="J268" i="2"/>
  <c r="I268" i="2"/>
  <c r="H268" i="2"/>
  <c r="G268" i="2"/>
  <c r="P268" i="2" s="1"/>
  <c r="F268" i="2"/>
  <c r="E268" i="2"/>
  <c r="D268" i="2"/>
  <c r="C268" i="2"/>
  <c r="B268" i="2"/>
  <c r="Q268" i="2" s="1"/>
  <c r="A268" i="2"/>
  <c r="M267" i="2"/>
  <c r="L267" i="2"/>
  <c r="K267" i="2"/>
  <c r="J267" i="2"/>
  <c r="I267" i="2"/>
  <c r="H267" i="2"/>
  <c r="G267" i="2"/>
  <c r="P267" i="2" s="1"/>
  <c r="F267" i="2"/>
  <c r="E267" i="2"/>
  <c r="D267" i="2"/>
  <c r="C267" i="2"/>
  <c r="B267" i="2"/>
  <c r="Q267" i="2" s="1"/>
  <c r="A267" i="2"/>
  <c r="M266" i="2"/>
  <c r="L266" i="2"/>
  <c r="K266" i="2"/>
  <c r="J266" i="2"/>
  <c r="I266" i="2"/>
  <c r="H266" i="2"/>
  <c r="G266" i="2"/>
  <c r="P266" i="2" s="1"/>
  <c r="F266" i="2"/>
  <c r="E266" i="2"/>
  <c r="D266" i="2"/>
  <c r="C266" i="2"/>
  <c r="B266" i="2"/>
  <c r="Q266" i="2" s="1"/>
  <c r="A266" i="2"/>
  <c r="M265" i="2"/>
  <c r="L265" i="2"/>
  <c r="K265" i="2"/>
  <c r="J265" i="2"/>
  <c r="I265" i="2"/>
  <c r="H265" i="2"/>
  <c r="G265" i="2"/>
  <c r="P265" i="2" s="1"/>
  <c r="F265" i="2"/>
  <c r="E265" i="2"/>
  <c r="D265" i="2"/>
  <c r="C265" i="2"/>
  <c r="B265" i="2"/>
  <c r="Q265" i="2" s="1"/>
  <c r="A265" i="2"/>
  <c r="M264" i="2"/>
  <c r="L264" i="2"/>
  <c r="K264" i="2"/>
  <c r="J264" i="2"/>
  <c r="I264" i="2"/>
  <c r="H264" i="2"/>
  <c r="G264" i="2"/>
  <c r="P264" i="2" s="1"/>
  <c r="F264" i="2"/>
  <c r="E264" i="2"/>
  <c r="D264" i="2"/>
  <c r="C264" i="2"/>
  <c r="B264" i="2"/>
  <c r="A264" i="2"/>
  <c r="M263" i="2"/>
  <c r="L263" i="2"/>
  <c r="K263" i="2"/>
  <c r="J263" i="2"/>
  <c r="I263" i="2"/>
  <c r="H263" i="2"/>
  <c r="G263" i="2"/>
  <c r="P263" i="2" s="1"/>
  <c r="F263" i="2"/>
  <c r="E263" i="2"/>
  <c r="D263" i="2"/>
  <c r="C263" i="2"/>
  <c r="B263" i="2"/>
  <c r="Q263" i="2" s="1"/>
  <c r="A263" i="2"/>
  <c r="M262" i="2"/>
  <c r="L262" i="2"/>
  <c r="K262" i="2"/>
  <c r="J262" i="2"/>
  <c r="I262" i="2"/>
  <c r="H262" i="2"/>
  <c r="G262" i="2"/>
  <c r="P262" i="2" s="1"/>
  <c r="F262" i="2"/>
  <c r="E262" i="2"/>
  <c r="D262" i="2"/>
  <c r="C262" i="2"/>
  <c r="B262" i="2"/>
  <c r="Q262" i="2" s="1"/>
  <c r="A262" i="2"/>
  <c r="M261" i="2"/>
  <c r="L261" i="2"/>
  <c r="K261" i="2"/>
  <c r="J261" i="2"/>
  <c r="I261" i="2"/>
  <c r="H261" i="2"/>
  <c r="G261" i="2"/>
  <c r="P261" i="2" s="1"/>
  <c r="F261" i="2"/>
  <c r="E261" i="2"/>
  <c r="D261" i="2"/>
  <c r="C261" i="2"/>
  <c r="B261" i="2"/>
  <c r="Q261" i="2" s="1"/>
  <c r="A261" i="2"/>
  <c r="M260" i="2"/>
  <c r="L260" i="2"/>
  <c r="K260" i="2"/>
  <c r="J260" i="2"/>
  <c r="I260" i="2"/>
  <c r="H260" i="2"/>
  <c r="G260" i="2"/>
  <c r="P260" i="2" s="1"/>
  <c r="F260" i="2"/>
  <c r="E260" i="2"/>
  <c r="D260" i="2"/>
  <c r="C260" i="2"/>
  <c r="B260" i="2"/>
  <c r="Q260" i="2" s="1"/>
  <c r="A260" i="2"/>
  <c r="M259" i="2"/>
  <c r="L259" i="2"/>
  <c r="K259" i="2"/>
  <c r="J259" i="2"/>
  <c r="I259" i="2"/>
  <c r="H259" i="2"/>
  <c r="G259" i="2"/>
  <c r="P259" i="2" s="1"/>
  <c r="F259" i="2"/>
  <c r="E259" i="2"/>
  <c r="D259" i="2"/>
  <c r="C259" i="2"/>
  <c r="B259" i="2"/>
  <c r="A259" i="2"/>
  <c r="M258" i="2"/>
  <c r="L258" i="2"/>
  <c r="K258" i="2"/>
  <c r="J258" i="2"/>
  <c r="I258" i="2"/>
  <c r="H258" i="2"/>
  <c r="G258" i="2"/>
  <c r="P258" i="2" s="1"/>
  <c r="F258" i="2"/>
  <c r="E258" i="2"/>
  <c r="D258" i="2"/>
  <c r="C258" i="2"/>
  <c r="B258" i="2"/>
  <c r="Q258" i="2" s="1"/>
  <c r="A258" i="2"/>
  <c r="M257" i="2"/>
  <c r="L257" i="2"/>
  <c r="K257" i="2"/>
  <c r="J257" i="2"/>
  <c r="I257" i="2"/>
  <c r="H257" i="2"/>
  <c r="G257" i="2"/>
  <c r="P257" i="2" s="1"/>
  <c r="F257" i="2"/>
  <c r="E257" i="2"/>
  <c r="D257" i="2"/>
  <c r="C257" i="2"/>
  <c r="B257" i="2"/>
  <c r="A257" i="2"/>
  <c r="M256" i="2"/>
  <c r="L256" i="2"/>
  <c r="K256" i="2"/>
  <c r="J256" i="2"/>
  <c r="I256" i="2"/>
  <c r="H256" i="2"/>
  <c r="G256" i="2"/>
  <c r="P256" i="2" s="1"/>
  <c r="F256" i="2"/>
  <c r="E256" i="2"/>
  <c r="D256" i="2"/>
  <c r="C256" i="2"/>
  <c r="B256" i="2"/>
  <c r="Q256" i="2" s="1"/>
  <c r="A256" i="2"/>
  <c r="M255" i="2"/>
  <c r="L255" i="2"/>
  <c r="K255" i="2"/>
  <c r="J255" i="2"/>
  <c r="I255" i="2"/>
  <c r="H255" i="2"/>
  <c r="G255" i="2"/>
  <c r="P255" i="2" s="1"/>
  <c r="F255" i="2"/>
  <c r="E255" i="2"/>
  <c r="D255" i="2"/>
  <c r="C255" i="2"/>
  <c r="B255" i="2"/>
  <c r="A255" i="2"/>
  <c r="M254" i="2"/>
  <c r="L254" i="2"/>
  <c r="K254" i="2"/>
  <c r="J254" i="2"/>
  <c r="I254" i="2"/>
  <c r="H254" i="2"/>
  <c r="G254" i="2"/>
  <c r="P254" i="2" s="1"/>
  <c r="F254" i="2"/>
  <c r="E254" i="2"/>
  <c r="D254" i="2"/>
  <c r="C254" i="2"/>
  <c r="B254" i="2"/>
  <c r="Q254" i="2" s="1"/>
  <c r="A254" i="2"/>
  <c r="M253" i="2"/>
  <c r="L253" i="2"/>
  <c r="K253" i="2"/>
  <c r="J253" i="2"/>
  <c r="I253" i="2"/>
  <c r="H253" i="2"/>
  <c r="G253" i="2"/>
  <c r="P253" i="2" s="1"/>
  <c r="F253" i="2"/>
  <c r="E253" i="2"/>
  <c r="D253" i="2"/>
  <c r="C253" i="2"/>
  <c r="B253" i="2"/>
  <c r="A253" i="2"/>
  <c r="M252" i="2"/>
  <c r="L252" i="2"/>
  <c r="K252" i="2"/>
  <c r="J252" i="2"/>
  <c r="I252" i="2"/>
  <c r="H252" i="2"/>
  <c r="G252" i="2"/>
  <c r="P252" i="2" s="1"/>
  <c r="F252" i="2"/>
  <c r="E252" i="2"/>
  <c r="D252" i="2"/>
  <c r="C252" i="2"/>
  <c r="B252" i="2"/>
  <c r="Q252" i="2" s="1"/>
  <c r="A252" i="2"/>
  <c r="M251" i="2"/>
  <c r="L251" i="2"/>
  <c r="K251" i="2"/>
  <c r="J251" i="2"/>
  <c r="I251" i="2"/>
  <c r="H251" i="2"/>
  <c r="G251" i="2"/>
  <c r="P251" i="2" s="1"/>
  <c r="F251" i="2"/>
  <c r="E251" i="2"/>
  <c r="D251" i="2"/>
  <c r="C251" i="2"/>
  <c r="B251" i="2"/>
  <c r="Q251" i="2" s="1"/>
  <c r="A251" i="2"/>
  <c r="M250" i="2"/>
  <c r="L250" i="2"/>
  <c r="K250" i="2"/>
  <c r="J250" i="2"/>
  <c r="I250" i="2"/>
  <c r="H250" i="2"/>
  <c r="G250" i="2"/>
  <c r="P250" i="2" s="1"/>
  <c r="F250" i="2"/>
  <c r="E250" i="2"/>
  <c r="D250" i="2"/>
  <c r="C250" i="2"/>
  <c r="B250" i="2"/>
  <c r="Q250" i="2" s="1"/>
  <c r="A250" i="2"/>
  <c r="M249" i="2"/>
  <c r="L249" i="2"/>
  <c r="K249" i="2"/>
  <c r="J249" i="2"/>
  <c r="I249" i="2"/>
  <c r="H249" i="2"/>
  <c r="G249" i="2"/>
  <c r="P249" i="2" s="1"/>
  <c r="F249" i="2"/>
  <c r="E249" i="2"/>
  <c r="D249" i="2"/>
  <c r="C249" i="2"/>
  <c r="B249" i="2"/>
  <c r="Q249" i="2" s="1"/>
  <c r="A249" i="2"/>
  <c r="M248" i="2"/>
  <c r="L248" i="2"/>
  <c r="K248" i="2"/>
  <c r="J248" i="2"/>
  <c r="I248" i="2"/>
  <c r="H248" i="2"/>
  <c r="G248" i="2"/>
  <c r="P248" i="2" s="1"/>
  <c r="F248" i="2"/>
  <c r="E248" i="2"/>
  <c r="D248" i="2"/>
  <c r="C248" i="2"/>
  <c r="B248" i="2"/>
  <c r="Q248" i="2" s="1"/>
  <c r="A248" i="2"/>
  <c r="M247" i="2"/>
  <c r="L247" i="2"/>
  <c r="K247" i="2"/>
  <c r="J247" i="2"/>
  <c r="I247" i="2"/>
  <c r="H247" i="2"/>
  <c r="G247" i="2"/>
  <c r="P247" i="2" s="1"/>
  <c r="F247" i="2"/>
  <c r="E247" i="2"/>
  <c r="D247" i="2"/>
  <c r="C247" i="2"/>
  <c r="B247" i="2"/>
  <c r="Q247" i="2" s="1"/>
  <c r="A247" i="2"/>
  <c r="M246" i="2"/>
  <c r="L246" i="2"/>
  <c r="K246" i="2"/>
  <c r="J246" i="2"/>
  <c r="I246" i="2"/>
  <c r="H246" i="2"/>
  <c r="G246" i="2"/>
  <c r="P246" i="2" s="1"/>
  <c r="F246" i="2"/>
  <c r="E246" i="2"/>
  <c r="D246" i="2"/>
  <c r="C246" i="2"/>
  <c r="B246" i="2"/>
  <c r="A246" i="2"/>
  <c r="M245" i="2"/>
  <c r="L245" i="2"/>
  <c r="K245" i="2"/>
  <c r="J245" i="2"/>
  <c r="I245" i="2"/>
  <c r="H245" i="2"/>
  <c r="G245" i="2"/>
  <c r="P245" i="2" s="1"/>
  <c r="F245" i="2"/>
  <c r="E245" i="2"/>
  <c r="D245" i="2"/>
  <c r="C245" i="2"/>
  <c r="B245" i="2"/>
  <c r="Q245" i="2" s="1"/>
  <c r="A245" i="2"/>
  <c r="M244" i="2"/>
  <c r="L244" i="2"/>
  <c r="K244" i="2"/>
  <c r="J244" i="2"/>
  <c r="I244" i="2"/>
  <c r="H244" i="2"/>
  <c r="G244" i="2"/>
  <c r="P244" i="2" s="1"/>
  <c r="F244" i="2"/>
  <c r="E244" i="2"/>
  <c r="D244" i="2"/>
  <c r="C244" i="2"/>
  <c r="B244" i="2"/>
  <c r="Q244" i="2" s="1"/>
  <c r="A244" i="2"/>
  <c r="M243" i="2"/>
  <c r="L243" i="2"/>
  <c r="K243" i="2"/>
  <c r="J243" i="2"/>
  <c r="I243" i="2"/>
  <c r="H243" i="2"/>
  <c r="G243" i="2"/>
  <c r="P243" i="2" s="1"/>
  <c r="F243" i="2"/>
  <c r="E243" i="2"/>
  <c r="D243" i="2"/>
  <c r="C243" i="2"/>
  <c r="B243" i="2"/>
  <c r="A243" i="2"/>
  <c r="M242" i="2"/>
  <c r="L242" i="2"/>
  <c r="K242" i="2"/>
  <c r="J242" i="2"/>
  <c r="I242" i="2"/>
  <c r="H242" i="2"/>
  <c r="G242" i="2"/>
  <c r="P242" i="2" s="1"/>
  <c r="F242" i="2"/>
  <c r="E242" i="2"/>
  <c r="D242" i="2"/>
  <c r="C242" i="2"/>
  <c r="B242" i="2"/>
  <c r="Q242" i="2" s="1"/>
  <c r="A242" i="2"/>
  <c r="M241" i="2"/>
  <c r="L241" i="2"/>
  <c r="K241" i="2"/>
  <c r="J241" i="2"/>
  <c r="I241" i="2"/>
  <c r="H241" i="2"/>
  <c r="G241" i="2"/>
  <c r="P241" i="2" s="1"/>
  <c r="F241" i="2"/>
  <c r="E241" i="2"/>
  <c r="D241" i="2"/>
  <c r="C241" i="2"/>
  <c r="B241" i="2"/>
  <c r="A241" i="2"/>
  <c r="M240" i="2"/>
  <c r="L240" i="2"/>
  <c r="K240" i="2"/>
  <c r="J240" i="2"/>
  <c r="I240" i="2"/>
  <c r="H240" i="2"/>
  <c r="G240" i="2"/>
  <c r="P240" i="2" s="1"/>
  <c r="F240" i="2"/>
  <c r="E240" i="2"/>
  <c r="D240" i="2"/>
  <c r="C240" i="2"/>
  <c r="B240" i="2"/>
  <c r="Q240" i="2" s="1"/>
  <c r="A240" i="2"/>
  <c r="M239" i="2"/>
  <c r="L239" i="2"/>
  <c r="K239" i="2"/>
  <c r="J239" i="2"/>
  <c r="I239" i="2"/>
  <c r="H239" i="2"/>
  <c r="G239" i="2"/>
  <c r="P239" i="2" s="1"/>
  <c r="F239" i="2"/>
  <c r="E239" i="2"/>
  <c r="D239" i="2"/>
  <c r="C239" i="2"/>
  <c r="B239" i="2"/>
  <c r="A239" i="2"/>
  <c r="M238" i="2"/>
  <c r="L238" i="2"/>
  <c r="K238" i="2"/>
  <c r="J238" i="2"/>
  <c r="I238" i="2"/>
  <c r="H238" i="2"/>
  <c r="G238" i="2"/>
  <c r="P238" i="2" s="1"/>
  <c r="F238" i="2"/>
  <c r="E238" i="2"/>
  <c r="D238" i="2"/>
  <c r="C238" i="2"/>
  <c r="B238" i="2"/>
  <c r="Q238" i="2" s="1"/>
  <c r="A238" i="2"/>
  <c r="M237" i="2"/>
  <c r="L237" i="2"/>
  <c r="K237" i="2"/>
  <c r="J237" i="2"/>
  <c r="I237" i="2"/>
  <c r="H237" i="2"/>
  <c r="G237" i="2"/>
  <c r="P237" i="2" s="1"/>
  <c r="F237" i="2"/>
  <c r="E237" i="2"/>
  <c r="D237" i="2"/>
  <c r="C237" i="2"/>
  <c r="B237" i="2"/>
  <c r="A237" i="2"/>
  <c r="M236" i="2"/>
  <c r="L236" i="2"/>
  <c r="K236" i="2"/>
  <c r="J236" i="2"/>
  <c r="I236" i="2"/>
  <c r="H236" i="2"/>
  <c r="G236" i="2"/>
  <c r="P236" i="2" s="1"/>
  <c r="F236" i="2"/>
  <c r="E236" i="2"/>
  <c r="D236" i="2"/>
  <c r="C236" i="2"/>
  <c r="B236" i="2"/>
  <c r="Q236" i="2" s="1"/>
  <c r="A236" i="2"/>
  <c r="M235" i="2"/>
  <c r="L235" i="2"/>
  <c r="K235" i="2"/>
  <c r="J235" i="2"/>
  <c r="I235" i="2"/>
  <c r="H235" i="2"/>
  <c r="G235" i="2"/>
  <c r="P235" i="2" s="1"/>
  <c r="F235" i="2"/>
  <c r="E235" i="2"/>
  <c r="D235" i="2"/>
  <c r="C235" i="2"/>
  <c r="B235" i="2"/>
  <c r="Q235" i="2" s="1"/>
  <c r="A235" i="2"/>
  <c r="M234" i="2"/>
  <c r="L234" i="2"/>
  <c r="K234" i="2"/>
  <c r="J234" i="2"/>
  <c r="I234" i="2"/>
  <c r="H234" i="2"/>
  <c r="G234" i="2"/>
  <c r="P234" i="2" s="1"/>
  <c r="F234" i="2"/>
  <c r="E234" i="2"/>
  <c r="D234" i="2"/>
  <c r="C234" i="2"/>
  <c r="B234" i="2"/>
  <c r="Q234" i="2" s="1"/>
  <c r="A234" i="2"/>
  <c r="M233" i="2"/>
  <c r="L233" i="2"/>
  <c r="K233" i="2"/>
  <c r="J233" i="2"/>
  <c r="I233" i="2"/>
  <c r="H233" i="2"/>
  <c r="G233" i="2"/>
  <c r="P233" i="2" s="1"/>
  <c r="F233" i="2"/>
  <c r="E233" i="2"/>
  <c r="D233" i="2"/>
  <c r="C233" i="2"/>
  <c r="B233" i="2"/>
  <c r="Q233" i="2" s="1"/>
  <c r="A233" i="2"/>
  <c r="M232" i="2"/>
  <c r="L232" i="2"/>
  <c r="K232" i="2"/>
  <c r="J232" i="2"/>
  <c r="I232" i="2"/>
  <c r="H232" i="2"/>
  <c r="G232" i="2"/>
  <c r="P232" i="2" s="1"/>
  <c r="F232" i="2"/>
  <c r="E232" i="2"/>
  <c r="D232" i="2"/>
  <c r="C232" i="2"/>
  <c r="B232" i="2"/>
  <c r="A232" i="2"/>
  <c r="M231" i="2"/>
  <c r="L231" i="2"/>
  <c r="K231" i="2"/>
  <c r="J231" i="2"/>
  <c r="I231" i="2"/>
  <c r="H231" i="2"/>
  <c r="G231" i="2"/>
  <c r="P231" i="2" s="1"/>
  <c r="F231" i="2"/>
  <c r="E231" i="2"/>
  <c r="D231" i="2"/>
  <c r="C231" i="2"/>
  <c r="B231" i="2"/>
  <c r="Q231" i="2" s="1"/>
  <c r="A231" i="2"/>
  <c r="M230" i="2"/>
  <c r="L230" i="2"/>
  <c r="K230" i="2"/>
  <c r="J230" i="2"/>
  <c r="I230" i="2"/>
  <c r="H230" i="2"/>
  <c r="G230" i="2"/>
  <c r="P230" i="2" s="1"/>
  <c r="F230" i="2"/>
  <c r="E230" i="2"/>
  <c r="D230" i="2"/>
  <c r="C230" i="2"/>
  <c r="B230" i="2"/>
  <c r="Q230" i="2" s="1"/>
  <c r="A230" i="2"/>
  <c r="M229" i="2"/>
  <c r="L229" i="2"/>
  <c r="K229" i="2"/>
  <c r="J229" i="2"/>
  <c r="I229" i="2"/>
  <c r="H229" i="2"/>
  <c r="G229" i="2"/>
  <c r="P229" i="2" s="1"/>
  <c r="F229" i="2"/>
  <c r="E229" i="2"/>
  <c r="D229" i="2"/>
  <c r="C229" i="2"/>
  <c r="B229" i="2"/>
  <c r="Q229" i="2" s="1"/>
  <c r="A229" i="2"/>
  <c r="M228" i="2"/>
  <c r="L228" i="2"/>
  <c r="K228" i="2"/>
  <c r="J228" i="2"/>
  <c r="I228" i="2"/>
  <c r="H228" i="2"/>
  <c r="G228" i="2"/>
  <c r="P228" i="2" s="1"/>
  <c r="F228" i="2"/>
  <c r="E228" i="2"/>
  <c r="D228" i="2"/>
  <c r="C228" i="2"/>
  <c r="B228" i="2"/>
  <c r="Q228" i="2" s="1"/>
  <c r="A228" i="2"/>
  <c r="M227" i="2"/>
  <c r="L227" i="2"/>
  <c r="K227" i="2"/>
  <c r="J227" i="2"/>
  <c r="I227" i="2"/>
  <c r="H227" i="2"/>
  <c r="G227" i="2"/>
  <c r="P227" i="2" s="1"/>
  <c r="F227" i="2"/>
  <c r="E227" i="2"/>
  <c r="D227" i="2"/>
  <c r="C227" i="2"/>
  <c r="B227" i="2"/>
  <c r="A227" i="2"/>
  <c r="M226" i="2"/>
  <c r="L226" i="2"/>
  <c r="K226" i="2"/>
  <c r="J226" i="2"/>
  <c r="I226" i="2"/>
  <c r="H226" i="2"/>
  <c r="G226" i="2"/>
  <c r="P226" i="2" s="1"/>
  <c r="F226" i="2"/>
  <c r="E226" i="2"/>
  <c r="D226" i="2"/>
  <c r="C226" i="2"/>
  <c r="B226" i="2"/>
  <c r="Q226" i="2" s="1"/>
  <c r="A226" i="2"/>
  <c r="M225" i="2"/>
  <c r="L225" i="2"/>
  <c r="K225" i="2"/>
  <c r="J225" i="2"/>
  <c r="I225" i="2"/>
  <c r="H225" i="2"/>
  <c r="G225" i="2"/>
  <c r="P225" i="2" s="1"/>
  <c r="F225" i="2"/>
  <c r="E225" i="2"/>
  <c r="D225" i="2"/>
  <c r="C225" i="2"/>
  <c r="B225" i="2"/>
  <c r="A225" i="2"/>
  <c r="M224" i="2"/>
  <c r="L224" i="2"/>
  <c r="K224" i="2"/>
  <c r="J224" i="2"/>
  <c r="I224" i="2"/>
  <c r="H224" i="2"/>
  <c r="G224" i="2"/>
  <c r="P224" i="2" s="1"/>
  <c r="F224" i="2"/>
  <c r="E224" i="2"/>
  <c r="D224" i="2"/>
  <c r="C224" i="2"/>
  <c r="B224" i="2"/>
  <c r="Q224" i="2" s="1"/>
  <c r="A224" i="2"/>
  <c r="M223" i="2"/>
  <c r="L223" i="2"/>
  <c r="K223" i="2"/>
  <c r="J223" i="2"/>
  <c r="I223" i="2"/>
  <c r="H223" i="2"/>
  <c r="G223" i="2"/>
  <c r="P223" i="2" s="1"/>
  <c r="F223" i="2"/>
  <c r="E223" i="2"/>
  <c r="D223" i="2"/>
  <c r="C223" i="2"/>
  <c r="B223" i="2"/>
  <c r="A223" i="2"/>
  <c r="M222" i="2"/>
  <c r="L222" i="2"/>
  <c r="K222" i="2"/>
  <c r="J222" i="2"/>
  <c r="I222" i="2"/>
  <c r="H222" i="2"/>
  <c r="G222" i="2"/>
  <c r="P222" i="2" s="1"/>
  <c r="F222" i="2"/>
  <c r="E222" i="2"/>
  <c r="D222" i="2"/>
  <c r="C222" i="2"/>
  <c r="B222" i="2"/>
  <c r="Q222" i="2" s="1"/>
  <c r="A222" i="2"/>
  <c r="M221" i="2"/>
  <c r="L221" i="2"/>
  <c r="K221" i="2"/>
  <c r="J221" i="2"/>
  <c r="I221" i="2"/>
  <c r="H221" i="2"/>
  <c r="G221" i="2"/>
  <c r="P221" i="2" s="1"/>
  <c r="F221" i="2"/>
  <c r="E221" i="2"/>
  <c r="D221" i="2"/>
  <c r="C221" i="2"/>
  <c r="B221" i="2"/>
  <c r="A221" i="2"/>
  <c r="M220" i="2"/>
  <c r="L220" i="2"/>
  <c r="K220" i="2"/>
  <c r="J220" i="2"/>
  <c r="I220" i="2"/>
  <c r="H220" i="2"/>
  <c r="G220" i="2"/>
  <c r="P220" i="2" s="1"/>
  <c r="F220" i="2"/>
  <c r="E220" i="2"/>
  <c r="D220" i="2"/>
  <c r="C220" i="2"/>
  <c r="B220" i="2"/>
  <c r="Q220" i="2" s="1"/>
  <c r="A220" i="2"/>
  <c r="M219" i="2"/>
  <c r="L219" i="2"/>
  <c r="K219" i="2"/>
  <c r="J219" i="2"/>
  <c r="I219" i="2"/>
  <c r="H219" i="2"/>
  <c r="G219" i="2"/>
  <c r="P219" i="2" s="1"/>
  <c r="F219" i="2"/>
  <c r="E219" i="2"/>
  <c r="D219" i="2"/>
  <c r="C219" i="2"/>
  <c r="B219" i="2"/>
  <c r="Q219" i="2" s="1"/>
  <c r="A219" i="2"/>
  <c r="M218" i="2"/>
  <c r="L218" i="2"/>
  <c r="K218" i="2"/>
  <c r="J218" i="2"/>
  <c r="I218" i="2"/>
  <c r="H218" i="2"/>
  <c r="G218" i="2"/>
  <c r="P218" i="2" s="1"/>
  <c r="F218" i="2"/>
  <c r="E218" i="2"/>
  <c r="D218" i="2"/>
  <c r="C218" i="2"/>
  <c r="B218" i="2"/>
  <c r="Q218" i="2" s="1"/>
  <c r="A218" i="2"/>
  <c r="M217" i="2"/>
  <c r="L217" i="2"/>
  <c r="K217" i="2"/>
  <c r="J217" i="2"/>
  <c r="I217" i="2"/>
  <c r="H217" i="2"/>
  <c r="G217" i="2"/>
  <c r="P217" i="2" s="1"/>
  <c r="F217" i="2"/>
  <c r="E217" i="2"/>
  <c r="D217" i="2"/>
  <c r="C217" i="2"/>
  <c r="B217" i="2"/>
  <c r="Q217" i="2" s="1"/>
  <c r="A217" i="2"/>
  <c r="M216" i="2"/>
  <c r="L216" i="2"/>
  <c r="K216" i="2"/>
  <c r="J216" i="2"/>
  <c r="I216" i="2"/>
  <c r="H216" i="2"/>
  <c r="G216" i="2"/>
  <c r="P216" i="2" s="1"/>
  <c r="F216" i="2"/>
  <c r="E216" i="2"/>
  <c r="D216" i="2"/>
  <c r="C216" i="2"/>
  <c r="B216" i="2"/>
  <c r="A216" i="2"/>
  <c r="M215" i="2"/>
  <c r="L215" i="2"/>
  <c r="K215" i="2"/>
  <c r="J215" i="2"/>
  <c r="I215" i="2"/>
  <c r="H215" i="2"/>
  <c r="G215" i="2"/>
  <c r="P215" i="2" s="1"/>
  <c r="F215" i="2"/>
  <c r="E215" i="2"/>
  <c r="D215" i="2"/>
  <c r="C215" i="2"/>
  <c r="B215" i="2"/>
  <c r="Q215" i="2" s="1"/>
  <c r="A215" i="2"/>
  <c r="M214" i="2"/>
  <c r="L214" i="2"/>
  <c r="K214" i="2"/>
  <c r="J214" i="2"/>
  <c r="I214" i="2"/>
  <c r="H214" i="2"/>
  <c r="G214" i="2"/>
  <c r="P214" i="2" s="1"/>
  <c r="F214" i="2"/>
  <c r="E214" i="2"/>
  <c r="D214" i="2"/>
  <c r="C214" i="2"/>
  <c r="B214" i="2"/>
  <c r="A214" i="2"/>
  <c r="M213" i="2"/>
  <c r="L213" i="2"/>
  <c r="K213" i="2"/>
  <c r="J213" i="2"/>
  <c r="I213" i="2"/>
  <c r="H213" i="2"/>
  <c r="G213" i="2"/>
  <c r="P213" i="2" s="1"/>
  <c r="F213" i="2"/>
  <c r="E213" i="2"/>
  <c r="D213" i="2"/>
  <c r="C213" i="2"/>
  <c r="B213" i="2"/>
  <c r="Q213" i="2" s="1"/>
  <c r="A213" i="2"/>
  <c r="M212" i="2"/>
  <c r="L212" i="2"/>
  <c r="K212" i="2"/>
  <c r="J212" i="2"/>
  <c r="I212" i="2"/>
  <c r="H212" i="2"/>
  <c r="G212" i="2"/>
  <c r="P212" i="2" s="1"/>
  <c r="F212" i="2"/>
  <c r="E212" i="2"/>
  <c r="D212" i="2"/>
  <c r="C212" i="2"/>
  <c r="B212" i="2"/>
  <c r="Q212" i="2" s="1"/>
  <c r="A212" i="2"/>
  <c r="M211" i="2"/>
  <c r="L211" i="2"/>
  <c r="K211" i="2"/>
  <c r="J211" i="2"/>
  <c r="I211" i="2"/>
  <c r="H211" i="2"/>
  <c r="G211" i="2"/>
  <c r="P211" i="2" s="1"/>
  <c r="F211" i="2"/>
  <c r="E211" i="2"/>
  <c r="D211" i="2"/>
  <c r="C211" i="2"/>
  <c r="B211" i="2"/>
  <c r="A211" i="2"/>
  <c r="M210" i="2"/>
  <c r="L210" i="2"/>
  <c r="K210" i="2"/>
  <c r="J210" i="2"/>
  <c r="I210" i="2"/>
  <c r="H210" i="2"/>
  <c r="G210" i="2"/>
  <c r="P210" i="2" s="1"/>
  <c r="F210" i="2"/>
  <c r="E210" i="2"/>
  <c r="D210" i="2"/>
  <c r="C210" i="2"/>
  <c r="B210" i="2"/>
  <c r="Q210" i="2" s="1"/>
  <c r="A210" i="2"/>
  <c r="M209" i="2"/>
  <c r="L209" i="2"/>
  <c r="K209" i="2"/>
  <c r="J209" i="2"/>
  <c r="I209" i="2"/>
  <c r="H209" i="2"/>
  <c r="G209" i="2"/>
  <c r="P209" i="2" s="1"/>
  <c r="F209" i="2"/>
  <c r="E209" i="2"/>
  <c r="D209" i="2"/>
  <c r="C209" i="2"/>
  <c r="B209" i="2"/>
  <c r="A209" i="2"/>
  <c r="M208" i="2"/>
  <c r="L208" i="2"/>
  <c r="K208" i="2"/>
  <c r="J208" i="2"/>
  <c r="I208" i="2"/>
  <c r="H208" i="2"/>
  <c r="G208" i="2"/>
  <c r="P208" i="2" s="1"/>
  <c r="F208" i="2"/>
  <c r="E208" i="2"/>
  <c r="D208" i="2"/>
  <c r="C208" i="2"/>
  <c r="B208" i="2"/>
  <c r="Q208" i="2" s="1"/>
  <c r="A208" i="2"/>
  <c r="M207" i="2"/>
  <c r="L207" i="2"/>
  <c r="K207" i="2"/>
  <c r="J207" i="2"/>
  <c r="I207" i="2"/>
  <c r="H207" i="2"/>
  <c r="G207" i="2"/>
  <c r="P207" i="2" s="1"/>
  <c r="F207" i="2"/>
  <c r="E207" i="2"/>
  <c r="D207" i="2"/>
  <c r="C207" i="2"/>
  <c r="B207" i="2"/>
  <c r="A207" i="2"/>
  <c r="M206" i="2"/>
  <c r="L206" i="2"/>
  <c r="K206" i="2"/>
  <c r="J206" i="2"/>
  <c r="I206" i="2"/>
  <c r="H206" i="2"/>
  <c r="G206" i="2"/>
  <c r="P206" i="2" s="1"/>
  <c r="F206" i="2"/>
  <c r="E206" i="2"/>
  <c r="D206" i="2"/>
  <c r="C206" i="2"/>
  <c r="B206" i="2"/>
  <c r="Q206" i="2" s="1"/>
  <c r="A206" i="2"/>
  <c r="M205" i="2"/>
  <c r="L205" i="2"/>
  <c r="K205" i="2"/>
  <c r="J205" i="2"/>
  <c r="I205" i="2"/>
  <c r="H205" i="2"/>
  <c r="G205" i="2"/>
  <c r="P205" i="2" s="1"/>
  <c r="F205" i="2"/>
  <c r="E205" i="2"/>
  <c r="D205" i="2"/>
  <c r="C205" i="2"/>
  <c r="B205" i="2"/>
  <c r="A205" i="2"/>
  <c r="M204" i="2"/>
  <c r="L204" i="2"/>
  <c r="K204" i="2"/>
  <c r="J204" i="2"/>
  <c r="I204" i="2"/>
  <c r="H204" i="2"/>
  <c r="G204" i="2"/>
  <c r="P204" i="2" s="1"/>
  <c r="F204" i="2"/>
  <c r="E204" i="2"/>
  <c r="D204" i="2"/>
  <c r="C204" i="2"/>
  <c r="B204" i="2"/>
  <c r="Q204" i="2" s="1"/>
  <c r="A204" i="2"/>
  <c r="M203" i="2"/>
  <c r="L203" i="2"/>
  <c r="K203" i="2"/>
  <c r="J203" i="2"/>
  <c r="I203" i="2"/>
  <c r="H203" i="2"/>
  <c r="G203" i="2"/>
  <c r="P203" i="2" s="1"/>
  <c r="F203" i="2"/>
  <c r="E203" i="2"/>
  <c r="D203" i="2"/>
  <c r="C203" i="2"/>
  <c r="B203" i="2"/>
  <c r="Q203" i="2" s="1"/>
  <c r="A203" i="2"/>
  <c r="M202" i="2"/>
  <c r="L202" i="2"/>
  <c r="K202" i="2"/>
  <c r="J202" i="2"/>
  <c r="I202" i="2"/>
  <c r="H202" i="2"/>
  <c r="G202" i="2"/>
  <c r="P202" i="2" s="1"/>
  <c r="F202" i="2"/>
  <c r="E202" i="2"/>
  <c r="D202" i="2"/>
  <c r="C202" i="2"/>
  <c r="B202" i="2"/>
  <c r="Q202" i="2" s="1"/>
  <c r="A202" i="2"/>
  <c r="M201" i="2"/>
  <c r="L201" i="2"/>
  <c r="K201" i="2"/>
  <c r="J201" i="2"/>
  <c r="I201" i="2"/>
  <c r="H201" i="2"/>
  <c r="G201" i="2"/>
  <c r="P201" i="2" s="1"/>
  <c r="F201" i="2"/>
  <c r="E201" i="2"/>
  <c r="D201" i="2"/>
  <c r="C201" i="2"/>
  <c r="B201" i="2"/>
  <c r="Q201" i="2" s="1"/>
  <c r="A201" i="2"/>
  <c r="M200" i="2"/>
  <c r="L200" i="2"/>
  <c r="K200" i="2"/>
  <c r="J200" i="2"/>
  <c r="I200" i="2"/>
  <c r="H200" i="2"/>
  <c r="G200" i="2"/>
  <c r="P200" i="2" s="1"/>
  <c r="F200" i="2"/>
  <c r="E200" i="2"/>
  <c r="D200" i="2"/>
  <c r="C200" i="2"/>
  <c r="B200" i="2"/>
  <c r="A200" i="2"/>
  <c r="M199" i="2"/>
  <c r="L199" i="2"/>
  <c r="K199" i="2"/>
  <c r="J199" i="2"/>
  <c r="I199" i="2"/>
  <c r="H199" i="2"/>
  <c r="G199" i="2"/>
  <c r="P199" i="2" s="1"/>
  <c r="F199" i="2"/>
  <c r="E199" i="2"/>
  <c r="D199" i="2"/>
  <c r="C199" i="2"/>
  <c r="B199" i="2"/>
  <c r="Q199" i="2" s="1"/>
  <c r="A199" i="2"/>
  <c r="M198" i="2"/>
  <c r="L198" i="2"/>
  <c r="K198" i="2"/>
  <c r="J198" i="2"/>
  <c r="I198" i="2"/>
  <c r="H198" i="2"/>
  <c r="G198" i="2"/>
  <c r="P198" i="2" s="1"/>
  <c r="F198" i="2"/>
  <c r="E198" i="2"/>
  <c r="D198" i="2"/>
  <c r="C198" i="2"/>
  <c r="B198" i="2"/>
  <c r="A198" i="2"/>
  <c r="M197" i="2"/>
  <c r="L197" i="2"/>
  <c r="K197" i="2"/>
  <c r="J197" i="2"/>
  <c r="I197" i="2"/>
  <c r="H197" i="2"/>
  <c r="G197" i="2"/>
  <c r="P197" i="2" s="1"/>
  <c r="F197" i="2"/>
  <c r="E197" i="2"/>
  <c r="D197" i="2"/>
  <c r="C197" i="2"/>
  <c r="B197" i="2"/>
  <c r="Q197" i="2" s="1"/>
  <c r="A197" i="2"/>
  <c r="M196" i="2"/>
  <c r="L196" i="2"/>
  <c r="K196" i="2"/>
  <c r="J196" i="2"/>
  <c r="I196" i="2"/>
  <c r="H196" i="2"/>
  <c r="G196" i="2"/>
  <c r="P196" i="2" s="1"/>
  <c r="F196" i="2"/>
  <c r="E196" i="2"/>
  <c r="D196" i="2"/>
  <c r="C196" i="2"/>
  <c r="B196" i="2"/>
  <c r="Q196" i="2" s="1"/>
  <c r="A196" i="2"/>
  <c r="M195" i="2"/>
  <c r="L195" i="2"/>
  <c r="K195" i="2"/>
  <c r="J195" i="2"/>
  <c r="I195" i="2"/>
  <c r="H195" i="2"/>
  <c r="G195" i="2"/>
  <c r="P195" i="2" s="1"/>
  <c r="F195" i="2"/>
  <c r="E195" i="2"/>
  <c r="D195" i="2"/>
  <c r="C195" i="2"/>
  <c r="B195" i="2"/>
  <c r="A195" i="2"/>
  <c r="M194" i="2"/>
  <c r="L194" i="2"/>
  <c r="K194" i="2"/>
  <c r="J194" i="2"/>
  <c r="I194" i="2"/>
  <c r="H194" i="2"/>
  <c r="G194" i="2"/>
  <c r="P194" i="2" s="1"/>
  <c r="F194" i="2"/>
  <c r="E194" i="2"/>
  <c r="D194" i="2"/>
  <c r="C194" i="2"/>
  <c r="B194" i="2"/>
  <c r="Q194" i="2" s="1"/>
  <c r="A194" i="2"/>
  <c r="M193" i="2"/>
  <c r="L193" i="2"/>
  <c r="K193" i="2"/>
  <c r="J193" i="2"/>
  <c r="I193" i="2"/>
  <c r="H193" i="2"/>
  <c r="G193" i="2"/>
  <c r="P193" i="2" s="1"/>
  <c r="F193" i="2"/>
  <c r="E193" i="2"/>
  <c r="D193" i="2"/>
  <c r="C193" i="2"/>
  <c r="B193" i="2"/>
  <c r="A193" i="2"/>
  <c r="M192" i="2"/>
  <c r="L192" i="2"/>
  <c r="K192" i="2"/>
  <c r="J192" i="2"/>
  <c r="I192" i="2"/>
  <c r="H192" i="2"/>
  <c r="G192" i="2"/>
  <c r="P192" i="2" s="1"/>
  <c r="F192" i="2"/>
  <c r="E192" i="2"/>
  <c r="D192" i="2"/>
  <c r="C192" i="2"/>
  <c r="B192" i="2"/>
  <c r="Q192" i="2" s="1"/>
  <c r="A192" i="2"/>
  <c r="M191" i="2"/>
  <c r="L191" i="2"/>
  <c r="K191" i="2"/>
  <c r="J191" i="2"/>
  <c r="I191" i="2"/>
  <c r="H191" i="2"/>
  <c r="G191" i="2"/>
  <c r="P191" i="2" s="1"/>
  <c r="F191" i="2"/>
  <c r="E191" i="2"/>
  <c r="D191" i="2"/>
  <c r="C191" i="2"/>
  <c r="B191" i="2"/>
  <c r="Q191" i="2" s="1"/>
  <c r="A191" i="2"/>
  <c r="M190" i="2"/>
  <c r="L190" i="2"/>
  <c r="K190" i="2"/>
  <c r="J190" i="2"/>
  <c r="I190" i="2"/>
  <c r="H190" i="2"/>
  <c r="G190" i="2"/>
  <c r="P190" i="2" s="1"/>
  <c r="F190" i="2"/>
  <c r="E190" i="2"/>
  <c r="D190" i="2"/>
  <c r="C190" i="2"/>
  <c r="B190" i="2"/>
  <c r="Q190" i="2" s="1"/>
  <c r="A190" i="2"/>
  <c r="M189" i="2"/>
  <c r="L189" i="2"/>
  <c r="K189" i="2"/>
  <c r="J189" i="2"/>
  <c r="I189" i="2"/>
  <c r="H189" i="2"/>
  <c r="G189" i="2"/>
  <c r="P189" i="2" s="1"/>
  <c r="F189" i="2"/>
  <c r="E189" i="2"/>
  <c r="D189" i="2"/>
  <c r="C189" i="2"/>
  <c r="B189" i="2"/>
  <c r="A189" i="2"/>
  <c r="M188" i="2"/>
  <c r="L188" i="2"/>
  <c r="K188" i="2"/>
  <c r="J188" i="2"/>
  <c r="I188" i="2"/>
  <c r="H188" i="2"/>
  <c r="G188" i="2"/>
  <c r="P188" i="2" s="1"/>
  <c r="F188" i="2"/>
  <c r="E188" i="2"/>
  <c r="D188" i="2"/>
  <c r="C188" i="2"/>
  <c r="B188" i="2"/>
  <c r="Q188" i="2" s="1"/>
  <c r="A188" i="2"/>
  <c r="M187" i="2"/>
  <c r="L187" i="2"/>
  <c r="K187" i="2"/>
  <c r="J187" i="2"/>
  <c r="I187" i="2"/>
  <c r="H187" i="2"/>
  <c r="G187" i="2"/>
  <c r="P187" i="2" s="1"/>
  <c r="F187" i="2"/>
  <c r="E187" i="2"/>
  <c r="D187" i="2"/>
  <c r="C187" i="2"/>
  <c r="B187" i="2"/>
  <c r="A187" i="2"/>
  <c r="M186" i="2"/>
  <c r="L186" i="2"/>
  <c r="K186" i="2"/>
  <c r="J186" i="2"/>
  <c r="I186" i="2"/>
  <c r="H186" i="2"/>
  <c r="G186" i="2"/>
  <c r="P186" i="2" s="1"/>
  <c r="F186" i="2"/>
  <c r="E186" i="2"/>
  <c r="D186" i="2"/>
  <c r="C186" i="2"/>
  <c r="B186" i="2"/>
  <c r="Q186" i="2" s="1"/>
  <c r="A186" i="2"/>
  <c r="M185" i="2"/>
  <c r="L185" i="2"/>
  <c r="K185" i="2"/>
  <c r="J185" i="2"/>
  <c r="I185" i="2"/>
  <c r="H185" i="2"/>
  <c r="G185" i="2"/>
  <c r="P185" i="2" s="1"/>
  <c r="F185" i="2"/>
  <c r="E185" i="2"/>
  <c r="D185" i="2"/>
  <c r="C185" i="2"/>
  <c r="B185" i="2"/>
  <c r="A185" i="2"/>
  <c r="M184" i="2"/>
  <c r="L184" i="2"/>
  <c r="K184" i="2"/>
  <c r="J184" i="2"/>
  <c r="I184" i="2"/>
  <c r="H184" i="2"/>
  <c r="G184" i="2"/>
  <c r="P184" i="2" s="1"/>
  <c r="F184" i="2"/>
  <c r="E184" i="2"/>
  <c r="D184" i="2"/>
  <c r="C184" i="2"/>
  <c r="B184" i="2"/>
  <c r="Q184" i="2" s="1"/>
  <c r="A184" i="2"/>
  <c r="M183" i="2"/>
  <c r="L183" i="2"/>
  <c r="K183" i="2"/>
  <c r="J183" i="2"/>
  <c r="I183" i="2"/>
  <c r="H183" i="2"/>
  <c r="G183" i="2"/>
  <c r="P183" i="2" s="1"/>
  <c r="F183" i="2"/>
  <c r="E183" i="2"/>
  <c r="D183" i="2"/>
  <c r="C183" i="2"/>
  <c r="B183" i="2"/>
  <c r="Q183" i="2" s="1"/>
  <c r="A183" i="2"/>
  <c r="M182" i="2"/>
  <c r="L182" i="2"/>
  <c r="K182" i="2"/>
  <c r="J182" i="2"/>
  <c r="I182" i="2"/>
  <c r="H182" i="2"/>
  <c r="G182" i="2"/>
  <c r="P182" i="2" s="1"/>
  <c r="F182" i="2"/>
  <c r="E182" i="2"/>
  <c r="D182" i="2"/>
  <c r="C182" i="2"/>
  <c r="B182" i="2"/>
  <c r="Q182" i="2" s="1"/>
  <c r="A182" i="2"/>
  <c r="M181" i="2"/>
  <c r="L181" i="2"/>
  <c r="K181" i="2"/>
  <c r="J181" i="2"/>
  <c r="I181" i="2"/>
  <c r="H181" i="2"/>
  <c r="G181" i="2"/>
  <c r="P181" i="2" s="1"/>
  <c r="F181" i="2"/>
  <c r="E181" i="2"/>
  <c r="D181" i="2"/>
  <c r="C181" i="2"/>
  <c r="B181" i="2"/>
  <c r="A181" i="2"/>
  <c r="M180" i="2"/>
  <c r="L180" i="2"/>
  <c r="K180" i="2"/>
  <c r="J180" i="2"/>
  <c r="I180" i="2"/>
  <c r="H180" i="2"/>
  <c r="G180" i="2"/>
  <c r="P180" i="2" s="1"/>
  <c r="F180" i="2"/>
  <c r="E180" i="2"/>
  <c r="D180" i="2"/>
  <c r="C180" i="2"/>
  <c r="B180" i="2"/>
  <c r="Q180" i="2" s="1"/>
  <c r="A180" i="2"/>
  <c r="M179" i="2"/>
  <c r="L179" i="2"/>
  <c r="K179" i="2"/>
  <c r="J179" i="2"/>
  <c r="I179" i="2"/>
  <c r="H179" i="2"/>
  <c r="G179" i="2"/>
  <c r="P179" i="2" s="1"/>
  <c r="F179" i="2"/>
  <c r="E179" i="2"/>
  <c r="D179" i="2"/>
  <c r="C179" i="2"/>
  <c r="B179" i="2"/>
  <c r="A179" i="2"/>
  <c r="M178" i="2"/>
  <c r="L178" i="2"/>
  <c r="K178" i="2"/>
  <c r="J178" i="2"/>
  <c r="I178" i="2"/>
  <c r="H178" i="2"/>
  <c r="G178" i="2"/>
  <c r="P178" i="2" s="1"/>
  <c r="F178" i="2"/>
  <c r="E178" i="2"/>
  <c r="D178" i="2"/>
  <c r="C178" i="2"/>
  <c r="B178" i="2"/>
  <c r="Q178" i="2" s="1"/>
  <c r="A178" i="2"/>
  <c r="M177" i="2"/>
  <c r="L177" i="2"/>
  <c r="K177" i="2"/>
  <c r="J177" i="2"/>
  <c r="I177" i="2"/>
  <c r="H177" i="2"/>
  <c r="G177" i="2"/>
  <c r="P177" i="2" s="1"/>
  <c r="F177" i="2"/>
  <c r="E177" i="2"/>
  <c r="D177" i="2"/>
  <c r="C177" i="2"/>
  <c r="B177" i="2"/>
  <c r="A177" i="2"/>
  <c r="M176" i="2"/>
  <c r="L176" i="2"/>
  <c r="K176" i="2"/>
  <c r="J176" i="2"/>
  <c r="I176" i="2"/>
  <c r="H176" i="2"/>
  <c r="G176" i="2"/>
  <c r="P176" i="2" s="1"/>
  <c r="F176" i="2"/>
  <c r="E176" i="2"/>
  <c r="D176" i="2"/>
  <c r="C176" i="2"/>
  <c r="B176" i="2"/>
  <c r="Q176" i="2" s="1"/>
  <c r="A176" i="2"/>
  <c r="M175" i="2"/>
  <c r="L175" i="2"/>
  <c r="K175" i="2"/>
  <c r="J175" i="2"/>
  <c r="I175" i="2"/>
  <c r="H175" i="2"/>
  <c r="G175" i="2"/>
  <c r="P175" i="2" s="1"/>
  <c r="F175" i="2"/>
  <c r="E175" i="2"/>
  <c r="D175" i="2"/>
  <c r="C175" i="2"/>
  <c r="B175" i="2"/>
  <c r="Q175" i="2" s="1"/>
  <c r="A175" i="2"/>
  <c r="M174" i="2"/>
  <c r="L174" i="2"/>
  <c r="K174" i="2"/>
  <c r="J174" i="2"/>
  <c r="I174" i="2"/>
  <c r="H174" i="2"/>
  <c r="G174" i="2"/>
  <c r="P174" i="2" s="1"/>
  <c r="F174" i="2"/>
  <c r="E174" i="2"/>
  <c r="D174" i="2"/>
  <c r="C174" i="2"/>
  <c r="B174" i="2"/>
  <c r="Q174" i="2" s="1"/>
  <c r="A174" i="2"/>
  <c r="M173" i="2"/>
  <c r="L173" i="2"/>
  <c r="K173" i="2"/>
  <c r="J173" i="2"/>
  <c r="I173" i="2"/>
  <c r="H173" i="2"/>
  <c r="G173" i="2"/>
  <c r="P173" i="2" s="1"/>
  <c r="F173" i="2"/>
  <c r="E173" i="2"/>
  <c r="D173" i="2"/>
  <c r="C173" i="2"/>
  <c r="B173" i="2"/>
  <c r="A173" i="2"/>
  <c r="M172" i="2"/>
  <c r="L172" i="2"/>
  <c r="K172" i="2"/>
  <c r="J172" i="2"/>
  <c r="I172" i="2"/>
  <c r="H172" i="2"/>
  <c r="G172" i="2"/>
  <c r="P172" i="2" s="1"/>
  <c r="F172" i="2"/>
  <c r="E172" i="2"/>
  <c r="D172" i="2"/>
  <c r="C172" i="2"/>
  <c r="B172" i="2"/>
  <c r="Q172" i="2" s="1"/>
  <c r="A172" i="2"/>
  <c r="M171" i="2"/>
  <c r="L171" i="2"/>
  <c r="K171" i="2"/>
  <c r="J171" i="2"/>
  <c r="I171" i="2"/>
  <c r="H171" i="2"/>
  <c r="G171" i="2"/>
  <c r="P171" i="2" s="1"/>
  <c r="F171" i="2"/>
  <c r="E171" i="2"/>
  <c r="D171" i="2"/>
  <c r="C171" i="2"/>
  <c r="B171" i="2"/>
  <c r="A171" i="2"/>
  <c r="M170" i="2"/>
  <c r="L170" i="2"/>
  <c r="K170" i="2"/>
  <c r="J170" i="2"/>
  <c r="I170" i="2"/>
  <c r="H170" i="2"/>
  <c r="G170" i="2"/>
  <c r="P170" i="2" s="1"/>
  <c r="F170" i="2"/>
  <c r="E170" i="2"/>
  <c r="D170" i="2"/>
  <c r="C170" i="2"/>
  <c r="B170" i="2"/>
  <c r="Q170" i="2" s="1"/>
  <c r="A170" i="2"/>
  <c r="M169" i="2"/>
  <c r="L169" i="2"/>
  <c r="K169" i="2"/>
  <c r="J169" i="2"/>
  <c r="I169" i="2"/>
  <c r="H169" i="2"/>
  <c r="G169" i="2"/>
  <c r="P169" i="2" s="1"/>
  <c r="F169" i="2"/>
  <c r="E169" i="2"/>
  <c r="D169" i="2"/>
  <c r="C169" i="2"/>
  <c r="B169" i="2"/>
  <c r="A169" i="2"/>
  <c r="M168" i="2"/>
  <c r="L168" i="2"/>
  <c r="K168" i="2"/>
  <c r="J168" i="2"/>
  <c r="I168" i="2"/>
  <c r="H168" i="2"/>
  <c r="G168" i="2"/>
  <c r="P168" i="2" s="1"/>
  <c r="F168" i="2"/>
  <c r="E168" i="2"/>
  <c r="D168" i="2"/>
  <c r="C168" i="2"/>
  <c r="B168" i="2"/>
  <c r="Q168" i="2" s="1"/>
  <c r="A168" i="2"/>
  <c r="M167" i="2"/>
  <c r="L167" i="2"/>
  <c r="K167" i="2"/>
  <c r="J167" i="2"/>
  <c r="I167" i="2"/>
  <c r="H167" i="2"/>
  <c r="G167" i="2"/>
  <c r="P167" i="2" s="1"/>
  <c r="F167" i="2"/>
  <c r="E167" i="2"/>
  <c r="D167" i="2"/>
  <c r="C167" i="2"/>
  <c r="B167" i="2"/>
  <c r="Q167" i="2" s="1"/>
  <c r="A167" i="2"/>
  <c r="M166" i="2"/>
  <c r="L166" i="2"/>
  <c r="K166" i="2"/>
  <c r="J166" i="2"/>
  <c r="I166" i="2"/>
  <c r="H166" i="2"/>
  <c r="G166" i="2"/>
  <c r="P166" i="2" s="1"/>
  <c r="F166" i="2"/>
  <c r="E166" i="2"/>
  <c r="D166" i="2"/>
  <c r="C166" i="2"/>
  <c r="B166" i="2"/>
  <c r="Q166" i="2" s="1"/>
  <c r="A166" i="2"/>
  <c r="M165" i="2"/>
  <c r="L165" i="2"/>
  <c r="K165" i="2"/>
  <c r="J165" i="2"/>
  <c r="I165" i="2"/>
  <c r="H165" i="2"/>
  <c r="G165" i="2"/>
  <c r="P165" i="2" s="1"/>
  <c r="F165" i="2"/>
  <c r="E165" i="2"/>
  <c r="D165" i="2"/>
  <c r="C165" i="2"/>
  <c r="B165" i="2"/>
  <c r="A165" i="2"/>
  <c r="M164" i="2"/>
  <c r="L164" i="2"/>
  <c r="K164" i="2"/>
  <c r="J164" i="2"/>
  <c r="I164" i="2"/>
  <c r="H164" i="2"/>
  <c r="G164" i="2"/>
  <c r="P164" i="2" s="1"/>
  <c r="F164" i="2"/>
  <c r="E164" i="2"/>
  <c r="D164" i="2"/>
  <c r="C164" i="2"/>
  <c r="B164" i="2"/>
  <c r="Q164" i="2" s="1"/>
  <c r="A164" i="2"/>
  <c r="M163" i="2"/>
  <c r="L163" i="2"/>
  <c r="K163" i="2"/>
  <c r="J163" i="2"/>
  <c r="I163" i="2"/>
  <c r="H163" i="2"/>
  <c r="G163" i="2"/>
  <c r="P163" i="2" s="1"/>
  <c r="F163" i="2"/>
  <c r="E163" i="2"/>
  <c r="D163" i="2"/>
  <c r="C163" i="2"/>
  <c r="B163" i="2"/>
  <c r="A163" i="2"/>
  <c r="M162" i="2"/>
  <c r="L162" i="2"/>
  <c r="K162" i="2"/>
  <c r="J162" i="2"/>
  <c r="I162" i="2"/>
  <c r="H162" i="2"/>
  <c r="G162" i="2"/>
  <c r="P162" i="2" s="1"/>
  <c r="F162" i="2"/>
  <c r="E162" i="2"/>
  <c r="D162" i="2"/>
  <c r="C162" i="2"/>
  <c r="B162" i="2"/>
  <c r="Q162" i="2" s="1"/>
  <c r="A162" i="2"/>
  <c r="M161" i="2"/>
  <c r="L161" i="2"/>
  <c r="K161" i="2"/>
  <c r="J161" i="2"/>
  <c r="I161" i="2"/>
  <c r="H161" i="2"/>
  <c r="G161" i="2"/>
  <c r="P161" i="2" s="1"/>
  <c r="F161" i="2"/>
  <c r="E161" i="2"/>
  <c r="D161" i="2"/>
  <c r="C161" i="2"/>
  <c r="B161" i="2"/>
  <c r="A161" i="2"/>
  <c r="M160" i="2"/>
  <c r="L160" i="2"/>
  <c r="K160" i="2"/>
  <c r="J160" i="2"/>
  <c r="I160" i="2"/>
  <c r="H160" i="2"/>
  <c r="G160" i="2"/>
  <c r="P160" i="2" s="1"/>
  <c r="F160" i="2"/>
  <c r="E160" i="2"/>
  <c r="D160" i="2"/>
  <c r="C160" i="2"/>
  <c r="B160" i="2"/>
  <c r="Q160" i="2" s="1"/>
  <c r="A160" i="2"/>
  <c r="M159" i="2"/>
  <c r="L159" i="2"/>
  <c r="K159" i="2"/>
  <c r="J159" i="2"/>
  <c r="I159" i="2"/>
  <c r="H159" i="2"/>
  <c r="G159" i="2"/>
  <c r="P159" i="2" s="1"/>
  <c r="F159" i="2"/>
  <c r="E159" i="2"/>
  <c r="D159" i="2"/>
  <c r="C159" i="2"/>
  <c r="B159" i="2"/>
  <c r="Q159" i="2" s="1"/>
  <c r="A159" i="2"/>
  <c r="M158" i="2"/>
  <c r="L158" i="2"/>
  <c r="K158" i="2"/>
  <c r="J158" i="2"/>
  <c r="I158" i="2"/>
  <c r="H158" i="2"/>
  <c r="G158" i="2"/>
  <c r="P158" i="2" s="1"/>
  <c r="F158" i="2"/>
  <c r="E158" i="2"/>
  <c r="D158" i="2"/>
  <c r="C158" i="2"/>
  <c r="B158" i="2"/>
  <c r="Q158" i="2" s="1"/>
  <c r="A158" i="2"/>
  <c r="M157" i="2"/>
  <c r="L157" i="2"/>
  <c r="K157" i="2"/>
  <c r="J157" i="2"/>
  <c r="I157" i="2"/>
  <c r="H157" i="2"/>
  <c r="G157" i="2"/>
  <c r="P157" i="2" s="1"/>
  <c r="F157" i="2"/>
  <c r="E157" i="2"/>
  <c r="D157" i="2"/>
  <c r="C157" i="2"/>
  <c r="B157" i="2"/>
  <c r="A157" i="2"/>
  <c r="M156" i="2"/>
  <c r="L156" i="2"/>
  <c r="K156" i="2"/>
  <c r="J156" i="2"/>
  <c r="I156" i="2"/>
  <c r="H156" i="2"/>
  <c r="G156" i="2"/>
  <c r="P156" i="2" s="1"/>
  <c r="F156" i="2"/>
  <c r="E156" i="2"/>
  <c r="D156" i="2"/>
  <c r="C156" i="2"/>
  <c r="B156" i="2"/>
  <c r="Q156" i="2" s="1"/>
  <c r="A156" i="2"/>
  <c r="M155" i="2"/>
  <c r="L155" i="2"/>
  <c r="K155" i="2"/>
  <c r="J155" i="2"/>
  <c r="I155" i="2"/>
  <c r="H155" i="2"/>
  <c r="G155" i="2"/>
  <c r="P155" i="2" s="1"/>
  <c r="F155" i="2"/>
  <c r="E155" i="2"/>
  <c r="D155" i="2"/>
  <c r="C155" i="2"/>
  <c r="B155" i="2"/>
  <c r="A155" i="2"/>
  <c r="M154" i="2"/>
  <c r="L154" i="2"/>
  <c r="K154" i="2"/>
  <c r="J154" i="2"/>
  <c r="I154" i="2"/>
  <c r="H154" i="2"/>
  <c r="G154" i="2"/>
  <c r="P154" i="2" s="1"/>
  <c r="F154" i="2"/>
  <c r="E154" i="2"/>
  <c r="D154" i="2"/>
  <c r="C154" i="2"/>
  <c r="B154" i="2"/>
  <c r="Q154" i="2" s="1"/>
  <c r="A154" i="2"/>
  <c r="P153" i="2"/>
  <c r="M153" i="2"/>
  <c r="L153" i="2"/>
  <c r="K153" i="2"/>
  <c r="J153" i="2"/>
  <c r="I153" i="2"/>
  <c r="H153" i="2"/>
  <c r="G153" i="2"/>
  <c r="F153" i="2"/>
  <c r="E153" i="2"/>
  <c r="D153" i="2"/>
  <c r="C153" i="2"/>
  <c r="B153" i="2"/>
  <c r="A153" i="2"/>
  <c r="M152" i="2"/>
  <c r="L152" i="2"/>
  <c r="K152" i="2"/>
  <c r="J152" i="2"/>
  <c r="I152" i="2"/>
  <c r="H152" i="2"/>
  <c r="G152" i="2"/>
  <c r="P152" i="2" s="1"/>
  <c r="F152" i="2"/>
  <c r="E152" i="2"/>
  <c r="D152" i="2"/>
  <c r="C152" i="2"/>
  <c r="B152" i="2"/>
  <c r="Q152" i="2" s="1"/>
  <c r="A152" i="2"/>
  <c r="M151" i="2"/>
  <c r="L151" i="2"/>
  <c r="K151" i="2"/>
  <c r="J151" i="2"/>
  <c r="I151" i="2"/>
  <c r="H151" i="2"/>
  <c r="G151" i="2"/>
  <c r="P151" i="2" s="1"/>
  <c r="F151" i="2"/>
  <c r="E151" i="2"/>
  <c r="D151" i="2"/>
  <c r="C151" i="2"/>
  <c r="B151" i="2"/>
  <c r="Q151" i="2" s="1"/>
  <c r="A151" i="2"/>
  <c r="M150" i="2"/>
  <c r="L150" i="2"/>
  <c r="K150" i="2"/>
  <c r="J150" i="2"/>
  <c r="I150" i="2"/>
  <c r="H150" i="2"/>
  <c r="G150" i="2"/>
  <c r="P150" i="2" s="1"/>
  <c r="F150" i="2"/>
  <c r="E150" i="2"/>
  <c r="D150" i="2"/>
  <c r="C150" i="2"/>
  <c r="B150" i="2"/>
  <c r="Q150" i="2" s="1"/>
  <c r="A150" i="2"/>
  <c r="M149" i="2"/>
  <c r="L149" i="2"/>
  <c r="K149" i="2"/>
  <c r="J149" i="2"/>
  <c r="I149" i="2"/>
  <c r="H149" i="2"/>
  <c r="G149" i="2"/>
  <c r="P149" i="2" s="1"/>
  <c r="F149" i="2"/>
  <c r="E149" i="2"/>
  <c r="D149" i="2"/>
  <c r="C149" i="2"/>
  <c r="B149" i="2"/>
  <c r="A149" i="2"/>
  <c r="M148" i="2"/>
  <c r="L148" i="2"/>
  <c r="K148" i="2"/>
  <c r="J148" i="2"/>
  <c r="I148" i="2"/>
  <c r="H148" i="2"/>
  <c r="G148" i="2"/>
  <c r="P148" i="2" s="1"/>
  <c r="F148" i="2"/>
  <c r="E148" i="2"/>
  <c r="D148" i="2"/>
  <c r="C148" i="2"/>
  <c r="B148" i="2"/>
  <c r="Q148" i="2" s="1"/>
  <c r="A148" i="2"/>
  <c r="M147" i="2"/>
  <c r="L147" i="2"/>
  <c r="K147" i="2"/>
  <c r="J147" i="2"/>
  <c r="I147" i="2"/>
  <c r="H147" i="2"/>
  <c r="G147" i="2"/>
  <c r="P147" i="2" s="1"/>
  <c r="F147" i="2"/>
  <c r="E147" i="2"/>
  <c r="D147" i="2"/>
  <c r="C147" i="2"/>
  <c r="B147" i="2"/>
  <c r="A147" i="2"/>
  <c r="M146" i="2"/>
  <c r="L146" i="2"/>
  <c r="K146" i="2"/>
  <c r="J146" i="2"/>
  <c r="I146" i="2"/>
  <c r="H146" i="2"/>
  <c r="G146" i="2"/>
  <c r="P146" i="2" s="1"/>
  <c r="F146" i="2"/>
  <c r="E146" i="2"/>
  <c r="D146" i="2"/>
  <c r="C146" i="2"/>
  <c r="B146" i="2"/>
  <c r="Q146" i="2" s="1"/>
  <c r="A146" i="2"/>
  <c r="M145" i="2"/>
  <c r="L145" i="2"/>
  <c r="K145" i="2"/>
  <c r="J145" i="2"/>
  <c r="I145" i="2"/>
  <c r="H145" i="2"/>
  <c r="G145" i="2"/>
  <c r="P145" i="2" s="1"/>
  <c r="F145" i="2"/>
  <c r="E145" i="2"/>
  <c r="D145" i="2"/>
  <c r="C145" i="2"/>
  <c r="B145" i="2"/>
  <c r="A145" i="2"/>
  <c r="M144" i="2"/>
  <c r="L144" i="2"/>
  <c r="K144" i="2"/>
  <c r="J144" i="2"/>
  <c r="I144" i="2"/>
  <c r="H144" i="2"/>
  <c r="G144" i="2"/>
  <c r="P144" i="2" s="1"/>
  <c r="F144" i="2"/>
  <c r="E144" i="2"/>
  <c r="D144" i="2"/>
  <c r="C144" i="2"/>
  <c r="B144" i="2"/>
  <c r="Q144" i="2" s="1"/>
  <c r="A144" i="2"/>
  <c r="M143" i="2"/>
  <c r="L143" i="2"/>
  <c r="K143" i="2"/>
  <c r="J143" i="2"/>
  <c r="I143" i="2"/>
  <c r="H143" i="2"/>
  <c r="G143" i="2"/>
  <c r="P143" i="2" s="1"/>
  <c r="F143" i="2"/>
  <c r="E143" i="2"/>
  <c r="D143" i="2"/>
  <c r="C143" i="2"/>
  <c r="B143" i="2"/>
  <c r="Q143" i="2" s="1"/>
  <c r="A143" i="2"/>
  <c r="M142" i="2"/>
  <c r="L142" i="2"/>
  <c r="K142" i="2"/>
  <c r="J142" i="2"/>
  <c r="I142" i="2"/>
  <c r="H142" i="2"/>
  <c r="G142" i="2"/>
  <c r="P142" i="2" s="1"/>
  <c r="F142" i="2"/>
  <c r="E142" i="2"/>
  <c r="D142" i="2"/>
  <c r="C142" i="2"/>
  <c r="B142" i="2"/>
  <c r="Q142" i="2" s="1"/>
  <c r="A142" i="2"/>
  <c r="M141" i="2"/>
  <c r="L141" i="2"/>
  <c r="K141" i="2"/>
  <c r="J141" i="2"/>
  <c r="I141" i="2"/>
  <c r="H141" i="2"/>
  <c r="G141" i="2"/>
  <c r="P141" i="2" s="1"/>
  <c r="F141" i="2"/>
  <c r="E141" i="2"/>
  <c r="D141" i="2"/>
  <c r="C141" i="2"/>
  <c r="B141" i="2"/>
  <c r="A141" i="2"/>
  <c r="M140" i="2"/>
  <c r="L140" i="2"/>
  <c r="K140" i="2"/>
  <c r="J140" i="2"/>
  <c r="I140" i="2"/>
  <c r="H140" i="2"/>
  <c r="G140" i="2"/>
  <c r="P140" i="2" s="1"/>
  <c r="F140" i="2"/>
  <c r="E140" i="2"/>
  <c r="D140" i="2"/>
  <c r="C140" i="2"/>
  <c r="B140" i="2"/>
  <c r="Q140" i="2" s="1"/>
  <c r="A140" i="2"/>
  <c r="M139" i="2"/>
  <c r="L139" i="2"/>
  <c r="K139" i="2"/>
  <c r="J139" i="2"/>
  <c r="I139" i="2"/>
  <c r="H139" i="2"/>
  <c r="G139" i="2"/>
  <c r="P139" i="2" s="1"/>
  <c r="F139" i="2"/>
  <c r="E139" i="2"/>
  <c r="D139" i="2"/>
  <c r="C139" i="2"/>
  <c r="B139" i="2"/>
  <c r="A139" i="2"/>
  <c r="M138" i="2"/>
  <c r="L138" i="2"/>
  <c r="K138" i="2"/>
  <c r="J138" i="2"/>
  <c r="I138" i="2"/>
  <c r="H138" i="2"/>
  <c r="G138" i="2"/>
  <c r="P138" i="2" s="1"/>
  <c r="F138" i="2"/>
  <c r="E138" i="2"/>
  <c r="D138" i="2"/>
  <c r="C138" i="2"/>
  <c r="B138" i="2"/>
  <c r="Q138" i="2" s="1"/>
  <c r="A138" i="2"/>
  <c r="M137" i="2"/>
  <c r="L137" i="2"/>
  <c r="K137" i="2"/>
  <c r="J137" i="2"/>
  <c r="I137" i="2"/>
  <c r="H137" i="2"/>
  <c r="G137" i="2"/>
  <c r="P137" i="2" s="1"/>
  <c r="F137" i="2"/>
  <c r="E137" i="2"/>
  <c r="D137" i="2"/>
  <c r="C137" i="2"/>
  <c r="B137" i="2"/>
  <c r="A137" i="2"/>
  <c r="M136" i="2"/>
  <c r="L136" i="2"/>
  <c r="K136" i="2"/>
  <c r="J136" i="2"/>
  <c r="I136" i="2"/>
  <c r="H136" i="2"/>
  <c r="G136" i="2"/>
  <c r="P136" i="2" s="1"/>
  <c r="F136" i="2"/>
  <c r="E136" i="2"/>
  <c r="D136" i="2"/>
  <c r="C136" i="2"/>
  <c r="B136" i="2"/>
  <c r="Q136" i="2" s="1"/>
  <c r="A136" i="2"/>
  <c r="M135" i="2"/>
  <c r="L135" i="2"/>
  <c r="K135" i="2"/>
  <c r="J135" i="2"/>
  <c r="I135" i="2"/>
  <c r="H135" i="2"/>
  <c r="G135" i="2"/>
  <c r="P135" i="2" s="1"/>
  <c r="F135" i="2"/>
  <c r="E135" i="2"/>
  <c r="D135" i="2"/>
  <c r="C135" i="2"/>
  <c r="B135" i="2"/>
  <c r="Q135" i="2" s="1"/>
  <c r="A135" i="2"/>
  <c r="M134" i="2"/>
  <c r="L134" i="2"/>
  <c r="K134" i="2"/>
  <c r="J134" i="2"/>
  <c r="I134" i="2"/>
  <c r="H134" i="2"/>
  <c r="G134" i="2"/>
  <c r="P134" i="2" s="1"/>
  <c r="F134" i="2"/>
  <c r="E134" i="2"/>
  <c r="D134" i="2"/>
  <c r="C134" i="2"/>
  <c r="B134" i="2"/>
  <c r="A134" i="2"/>
  <c r="M133" i="2"/>
  <c r="L133" i="2"/>
  <c r="K133" i="2"/>
  <c r="J133" i="2"/>
  <c r="I133" i="2"/>
  <c r="H133" i="2"/>
  <c r="G133" i="2"/>
  <c r="P133" i="2" s="1"/>
  <c r="F133" i="2"/>
  <c r="E133" i="2"/>
  <c r="D133" i="2"/>
  <c r="C133" i="2"/>
  <c r="B133" i="2"/>
  <c r="A133" i="2"/>
  <c r="M132" i="2"/>
  <c r="L132" i="2"/>
  <c r="K132" i="2"/>
  <c r="J132" i="2"/>
  <c r="I132" i="2"/>
  <c r="H132" i="2"/>
  <c r="G132" i="2"/>
  <c r="P132" i="2" s="1"/>
  <c r="F132" i="2"/>
  <c r="E132" i="2"/>
  <c r="D132" i="2"/>
  <c r="C132" i="2"/>
  <c r="B132" i="2"/>
  <c r="A132" i="2"/>
  <c r="M131" i="2"/>
  <c r="L131" i="2"/>
  <c r="K131" i="2"/>
  <c r="J131" i="2"/>
  <c r="I131" i="2"/>
  <c r="H131" i="2"/>
  <c r="G131" i="2"/>
  <c r="P131" i="2" s="1"/>
  <c r="F131" i="2"/>
  <c r="E131" i="2"/>
  <c r="D131" i="2"/>
  <c r="C131" i="2"/>
  <c r="B131" i="2"/>
  <c r="Q131" i="2" s="1"/>
  <c r="A131" i="2"/>
  <c r="M130" i="2"/>
  <c r="L130" i="2"/>
  <c r="K130" i="2"/>
  <c r="J130" i="2"/>
  <c r="I130" i="2"/>
  <c r="H130" i="2"/>
  <c r="G130" i="2"/>
  <c r="P130" i="2" s="1"/>
  <c r="F130" i="2"/>
  <c r="E130" i="2"/>
  <c r="D130" i="2"/>
  <c r="C130" i="2"/>
  <c r="B130" i="2"/>
  <c r="A130" i="2"/>
  <c r="M129" i="2"/>
  <c r="L129" i="2"/>
  <c r="K129" i="2"/>
  <c r="J129" i="2"/>
  <c r="I129" i="2"/>
  <c r="H129" i="2"/>
  <c r="G129" i="2"/>
  <c r="P129" i="2" s="1"/>
  <c r="F129" i="2"/>
  <c r="E129" i="2"/>
  <c r="D129" i="2"/>
  <c r="C129" i="2"/>
  <c r="B129" i="2"/>
  <c r="A129" i="2"/>
  <c r="M128" i="2"/>
  <c r="L128" i="2"/>
  <c r="K128" i="2"/>
  <c r="J128" i="2"/>
  <c r="I128" i="2"/>
  <c r="H128" i="2"/>
  <c r="G128" i="2"/>
  <c r="P128" i="2" s="1"/>
  <c r="F128" i="2"/>
  <c r="E128" i="2"/>
  <c r="D128" i="2"/>
  <c r="C128" i="2"/>
  <c r="B128" i="2"/>
  <c r="A128" i="2"/>
  <c r="M127" i="2"/>
  <c r="L127" i="2"/>
  <c r="K127" i="2"/>
  <c r="J127" i="2"/>
  <c r="I127" i="2"/>
  <c r="H127" i="2"/>
  <c r="G127" i="2"/>
  <c r="P127" i="2" s="1"/>
  <c r="F127" i="2"/>
  <c r="E127" i="2"/>
  <c r="D127" i="2"/>
  <c r="C127" i="2"/>
  <c r="B127" i="2"/>
  <c r="Q127" i="2" s="1"/>
  <c r="A127" i="2"/>
  <c r="M126" i="2"/>
  <c r="L126" i="2"/>
  <c r="K126" i="2"/>
  <c r="J126" i="2"/>
  <c r="I126" i="2"/>
  <c r="H126" i="2"/>
  <c r="G126" i="2"/>
  <c r="P126" i="2" s="1"/>
  <c r="F126" i="2"/>
  <c r="E126" i="2"/>
  <c r="D126" i="2"/>
  <c r="C126" i="2"/>
  <c r="B126" i="2"/>
  <c r="A126" i="2"/>
  <c r="M125" i="2"/>
  <c r="L125" i="2"/>
  <c r="K125" i="2"/>
  <c r="J125" i="2"/>
  <c r="I125" i="2"/>
  <c r="H125" i="2"/>
  <c r="G125" i="2"/>
  <c r="P125" i="2" s="1"/>
  <c r="F125" i="2"/>
  <c r="E125" i="2"/>
  <c r="D125" i="2"/>
  <c r="C125" i="2"/>
  <c r="B125" i="2"/>
  <c r="A125" i="2"/>
  <c r="M124" i="2"/>
  <c r="L124" i="2"/>
  <c r="K124" i="2"/>
  <c r="J124" i="2"/>
  <c r="I124" i="2"/>
  <c r="H124" i="2"/>
  <c r="G124" i="2"/>
  <c r="P124" i="2" s="1"/>
  <c r="F124" i="2"/>
  <c r="E124" i="2"/>
  <c r="D124" i="2"/>
  <c r="C124" i="2"/>
  <c r="B124" i="2"/>
  <c r="A124" i="2"/>
  <c r="M123" i="2"/>
  <c r="L123" i="2"/>
  <c r="K123" i="2"/>
  <c r="J123" i="2"/>
  <c r="I123" i="2"/>
  <c r="H123" i="2"/>
  <c r="G123" i="2"/>
  <c r="P123" i="2" s="1"/>
  <c r="F123" i="2"/>
  <c r="E123" i="2"/>
  <c r="D123" i="2"/>
  <c r="C123" i="2"/>
  <c r="B123" i="2"/>
  <c r="A123" i="2"/>
  <c r="M122" i="2"/>
  <c r="L122" i="2"/>
  <c r="K122" i="2"/>
  <c r="J122" i="2"/>
  <c r="I122" i="2"/>
  <c r="H122" i="2"/>
  <c r="G122" i="2"/>
  <c r="P122" i="2" s="1"/>
  <c r="F122" i="2"/>
  <c r="E122" i="2"/>
  <c r="D122" i="2"/>
  <c r="C122" i="2"/>
  <c r="B122" i="2"/>
  <c r="Q122" i="2" s="1"/>
  <c r="A122" i="2"/>
  <c r="M121" i="2"/>
  <c r="L121" i="2"/>
  <c r="K121" i="2"/>
  <c r="J121" i="2"/>
  <c r="I121" i="2"/>
  <c r="H121" i="2"/>
  <c r="G121" i="2"/>
  <c r="P121" i="2" s="1"/>
  <c r="F121" i="2"/>
  <c r="E121" i="2"/>
  <c r="D121" i="2"/>
  <c r="C121" i="2"/>
  <c r="B121" i="2"/>
  <c r="A121" i="2"/>
  <c r="M120" i="2"/>
  <c r="L120" i="2"/>
  <c r="K120" i="2"/>
  <c r="J120" i="2"/>
  <c r="I120" i="2"/>
  <c r="H120" i="2"/>
  <c r="G120" i="2"/>
  <c r="P120" i="2" s="1"/>
  <c r="F120" i="2"/>
  <c r="E120" i="2"/>
  <c r="D120" i="2"/>
  <c r="C120" i="2"/>
  <c r="B120" i="2"/>
  <c r="Q120" i="2" s="1"/>
  <c r="A120" i="2"/>
  <c r="M119" i="2"/>
  <c r="L119" i="2"/>
  <c r="K119" i="2"/>
  <c r="J119" i="2"/>
  <c r="I119" i="2"/>
  <c r="H119" i="2"/>
  <c r="G119" i="2"/>
  <c r="P119" i="2" s="1"/>
  <c r="F119" i="2"/>
  <c r="E119" i="2"/>
  <c r="D119" i="2"/>
  <c r="C119" i="2"/>
  <c r="B119" i="2"/>
  <c r="A119" i="2"/>
  <c r="M118" i="2"/>
  <c r="L118" i="2"/>
  <c r="K118" i="2"/>
  <c r="J118" i="2"/>
  <c r="I118" i="2"/>
  <c r="H118" i="2"/>
  <c r="G118" i="2"/>
  <c r="P118" i="2" s="1"/>
  <c r="F118" i="2"/>
  <c r="E118" i="2"/>
  <c r="D118" i="2"/>
  <c r="C118" i="2"/>
  <c r="B118" i="2"/>
  <c r="Q118" i="2" s="1"/>
  <c r="A118" i="2"/>
  <c r="M117" i="2"/>
  <c r="L117" i="2"/>
  <c r="K117" i="2"/>
  <c r="J117" i="2"/>
  <c r="I117" i="2"/>
  <c r="H117" i="2"/>
  <c r="G117" i="2"/>
  <c r="P117" i="2" s="1"/>
  <c r="F117" i="2"/>
  <c r="E117" i="2"/>
  <c r="D117" i="2"/>
  <c r="C117" i="2"/>
  <c r="B117" i="2"/>
  <c r="A117" i="2"/>
  <c r="M116" i="2"/>
  <c r="L116" i="2"/>
  <c r="K116" i="2"/>
  <c r="J116" i="2"/>
  <c r="I116" i="2"/>
  <c r="H116" i="2"/>
  <c r="G116" i="2"/>
  <c r="P116" i="2" s="1"/>
  <c r="F116" i="2"/>
  <c r="E116" i="2"/>
  <c r="D116" i="2"/>
  <c r="C116" i="2"/>
  <c r="B116" i="2"/>
  <c r="Q116" i="2" s="1"/>
  <c r="A116" i="2"/>
  <c r="M115" i="2"/>
  <c r="L115" i="2"/>
  <c r="K115" i="2"/>
  <c r="J115" i="2"/>
  <c r="I115" i="2"/>
  <c r="H115" i="2"/>
  <c r="G115" i="2"/>
  <c r="P115" i="2" s="1"/>
  <c r="F115" i="2"/>
  <c r="E115" i="2"/>
  <c r="D115" i="2"/>
  <c r="C115" i="2"/>
  <c r="B115" i="2"/>
  <c r="A115" i="2"/>
  <c r="M114" i="2"/>
  <c r="L114" i="2"/>
  <c r="K114" i="2"/>
  <c r="J114" i="2"/>
  <c r="I114" i="2"/>
  <c r="H114" i="2"/>
  <c r="G114" i="2"/>
  <c r="P114" i="2" s="1"/>
  <c r="F114" i="2"/>
  <c r="E114" i="2"/>
  <c r="D114" i="2"/>
  <c r="C114" i="2"/>
  <c r="B114" i="2"/>
  <c r="Q114" i="2" s="1"/>
  <c r="A114" i="2"/>
  <c r="M113" i="2"/>
  <c r="L113" i="2"/>
  <c r="K113" i="2"/>
  <c r="J113" i="2"/>
  <c r="I113" i="2"/>
  <c r="H113" i="2"/>
  <c r="G113" i="2"/>
  <c r="P113" i="2" s="1"/>
  <c r="F113" i="2"/>
  <c r="E113" i="2"/>
  <c r="D113" i="2"/>
  <c r="C113" i="2"/>
  <c r="B113" i="2"/>
  <c r="A113" i="2"/>
  <c r="M112" i="2"/>
  <c r="L112" i="2"/>
  <c r="K112" i="2"/>
  <c r="J112" i="2"/>
  <c r="I112" i="2"/>
  <c r="H112" i="2"/>
  <c r="G112" i="2"/>
  <c r="P112" i="2" s="1"/>
  <c r="F112" i="2"/>
  <c r="E112" i="2"/>
  <c r="D112" i="2"/>
  <c r="C112" i="2"/>
  <c r="B112" i="2"/>
  <c r="Q112" i="2" s="1"/>
  <c r="A112" i="2"/>
  <c r="M111" i="2"/>
  <c r="L111" i="2"/>
  <c r="K111" i="2"/>
  <c r="J111" i="2"/>
  <c r="I111" i="2"/>
  <c r="H111" i="2"/>
  <c r="G111" i="2"/>
  <c r="P111" i="2" s="1"/>
  <c r="F111" i="2"/>
  <c r="E111" i="2"/>
  <c r="D111" i="2"/>
  <c r="C111" i="2"/>
  <c r="B111" i="2"/>
  <c r="A111" i="2"/>
  <c r="M110" i="2"/>
  <c r="L110" i="2"/>
  <c r="K110" i="2"/>
  <c r="J110" i="2"/>
  <c r="I110" i="2"/>
  <c r="H110" i="2"/>
  <c r="G110" i="2"/>
  <c r="P110" i="2" s="1"/>
  <c r="F110" i="2"/>
  <c r="E110" i="2"/>
  <c r="D110" i="2"/>
  <c r="C110" i="2"/>
  <c r="B110" i="2"/>
  <c r="Q110" i="2" s="1"/>
  <c r="A110" i="2"/>
  <c r="M109" i="2"/>
  <c r="L109" i="2"/>
  <c r="K109" i="2"/>
  <c r="J109" i="2"/>
  <c r="I109" i="2"/>
  <c r="H109" i="2"/>
  <c r="G109" i="2"/>
  <c r="P109" i="2" s="1"/>
  <c r="F109" i="2"/>
  <c r="E109" i="2"/>
  <c r="D109" i="2"/>
  <c r="C109" i="2"/>
  <c r="B109" i="2"/>
  <c r="A109" i="2"/>
  <c r="M108" i="2"/>
  <c r="L108" i="2"/>
  <c r="K108" i="2"/>
  <c r="J108" i="2"/>
  <c r="I108" i="2"/>
  <c r="H108" i="2"/>
  <c r="G108" i="2"/>
  <c r="P108" i="2" s="1"/>
  <c r="F108" i="2"/>
  <c r="E108" i="2"/>
  <c r="D108" i="2"/>
  <c r="C108" i="2"/>
  <c r="B108" i="2"/>
  <c r="Q108" i="2" s="1"/>
  <c r="A108" i="2"/>
  <c r="M107" i="2"/>
  <c r="L107" i="2"/>
  <c r="K107" i="2"/>
  <c r="J107" i="2"/>
  <c r="I107" i="2"/>
  <c r="H107" i="2"/>
  <c r="G107" i="2"/>
  <c r="P107" i="2" s="1"/>
  <c r="F107" i="2"/>
  <c r="E107" i="2"/>
  <c r="D107" i="2"/>
  <c r="C107" i="2"/>
  <c r="B107" i="2"/>
  <c r="A107" i="2"/>
  <c r="M106" i="2"/>
  <c r="L106" i="2"/>
  <c r="K106" i="2"/>
  <c r="J106" i="2"/>
  <c r="I106" i="2"/>
  <c r="H106" i="2"/>
  <c r="G106" i="2"/>
  <c r="P106" i="2" s="1"/>
  <c r="F106" i="2"/>
  <c r="E106" i="2"/>
  <c r="D106" i="2"/>
  <c r="C106" i="2"/>
  <c r="B106" i="2"/>
  <c r="Q106" i="2" s="1"/>
  <c r="A106" i="2"/>
  <c r="M105" i="2"/>
  <c r="L105" i="2"/>
  <c r="K105" i="2"/>
  <c r="J105" i="2"/>
  <c r="I105" i="2"/>
  <c r="H105" i="2"/>
  <c r="G105" i="2"/>
  <c r="P105" i="2" s="1"/>
  <c r="F105" i="2"/>
  <c r="E105" i="2"/>
  <c r="D105" i="2"/>
  <c r="C105" i="2"/>
  <c r="B105" i="2"/>
  <c r="A105" i="2"/>
  <c r="M104" i="2"/>
  <c r="L104" i="2"/>
  <c r="K104" i="2"/>
  <c r="J104" i="2"/>
  <c r="I104" i="2"/>
  <c r="H104" i="2"/>
  <c r="G104" i="2"/>
  <c r="P104" i="2" s="1"/>
  <c r="F104" i="2"/>
  <c r="E104" i="2"/>
  <c r="D104" i="2"/>
  <c r="C104" i="2"/>
  <c r="B104" i="2"/>
  <c r="Q104" i="2" s="1"/>
  <c r="A104" i="2"/>
  <c r="M103" i="2"/>
  <c r="L103" i="2"/>
  <c r="K103" i="2"/>
  <c r="J103" i="2"/>
  <c r="I103" i="2"/>
  <c r="H103" i="2"/>
  <c r="G103" i="2"/>
  <c r="P103" i="2" s="1"/>
  <c r="F103" i="2"/>
  <c r="E103" i="2"/>
  <c r="D103" i="2"/>
  <c r="C103" i="2"/>
  <c r="B103" i="2"/>
  <c r="A103" i="2"/>
  <c r="M102" i="2"/>
  <c r="L102" i="2"/>
  <c r="K102" i="2"/>
  <c r="J102" i="2"/>
  <c r="I102" i="2"/>
  <c r="H102" i="2"/>
  <c r="G102" i="2"/>
  <c r="P102" i="2" s="1"/>
  <c r="F102" i="2"/>
  <c r="E102" i="2"/>
  <c r="D102" i="2"/>
  <c r="C102" i="2"/>
  <c r="B102" i="2"/>
  <c r="Q102" i="2" s="1"/>
  <c r="A102" i="2"/>
  <c r="M101" i="2"/>
  <c r="L101" i="2"/>
  <c r="K101" i="2"/>
  <c r="J101" i="2"/>
  <c r="I101" i="2"/>
  <c r="H101" i="2"/>
  <c r="G101" i="2"/>
  <c r="P101" i="2" s="1"/>
  <c r="F101" i="2"/>
  <c r="E101" i="2"/>
  <c r="D101" i="2"/>
  <c r="C101" i="2"/>
  <c r="B101" i="2"/>
  <c r="A101" i="2"/>
  <c r="M100" i="2"/>
  <c r="L100" i="2"/>
  <c r="K100" i="2"/>
  <c r="J100" i="2"/>
  <c r="I100" i="2"/>
  <c r="H100" i="2"/>
  <c r="G100" i="2"/>
  <c r="P100" i="2" s="1"/>
  <c r="F100" i="2"/>
  <c r="E100" i="2"/>
  <c r="D100" i="2"/>
  <c r="C100" i="2"/>
  <c r="B100" i="2"/>
  <c r="Q100" i="2" s="1"/>
  <c r="A100" i="2"/>
  <c r="M99" i="2"/>
  <c r="L99" i="2"/>
  <c r="K99" i="2"/>
  <c r="J99" i="2"/>
  <c r="I99" i="2"/>
  <c r="H99" i="2"/>
  <c r="G99" i="2"/>
  <c r="P99" i="2" s="1"/>
  <c r="F99" i="2"/>
  <c r="E99" i="2"/>
  <c r="D99" i="2"/>
  <c r="C99" i="2"/>
  <c r="B99" i="2"/>
  <c r="A99" i="2"/>
  <c r="M98" i="2"/>
  <c r="L98" i="2"/>
  <c r="K98" i="2"/>
  <c r="J98" i="2"/>
  <c r="I98" i="2"/>
  <c r="H98" i="2"/>
  <c r="G98" i="2"/>
  <c r="P98" i="2" s="1"/>
  <c r="F98" i="2"/>
  <c r="E98" i="2"/>
  <c r="D98" i="2"/>
  <c r="C98" i="2"/>
  <c r="B98" i="2"/>
  <c r="Q98" i="2" s="1"/>
  <c r="A98" i="2"/>
  <c r="M97" i="2"/>
  <c r="L97" i="2"/>
  <c r="K97" i="2"/>
  <c r="J97" i="2"/>
  <c r="I97" i="2"/>
  <c r="H97" i="2"/>
  <c r="G97" i="2"/>
  <c r="P97" i="2" s="1"/>
  <c r="F97" i="2"/>
  <c r="E97" i="2"/>
  <c r="D97" i="2"/>
  <c r="C97" i="2"/>
  <c r="B97" i="2"/>
  <c r="A97" i="2"/>
  <c r="M96" i="2"/>
  <c r="L96" i="2"/>
  <c r="K96" i="2"/>
  <c r="J96" i="2"/>
  <c r="I96" i="2"/>
  <c r="H96" i="2"/>
  <c r="G96" i="2"/>
  <c r="P96" i="2" s="1"/>
  <c r="F96" i="2"/>
  <c r="E96" i="2"/>
  <c r="D96" i="2"/>
  <c r="C96" i="2"/>
  <c r="B96" i="2"/>
  <c r="Q96" i="2" s="1"/>
  <c r="A96" i="2"/>
  <c r="M95" i="2"/>
  <c r="L95" i="2"/>
  <c r="K95" i="2"/>
  <c r="J95" i="2"/>
  <c r="I95" i="2"/>
  <c r="H95" i="2"/>
  <c r="G95" i="2"/>
  <c r="P95" i="2" s="1"/>
  <c r="F95" i="2"/>
  <c r="E95" i="2"/>
  <c r="D95" i="2"/>
  <c r="C95" i="2"/>
  <c r="B95" i="2"/>
  <c r="A95" i="2"/>
  <c r="M94" i="2"/>
  <c r="L94" i="2"/>
  <c r="K94" i="2"/>
  <c r="J94" i="2"/>
  <c r="I94" i="2"/>
  <c r="H94" i="2"/>
  <c r="G94" i="2"/>
  <c r="P94" i="2" s="1"/>
  <c r="F94" i="2"/>
  <c r="E94" i="2"/>
  <c r="D94" i="2"/>
  <c r="C94" i="2"/>
  <c r="B94" i="2"/>
  <c r="Q94" i="2" s="1"/>
  <c r="A94" i="2"/>
  <c r="M93" i="2"/>
  <c r="L93" i="2"/>
  <c r="K93" i="2"/>
  <c r="J93" i="2"/>
  <c r="I93" i="2"/>
  <c r="H93" i="2"/>
  <c r="G93" i="2"/>
  <c r="P93" i="2" s="1"/>
  <c r="F93" i="2"/>
  <c r="E93" i="2"/>
  <c r="D93" i="2"/>
  <c r="C93" i="2"/>
  <c r="B93" i="2"/>
  <c r="A93" i="2"/>
  <c r="M92" i="2"/>
  <c r="L92" i="2"/>
  <c r="K92" i="2"/>
  <c r="J92" i="2"/>
  <c r="I92" i="2"/>
  <c r="H92" i="2"/>
  <c r="G92" i="2"/>
  <c r="P92" i="2" s="1"/>
  <c r="F92" i="2"/>
  <c r="E92" i="2"/>
  <c r="D92" i="2"/>
  <c r="C92" i="2"/>
  <c r="B92" i="2"/>
  <c r="Q92" i="2" s="1"/>
  <c r="A92" i="2"/>
  <c r="M91" i="2"/>
  <c r="L91" i="2"/>
  <c r="K91" i="2"/>
  <c r="J91" i="2"/>
  <c r="I91" i="2"/>
  <c r="H91" i="2"/>
  <c r="G91" i="2"/>
  <c r="P91" i="2" s="1"/>
  <c r="F91" i="2"/>
  <c r="E91" i="2"/>
  <c r="D91" i="2"/>
  <c r="C91" i="2"/>
  <c r="B91" i="2"/>
  <c r="A91" i="2"/>
  <c r="M90" i="2"/>
  <c r="L90" i="2"/>
  <c r="K90" i="2"/>
  <c r="J90" i="2"/>
  <c r="I90" i="2"/>
  <c r="H90" i="2"/>
  <c r="G90" i="2"/>
  <c r="P90" i="2" s="1"/>
  <c r="F90" i="2"/>
  <c r="E90" i="2"/>
  <c r="D90" i="2"/>
  <c r="C90" i="2"/>
  <c r="B90" i="2"/>
  <c r="Q90" i="2" s="1"/>
  <c r="A90" i="2"/>
  <c r="M89" i="2"/>
  <c r="L89" i="2"/>
  <c r="K89" i="2"/>
  <c r="J89" i="2"/>
  <c r="I89" i="2"/>
  <c r="H89" i="2"/>
  <c r="G89" i="2"/>
  <c r="P89" i="2" s="1"/>
  <c r="F89" i="2"/>
  <c r="E89" i="2"/>
  <c r="D89" i="2"/>
  <c r="C89" i="2"/>
  <c r="B89" i="2"/>
  <c r="A89" i="2"/>
  <c r="M88" i="2"/>
  <c r="L88" i="2"/>
  <c r="K88" i="2"/>
  <c r="J88" i="2"/>
  <c r="I88" i="2"/>
  <c r="H88" i="2"/>
  <c r="G88" i="2"/>
  <c r="P88" i="2" s="1"/>
  <c r="F88" i="2"/>
  <c r="E88" i="2"/>
  <c r="D88" i="2"/>
  <c r="C88" i="2"/>
  <c r="B88" i="2"/>
  <c r="Q88" i="2" s="1"/>
  <c r="A88" i="2"/>
  <c r="M87" i="2"/>
  <c r="L87" i="2"/>
  <c r="K87" i="2"/>
  <c r="J87" i="2"/>
  <c r="I87" i="2"/>
  <c r="H87" i="2"/>
  <c r="G87" i="2"/>
  <c r="P87" i="2" s="1"/>
  <c r="F87" i="2"/>
  <c r="E87" i="2"/>
  <c r="D87" i="2"/>
  <c r="C87" i="2"/>
  <c r="B87" i="2"/>
  <c r="A87" i="2"/>
  <c r="M86" i="2"/>
  <c r="L86" i="2"/>
  <c r="K86" i="2"/>
  <c r="J86" i="2"/>
  <c r="I86" i="2"/>
  <c r="H86" i="2"/>
  <c r="G86" i="2"/>
  <c r="P86" i="2" s="1"/>
  <c r="F86" i="2"/>
  <c r="E86" i="2"/>
  <c r="D86" i="2"/>
  <c r="C86" i="2"/>
  <c r="B86" i="2"/>
  <c r="Q86" i="2" s="1"/>
  <c r="A86" i="2"/>
  <c r="M85" i="2"/>
  <c r="L85" i="2"/>
  <c r="K85" i="2"/>
  <c r="J85" i="2"/>
  <c r="I85" i="2"/>
  <c r="H85" i="2"/>
  <c r="G85" i="2"/>
  <c r="P85" i="2" s="1"/>
  <c r="F85" i="2"/>
  <c r="E85" i="2"/>
  <c r="D85" i="2"/>
  <c r="C85" i="2"/>
  <c r="B85" i="2"/>
  <c r="A85" i="2"/>
  <c r="M84" i="2"/>
  <c r="L84" i="2"/>
  <c r="K84" i="2"/>
  <c r="J84" i="2"/>
  <c r="I84" i="2"/>
  <c r="H84" i="2"/>
  <c r="G84" i="2"/>
  <c r="P84" i="2" s="1"/>
  <c r="F84" i="2"/>
  <c r="E84" i="2"/>
  <c r="D84" i="2"/>
  <c r="C84" i="2"/>
  <c r="B84" i="2"/>
  <c r="Q84" i="2" s="1"/>
  <c r="A84" i="2"/>
  <c r="M83" i="2"/>
  <c r="L83" i="2"/>
  <c r="K83" i="2"/>
  <c r="J83" i="2"/>
  <c r="I83" i="2"/>
  <c r="H83" i="2"/>
  <c r="G83" i="2"/>
  <c r="P83" i="2" s="1"/>
  <c r="F83" i="2"/>
  <c r="E83" i="2"/>
  <c r="D83" i="2"/>
  <c r="C83" i="2"/>
  <c r="B83" i="2"/>
  <c r="A83" i="2"/>
  <c r="M82" i="2"/>
  <c r="L82" i="2"/>
  <c r="K82" i="2"/>
  <c r="J82" i="2"/>
  <c r="I82" i="2"/>
  <c r="H82" i="2"/>
  <c r="G82" i="2"/>
  <c r="P82" i="2" s="1"/>
  <c r="F82" i="2"/>
  <c r="E82" i="2"/>
  <c r="D82" i="2"/>
  <c r="C82" i="2"/>
  <c r="B82" i="2"/>
  <c r="Q82" i="2" s="1"/>
  <c r="A82" i="2"/>
  <c r="M81" i="2"/>
  <c r="L81" i="2"/>
  <c r="K81" i="2"/>
  <c r="J81" i="2"/>
  <c r="I81" i="2"/>
  <c r="H81" i="2"/>
  <c r="G81" i="2"/>
  <c r="P81" i="2" s="1"/>
  <c r="F81" i="2"/>
  <c r="E81" i="2"/>
  <c r="D81" i="2"/>
  <c r="C81" i="2"/>
  <c r="B81" i="2"/>
  <c r="A81" i="2"/>
  <c r="M80" i="2"/>
  <c r="L80" i="2"/>
  <c r="K80" i="2"/>
  <c r="J80" i="2"/>
  <c r="I80" i="2"/>
  <c r="H80" i="2"/>
  <c r="G80" i="2"/>
  <c r="P80" i="2" s="1"/>
  <c r="F80" i="2"/>
  <c r="E80" i="2"/>
  <c r="D80" i="2"/>
  <c r="C80" i="2"/>
  <c r="B80" i="2"/>
  <c r="Q80" i="2" s="1"/>
  <c r="A80" i="2"/>
  <c r="M79" i="2"/>
  <c r="L79" i="2"/>
  <c r="K79" i="2"/>
  <c r="J79" i="2"/>
  <c r="I79" i="2"/>
  <c r="H79" i="2"/>
  <c r="G79" i="2"/>
  <c r="P79" i="2" s="1"/>
  <c r="F79" i="2"/>
  <c r="E79" i="2"/>
  <c r="D79" i="2"/>
  <c r="C79" i="2"/>
  <c r="B79" i="2"/>
  <c r="A79" i="2"/>
  <c r="M78" i="2"/>
  <c r="L78" i="2"/>
  <c r="K78" i="2"/>
  <c r="J78" i="2"/>
  <c r="I78" i="2"/>
  <c r="H78" i="2"/>
  <c r="G78" i="2"/>
  <c r="P78" i="2" s="1"/>
  <c r="F78" i="2"/>
  <c r="E78" i="2"/>
  <c r="D78" i="2"/>
  <c r="C78" i="2"/>
  <c r="B78" i="2"/>
  <c r="Q78" i="2" s="1"/>
  <c r="A78" i="2"/>
  <c r="M77" i="2"/>
  <c r="L77" i="2"/>
  <c r="K77" i="2"/>
  <c r="J77" i="2"/>
  <c r="I77" i="2"/>
  <c r="H77" i="2"/>
  <c r="G77" i="2"/>
  <c r="P77" i="2" s="1"/>
  <c r="F77" i="2"/>
  <c r="E77" i="2"/>
  <c r="D77" i="2"/>
  <c r="C77" i="2"/>
  <c r="B77" i="2"/>
  <c r="A77" i="2"/>
  <c r="M76" i="2"/>
  <c r="L76" i="2"/>
  <c r="K76" i="2"/>
  <c r="J76" i="2"/>
  <c r="I76" i="2"/>
  <c r="H76" i="2"/>
  <c r="G76" i="2"/>
  <c r="P76" i="2" s="1"/>
  <c r="F76" i="2"/>
  <c r="E76" i="2"/>
  <c r="D76" i="2"/>
  <c r="C76" i="2"/>
  <c r="B76" i="2"/>
  <c r="Q76" i="2" s="1"/>
  <c r="A76" i="2"/>
  <c r="M75" i="2"/>
  <c r="L75" i="2"/>
  <c r="K75" i="2"/>
  <c r="J75" i="2"/>
  <c r="I75" i="2"/>
  <c r="H75" i="2"/>
  <c r="G75" i="2"/>
  <c r="P75" i="2" s="1"/>
  <c r="F75" i="2"/>
  <c r="E75" i="2"/>
  <c r="D75" i="2"/>
  <c r="C75" i="2"/>
  <c r="B75" i="2"/>
  <c r="A75" i="2"/>
  <c r="M74" i="2"/>
  <c r="L74" i="2"/>
  <c r="K74" i="2"/>
  <c r="J74" i="2"/>
  <c r="I74" i="2"/>
  <c r="H74" i="2"/>
  <c r="G74" i="2"/>
  <c r="P74" i="2" s="1"/>
  <c r="F74" i="2"/>
  <c r="E74" i="2"/>
  <c r="D74" i="2"/>
  <c r="C74" i="2"/>
  <c r="B74" i="2"/>
  <c r="Q74" i="2" s="1"/>
  <c r="A74" i="2"/>
  <c r="M73" i="2"/>
  <c r="L73" i="2"/>
  <c r="K73" i="2"/>
  <c r="J73" i="2"/>
  <c r="I73" i="2"/>
  <c r="H73" i="2"/>
  <c r="G73" i="2"/>
  <c r="P73" i="2" s="1"/>
  <c r="F73" i="2"/>
  <c r="E73" i="2"/>
  <c r="D73" i="2"/>
  <c r="C73" i="2"/>
  <c r="B73" i="2"/>
  <c r="A73" i="2"/>
  <c r="M72" i="2"/>
  <c r="L72" i="2"/>
  <c r="K72" i="2"/>
  <c r="J72" i="2"/>
  <c r="I72" i="2"/>
  <c r="H72" i="2"/>
  <c r="G72" i="2"/>
  <c r="P72" i="2" s="1"/>
  <c r="F72" i="2"/>
  <c r="E72" i="2"/>
  <c r="D72" i="2"/>
  <c r="C72" i="2"/>
  <c r="B72" i="2"/>
  <c r="Q72" i="2" s="1"/>
  <c r="A72" i="2"/>
  <c r="M71" i="2"/>
  <c r="L71" i="2"/>
  <c r="K71" i="2"/>
  <c r="J71" i="2"/>
  <c r="I71" i="2"/>
  <c r="H71" i="2"/>
  <c r="G71" i="2"/>
  <c r="P71" i="2" s="1"/>
  <c r="F71" i="2"/>
  <c r="E71" i="2"/>
  <c r="D71" i="2"/>
  <c r="C71" i="2"/>
  <c r="B71" i="2"/>
  <c r="A71" i="2"/>
  <c r="M70" i="2"/>
  <c r="L70" i="2"/>
  <c r="K70" i="2"/>
  <c r="J70" i="2"/>
  <c r="I70" i="2"/>
  <c r="H70" i="2"/>
  <c r="G70" i="2"/>
  <c r="P70" i="2" s="1"/>
  <c r="F70" i="2"/>
  <c r="E70" i="2"/>
  <c r="D70" i="2"/>
  <c r="C70" i="2"/>
  <c r="B70" i="2"/>
  <c r="Q70" i="2" s="1"/>
  <c r="A70" i="2"/>
  <c r="M69" i="2"/>
  <c r="L69" i="2"/>
  <c r="K69" i="2"/>
  <c r="J69" i="2"/>
  <c r="I69" i="2"/>
  <c r="H69" i="2"/>
  <c r="G69" i="2"/>
  <c r="P69" i="2" s="1"/>
  <c r="F69" i="2"/>
  <c r="E69" i="2"/>
  <c r="D69" i="2"/>
  <c r="C69" i="2"/>
  <c r="B69" i="2"/>
  <c r="A69" i="2"/>
  <c r="M68" i="2"/>
  <c r="L68" i="2"/>
  <c r="K68" i="2"/>
  <c r="J68" i="2"/>
  <c r="I68" i="2"/>
  <c r="H68" i="2"/>
  <c r="G68" i="2"/>
  <c r="P68" i="2" s="1"/>
  <c r="F68" i="2"/>
  <c r="E68" i="2"/>
  <c r="D68" i="2"/>
  <c r="C68" i="2"/>
  <c r="B68" i="2"/>
  <c r="Q68" i="2" s="1"/>
  <c r="A68" i="2"/>
  <c r="M67" i="2"/>
  <c r="L67" i="2"/>
  <c r="K67" i="2"/>
  <c r="J67" i="2"/>
  <c r="I67" i="2"/>
  <c r="H67" i="2"/>
  <c r="G67" i="2"/>
  <c r="P67" i="2" s="1"/>
  <c r="F67" i="2"/>
  <c r="E67" i="2"/>
  <c r="D67" i="2"/>
  <c r="C67" i="2"/>
  <c r="B67" i="2"/>
  <c r="A67" i="2"/>
  <c r="M66" i="2"/>
  <c r="L66" i="2"/>
  <c r="K66" i="2"/>
  <c r="J66" i="2"/>
  <c r="I66" i="2"/>
  <c r="H66" i="2"/>
  <c r="G66" i="2"/>
  <c r="P66" i="2" s="1"/>
  <c r="F66" i="2"/>
  <c r="E66" i="2"/>
  <c r="D66" i="2"/>
  <c r="C66" i="2"/>
  <c r="B66" i="2"/>
  <c r="Q66" i="2" s="1"/>
  <c r="A66" i="2"/>
  <c r="M65" i="2"/>
  <c r="L65" i="2"/>
  <c r="K65" i="2"/>
  <c r="J65" i="2"/>
  <c r="I65" i="2"/>
  <c r="H65" i="2"/>
  <c r="G65" i="2"/>
  <c r="P65" i="2" s="1"/>
  <c r="F65" i="2"/>
  <c r="E65" i="2"/>
  <c r="D65" i="2"/>
  <c r="C65" i="2"/>
  <c r="B65" i="2"/>
  <c r="A65" i="2"/>
  <c r="M64" i="2"/>
  <c r="L64" i="2"/>
  <c r="K64" i="2"/>
  <c r="J64" i="2"/>
  <c r="I64" i="2"/>
  <c r="H64" i="2"/>
  <c r="G64" i="2"/>
  <c r="P64" i="2" s="1"/>
  <c r="F64" i="2"/>
  <c r="E64" i="2"/>
  <c r="D64" i="2"/>
  <c r="C64" i="2"/>
  <c r="B64" i="2"/>
  <c r="Q64" i="2" s="1"/>
  <c r="A64" i="2"/>
  <c r="M63" i="2"/>
  <c r="L63" i="2"/>
  <c r="K63" i="2"/>
  <c r="J63" i="2"/>
  <c r="I63" i="2"/>
  <c r="H63" i="2"/>
  <c r="G63" i="2"/>
  <c r="P63" i="2" s="1"/>
  <c r="F63" i="2"/>
  <c r="E63" i="2"/>
  <c r="D63" i="2"/>
  <c r="C63" i="2"/>
  <c r="B63" i="2"/>
  <c r="A63" i="2"/>
  <c r="M62" i="2"/>
  <c r="L62" i="2"/>
  <c r="K62" i="2"/>
  <c r="J62" i="2"/>
  <c r="I62" i="2"/>
  <c r="H62" i="2"/>
  <c r="G62" i="2"/>
  <c r="P62" i="2" s="1"/>
  <c r="F62" i="2"/>
  <c r="E62" i="2"/>
  <c r="D62" i="2"/>
  <c r="C62" i="2"/>
  <c r="B62" i="2"/>
  <c r="Q62" i="2" s="1"/>
  <c r="A62" i="2"/>
  <c r="M61" i="2"/>
  <c r="L61" i="2"/>
  <c r="K61" i="2"/>
  <c r="J61" i="2"/>
  <c r="I61" i="2"/>
  <c r="H61" i="2"/>
  <c r="G61" i="2"/>
  <c r="P61" i="2" s="1"/>
  <c r="F61" i="2"/>
  <c r="E61" i="2"/>
  <c r="D61" i="2"/>
  <c r="C61" i="2"/>
  <c r="B61" i="2"/>
  <c r="A61" i="2"/>
  <c r="M60" i="2"/>
  <c r="L60" i="2"/>
  <c r="K60" i="2"/>
  <c r="J60" i="2"/>
  <c r="I60" i="2"/>
  <c r="H60" i="2"/>
  <c r="G60" i="2"/>
  <c r="P60" i="2" s="1"/>
  <c r="F60" i="2"/>
  <c r="E60" i="2"/>
  <c r="D60" i="2"/>
  <c r="C60" i="2"/>
  <c r="B60" i="2"/>
  <c r="A60" i="2"/>
  <c r="M59" i="2"/>
  <c r="L59" i="2"/>
  <c r="K59" i="2"/>
  <c r="J59" i="2"/>
  <c r="I59" i="2"/>
  <c r="H59" i="2"/>
  <c r="G59" i="2"/>
  <c r="P59" i="2" s="1"/>
  <c r="F59" i="2"/>
  <c r="E59" i="2"/>
  <c r="D59" i="2"/>
  <c r="C59" i="2"/>
  <c r="B59" i="2"/>
  <c r="Q59" i="2" s="1"/>
  <c r="A59" i="2"/>
  <c r="M58" i="2"/>
  <c r="L58" i="2"/>
  <c r="K58" i="2"/>
  <c r="J58" i="2"/>
  <c r="I58" i="2"/>
  <c r="H58" i="2"/>
  <c r="G58" i="2"/>
  <c r="P58" i="2" s="1"/>
  <c r="F58" i="2"/>
  <c r="E58" i="2"/>
  <c r="D58" i="2"/>
  <c r="C58" i="2"/>
  <c r="B58" i="2"/>
  <c r="Q58" i="2" s="1"/>
  <c r="A58" i="2"/>
  <c r="M57" i="2"/>
  <c r="L57" i="2"/>
  <c r="K57" i="2"/>
  <c r="J57" i="2"/>
  <c r="I57" i="2"/>
  <c r="H57" i="2"/>
  <c r="G57" i="2"/>
  <c r="P57" i="2" s="1"/>
  <c r="F57" i="2"/>
  <c r="E57" i="2"/>
  <c r="D57" i="2"/>
  <c r="C57" i="2"/>
  <c r="B57" i="2"/>
  <c r="Q57" i="2" s="1"/>
  <c r="A57" i="2"/>
  <c r="M56" i="2"/>
  <c r="L56" i="2"/>
  <c r="K56" i="2"/>
  <c r="J56" i="2"/>
  <c r="I56" i="2"/>
  <c r="H56" i="2"/>
  <c r="G56" i="2"/>
  <c r="P56" i="2" s="1"/>
  <c r="F56" i="2"/>
  <c r="E56" i="2"/>
  <c r="D56" i="2"/>
  <c r="C56" i="2"/>
  <c r="B56" i="2"/>
  <c r="A56" i="2"/>
  <c r="M55" i="2"/>
  <c r="L55" i="2"/>
  <c r="K55" i="2"/>
  <c r="J55" i="2"/>
  <c r="I55" i="2"/>
  <c r="H55" i="2"/>
  <c r="G55" i="2"/>
  <c r="P55" i="2" s="1"/>
  <c r="F55" i="2"/>
  <c r="E55" i="2"/>
  <c r="D55" i="2"/>
  <c r="C55" i="2"/>
  <c r="B55" i="2"/>
  <c r="Q55" i="2" s="1"/>
  <c r="A55" i="2"/>
  <c r="M54" i="2"/>
  <c r="L54" i="2"/>
  <c r="K54" i="2"/>
  <c r="J54" i="2"/>
  <c r="I54" i="2"/>
  <c r="H54" i="2"/>
  <c r="G54" i="2"/>
  <c r="P54" i="2" s="1"/>
  <c r="F54" i="2"/>
  <c r="E54" i="2"/>
  <c r="D54" i="2"/>
  <c r="C54" i="2"/>
  <c r="B54" i="2"/>
  <c r="Q54" i="2" s="1"/>
  <c r="A54" i="2"/>
  <c r="M53" i="2"/>
  <c r="L53" i="2"/>
  <c r="K53" i="2"/>
  <c r="J53" i="2"/>
  <c r="I53" i="2"/>
  <c r="H53" i="2"/>
  <c r="G53" i="2"/>
  <c r="P53" i="2" s="1"/>
  <c r="F53" i="2"/>
  <c r="E53" i="2"/>
  <c r="D53" i="2"/>
  <c r="C53" i="2"/>
  <c r="B53" i="2"/>
  <c r="A53" i="2"/>
  <c r="M52" i="2"/>
  <c r="L52" i="2"/>
  <c r="K52" i="2"/>
  <c r="J52" i="2"/>
  <c r="I52" i="2"/>
  <c r="H52" i="2"/>
  <c r="G52" i="2"/>
  <c r="P52" i="2" s="1"/>
  <c r="F52" i="2"/>
  <c r="E52" i="2"/>
  <c r="D52" i="2"/>
  <c r="C52" i="2"/>
  <c r="B52" i="2"/>
  <c r="A52" i="2"/>
  <c r="M51" i="2"/>
  <c r="L51" i="2"/>
  <c r="K51" i="2"/>
  <c r="J51" i="2"/>
  <c r="I51" i="2"/>
  <c r="H51" i="2"/>
  <c r="G51" i="2"/>
  <c r="P51" i="2" s="1"/>
  <c r="F51" i="2"/>
  <c r="E51" i="2"/>
  <c r="D51" i="2"/>
  <c r="C51" i="2"/>
  <c r="B51" i="2"/>
  <c r="Q51" i="2" s="1"/>
  <c r="A51" i="2"/>
  <c r="M50" i="2"/>
  <c r="L50" i="2"/>
  <c r="K50" i="2"/>
  <c r="J50" i="2"/>
  <c r="I50" i="2"/>
  <c r="H50" i="2"/>
  <c r="G50" i="2"/>
  <c r="P50" i="2" s="1"/>
  <c r="F50" i="2"/>
  <c r="E50" i="2"/>
  <c r="D50" i="2"/>
  <c r="C50" i="2"/>
  <c r="B50" i="2"/>
  <c r="Q50" i="2" s="1"/>
  <c r="A50" i="2"/>
  <c r="M49" i="2"/>
  <c r="L49" i="2"/>
  <c r="K49" i="2"/>
  <c r="J49" i="2"/>
  <c r="I49" i="2"/>
  <c r="H49" i="2"/>
  <c r="G49" i="2"/>
  <c r="P49" i="2" s="1"/>
  <c r="F49" i="2"/>
  <c r="E49" i="2"/>
  <c r="D49" i="2"/>
  <c r="C49" i="2"/>
  <c r="B49" i="2"/>
  <c r="A49" i="2"/>
  <c r="M48" i="2"/>
  <c r="L48" i="2"/>
  <c r="K48" i="2"/>
  <c r="J48" i="2"/>
  <c r="I48" i="2"/>
  <c r="H48" i="2"/>
  <c r="G48" i="2"/>
  <c r="P48" i="2" s="1"/>
  <c r="F48" i="2"/>
  <c r="E48" i="2"/>
  <c r="D48" i="2"/>
  <c r="C48" i="2"/>
  <c r="B48" i="2"/>
  <c r="A48" i="2"/>
  <c r="M47" i="2"/>
  <c r="L47" i="2"/>
  <c r="K47" i="2"/>
  <c r="J47" i="2"/>
  <c r="I47" i="2"/>
  <c r="H47" i="2"/>
  <c r="G47" i="2"/>
  <c r="P47" i="2" s="1"/>
  <c r="F47" i="2"/>
  <c r="E47" i="2"/>
  <c r="D47" i="2"/>
  <c r="C47" i="2"/>
  <c r="B47" i="2"/>
  <c r="Q47" i="2" s="1"/>
  <c r="A47" i="2"/>
  <c r="M46" i="2"/>
  <c r="L46" i="2"/>
  <c r="K46" i="2"/>
  <c r="J46" i="2"/>
  <c r="I46" i="2"/>
  <c r="H46" i="2"/>
  <c r="G46" i="2"/>
  <c r="P46" i="2" s="1"/>
  <c r="F46" i="2"/>
  <c r="E46" i="2"/>
  <c r="D46" i="2"/>
  <c r="C46" i="2"/>
  <c r="B46" i="2"/>
  <c r="Q46" i="2" s="1"/>
  <c r="A46" i="2"/>
  <c r="M45" i="2"/>
  <c r="L45" i="2"/>
  <c r="K45" i="2"/>
  <c r="J45" i="2"/>
  <c r="I45" i="2"/>
  <c r="H45" i="2"/>
  <c r="G45" i="2"/>
  <c r="P45" i="2" s="1"/>
  <c r="F45" i="2"/>
  <c r="E45" i="2"/>
  <c r="D45" i="2"/>
  <c r="C45" i="2"/>
  <c r="B45" i="2"/>
  <c r="Q45" i="2" s="1"/>
  <c r="A45" i="2"/>
  <c r="M44" i="2"/>
  <c r="L44" i="2"/>
  <c r="K44" i="2"/>
  <c r="J44" i="2"/>
  <c r="I44" i="2"/>
  <c r="H44" i="2"/>
  <c r="G44" i="2"/>
  <c r="P44" i="2" s="1"/>
  <c r="F44" i="2"/>
  <c r="E44" i="2"/>
  <c r="D44" i="2"/>
  <c r="C44" i="2"/>
  <c r="B44" i="2"/>
  <c r="A44" i="2"/>
  <c r="M43" i="2"/>
  <c r="L43" i="2"/>
  <c r="K43" i="2"/>
  <c r="J43" i="2"/>
  <c r="I43" i="2"/>
  <c r="H43" i="2"/>
  <c r="G43" i="2"/>
  <c r="P43" i="2" s="1"/>
  <c r="F43" i="2"/>
  <c r="E43" i="2"/>
  <c r="D43" i="2"/>
  <c r="C43" i="2"/>
  <c r="B43" i="2"/>
  <c r="Q43" i="2" s="1"/>
  <c r="A43" i="2"/>
  <c r="M42" i="2"/>
  <c r="L42" i="2"/>
  <c r="K42" i="2"/>
  <c r="J42" i="2"/>
  <c r="I42" i="2"/>
  <c r="H42" i="2"/>
  <c r="G42" i="2"/>
  <c r="P42" i="2" s="1"/>
  <c r="F42" i="2"/>
  <c r="E42" i="2"/>
  <c r="D42" i="2"/>
  <c r="C42" i="2"/>
  <c r="B42" i="2"/>
  <c r="Q42" i="2" s="1"/>
  <c r="A42" i="2"/>
  <c r="M41" i="2"/>
  <c r="L41" i="2"/>
  <c r="K41" i="2"/>
  <c r="J41" i="2"/>
  <c r="I41" i="2"/>
  <c r="H41" i="2"/>
  <c r="G41" i="2"/>
  <c r="P41" i="2" s="1"/>
  <c r="F41" i="2"/>
  <c r="E41" i="2"/>
  <c r="D41" i="2"/>
  <c r="C41" i="2"/>
  <c r="B41" i="2"/>
  <c r="Q41" i="2" s="1"/>
  <c r="A41" i="2"/>
  <c r="M40" i="2"/>
  <c r="L40" i="2"/>
  <c r="K40" i="2"/>
  <c r="J40" i="2"/>
  <c r="I40" i="2"/>
  <c r="H40" i="2"/>
  <c r="G40" i="2"/>
  <c r="P40" i="2" s="1"/>
  <c r="F40" i="2"/>
  <c r="E40" i="2"/>
  <c r="D40" i="2"/>
  <c r="C40" i="2"/>
  <c r="B40" i="2"/>
  <c r="A40" i="2"/>
  <c r="M39" i="2"/>
  <c r="L39" i="2"/>
  <c r="K39" i="2"/>
  <c r="J39" i="2"/>
  <c r="I39" i="2"/>
  <c r="H39" i="2"/>
  <c r="G39" i="2"/>
  <c r="P39" i="2" s="1"/>
  <c r="F39" i="2"/>
  <c r="E39" i="2"/>
  <c r="D39" i="2"/>
  <c r="C39" i="2"/>
  <c r="B39" i="2"/>
  <c r="Q39" i="2" s="1"/>
  <c r="A39" i="2"/>
  <c r="M38" i="2"/>
  <c r="L38" i="2"/>
  <c r="K38" i="2"/>
  <c r="J38" i="2"/>
  <c r="I38" i="2"/>
  <c r="H38" i="2"/>
  <c r="G38" i="2"/>
  <c r="P38" i="2" s="1"/>
  <c r="F38" i="2"/>
  <c r="E38" i="2"/>
  <c r="D38" i="2"/>
  <c r="C38" i="2"/>
  <c r="B38" i="2"/>
  <c r="Q38" i="2" s="1"/>
  <c r="A38" i="2"/>
  <c r="M37" i="2"/>
  <c r="L37" i="2"/>
  <c r="K37" i="2"/>
  <c r="J37" i="2"/>
  <c r="I37" i="2"/>
  <c r="H37" i="2"/>
  <c r="G37" i="2"/>
  <c r="P37" i="2" s="1"/>
  <c r="F37" i="2"/>
  <c r="E37" i="2"/>
  <c r="D37" i="2"/>
  <c r="C37" i="2"/>
  <c r="B37" i="2"/>
  <c r="A37" i="2"/>
  <c r="M36" i="2"/>
  <c r="L36" i="2"/>
  <c r="K36" i="2"/>
  <c r="J36" i="2"/>
  <c r="I36" i="2"/>
  <c r="H36" i="2"/>
  <c r="G36" i="2"/>
  <c r="P36" i="2" s="1"/>
  <c r="F36" i="2"/>
  <c r="E36" i="2"/>
  <c r="D36" i="2"/>
  <c r="C36" i="2"/>
  <c r="B36" i="2"/>
  <c r="A36" i="2"/>
  <c r="M35" i="2"/>
  <c r="L35" i="2"/>
  <c r="K35" i="2"/>
  <c r="J35" i="2"/>
  <c r="I35" i="2"/>
  <c r="H35" i="2"/>
  <c r="G35" i="2"/>
  <c r="P35" i="2" s="1"/>
  <c r="F35" i="2"/>
  <c r="E35" i="2"/>
  <c r="D35" i="2"/>
  <c r="C35" i="2"/>
  <c r="B35" i="2"/>
  <c r="Q35" i="2" s="1"/>
  <c r="A35" i="2"/>
  <c r="M34" i="2"/>
  <c r="L34" i="2"/>
  <c r="K34" i="2"/>
  <c r="J34" i="2"/>
  <c r="I34" i="2"/>
  <c r="H34" i="2"/>
  <c r="G34" i="2"/>
  <c r="P34" i="2" s="1"/>
  <c r="F34" i="2"/>
  <c r="E34" i="2"/>
  <c r="D34" i="2"/>
  <c r="C34" i="2"/>
  <c r="B34" i="2"/>
  <c r="Q34" i="2" s="1"/>
  <c r="A34" i="2"/>
  <c r="M33" i="2"/>
  <c r="L33" i="2"/>
  <c r="K33" i="2"/>
  <c r="J33" i="2"/>
  <c r="I33" i="2"/>
  <c r="H33" i="2"/>
  <c r="G33" i="2"/>
  <c r="P33" i="2" s="1"/>
  <c r="F33" i="2"/>
  <c r="E33" i="2"/>
  <c r="D33" i="2"/>
  <c r="C33" i="2"/>
  <c r="B33" i="2"/>
  <c r="Q33" i="2" s="1"/>
  <c r="A33" i="2"/>
  <c r="M32" i="2"/>
  <c r="L32" i="2"/>
  <c r="K32" i="2"/>
  <c r="J32" i="2"/>
  <c r="I32" i="2"/>
  <c r="H32" i="2"/>
  <c r="G32" i="2"/>
  <c r="P32" i="2" s="1"/>
  <c r="F32" i="2"/>
  <c r="E32" i="2"/>
  <c r="D32" i="2"/>
  <c r="C32" i="2"/>
  <c r="B32" i="2"/>
  <c r="A32" i="2"/>
  <c r="M31" i="2"/>
  <c r="L31" i="2"/>
  <c r="K31" i="2"/>
  <c r="J31" i="2"/>
  <c r="I31" i="2"/>
  <c r="H31" i="2"/>
  <c r="G31" i="2"/>
  <c r="P31" i="2" s="1"/>
  <c r="F31" i="2"/>
  <c r="E31" i="2"/>
  <c r="D31" i="2"/>
  <c r="C31" i="2"/>
  <c r="B31" i="2"/>
  <c r="Q31" i="2" s="1"/>
  <c r="A31" i="2"/>
  <c r="M30" i="2"/>
  <c r="L30" i="2"/>
  <c r="K30" i="2"/>
  <c r="J30" i="2"/>
  <c r="I30" i="2"/>
  <c r="H30" i="2"/>
  <c r="G30" i="2"/>
  <c r="P30" i="2" s="1"/>
  <c r="F30" i="2"/>
  <c r="E30" i="2"/>
  <c r="D30" i="2"/>
  <c r="C30" i="2"/>
  <c r="B30" i="2"/>
  <c r="Q30" i="2" s="1"/>
  <c r="A30" i="2"/>
  <c r="M29" i="2"/>
  <c r="L29" i="2"/>
  <c r="K29" i="2"/>
  <c r="J29" i="2"/>
  <c r="I29" i="2"/>
  <c r="H29" i="2"/>
  <c r="G29" i="2"/>
  <c r="P29" i="2" s="1"/>
  <c r="F29" i="2"/>
  <c r="E29" i="2"/>
  <c r="D29" i="2"/>
  <c r="C29" i="2"/>
  <c r="B29" i="2"/>
  <c r="A29" i="2"/>
  <c r="M28" i="2"/>
  <c r="L28" i="2"/>
  <c r="K28" i="2"/>
  <c r="J28" i="2"/>
  <c r="I28" i="2"/>
  <c r="H28" i="2"/>
  <c r="G28" i="2"/>
  <c r="P28" i="2" s="1"/>
  <c r="F28" i="2"/>
  <c r="E28" i="2"/>
  <c r="D28" i="2"/>
  <c r="C28" i="2"/>
  <c r="B28" i="2"/>
  <c r="A28" i="2"/>
  <c r="M27" i="2"/>
  <c r="L27" i="2"/>
  <c r="K27" i="2"/>
  <c r="J27" i="2"/>
  <c r="I27" i="2"/>
  <c r="H27" i="2"/>
  <c r="G27" i="2"/>
  <c r="P27" i="2" s="1"/>
  <c r="F27" i="2"/>
  <c r="E27" i="2"/>
  <c r="D27" i="2"/>
  <c r="C27" i="2"/>
  <c r="B27" i="2"/>
  <c r="Q27" i="2" s="1"/>
  <c r="A27" i="2"/>
  <c r="M26" i="2"/>
  <c r="L26" i="2"/>
  <c r="K26" i="2"/>
  <c r="J26" i="2"/>
  <c r="I26" i="2"/>
  <c r="H26" i="2"/>
  <c r="G26" i="2"/>
  <c r="P26" i="2" s="1"/>
  <c r="F26" i="2"/>
  <c r="E26" i="2"/>
  <c r="D26" i="2"/>
  <c r="C26" i="2"/>
  <c r="B26" i="2"/>
  <c r="Q26" i="2" s="1"/>
  <c r="A26" i="2"/>
  <c r="M25" i="2"/>
  <c r="L25" i="2"/>
  <c r="K25" i="2"/>
  <c r="J25" i="2"/>
  <c r="I25" i="2"/>
  <c r="H25" i="2"/>
  <c r="G25" i="2"/>
  <c r="P25" i="2" s="1"/>
  <c r="F25" i="2"/>
  <c r="E25" i="2"/>
  <c r="D25" i="2"/>
  <c r="C25" i="2"/>
  <c r="B25" i="2"/>
  <c r="Q25" i="2" s="1"/>
  <c r="A25" i="2"/>
  <c r="M24" i="2"/>
  <c r="L24" i="2"/>
  <c r="K24" i="2"/>
  <c r="J24" i="2"/>
  <c r="I24" i="2"/>
  <c r="H24" i="2"/>
  <c r="G24" i="2"/>
  <c r="P24" i="2" s="1"/>
  <c r="F24" i="2"/>
  <c r="E24" i="2"/>
  <c r="D24" i="2"/>
  <c r="C24" i="2"/>
  <c r="B24" i="2"/>
  <c r="A24" i="2"/>
  <c r="M23" i="2"/>
  <c r="L23" i="2"/>
  <c r="K23" i="2"/>
  <c r="J23" i="2"/>
  <c r="I23" i="2"/>
  <c r="H23" i="2"/>
  <c r="G23" i="2"/>
  <c r="P23" i="2" s="1"/>
  <c r="F23" i="2"/>
  <c r="E23" i="2"/>
  <c r="D23" i="2"/>
  <c r="C23" i="2"/>
  <c r="B23" i="2"/>
  <c r="Q23" i="2" s="1"/>
  <c r="A23" i="2"/>
  <c r="M22" i="2"/>
  <c r="L22" i="2"/>
  <c r="K22" i="2"/>
  <c r="J22" i="2"/>
  <c r="I22" i="2"/>
  <c r="H22" i="2"/>
  <c r="G22" i="2"/>
  <c r="P22" i="2" s="1"/>
  <c r="F22" i="2"/>
  <c r="E22" i="2"/>
  <c r="D22" i="2"/>
  <c r="C22" i="2"/>
  <c r="B22" i="2"/>
  <c r="Q22" i="2" s="1"/>
  <c r="A22" i="2"/>
  <c r="M21" i="2"/>
  <c r="L21" i="2"/>
  <c r="K21" i="2"/>
  <c r="J21" i="2"/>
  <c r="I21" i="2"/>
  <c r="H21" i="2"/>
  <c r="G21" i="2"/>
  <c r="P21" i="2" s="1"/>
  <c r="F21" i="2"/>
  <c r="E21" i="2"/>
  <c r="D21" i="2"/>
  <c r="C21" i="2"/>
  <c r="B21" i="2"/>
  <c r="A21" i="2"/>
  <c r="M20" i="2"/>
  <c r="L20" i="2"/>
  <c r="K20" i="2"/>
  <c r="J20" i="2"/>
  <c r="I20" i="2"/>
  <c r="H20" i="2"/>
  <c r="G20" i="2"/>
  <c r="P20" i="2" s="1"/>
  <c r="F20" i="2"/>
  <c r="E20" i="2"/>
  <c r="D20" i="2"/>
  <c r="C20" i="2"/>
  <c r="B20" i="2"/>
  <c r="A20" i="2"/>
  <c r="M19" i="2"/>
  <c r="L19" i="2"/>
  <c r="K19" i="2"/>
  <c r="J19" i="2"/>
  <c r="I19" i="2"/>
  <c r="H19" i="2"/>
  <c r="G19" i="2"/>
  <c r="P19" i="2" s="1"/>
  <c r="F19" i="2"/>
  <c r="E19" i="2"/>
  <c r="D19" i="2"/>
  <c r="C19" i="2"/>
  <c r="B19" i="2"/>
  <c r="Q19" i="2" s="1"/>
  <c r="A19" i="2"/>
  <c r="M18" i="2"/>
  <c r="L18" i="2"/>
  <c r="K18" i="2"/>
  <c r="J18" i="2"/>
  <c r="I18" i="2"/>
  <c r="H18" i="2"/>
  <c r="G18" i="2"/>
  <c r="P18" i="2" s="1"/>
  <c r="F18" i="2"/>
  <c r="E18" i="2"/>
  <c r="D18" i="2"/>
  <c r="C18" i="2"/>
  <c r="B18" i="2"/>
  <c r="Q18" i="2" s="1"/>
  <c r="A18" i="2"/>
  <c r="M17" i="2"/>
  <c r="L17" i="2"/>
  <c r="K17" i="2"/>
  <c r="J17" i="2"/>
  <c r="I17" i="2"/>
  <c r="H17" i="2"/>
  <c r="G17" i="2"/>
  <c r="P17" i="2" s="1"/>
  <c r="F17" i="2"/>
  <c r="E17" i="2"/>
  <c r="D17" i="2"/>
  <c r="C17" i="2"/>
  <c r="B17" i="2"/>
  <c r="A17" i="2"/>
  <c r="M16" i="2"/>
  <c r="L16" i="2"/>
  <c r="K16" i="2"/>
  <c r="J16" i="2"/>
  <c r="I16" i="2"/>
  <c r="H16" i="2"/>
  <c r="G16" i="2"/>
  <c r="P16" i="2" s="1"/>
  <c r="F16" i="2"/>
  <c r="E16" i="2"/>
  <c r="D16" i="2"/>
  <c r="C16" i="2"/>
  <c r="B16" i="2"/>
  <c r="A16" i="2"/>
  <c r="M15" i="2"/>
  <c r="L15" i="2"/>
  <c r="K15" i="2"/>
  <c r="J15" i="2"/>
  <c r="I15" i="2"/>
  <c r="H15" i="2"/>
  <c r="G15" i="2"/>
  <c r="P15" i="2" s="1"/>
  <c r="F15" i="2"/>
  <c r="E15" i="2"/>
  <c r="D15" i="2"/>
  <c r="C15" i="2"/>
  <c r="B15" i="2"/>
  <c r="Q15" i="2" s="1"/>
  <c r="A15" i="2"/>
  <c r="M14" i="2"/>
  <c r="L14" i="2"/>
  <c r="K14" i="2"/>
  <c r="J14" i="2"/>
  <c r="I14" i="2"/>
  <c r="H14" i="2"/>
  <c r="G14" i="2"/>
  <c r="P14" i="2" s="1"/>
  <c r="F14" i="2"/>
  <c r="E14" i="2"/>
  <c r="D14" i="2"/>
  <c r="C14" i="2"/>
  <c r="B14" i="2"/>
  <c r="Q14" i="2" s="1"/>
  <c r="A14" i="2"/>
  <c r="M13" i="2"/>
  <c r="L13" i="2"/>
  <c r="K13" i="2"/>
  <c r="J13" i="2"/>
  <c r="I13" i="2"/>
  <c r="H13" i="2"/>
  <c r="G13" i="2"/>
  <c r="P13" i="2" s="1"/>
  <c r="F13" i="2"/>
  <c r="E13" i="2"/>
  <c r="D13" i="2"/>
  <c r="C13" i="2"/>
  <c r="B13" i="2"/>
  <c r="A13" i="2"/>
  <c r="M12" i="2"/>
  <c r="L12" i="2"/>
  <c r="K12" i="2"/>
  <c r="J12" i="2"/>
  <c r="I12" i="2"/>
  <c r="H12" i="2"/>
  <c r="G12" i="2"/>
  <c r="P12" i="2" s="1"/>
  <c r="F12" i="2"/>
  <c r="E12" i="2"/>
  <c r="D12" i="2"/>
  <c r="C12" i="2"/>
  <c r="B12" i="2"/>
  <c r="A12" i="2"/>
  <c r="M11" i="2"/>
  <c r="L11" i="2"/>
  <c r="K11" i="2"/>
  <c r="J11" i="2"/>
  <c r="I11" i="2"/>
  <c r="H11" i="2"/>
  <c r="G11" i="2"/>
  <c r="P11" i="2" s="1"/>
  <c r="F11" i="2"/>
  <c r="E11" i="2"/>
  <c r="D11" i="2"/>
  <c r="C11" i="2"/>
  <c r="B11" i="2"/>
  <c r="Q11" i="2" s="1"/>
  <c r="A11" i="2"/>
  <c r="M10" i="2"/>
  <c r="L10" i="2"/>
  <c r="K10" i="2"/>
  <c r="J10" i="2"/>
  <c r="I10" i="2"/>
  <c r="H10" i="2"/>
  <c r="G10" i="2"/>
  <c r="P10" i="2" s="1"/>
  <c r="F10" i="2"/>
  <c r="E10" i="2"/>
  <c r="D10" i="2"/>
  <c r="C10" i="2"/>
  <c r="B10" i="2"/>
  <c r="Q10" i="2" s="1"/>
  <c r="A10" i="2"/>
  <c r="M9" i="2"/>
  <c r="L9" i="2"/>
  <c r="K9" i="2"/>
  <c r="J9" i="2"/>
  <c r="I9" i="2"/>
  <c r="H9" i="2"/>
  <c r="G9" i="2"/>
  <c r="P9" i="2" s="1"/>
  <c r="F9" i="2"/>
  <c r="E9" i="2"/>
  <c r="D9" i="2"/>
  <c r="C9" i="2"/>
  <c r="B9" i="2"/>
  <c r="Q9" i="2" s="1"/>
  <c r="A9" i="2"/>
  <c r="M8" i="2"/>
  <c r="L8" i="2"/>
  <c r="K8" i="2"/>
  <c r="J8" i="2"/>
  <c r="I8" i="2"/>
  <c r="H8" i="2"/>
  <c r="G8" i="2"/>
  <c r="P8" i="2" s="1"/>
  <c r="F8" i="2"/>
  <c r="E8" i="2"/>
  <c r="D8" i="2"/>
  <c r="C8" i="2"/>
  <c r="B8" i="2"/>
  <c r="A8" i="2"/>
  <c r="M7" i="2"/>
  <c r="L7" i="2"/>
  <c r="K7" i="2"/>
  <c r="J7" i="2"/>
  <c r="I7" i="2"/>
  <c r="H7" i="2"/>
  <c r="G7" i="2"/>
  <c r="P7" i="2" s="1"/>
  <c r="F7" i="2"/>
  <c r="E7" i="2"/>
  <c r="D7" i="2"/>
  <c r="C7" i="2"/>
  <c r="B7" i="2"/>
  <c r="Q7" i="2" s="1"/>
  <c r="A7" i="2"/>
  <c r="M6" i="2"/>
  <c r="L6" i="2"/>
  <c r="K6" i="2"/>
  <c r="J6" i="2"/>
  <c r="I6" i="2"/>
  <c r="H6" i="2"/>
  <c r="G6" i="2"/>
  <c r="P6" i="2" s="1"/>
  <c r="F6" i="2"/>
  <c r="E6" i="2"/>
  <c r="D6" i="2"/>
  <c r="C6" i="2"/>
  <c r="B6" i="2"/>
  <c r="Q6" i="2" s="1"/>
  <c r="A6" i="2"/>
  <c r="M5" i="2"/>
  <c r="L5" i="2"/>
  <c r="K5" i="2"/>
  <c r="J5" i="2"/>
  <c r="I5" i="2"/>
  <c r="H5" i="2"/>
  <c r="G5" i="2"/>
  <c r="P5" i="2" s="1"/>
  <c r="F5" i="2"/>
  <c r="E5" i="2"/>
  <c r="D5" i="2"/>
  <c r="C5" i="2"/>
  <c r="B5" i="2"/>
  <c r="Q5" i="2" s="1"/>
  <c r="A5" i="2"/>
  <c r="M4" i="2"/>
  <c r="L4" i="2"/>
  <c r="K4" i="2"/>
  <c r="J4" i="2"/>
  <c r="I4" i="2"/>
  <c r="H4" i="2"/>
  <c r="G4" i="2"/>
  <c r="P4" i="2" s="1"/>
  <c r="F4" i="2"/>
  <c r="E4" i="2"/>
  <c r="D4" i="2"/>
  <c r="C4" i="2"/>
  <c r="B4" i="2"/>
  <c r="A4" i="2"/>
  <c r="M3" i="2"/>
  <c r="L3" i="2"/>
  <c r="K3" i="2"/>
  <c r="J3" i="2"/>
  <c r="I3" i="2"/>
  <c r="H3" i="2"/>
  <c r="G3" i="2"/>
  <c r="P3" i="2" s="1"/>
  <c r="F3" i="2"/>
  <c r="E3" i="2"/>
  <c r="D3" i="2"/>
  <c r="C3" i="2"/>
  <c r="B3" i="2"/>
  <c r="Q3" i="2" s="1"/>
  <c r="A3" i="2"/>
  <c r="M2" i="2"/>
  <c r="L2" i="2"/>
  <c r="M1" i="2"/>
  <c r="L1" i="2"/>
  <c r="Q211" i="2" l="1"/>
  <c r="Q232" i="2"/>
  <c r="Q237" i="2"/>
  <c r="Q381" i="2"/>
  <c r="Q885" i="2"/>
  <c r="Q21" i="2"/>
  <c r="Q37" i="2"/>
  <c r="Q53" i="2"/>
  <c r="Q61" i="2"/>
  <c r="Q163" i="2"/>
  <c r="Q195" i="2"/>
  <c r="Q205" i="2"/>
  <c r="Q207" i="2"/>
  <c r="Q209" i="2"/>
  <c r="Q214" i="2"/>
  <c r="Q216" i="2"/>
  <c r="Q223" i="2"/>
  <c r="Q264" i="2"/>
  <c r="Q269" i="2"/>
  <c r="Q301" i="2"/>
  <c r="Q333" i="2"/>
  <c r="Q681" i="2"/>
  <c r="Q198" i="2"/>
  <c r="Q200" i="2"/>
  <c r="Q273" i="2"/>
  <c r="Q303" i="2"/>
  <c r="Q509" i="2"/>
  <c r="Q13" i="2"/>
  <c r="Q17" i="2"/>
  <c r="Q29" i="2"/>
  <c r="Q49" i="2"/>
  <c r="Q4" i="2"/>
  <c r="Q8" i="2"/>
  <c r="Q12" i="2"/>
  <c r="Q16" i="2"/>
  <c r="Q20" i="2"/>
  <c r="Q24" i="2"/>
  <c r="Q28" i="2"/>
  <c r="Q32" i="2"/>
  <c r="Q36" i="2"/>
  <c r="Q40" i="2"/>
  <c r="Q44" i="2"/>
  <c r="Q48" i="2"/>
  <c r="Q52" i="2"/>
  <c r="Q56" i="2"/>
  <c r="Q60" i="2"/>
  <c r="Q63" i="2"/>
  <c r="Q65" i="2"/>
  <c r="Q67" i="2"/>
  <c r="Q69" i="2"/>
  <c r="Q71" i="2"/>
  <c r="Q73" i="2"/>
  <c r="Q75" i="2"/>
  <c r="Q77" i="2"/>
  <c r="Q79" i="2"/>
  <c r="Q81" i="2"/>
  <c r="Q83" i="2"/>
  <c r="Q85" i="2"/>
  <c r="Q87" i="2"/>
  <c r="Q89" i="2"/>
  <c r="Q91" i="2"/>
  <c r="Q93" i="2"/>
  <c r="Q95" i="2"/>
  <c r="Q97" i="2"/>
  <c r="Q99" i="2"/>
  <c r="Q101" i="2"/>
  <c r="Q103" i="2"/>
  <c r="Q105" i="2"/>
  <c r="Q107" i="2"/>
  <c r="Q109" i="2"/>
  <c r="Q111" i="2"/>
  <c r="Q113" i="2"/>
  <c r="Q115" i="2"/>
  <c r="Q117" i="2"/>
  <c r="Q119" i="2"/>
  <c r="Q121" i="2"/>
  <c r="Q123" i="2"/>
  <c r="Q155" i="2"/>
  <c r="Q187" i="2"/>
  <c r="Q221" i="2"/>
  <c r="Q243" i="2"/>
  <c r="Q255" i="2"/>
  <c r="Q349" i="2"/>
  <c r="Q529" i="2"/>
  <c r="Q616" i="2"/>
  <c r="Q139" i="2"/>
  <c r="Q171" i="2"/>
  <c r="Q147" i="2"/>
  <c r="Q179" i="2"/>
  <c r="Q241" i="2"/>
  <c r="Q246" i="2"/>
  <c r="Q275" i="2"/>
  <c r="Q297" i="2"/>
  <c r="Q365" i="2"/>
  <c r="Q400" i="2"/>
  <c r="Q489" i="2"/>
  <c r="Q559" i="2"/>
  <c r="Q566" i="2"/>
  <c r="Q305" i="2"/>
  <c r="Q329" i="2"/>
  <c r="Q345" i="2"/>
  <c r="Q361" i="2"/>
  <c r="Q392" i="2"/>
  <c r="Q457" i="2"/>
  <c r="Q477" i="2"/>
  <c r="Q525" i="2"/>
  <c r="Q535" i="2"/>
  <c r="Q573" i="2"/>
  <c r="Q697" i="2"/>
  <c r="Q281" i="2"/>
  <c r="Q313" i="2"/>
  <c r="Q325" i="2"/>
  <c r="Q341" i="2"/>
  <c r="Q357" i="2"/>
  <c r="Q373" i="2"/>
  <c r="Q384" i="2"/>
  <c r="Q397" i="2"/>
  <c r="Q408" i="2"/>
  <c r="Q413" i="2"/>
  <c r="Q490" i="2"/>
  <c r="Q510" i="2"/>
  <c r="Q543" i="2"/>
  <c r="Q125" i="2"/>
  <c r="Q129" i="2"/>
  <c r="Q133" i="2"/>
  <c r="Q225" i="2"/>
  <c r="Q227" i="2"/>
  <c r="Q239" i="2"/>
  <c r="Q253" i="2"/>
  <c r="Q257" i="2"/>
  <c r="Q259" i="2"/>
  <c r="Q271" i="2"/>
  <c r="Q285" i="2"/>
  <c r="Q287" i="2"/>
  <c r="Q289" i="2"/>
  <c r="Q317" i="2"/>
  <c r="Q319" i="2"/>
  <c r="Q321" i="2"/>
  <c r="Q337" i="2"/>
  <c r="Q353" i="2"/>
  <c r="Q369" i="2"/>
  <c r="Q376" i="2"/>
  <c r="Q389" i="2"/>
  <c r="Q458" i="2"/>
  <c r="Q478" i="2"/>
  <c r="Q551" i="2"/>
  <c r="Q635" i="2"/>
  <c r="Q532" i="2"/>
  <c r="Q537" i="2"/>
  <c r="Q545" i="2"/>
  <c r="Q553" i="2"/>
  <c r="Q561" i="2"/>
  <c r="Q577" i="2"/>
  <c r="Q633" i="2"/>
  <c r="Q652" i="2"/>
  <c r="Q667" i="2"/>
  <c r="Q677" i="2"/>
  <c r="Q693" i="2"/>
  <c r="Q764" i="2"/>
  <c r="Q766" i="2"/>
  <c r="Q788" i="2"/>
  <c r="Q565" i="2"/>
  <c r="Q581" i="2"/>
  <c r="Q585" i="2"/>
  <c r="Q589" i="2"/>
  <c r="Q593" i="2"/>
  <c r="Q597" i="2"/>
  <c r="Q601" i="2"/>
  <c r="Q605" i="2"/>
  <c r="Q609" i="2"/>
  <c r="Q665" i="2"/>
  <c r="Q689" i="2"/>
  <c r="Q405" i="2"/>
  <c r="Q416" i="2"/>
  <c r="Q461" i="2"/>
  <c r="Q473" i="2"/>
  <c r="Q493" i="2"/>
  <c r="Q505" i="2"/>
  <c r="Q527" i="2"/>
  <c r="Q531" i="2"/>
  <c r="Q533" i="2"/>
  <c r="Q539" i="2"/>
  <c r="Q541" i="2"/>
  <c r="Q547" i="2"/>
  <c r="Q549" i="2"/>
  <c r="Q555" i="2"/>
  <c r="Q557" i="2"/>
  <c r="Q569" i="2"/>
  <c r="Q574" i="2"/>
  <c r="Q612" i="2"/>
  <c r="Q648" i="2"/>
  <c r="Q685" i="2"/>
  <c r="Q701" i="2"/>
  <c r="Q820" i="2"/>
  <c r="Q626" i="2"/>
  <c r="Q658" i="2"/>
  <c r="Q706" i="2"/>
  <c r="Q714" i="2"/>
  <c r="Q722" i="2"/>
  <c r="Q837" i="2"/>
  <c r="Q611" i="2"/>
  <c r="Q615" i="2"/>
  <c r="Q632" i="2"/>
  <c r="Q651" i="2"/>
  <c r="Q664" i="2"/>
  <c r="Q750" i="2"/>
  <c r="Q853" i="2"/>
  <c r="Q613" i="2"/>
  <c r="Q625" i="2"/>
  <c r="Q642" i="2"/>
  <c r="Q674" i="2"/>
  <c r="Q710" i="2"/>
  <c r="Q718" i="2"/>
  <c r="Q777" i="2"/>
  <c r="Q798" i="2"/>
  <c r="Q801" i="2"/>
  <c r="Q869" i="2"/>
  <c r="Q756" i="2"/>
  <c r="Q758" i="2"/>
  <c r="Q769" i="2"/>
  <c r="Q833" i="2"/>
  <c r="Q849" i="2"/>
  <c r="Q865" i="2"/>
  <c r="Q881" i="2"/>
  <c r="Q705" i="2"/>
  <c r="Q709" i="2"/>
  <c r="Q713" i="2"/>
  <c r="Q717" i="2"/>
  <c r="Q721" i="2"/>
  <c r="Q744" i="2"/>
  <c r="Q761" i="2"/>
  <c r="Q780" i="2"/>
  <c r="Q782" i="2"/>
  <c r="Q785" i="2"/>
  <c r="Q804" i="2"/>
  <c r="Q814" i="2"/>
  <c r="Q817" i="2"/>
  <c r="Q829" i="2"/>
  <c r="Q845" i="2"/>
  <c r="Q861" i="2"/>
  <c r="Q877" i="2"/>
  <c r="Q618" i="2"/>
  <c r="Q628" i="2"/>
  <c r="Q629" i="2"/>
  <c r="Q631" i="2"/>
  <c r="Q634" i="2"/>
  <c r="Q641" i="2"/>
  <c r="Q644" i="2"/>
  <c r="Q645" i="2"/>
  <c r="Q647" i="2"/>
  <c r="Q650" i="2"/>
  <c r="Q657" i="2"/>
  <c r="Q660" i="2"/>
  <c r="Q661" i="2"/>
  <c r="Q663" i="2"/>
  <c r="Q666" i="2"/>
  <c r="Q673" i="2"/>
  <c r="Q676" i="2"/>
  <c r="Q680" i="2"/>
  <c r="Q684" i="2"/>
  <c r="Q688" i="2"/>
  <c r="Q692" i="2"/>
  <c r="Q696" i="2"/>
  <c r="Q700" i="2"/>
  <c r="Q704" i="2"/>
  <c r="Q708" i="2"/>
  <c r="Q712" i="2"/>
  <c r="Q716" i="2"/>
  <c r="Q720" i="2"/>
  <c r="Q772" i="2"/>
  <c r="Q774" i="2"/>
  <c r="Q841" i="2"/>
  <c r="Q857" i="2"/>
  <c r="Q873" i="2"/>
  <c r="Q887" i="2"/>
  <c r="Q889" i="2"/>
  <c r="Q891" i="2"/>
  <c r="Q893" i="2"/>
  <c r="Q895" i="2"/>
  <c r="Q888" i="2"/>
  <c r="Q890" i="2"/>
  <c r="Q892" i="2"/>
  <c r="Q894" i="2"/>
  <c r="Q424" i="2"/>
  <c r="Q432" i="2"/>
  <c r="Q440" i="2"/>
  <c r="Q500" i="2"/>
  <c r="Q274" i="2"/>
  <c r="Q448" i="2"/>
  <c r="Q468" i="2"/>
  <c r="Q521" i="2"/>
  <c r="Q137" i="2"/>
  <c r="Q141" i="2"/>
  <c r="Q145" i="2"/>
  <c r="Q149" i="2"/>
  <c r="Q153" i="2"/>
  <c r="Q157" i="2"/>
  <c r="Q161" i="2"/>
  <c r="Q165" i="2"/>
  <c r="Q169" i="2"/>
  <c r="Q173" i="2"/>
  <c r="Q177" i="2"/>
  <c r="Q181" i="2"/>
  <c r="Q185" i="2"/>
  <c r="Q189" i="2"/>
  <c r="Q193" i="2"/>
  <c r="Q378" i="2"/>
  <c r="Q386" i="2"/>
  <c r="Q394" i="2"/>
  <c r="Q402" i="2"/>
  <c r="Q410" i="2"/>
  <c r="Q418" i="2"/>
  <c r="Q426" i="2"/>
  <c r="Q434" i="2"/>
  <c r="Q442" i="2"/>
  <c r="Q450" i="2"/>
  <c r="Q460" i="2"/>
  <c r="Q492" i="2"/>
  <c r="Q124" i="2"/>
  <c r="Q126" i="2"/>
  <c r="Q128" i="2"/>
  <c r="Q130" i="2"/>
  <c r="Q132" i="2"/>
  <c r="Q134" i="2"/>
  <c r="Q420" i="2"/>
  <c r="Q428" i="2"/>
  <c r="Q436" i="2"/>
  <c r="Q444" i="2"/>
  <c r="Q452" i="2"/>
  <c r="Q484" i="2"/>
  <c r="Q516" i="2"/>
  <c r="Q422" i="2"/>
  <c r="Q430" i="2"/>
  <c r="Q438" i="2"/>
  <c r="Q446" i="2"/>
  <c r="Q476" i="2"/>
  <c r="Q508" i="2"/>
  <c r="Q459" i="2"/>
  <c r="Q467" i="2"/>
  <c r="Q475" i="2"/>
  <c r="Q483" i="2"/>
  <c r="Q491" i="2"/>
  <c r="Q499" i="2"/>
  <c r="Q507" i="2"/>
  <c r="Q515" i="2"/>
  <c r="Q523" i="2"/>
  <c r="Q276" i="2"/>
  <c r="Q278" i="2"/>
  <c r="Q280" i="2"/>
  <c r="Q282" i="2"/>
  <c r="Q284" i="2"/>
  <c r="Q286" i="2"/>
  <c r="Q288" i="2"/>
  <c r="Q290" i="2"/>
  <c r="Q292" i="2"/>
  <c r="Q294" i="2"/>
  <c r="Q296" i="2"/>
  <c r="Q298" i="2"/>
  <c r="Q300" i="2"/>
  <c r="Q302" i="2"/>
  <c r="Q304" i="2"/>
  <c r="Q306" i="2"/>
  <c r="Q308" i="2"/>
  <c r="Q310" i="2"/>
  <c r="Q312" i="2"/>
  <c r="Q314" i="2"/>
  <c r="Q316" i="2"/>
  <c r="Q318" i="2"/>
  <c r="Q320" i="2"/>
  <c r="Q322" i="2"/>
  <c r="Q324" i="2"/>
  <c r="Q326" i="2"/>
  <c r="Q328" i="2"/>
  <c r="Q330" i="2"/>
  <c r="Q332" i="2"/>
  <c r="Q334" i="2"/>
  <c r="Q336" i="2"/>
  <c r="Q338" i="2"/>
  <c r="Q340" i="2"/>
  <c r="Q342" i="2"/>
  <c r="Q344" i="2"/>
  <c r="Q346" i="2"/>
  <c r="Q348" i="2"/>
  <c r="Q350" i="2"/>
  <c r="Q352" i="2"/>
  <c r="Q354" i="2"/>
  <c r="Q356" i="2"/>
  <c r="Q358" i="2"/>
  <c r="Q360" i="2"/>
  <c r="Q362" i="2"/>
  <c r="Q364" i="2"/>
  <c r="Q366" i="2"/>
  <c r="Q368" i="2"/>
  <c r="Q370" i="2"/>
  <c r="Q372" i="2"/>
  <c r="Q374" i="2"/>
  <c r="Q456" i="2"/>
  <c r="Q464" i="2"/>
  <c r="Q472" i="2"/>
  <c r="Q480" i="2"/>
  <c r="Q488" i="2"/>
  <c r="Q496" i="2"/>
  <c r="Q504" i="2"/>
  <c r="Q512" i="2"/>
  <c r="Q455" i="2"/>
  <c r="Q463" i="2"/>
  <c r="Q471" i="2"/>
  <c r="Q479" i="2"/>
  <c r="Q487" i="2"/>
  <c r="Q495" i="2"/>
  <c r="Q503" i="2"/>
  <c r="Q511" i="2"/>
  <c r="Q519" i="2"/>
  <c r="Q755" i="2"/>
  <c r="Q759" i="2"/>
  <c r="Q763" i="2"/>
  <c r="Q767" i="2"/>
  <c r="Q771" i="2"/>
  <c r="Q775" i="2"/>
  <c r="Q779" i="2"/>
  <c r="Q783" i="2"/>
  <c r="Q787" i="2"/>
  <c r="Q791" i="2"/>
  <c r="Q795" i="2"/>
  <c r="Q799" i="2"/>
  <c r="Q803" i="2"/>
  <c r="Q807" i="2"/>
  <c r="Q811" i="2"/>
  <c r="Q815" i="2"/>
  <c r="Q819" i="2"/>
  <c r="Q823" i="2"/>
  <c r="Q827" i="2"/>
  <c r="Q734" i="2"/>
  <c r="Q738" i="2"/>
  <c r="Q520" i="2"/>
  <c r="Q522" i="2"/>
  <c r="Q614" i="2"/>
  <c r="Q622" i="2"/>
  <c r="Q630" i="2"/>
  <c r="Q638" i="2"/>
  <c r="Q646" i="2"/>
  <c r="Q654" i="2"/>
  <c r="Q662" i="2"/>
  <c r="Q670" i="2"/>
  <c r="Q726" i="2"/>
  <c r="Q742" i="2"/>
  <c r="Q730" i="2"/>
  <c r="Q725" i="2"/>
  <c r="Q729" i="2"/>
  <c r="Q733" i="2"/>
  <c r="Q737" i="2"/>
  <c r="Q741" i="2"/>
  <c r="Q724" i="2"/>
  <c r="Q728" i="2"/>
  <c r="Q732" i="2"/>
  <c r="Q736" i="2"/>
  <c r="Q740" i="2"/>
  <c r="Q727" i="2"/>
  <c r="Q731" i="2"/>
  <c r="Q735" i="2"/>
  <c r="Q739" i="2"/>
  <c r="Q743" i="2"/>
  <c r="Q749" i="2"/>
  <c r="Q747" i="2"/>
  <c r="Q753" i="2"/>
  <c r="Q828" i="2"/>
  <c r="A16" i="8"/>
  <c r="G16" i="8"/>
  <c r="H16" i="8"/>
  <c r="I16" i="8"/>
  <c r="A17" i="8"/>
  <c r="G17" i="8"/>
  <c r="H17" i="8"/>
  <c r="I17" i="8"/>
  <c r="I5" i="8"/>
  <c r="H5" i="8"/>
  <c r="G5" i="8"/>
  <c r="I6" i="8"/>
  <c r="H6" i="8"/>
  <c r="G6" i="8"/>
  <c r="I7" i="8"/>
  <c r="H7" i="8"/>
  <c r="G7" i="8"/>
  <c r="I10" i="8"/>
  <c r="H10" i="8"/>
  <c r="G10" i="8"/>
  <c r="I11" i="8"/>
  <c r="H11" i="8"/>
  <c r="G11" i="8"/>
  <c r="I12" i="8"/>
  <c r="H12" i="8"/>
  <c r="G12" i="8"/>
  <c r="I13" i="8"/>
  <c r="H13" i="8"/>
  <c r="G13" i="8"/>
  <c r="I14" i="8"/>
  <c r="H14" i="8"/>
  <c r="G14" i="8"/>
  <c r="I19" i="8"/>
  <c r="H19" i="8"/>
  <c r="G19" i="8"/>
  <c r="I20" i="8"/>
  <c r="H20" i="8"/>
  <c r="G20" i="8"/>
  <c r="I21" i="8"/>
  <c r="H21" i="8"/>
  <c r="G21" i="8"/>
  <c r="I28" i="8"/>
  <c r="H28" i="8"/>
  <c r="G28" i="8"/>
  <c r="I47" i="8"/>
  <c r="H47" i="8"/>
  <c r="G47" i="8"/>
  <c r="I56" i="8"/>
  <c r="H56" i="8"/>
  <c r="G56" i="8"/>
  <c r="A5" i="8"/>
  <c r="A6" i="8"/>
  <c r="A7" i="8"/>
  <c r="A10" i="8"/>
  <c r="A11" i="8"/>
  <c r="A12" i="8"/>
  <c r="A13" i="8"/>
  <c r="A14" i="8"/>
  <c r="A19" i="8"/>
  <c r="A20" i="8"/>
  <c r="A21" i="8"/>
  <c r="A28" i="8"/>
  <c r="A47" i="8"/>
  <c r="A56" i="8"/>
  <c r="I2" i="8" l="1"/>
  <c r="H2" i="8"/>
  <c r="G2" i="8"/>
  <c r="F2" i="8"/>
  <c r="A2" i="8"/>
  <c r="I3" i="8"/>
  <c r="H3" i="8"/>
  <c r="G3" i="8"/>
  <c r="A3" i="8"/>
  <c r="I4" i="8"/>
  <c r="H4" i="8"/>
  <c r="G4" i="8"/>
  <c r="A4" i="8"/>
  <c r="I95" i="8"/>
  <c r="H95" i="8"/>
  <c r="G95" i="8"/>
  <c r="A95" i="8"/>
  <c r="I93" i="8"/>
  <c r="H93" i="8"/>
  <c r="G93" i="8"/>
  <c r="A93" i="8"/>
  <c r="I90" i="8"/>
  <c r="H90" i="8"/>
  <c r="G90" i="8"/>
  <c r="A90" i="8"/>
  <c r="I89" i="8"/>
  <c r="H89" i="8"/>
  <c r="G89" i="8"/>
  <c r="A89" i="8"/>
  <c r="I88" i="8"/>
  <c r="H88" i="8"/>
  <c r="G88" i="8"/>
  <c r="A88" i="8"/>
  <c r="I87" i="8"/>
  <c r="H87" i="8"/>
  <c r="G87" i="8"/>
  <c r="A87" i="8"/>
  <c r="I63" i="8"/>
  <c r="H63" i="8"/>
  <c r="G63" i="8"/>
  <c r="A63" i="8"/>
  <c r="B80" i="8"/>
  <c r="H80" i="8" s="1"/>
  <c r="A80" i="8"/>
  <c r="B62" i="8"/>
  <c r="I62" i="8" s="1"/>
  <c r="A62" i="8"/>
  <c r="B61" i="8"/>
  <c r="G61" i="8" s="1"/>
  <c r="A61" i="8"/>
  <c r="B60" i="8"/>
  <c r="I60" i="8" s="1"/>
  <c r="A60" i="8"/>
  <c r="B59" i="8"/>
  <c r="G59" i="8" s="1"/>
  <c r="A59" i="8"/>
  <c r="B58" i="8"/>
  <c r="I58" i="8" s="1"/>
  <c r="A58" i="8"/>
  <c r="I55" i="8"/>
  <c r="H55" i="8"/>
  <c r="G55" i="8"/>
  <c r="A55" i="8"/>
  <c r="I49" i="8"/>
  <c r="H49" i="8"/>
  <c r="G49" i="8"/>
  <c r="A49" i="8"/>
  <c r="I53" i="8"/>
  <c r="H53" i="8"/>
  <c r="G53" i="8"/>
  <c r="A53" i="8"/>
  <c r="I52" i="8"/>
  <c r="H52" i="8"/>
  <c r="G52" i="8"/>
  <c r="A52" i="8"/>
  <c r="B54" i="8"/>
  <c r="G54" i="8" s="1"/>
  <c r="A54" i="8"/>
  <c r="I51" i="8"/>
  <c r="H51" i="8"/>
  <c r="G51" i="8"/>
  <c r="A51" i="8"/>
  <c r="I50" i="8"/>
  <c r="H50" i="8"/>
  <c r="G50" i="8"/>
  <c r="A50" i="8"/>
  <c r="I48" i="8"/>
  <c r="H48" i="8"/>
  <c r="G48" i="8"/>
  <c r="A48" i="8"/>
  <c r="I46" i="8"/>
  <c r="H46" i="8"/>
  <c r="G46" i="8"/>
  <c r="A46" i="8"/>
  <c r="I44" i="8"/>
  <c r="H44" i="8"/>
  <c r="G44" i="8"/>
  <c r="A44" i="8"/>
  <c r="I41" i="8"/>
  <c r="H41" i="8"/>
  <c r="G41" i="8"/>
  <c r="A41" i="8"/>
  <c r="I37" i="8"/>
  <c r="H37" i="8"/>
  <c r="G37" i="8"/>
  <c r="A37" i="8"/>
  <c r="I36" i="8"/>
  <c r="H36" i="8"/>
  <c r="G36" i="8"/>
  <c r="A36" i="8"/>
  <c r="I35" i="8"/>
  <c r="H35" i="8"/>
  <c r="G35" i="8"/>
  <c r="A35" i="8"/>
  <c r="I34" i="8"/>
  <c r="H34" i="8"/>
  <c r="G34" i="8"/>
  <c r="A34" i="8"/>
  <c r="I33" i="8"/>
  <c r="H33" i="8"/>
  <c r="G33" i="8"/>
  <c r="A33" i="8"/>
  <c r="I31" i="8"/>
  <c r="H31" i="8"/>
  <c r="G31" i="8"/>
  <c r="A31" i="8"/>
  <c r="I30" i="8"/>
  <c r="H30" i="8"/>
  <c r="G30" i="8"/>
  <c r="A30" i="8"/>
  <c r="I29" i="8"/>
  <c r="H29" i="8"/>
  <c r="G29" i="8"/>
  <c r="A29" i="8"/>
  <c r="I26" i="8"/>
  <c r="H26" i="8"/>
  <c r="G26" i="8"/>
  <c r="A26" i="8"/>
  <c r="I25" i="8"/>
  <c r="H25" i="8"/>
  <c r="G25" i="8"/>
  <c r="A25" i="8"/>
  <c r="I24" i="8"/>
  <c r="H24" i="8"/>
  <c r="G24" i="8"/>
  <c r="A24" i="8"/>
  <c r="I23" i="8"/>
  <c r="H23" i="8"/>
  <c r="G23" i="8"/>
  <c r="A23" i="8"/>
  <c r="I22" i="8"/>
  <c r="H22" i="8"/>
  <c r="G22" i="8"/>
  <c r="A22" i="8"/>
  <c r="I18" i="8"/>
  <c r="H18" i="8"/>
  <c r="G18" i="8"/>
  <c r="A18" i="8"/>
  <c r="I15" i="8"/>
  <c r="H15" i="8"/>
  <c r="G15" i="8"/>
  <c r="A15" i="8"/>
  <c r="B1" i="8"/>
  <c r="A1" i="8"/>
  <c r="G58" i="8" l="1"/>
  <c r="H54" i="8"/>
  <c r="H59" i="8"/>
  <c r="G60" i="8"/>
  <c r="H61" i="8"/>
  <c r="G62" i="8"/>
  <c r="I59" i="8"/>
  <c r="I61" i="8"/>
  <c r="I80" i="8"/>
  <c r="I54" i="8"/>
  <c r="H58" i="8"/>
  <c r="H60" i="8"/>
  <c r="H62" i="8"/>
  <c r="G80" i="8"/>
  <c r="C2" i="2"/>
  <c r="H11" i="9"/>
  <c r="H10" i="9"/>
  <c r="H9" i="9"/>
  <c r="H12" i="9"/>
  <c r="B8" i="8" l="1"/>
  <c r="A8" i="8"/>
  <c r="B9" i="8"/>
  <c r="A9" i="8"/>
  <c r="B27" i="8"/>
  <c r="A27" i="8"/>
  <c r="B32" i="8"/>
  <c r="A32" i="8"/>
  <c r="B38" i="8"/>
  <c r="A38" i="8"/>
  <c r="B39" i="8"/>
  <c r="A39" i="8"/>
  <c r="B40" i="8"/>
  <c r="A40" i="8"/>
  <c r="B42" i="8"/>
  <c r="A42" i="8"/>
  <c r="B43" i="8"/>
  <c r="A43" i="8"/>
  <c r="B45" i="8"/>
  <c r="A45" i="8"/>
  <c r="B57" i="8"/>
  <c r="A57" i="8"/>
  <c r="B64" i="8"/>
  <c r="A64" i="8"/>
  <c r="B65" i="8"/>
  <c r="A65" i="8"/>
  <c r="B66" i="8"/>
  <c r="A66" i="8"/>
  <c r="B67" i="8"/>
  <c r="A67" i="8"/>
  <c r="B68" i="8"/>
  <c r="A68" i="8"/>
  <c r="B69" i="8"/>
  <c r="A69" i="8"/>
  <c r="B70" i="8"/>
  <c r="A70" i="8"/>
  <c r="B71" i="8"/>
  <c r="A71" i="8"/>
  <c r="B72" i="8"/>
  <c r="A72" i="8"/>
  <c r="B73" i="8"/>
  <c r="A73" i="8"/>
  <c r="B74" i="8"/>
  <c r="A74" i="8"/>
  <c r="B75" i="8"/>
  <c r="A75" i="8"/>
  <c r="B76" i="8"/>
  <c r="A76" i="8"/>
  <c r="B77" i="8"/>
  <c r="A77" i="8"/>
  <c r="B78" i="8"/>
  <c r="A78" i="8"/>
  <c r="B79" i="8"/>
  <c r="A79" i="8"/>
  <c r="B81" i="8"/>
  <c r="A81" i="8"/>
  <c r="B82" i="8"/>
  <c r="A82" i="8"/>
  <c r="B83" i="8"/>
  <c r="A83" i="8"/>
  <c r="B84" i="8"/>
  <c r="A84" i="8"/>
  <c r="B85" i="8"/>
  <c r="A85" i="8"/>
  <c r="B86" i="8"/>
  <c r="A86" i="8"/>
  <c r="B91" i="8"/>
  <c r="A91" i="8"/>
  <c r="B92" i="8"/>
  <c r="A92" i="8"/>
  <c r="B94" i="8"/>
  <c r="A94" i="8"/>
  <c r="B96" i="8"/>
  <c r="A96" i="8"/>
  <c r="A97" i="8"/>
  <c r="B98" i="8"/>
  <c r="A98" i="8"/>
  <c r="R924" i="2" l="1"/>
  <c r="R923" i="2"/>
  <c r="R927" i="2"/>
  <c r="R928" i="2"/>
  <c r="N928" i="2"/>
  <c r="N923" i="2"/>
  <c r="O924" i="2"/>
  <c r="O928" i="2"/>
  <c r="O925" i="2"/>
  <c r="N922" i="2"/>
  <c r="R926" i="2"/>
  <c r="R925" i="2"/>
  <c r="R922" i="2"/>
  <c r="N924" i="2"/>
  <c r="N925" i="2"/>
  <c r="N927" i="2"/>
  <c r="O926" i="2"/>
  <c r="O922" i="2"/>
  <c r="O923" i="2"/>
  <c r="O927" i="2"/>
  <c r="N926" i="2"/>
  <c r="R905" i="2"/>
  <c r="O907" i="2"/>
  <c r="O904" i="2"/>
  <c r="N907" i="2"/>
  <c r="R907" i="2"/>
  <c r="O905" i="2"/>
  <c r="R904" i="2"/>
  <c r="N904" i="2"/>
  <c r="N905" i="2"/>
  <c r="O914" i="2"/>
  <c r="O910" i="2"/>
  <c r="O906" i="2"/>
  <c r="O911" i="2"/>
  <c r="O912" i="2"/>
  <c r="O917" i="2"/>
  <c r="O909" i="2"/>
  <c r="O915" i="2"/>
  <c r="O919" i="2"/>
  <c r="O916" i="2"/>
  <c r="O908" i="2"/>
  <c r="O913" i="2"/>
  <c r="R913" i="2"/>
  <c r="R916" i="2"/>
  <c r="R911" i="2"/>
  <c r="R914" i="2"/>
  <c r="N915" i="2"/>
  <c r="R921" i="2"/>
  <c r="N908" i="2"/>
  <c r="N916" i="2"/>
  <c r="O918" i="2"/>
  <c r="N921" i="2"/>
  <c r="N914" i="2"/>
  <c r="R917" i="2"/>
  <c r="R919" i="2"/>
  <c r="R915" i="2"/>
  <c r="R918" i="2"/>
  <c r="O920" i="2"/>
  <c r="N909" i="2"/>
  <c r="N917" i="2"/>
  <c r="N910" i="2"/>
  <c r="N918" i="2"/>
  <c r="R908" i="2"/>
  <c r="R910" i="2"/>
  <c r="O921" i="2"/>
  <c r="R909" i="2"/>
  <c r="R906" i="2"/>
  <c r="R920" i="2"/>
  <c r="N911" i="2"/>
  <c r="N919" i="2"/>
  <c r="N912" i="2"/>
  <c r="N920" i="2"/>
  <c r="R912" i="2"/>
  <c r="N913" i="2"/>
  <c r="N906" i="2"/>
  <c r="O898" i="2"/>
  <c r="R899" i="2"/>
  <c r="O900" i="2"/>
  <c r="O899" i="2"/>
  <c r="O903" i="2"/>
  <c r="N900" i="2"/>
  <c r="N899" i="2"/>
  <c r="R903" i="2"/>
  <c r="R896" i="2"/>
  <c r="R901" i="2"/>
  <c r="N896" i="2"/>
  <c r="R900" i="2"/>
  <c r="N901" i="2"/>
  <c r="R897" i="2"/>
  <c r="O896" i="2"/>
  <c r="O902" i="2"/>
  <c r="O901" i="2"/>
  <c r="N898" i="2"/>
  <c r="N902" i="2"/>
  <c r="N903" i="2"/>
  <c r="O897" i="2"/>
  <c r="R898" i="2"/>
  <c r="R902" i="2"/>
  <c r="N897" i="2"/>
  <c r="R826" i="2"/>
  <c r="R816" i="2"/>
  <c r="R810" i="2"/>
  <c r="R800" i="2"/>
  <c r="R794" i="2"/>
  <c r="R784" i="2"/>
  <c r="R770" i="2"/>
  <c r="R768" i="2"/>
  <c r="R824" i="2"/>
  <c r="R802" i="2"/>
  <c r="R792" i="2"/>
  <c r="R778" i="2"/>
  <c r="R776" i="2"/>
  <c r="R754" i="2"/>
  <c r="R746" i="2"/>
  <c r="R723" i="2"/>
  <c r="R644" i="2"/>
  <c r="R748" i="2"/>
  <c r="R656" i="2"/>
  <c r="R808" i="2"/>
  <c r="R660" i="2"/>
  <c r="R628" i="2"/>
  <c r="R624" i="2"/>
  <c r="R818" i="2"/>
  <c r="R672" i="2"/>
  <c r="R518" i="2"/>
  <c r="R498" i="2"/>
  <c r="R486" i="2"/>
  <c r="R466" i="2"/>
  <c r="R454" i="2"/>
  <c r="R786" i="2"/>
  <c r="R762" i="2"/>
  <c r="R760" i="2"/>
  <c r="R640" i="2"/>
  <c r="R513" i="2"/>
  <c r="R501" i="2"/>
  <c r="R481" i="2"/>
  <c r="R469" i="2"/>
  <c r="R414" i="2"/>
  <c r="R398" i="2"/>
  <c r="R382" i="2"/>
  <c r="R505" i="2"/>
  <c r="R493" i="2"/>
  <c r="R191" i="2"/>
  <c r="R175" i="2"/>
  <c r="R272" i="2"/>
  <c r="R254" i="2"/>
  <c r="R240" i="2"/>
  <c r="R222" i="2"/>
  <c r="R482" i="2"/>
  <c r="R470" i="2"/>
  <c r="R514" i="2"/>
  <c r="R461" i="2"/>
  <c r="R270" i="2"/>
  <c r="R224" i="2"/>
  <c r="R208" i="2"/>
  <c r="R206" i="2"/>
  <c r="R187" i="2"/>
  <c r="R155" i="2"/>
  <c r="R147" i="2"/>
  <c r="R620" i="2"/>
  <c r="R238" i="2"/>
  <c r="R502" i="2"/>
  <c r="R473" i="2"/>
  <c r="R256" i="2"/>
  <c r="R179" i="2"/>
  <c r="O200" i="2"/>
  <c r="R504" i="2"/>
  <c r="R21" i="2"/>
  <c r="R61" i="2"/>
  <c r="O232" i="2"/>
  <c r="R8" i="2"/>
  <c r="O28" i="2"/>
  <c r="R48" i="2"/>
  <c r="R56" i="2"/>
  <c r="R214" i="2"/>
  <c r="O216" i="2"/>
  <c r="O13" i="2"/>
  <c r="O29" i="2"/>
  <c r="O64" i="2"/>
  <c r="O169" i="2"/>
  <c r="R200" i="2"/>
  <c r="R396" i="2"/>
  <c r="R20" i="2"/>
  <c r="O32" i="2"/>
  <c r="O44" i="2"/>
  <c r="O3" i="2"/>
  <c r="R15" i="2"/>
  <c r="O19" i="2"/>
  <c r="R31" i="2"/>
  <c r="O35" i="2"/>
  <c r="R47" i="2"/>
  <c r="O51" i="2"/>
  <c r="R63" i="2"/>
  <c r="O67" i="2"/>
  <c r="R71" i="2"/>
  <c r="O75" i="2"/>
  <c r="R79" i="2"/>
  <c r="O83" i="2"/>
  <c r="R87" i="2"/>
  <c r="O91" i="2"/>
  <c r="R95" i="2"/>
  <c r="O99" i="2"/>
  <c r="R103" i="2"/>
  <c r="O107" i="2"/>
  <c r="R111" i="2"/>
  <c r="O115" i="2"/>
  <c r="R119" i="2"/>
  <c r="O123" i="2"/>
  <c r="O155" i="2"/>
  <c r="R183" i="2"/>
  <c r="R195" i="2"/>
  <c r="O312" i="2"/>
  <c r="O316" i="2"/>
  <c r="O372" i="2"/>
  <c r="R25" i="2"/>
  <c r="R41" i="2"/>
  <c r="O53" i="2"/>
  <c r="R6" i="2"/>
  <c r="R14" i="2"/>
  <c r="R22" i="2"/>
  <c r="R30" i="2"/>
  <c r="R38" i="2"/>
  <c r="R46" i="2"/>
  <c r="R54" i="2"/>
  <c r="R62" i="2"/>
  <c r="O147" i="2"/>
  <c r="O179" i="2"/>
  <c r="O275" i="2"/>
  <c r="R282" i="2"/>
  <c r="O297" i="2"/>
  <c r="O365" i="2"/>
  <c r="O400" i="2"/>
  <c r="R489" i="2"/>
  <c r="O559" i="2"/>
  <c r="R66" i="2"/>
  <c r="R74" i="2"/>
  <c r="R82" i="2"/>
  <c r="R90" i="2"/>
  <c r="R98" i="2"/>
  <c r="R106" i="2"/>
  <c r="R114" i="2"/>
  <c r="R122" i="2"/>
  <c r="R126" i="2"/>
  <c r="R130" i="2"/>
  <c r="R134" i="2"/>
  <c r="O144" i="2"/>
  <c r="O173" i="2"/>
  <c r="O191" i="2"/>
  <c r="O213" i="2"/>
  <c r="O228" i="2"/>
  <c r="O249" i="2"/>
  <c r="O263" i="2"/>
  <c r="R288" i="2"/>
  <c r="R292" i="2"/>
  <c r="O309" i="2"/>
  <c r="O329" i="2"/>
  <c r="O345" i="2"/>
  <c r="O361" i="2"/>
  <c r="R388" i="2"/>
  <c r="O457" i="2"/>
  <c r="R477" i="2"/>
  <c r="O535" i="2"/>
  <c r="R697" i="2"/>
  <c r="O227" i="2"/>
  <c r="O248" i="2"/>
  <c r="O262" i="2"/>
  <c r="O296" i="2"/>
  <c r="O300" i="2"/>
  <c r="O319" i="2"/>
  <c r="O332" i="2"/>
  <c r="O348" i="2"/>
  <c r="O364" i="2"/>
  <c r="N384" i="2"/>
  <c r="O408" i="2"/>
  <c r="R480" i="2"/>
  <c r="R72" i="2"/>
  <c r="R80" i="2"/>
  <c r="R88" i="2"/>
  <c r="R96" i="2"/>
  <c r="R104" i="2"/>
  <c r="R112" i="2"/>
  <c r="R120" i="2"/>
  <c r="O128" i="2"/>
  <c r="R132" i="2"/>
  <c r="O136" i="2"/>
  <c r="O152" i="2"/>
  <c r="O168" i="2"/>
  <c r="O201" i="2"/>
  <c r="O215" i="2"/>
  <c r="O229" i="2"/>
  <c r="O238" i="2"/>
  <c r="R248" i="2"/>
  <c r="O267" i="2"/>
  <c r="R276" i="2"/>
  <c r="O289" i="2"/>
  <c r="R304" i="2"/>
  <c r="R308" i="2"/>
  <c r="O321" i="2"/>
  <c r="O337" i="2"/>
  <c r="O353" i="2"/>
  <c r="O369" i="2"/>
  <c r="O376" i="2"/>
  <c r="R404" i="2"/>
  <c r="R496" i="2"/>
  <c r="R635" i="2"/>
  <c r="O322" i="2"/>
  <c r="O335" i="2"/>
  <c r="R346" i="2"/>
  <c r="O354" i="2"/>
  <c r="O367" i="2"/>
  <c r="R385" i="2"/>
  <c r="N390" i="2"/>
  <c r="R401" i="2"/>
  <c r="N406" i="2"/>
  <c r="R417" i="2"/>
  <c r="R421" i="2"/>
  <c r="R425" i="2"/>
  <c r="R429" i="2"/>
  <c r="R433" i="2"/>
  <c r="R437" i="2"/>
  <c r="R441" i="2"/>
  <c r="R445" i="2"/>
  <c r="R449" i="2"/>
  <c r="O453" i="2"/>
  <c r="O485" i="2"/>
  <c r="O517" i="2"/>
  <c r="R532" i="2"/>
  <c r="O534" i="2"/>
  <c r="R542" i="2"/>
  <c r="O545" i="2"/>
  <c r="R561" i="2"/>
  <c r="O570" i="2"/>
  <c r="R633" i="2"/>
  <c r="R652" i="2"/>
  <c r="O677" i="2"/>
  <c r="R766" i="2"/>
  <c r="O788" i="2"/>
  <c r="N416" i="2"/>
  <c r="O473" i="2"/>
  <c r="O505" i="2"/>
  <c r="R522" i="2"/>
  <c r="R531" i="2"/>
  <c r="R547" i="2"/>
  <c r="R565" i="2"/>
  <c r="O574" i="2"/>
  <c r="R585" i="2"/>
  <c r="O593" i="2"/>
  <c r="R601" i="2"/>
  <c r="O198" i="2"/>
  <c r="R171" i="2"/>
  <c r="O21" i="2"/>
  <c r="O61" i="2"/>
  <c r="O220" i="2"/>
  <c r="O237" i="2"/>
  <c r="N448" i="2"/>
  <c r="O8" i="2"/>
  <c r="R24" i="2"/>
  <c r="O48" i="2"/>
  <c r="O56" i="2"/>
  <c r="O156" i="2"/>
  <c r="O188" i="2"/>
  <c r="O205" i="2"/>
  <c r="O209" i="2"/>
  <c r="O214" i="2"/>
  <c r="O223" i="2"/>
  <c r="R264" i="2"/>
  <c r="O301" i="2"/>
  <c r="R356" i="2"/>
  <c r="O681" i="2"/>
  <c r="R17" i="2"/>
  <c r="O37" i="2"/>
  <c r="R135" i="2"/>
  <c r="O273" i="2"/>
  <c r="R340" i="2"/>
  <c r="R456" i="2"/>
  <c r="O885" i="2"/>
  <c r="R16" i="2"/>
  <c r="O20" i="2"/>
  <c r="R36" i="2"/>
  <c r="R11" i="2"/>
  <c r="O15" i="2"/>
  <c r="R27" i="2"/>
  <c r="O31" i="2"/>
  <c r="R43" i="2"/>
  <c r="O47" i="2"/>
  <c r="R59" i="2"/>
  <c r="O65" i="2"/>
  <c r="R69" i="2"/>
  <c r="O73" i="2"/>
  <c r="R77" i="2"/>
  <c r="O81" i="2"/>
  <c r="R85" i="2"/>
  <c r="O89" i="2"/>
  <c r="R93" i="2"/>
  <c r="O97" i="2"/>
  <c r="R101" i="2"/>
  <c r="O105" i="2"/>
  <c r="R109" i="2"/>
  <c r="O113" i="2"/>
  <c r="R117" i="2"/>
  <c r="O121" i="2"/>
  <c r="O148" i="2"/>
  <c r="O185" i="2"/>
  <c r="O221" i="2"/>
  <c r="O255" i="2"/>
  <c r="R314" i="2"/>
  <c r="O349" i="2"/>
  <c r="R529" i="2"/>
  <c r="R616" i="2"/>
  <c r="O25" i="2"/>
  <c r="O41" i="2"/>
  <c r="R57" i="2"/>
  <c r="O164" i="2"/>
  <c r="O6" i="2"/>
  <c r="O14" i="2"/>
  <c r="O22" i="2"/>
  <c r="O30" i="2"/>
  <c r="O38" i="2"/>
  <c r="O46" i="2"/>
  <c r="O54" i="2"/>
  <c r="O62" i="2"/>
  <c r="O282" i="2"/>
  <c r="R464" i="2"/>
  <c r="R566" i="2"/>
  <c r="O66" i="2"/>
  <c r="O74" i="2"/>
  <c r="O82" i="2"/>
  <c r="O90" i="2"/>
  <c r="O98" i="2"/>
  <c r="O106" i="2"/>
  <c r="O114" i="2"/>
  <c r="O122" i="2"/>
  <c r="O126" i="2"/>
  <c r="O130" i="2"/>
  <c r="O134" i="2"/>
  <c r="O157" i="2"/>
  <c r="O175" i="2"/>
  <c r="O192" i="2"/>
  <c r="O217" i="2"/>
  <c r="O231" i="2"/>
  <c r="O251" i="2"/>
  <c r="O272" i="2"/>
  <c r="O288" i="2"/>
  <c r="O292" i="2"/>
  <c r="O311" i="2"/>
  <c r="N392" i="2"/>
  <c r="R457" i="2"/>
  <c r="O525" i="2"/>
  <c r="R573" i="2"/>
  <c r="O230" i="2"/>
  <c r="O253" i="2"/>
  <c r="O268" i="2"/>
  <c r="O285" i="2"/>
  <c r="R298" i="2"/>
  <c r="O313" i="2"/>
  <c r="O325" i="2"/>
  <c r="O341" i="2"/>
  <c r="O357" i="2"/>
  <c r="O373" i="2"/>
  <c r="O397" i="2"/>
  <c r="R413" i="2"/>
  <c r="R510" i="2"/>
  <c r="O543" i="2"/>
  <c r="O72" i="2"/>
  <c r="O80" i="2"/>
  <c r="O88" i="2"/>
  <c r="O96" i="2"/>
  <c r="O104" i="2"/>
  <c r="O112" i="2"/>
  <c r="O120" i="2"/>
  <c r="R127" i="2"/>
  <c r="O132" i="2"/>
  <c r="R143" i="2"/>
  <c r="R159" i="2"/>
  <c r="O181" i="2"/>
  <c r="O203" i="2"/>
  <c r="O224" i="2"/>
  <c r="R230" i="2"/>
  <c r="O261" i="2"/>
  <c r="O270" i="2"/>
  <c r="O276" i="2"/>
  <c r="O304" i="2"/>
  <c r="O308" i="2"/>
  <c r="R389" i="2"/>
  <c r="R478" i="2"/>
  <c r="R551" i="2"/>
  <c r="O327" i="2"/>
  <c r="R338" i="2"/>
  <c r="O346" i="2"/>
  <c r="O359" i="2"/>
  <c r="R370" i="2"/>
  <c r="O385" i="2"/>
  <c r="O390" i="2"/>
  <c r="O401" i="2"/>
  <c r="O406" i="2"/>
  <c r="O417" i="2"/>
  <c r="O421" i="2"/>
  <c r="O425" i="2"/>
  <c r="O429" i="2"/>
  <c r="O433" i="2"/>
  <c r="O437" i="2"/>
  <c r="O441" i="2"/>
  <c r="O445" i="2"/>
  <c r="O449" i="2"/>
  <c r="O454" i="2"/>
  <c r="O486" i="2"/>
  <c r="O518" i="2"/>
  <c r="O532" i="2"/>
  <c r="R537" i="2"/>
  <c r="O542" i="2"/>
  <c r="R550" i="2"/>
  <c r="O553" i="2"/>
  <c r="R577" i="2"/>
  <c r="O667" i="2"/>
  <c r="R693" i="2"/>
  <c r="R764" i="2"/>
  <c r="O766" i="2"/>
  <c r="R405" i="2"/>
  <c r="O49" i="2"/>
  <c r="O9" i="2"/>
  <c r="R37" i="2"/>
  <c r="O196" i="2"/>
  <c r="R885" i="2"/>
  <c r="R12" i="2"/>
  <c r="O24" i="2"/>
  <c r="R40" i="2"/>
  <c r="R52" i="2"/>
  <c r="R60" i="2"/>
  <c r="O161" i="2"/>
  <c r="O193" i="2"/>
  <c r="O264" i="2"/>
  <c r="O356" i="2"/>
  <c r="R5" i="2"/>
  <c r="O17" i="2"/>
  <c r="R49" i="2"/>
  <c r="O137" i="2"/>
  <c r="R198" i="2"/>
  <c r="O340" i="2"/>
  <c r="O509" i="2"/>
  <c r="R4" i="2"/>
  <c r="O16" i="2"/>
  <c r="O36" i="2"/>
  <c r="O52" i="2"/>
  <c r="R7" i="2"/>
  <c r="O11" i="2"/>
  <c r="R23" i="2"/>
  <c r="O27" i="2"/>
  <c r="R39" i="2"/>
  <c r="O43" i="2"/>
  <c r="R55" i="2"/>
  <c r="O59" i="2"/>
  <c r="O63" i="2"/>
  <c r="R67" i="2"/>
  <c r="O71" i="2"/>
  <c r="R75" i="2"/>
  <c r="O79" i="2"/>
  <c r="R83" i="2"/>
  <c r="O87" i="2"/>
  <c r="R91" i="2"/>
  <c r="O95" i="2"/>
  <c r="R99" i="2"/>
  <c r="O103" i="2"/>
  <c r="R107" i="2"/>
  <c r="O111" i="2"/>
  <c r="R115" i="2"/>
  <c r="O119" i="2"/>
  <c r="R123" i="2"/>
  <c r="R151" i="2"/>
  <c r="R163" i="2"/>
  <c r="O187" i="2"/>
  <c r="O314" i="2"/>
  <c r="O616" i="2"/>
  <c r="R33" i="2"/>
  <c r="R45" i="2"/>
  <c r="O57" i="2"/>
  <c r="O171" i="2"/>
  <c r="R10" i="2"/>
  <c r="R18" i="2"/>
  <c r="R26" i="2"/>
  <c r="R34" i="2"/>
  <c r="R42" i="2"/>
  <c r="R50" i="2"/>
  <c r="R58" i="2"/>
  <c r="O140" i="2"/>
  <c r="O172" i="2"/>
  <c r="O204" i="2"/>
  <c r="R246" i="2"/>
  <c r="R280" i="2"/>
  <c r="R284" i="2"/>
  <c r="R324" i="2"/>
  <c r="N400" i="2"/>
  <c r="R472" i="2"/>
  <c r="R559" i="2"/>
  <c r="R70" i="2"/>
  <c r="R78" i="2"/>
  <c r="R86" i="2"/>
  <c r="R94" i="2"/>
  <c r="R102" i="2"/>
  <c r="R110" i="2"/>
  <c r="R118" i="2"/>
  <c r="R125" i="2"/>
  <c r="R129" i="2"/>
  <c r="R133" i="2"/>
  <c r="O141" i="2"/>
  <c r="O159" i="2"/>
  <c r="O176" i="2"/>
  <c r="O199" i="2"/>
  <c r="O219" i="2"/>
  <c r="O240" i="2"/>
  <c r="O254" i="2"/>
  <c r="O277" i="2"/>
  <c r="R290" i="2"/>
  <c r="O305" i="2"/>
  <c r="R320" i="2"/>
  <c r="R336" i="2"/>
  <c r="R352" i="2"/>
  <c r="R368" i="2"/>
  <c r="R512" i="2"/>
  <c r="R535" i="2"/>
  <c r="O697" i="2"/>
  <c r="O236" i="2"/>
  <c r="O257" i="2"/>
  <c r="O271" i="2"/>
  <c r="O287" i="2"/>
  <c r="O298" i="2"/>
  <c r="O384" i="2"/>
  <c r="N408" i="2"/>
  <c r="R490" i="2"/>
  <c r="O510" i="2"/>
  <c r="R68" i="2"/>
  <c r="R76" i="2"/>
  <c r="R84" i="2"/>
  <c r="R92" i="2"/>
  <c r="R100" i="2"/>
  <c r="R108" i="2"/>
  <c r="R116" i="2"/>
  <c r="R124" i="2"/>
  <c r="O127" i="2"/>
  <c r="R131" i="2"/>
  <c r="O149" i="2"/>
  <c r="O165" i="2"/>
  <c r="O183" i="2"/>
  <c r="O206" i="2"/>
  <c r="O233" i="2"/>
  <c r="O244" i="2"/>
  <c r="O256" i="2"/>
  <c r="R262" i="2"/>
  <c r="O293" i="2"/>
  <c r="R306" i="2"/>
  <c r="R328" i="2"/>
  <c r="R344" i="2"/>
  <c r="R360" i="2"/>
  <c r="N376" i="2"/>
  <c r="R458" i="2"/>
  <c r="O478" i="2"/>
  <c r="O635" i="2"/>
  <c r="R330" i="2"/>
  <c r="O338" i="2"/>
  <c r="O351" i="2"/>
  <c r="R362" i="2"/>
  <c r="O370" i="2"/>
  <c r="R387" i="2"/>
  <c r="R391" i="2"/>
  <c r="R403" i="2"/>
  <c r="R407" i="2"/>
  <c r="R419" i="2"/>
  <c r="R423" i="2"/>
  <c r="R427" i="2"/>
  <c r="R431" i="2"/>
  <c r="R435" i="2"/>
  <c r="R439" i="2"/>
  <c r="R443" i="2"/>
  <c r="R447" i="2"/>
  <c r="R451" i="2"/>
  <c r="O465" i="2"/>
  <c r="O497" i="2"/>
  <c r="R528" i="2"/>
  <c r="R545" i="2"/>
  <c r="O550" i="2"/>
  <c r="R558" i="2"/>
  <c r="O561" i="2"/>
  <c r="O633" i="2"/>
  <c r="O652" i="2"/>
  <c r="R677" i="2"/>
  <c r="O764" i="2"/>
  <c r="O405" i="2"/>
  <c r="O461" i="2"/>
  <c r="O493" i="2"/>
  <c r="R520" i="2"/>
  <c r="R527" i="2"/>
  <c r="R539" i="2"/>
  <c r="R555" i="2"/>
  <c r="O565" i="2"/>
  <c r="O585" i="2"/>
  <c r="R593" i="2"/>
  <c r="R139" i="2"/>
  <c r="R381" i="2"/>
  <c r="O207" i="2"/>
  <c r="O333" i="2"/>
  <c r="O5" i="2"/>
  <c r="O4" i="2"/>
  <c r="R32" i="2"/>
  <c r="O153" i="2"/>
  <c r="R312" i="2"/>
  <c r="O33" i="2"/>
  <c r="O34" i="2"/>
  <c r="O145" i="2"/>
  <c r="O241" i="2"/>
  <c r="O324" i="2"/>
  <c r="O70" i="2"/>
  <c r="O102" i="2"/>
  <c r="O129" i="2"/>
  <c r="O189" i="2"/>
  <c r="O260" i="2"/>
  <c r="O320" i="2"/>
  <c r="O352" i="2"/>
  <c r="O392" i="2"/>
  <c r="R525" i="2"/>
  <c r="O573" i="2"/>
  <c r="O259" i="2"/>
  <c r="R300" i="2"/>
  <c r="R332" i="2"/>
  <c r="R364" i="2"/>
  <c r="R397" i="2"/>
  <c r="O413" i="2"/>
  <c r="R543" i="2"/>
  <c r="O84" i="2"/>
  <c r="O116" i="2"/>
  <c r="O151" i="2"/>
  <c r="O247" i="2"/>
  <c r="O265" i="2"/>
  <c r="O330" i="2"/>
  <c r="O375" i="2"/>
  <c r="O407" i="2"/>
  <c r="O431" i="2"/>
  <c r="O447" i="2"/>
  <c r="O528" i="2"/>
  <c r="O537" i="2"/>
  <c r="O558" i="2"/>
  <c r="O577" i="2"/>
  <c r="R667" i="2"/>
  <c r="O693" i="2"/>
  <c r="R788" i="2"/>
  <c r="O474" i="2"/>
  <c r="O522" i="2"/>
  <c r="O547" i="2"/>
  <c r="R581" i="2"/>
  <c r="R589" i="2"/>
  <c r="R597" i="2"/>
  <c r="O601" i="2"/>
  <c r="R609" i="2"/>
  <c r="O689" i="2"/>
  <c r="R286" i="2"/>
  <c r="O294" i="2"/>
  <c r="O307" i="2"/>
  <c r="R318" i="2"/>
  <c r="O326" i="2"/>
  <c r="O339" i="2"/>
  <c r="R350" i="2"/>
  <c r="O358" i="2"/>
  <c r="O371" i="2"/>
  <c r="O377" i="2"/>
  <c r="O382" i="2"/>
  <c r="R393" i="2"/>
  <c r="N398" i="2"/>
  <c r="R411" i="2"/>
  <c r="R415" i="2"/>
  <c r="O470" i="2"/>
  <c r="O482" i="2"/>
  <c r="R497" i="2"/>
  <c r="R506" i="2"/>
  <c r="R526" i="2"/>
  <c r="O530" i="2"/>
  <c r="O533" i="2"/>
  <c r="R541" i="2"/>
  <c r="O546" i="2"/>
  <c r="O549" i="2"/>
  <c r="R557" i="2"/>
  <c r="O562" i="2"/>
  <c r="R648" i="2"/>
  <c r="O685" i="2"/>
  <c r="O536" i="2"/>
  <c r="O544" i="2"/>
  <c r="O552" i="2"/>
  <c r="O560" i="2"/>
  <c r="O568" i="2"/>
  <c r="O576" i="2"/>
  <c r="O584" i="2"/>
  <c r="O592" i="2"/>
  <c r="O600" i="2"/>
  <c r="O608" i="2"/>
  <c r="O637" i="2"/>
  <c r="O671" i="2"/>
  <c r="R714" i="2"/>
  <c r="O837" i="2"/>
  <c r="O567" i="2"/>
  <c r="O575" i="2"/>
  <c r="O583" i="2"/>
  <c r="O591" i="2"/>
  <c r="O599" i="2"/>
  <c r="O607" i="2"/>
  <c r="R615" i="2"/>
  <c r="O620" i="2"/>
  <c r="O623" i="2"/>
  <c r="N636" i="2"/>
  <c r="O649" i="2"/>
  <c r="R668" i="2"/>
  <c r="R682" i="2"/>
  <c r="R690" i="2"/>
  <c r="R698" i="2"/>
  <c r="R586" i="2"/>
  <c r="R594" i="2"/>
  <c r="R602" i="2"/>
  <c r="R610" i="2"/>
  <c r="O613" i="2"/>
  <c r="O619" i="2"/>
  <c r="O642" i="2"/>
  <c r="R655" i="2"/>
  <c r="R710" i="2"/>
  <c r="R705" i="2"/>
  <c r="R713" i="2"/>
  <c r="R721" i="2"/>
  <c r="R756" i="2"/>
  <c r="O758" i="2"/>
  <c r="O849" i="2"/>
  <c r="R881" i="2"/>
  <c r="O628" i="2"/>
  <c r="O631" i="2"/>
  <c r="O644" i="2"/>
  <c r="O647" i="2"/>
  <c r="O660" i="2"/>
  <c r="O663" i="2"/>
  <c r="O676" i="2"/>
  <c r="O684" i="2"/>
  <c r="O692" i="2"/>
  <c r="O700" i="2"/>
  <c r="R708" i="2"/>
  <c r="O712" i="2"/>
  <c r="O761" i="2"/>
  <c r="O780" i="2"/>
  <c r="O785" i="2"/>
  <c r="O804" i="2"/>
  <c r="O817" i="2"/>
  <c r="O829" i="2"/>
  <c r="R861" i="2"/>
  <c r="O624" i="2"/>
  <c r="O640" i="2"/>
  <c r="O659" i="2"/>
  <c r="O666" i="2"/>
  <c r="R675" i="2"/>
  <c r="O679" i="2"/>
  <c r="R691" i="2"/>
  <c r="O695" i="2"/>
  <c r="R707" i="2"/>
  <c r="O711" i="2"/>
  <c r="O723" i="2"/>
  <c r="R772" i="2"/>
  <c r="O774" i="2"/>
  <c r="R857" i="2"/>
  <c r="O760" i="2"/>
  <c r="O786" i="2"/>
  <c r="R796" i="2"/>
  <c r="O808" i="2"/>
  <c r="R822" i="2"/>
  <c r="R834" i="2"/>
  <c r="R842" i="2"/>
  <c r="R850" i="2"/>
  <c r="R858" i="2"/>
  <c r="R866" i="2"/>
  <c r="R874" i="2"/>
  <c r="R882" i="2"/>
  <c r="R888" i="2"/>
  <c r="R892" i="2"/>
  <c r="O762" i="2"/>
  <c r="O781" i="2"/>
  <c r="R13" i="2"/>
  <c r="R28" i="2"/>
  <c r="O60" i="2"/>
  <c r="O195" i="2"/>
  <c r="R216" i="2"/>
  <c r="O269" i="2"/>
  <c r="R29" i="2"/>
  <c r="O381" i="2"/>
  <c r="R44" i="2"/>
  <c r="O7" i="2"/>
  <c r="R19" i="2"/>
  <c r="O39" i="2"/>
  <c r="R51" i="2"/>
  <c r="R73" i="2"/>
  <c r="O77" i="2"/>
  <c r="R89" i="2"/>
  <c r="O93" i="2"/>
  <c r="R105" i="2"/>
  <c r="O109" i="2"/>
  <c r="R121" i="2"/>
  <c r="O243" i="2"/>
  <c r="R316" i="2"/>
  <c r="O529" i="2"/>
  <c r="O45" i="2"/>
  <c r="O10" i="2"/>
  <c r="O42" i="2"/>
  <c r="O280" i="2"/>
  <c r="O78" i="2"/>
  <c r="O110" i="2"/>
  <c r="O133" i="2"/>
  <c r="O208" i="2"/>
  <c r="O279" i="2"/>
  <c r="O281" i="2"/>
  <c r="O92" i="2"/>
  <c r="O124" i="2"/>
  <c r="O131" i="2"/>
  <c r="O167" i="2"/>
  <c r="O344" i="2"/>
  <c r="O458" i="2"/>
  <c r="O551" i="2"/>
  <c r="O343" i="2"/>
  <c r="O387" i="2"/>
  <c r="O419" i="2"/>
  <c r="O435" i="2"/>
  <c r="O451" i="2"/>
  <c r="R412" i="2"/>
  <c r="O494" i="2"/>
  <c r="O527" i="2"/>
  <c r="O555" i="2"/>
  <c r="R605" i="2"/>
  <c r="O665" i="2"/>
  <c r="R278" i="2"/>
  <c r="O286" i="2"/>
  <c r="O299" i="2"/>
  <c r="R310" i="2"/>
  <c r="O318" i="2"/>
  <c r="O331" i="2"/>
  <c r="R342" i="2"/>
  <c r="O350" i="2"/>
  <c r="O363" i="2"/>
  <c r="R374" i="2"/>
  <c r="R379" i="2"/>
  <c r="R383" i="2"/>
  <c r="O393" i="2"/>
  <c r="O398" i="2"/>
  <c r="R406" i="2"/>
  <c r="O411" i="2"/>
  <c r="O415" i="2"/>
  <c r="R462" i="2"/>
  <c r="R485" i="2"/>
  <c r="O501" i="2"/>
  <c r="O513" i="2"/>
  <c r="O526" i="2"/>
  <c r="R538" i="2"/>
  <c r="R554" i="2"/>
  <c r="R569" i="2"/>
  <c r="R578" i="2"/>
  <c r="R612" i="2"/>
  <c r="O648" i="2"/>
  <c r="R701" i="2"/>
  <c r="R820" i="2"/>
  <c r="R540" i="2"/>
  <c r="R548" i="2"/>
  <c r="R556" i="2"/>
  <c r="R564" i="2"/>
  <c r="R572" i="2"/>
  <c r="R580" i="2"/>
  <c r="R588" i="2"/>
  <c r="R596" i="2"/>
  <c r="R604" i="2"/>
  <c r="O626" i="2"/>
  <c r="R639" i="2"/>
  <c r="R669" i="2"/>
  <c r="R706" i="2"/>
  <c r="O722" i="2"/>
  <c r="R563" i="2"/>
  <c r="R571" i="2"/>
  <c r="R579" i="2"/>
  <c r="R587" i="2"/>
  <c r="R595" i="2"/>
  <c r="R603" i="2"/>
  <c r="R611" i="2"/>
  <c r="R621" i="2"/>
  <c r="R636" i="2"/>
  <c r="R651" i="2"/>
  <c r="R664" i="2"/>
  <c r="O668" i="2"/>
  <c r="O682" i="2"/>
  <c r="O690" i="2"/>
  <c r="O698" i="2"/>
  <c r="R750" i="2"/>
  <c r="O853" i="2"/>
  <c r="O586" i="2"/>
  <c r="O594" i="2"/>
  <c r="O602" i="2"/>
  <c r="O610" i="2"/>
  <c r="R617" i="2"/>
  <c r="R625" i="2"/>
  <c r="O655" i="2"/>
  <c r="O718" i="2"/>
  <c r="R798" i="2"/>
  <c r="R869" i="2"/>
  <c r="O705" i="2"/>
  <c r="O713" i="2"/>
  <c r="O721" i="2"/>
  <c r="O756" i="2"/>
  <c r="O769" i="2"/>
  <c r="O833" i="2"/>
  <c r="R865" i="2"/>
  <c r="R629" i="2"/>
  <c r="R641" i="2"/>
  <c r="R645" i="2"/>
  <c r="R657" i="2"/>
  <c r="R661" i="2"/>
  <c r="R673" i="2"/>
  <c r="R680" i="2"/>
  <c r="R688" i="2"/>
  <c r="R696" i="2"/>
  <c r="R704" i="2"/>
  <c r="O708" i="2"/>
  <c r="R720" i="2"/>
  <c r="R744" i="2"/>
  <c r="R845" i="2"/>
  <c r="O877" i="2"/>
  <c r="R627" i="2"/>
  <c r="O656" i="2"/>
  <c r="O675" i="2"/>
  <c r="R687" i="2"/>
  <c r="O691" i="2"/>
  <c r="R703" i="2"/>
  <c r="O707" i="2"/>
  <c r="R719" i="2"/>
  <c r="O746" i="2"/>
  <c r="O772" i="2"/>
  <c r="R841" i="2"/>
  <c r="O873" i="2"/>
  <c r="O770" i="2"/>
  <c r="O789" i="2"/>
  <c r="O802" i="2"/>
  <c r="R812" i="2"/>
  <c r="O824" i="2"/>
  <c r="O834" i="2"/>
  <c r="O842" i="2"/>
  <c r="O850" i="2"/>
  <c r="O858" i="2"/>
  <c r="O866" i="2"/>
  <c r="O874" i="2"/>
  <c r="O882" i="2"/>
  <c r="O888" i="2"/>
  <c r="O892" i="2"/>
  <c r="O765" i="2"/>
  <c r="O784" i="2"/>
  <c r="O810" i="2"/>
  <c r="R832" i="2"/>
  <c r="R840" i="2"/>
  <c r="R848" i="2"/>
  <c r="R856" i="2"/>
  <c r="R864" i="2"/>
  <c r="R872" i="2"/>
  <c r="R880" i="2"/>
  <c r="O790" i="2"/>
  <c r="O809" i="2"/>
  <c r="R828" i="2"/>
  <c r="R835" i="2"/>
  <c r="R843" i="2"/>
  <c r="R851" i="2"/>
  <c r="R859" i="2"/>
  <c r="R867" i="2"/>
  <c r="R875" i="2"/>
  <c r="R883" i="2"/>
  <c r="O889" i="2"/>
  <c r="O893" i="2"/>
  <c r="N885" i="2"/>
  <c r="R889" i="2"/>
  <c r="R893" i="2"/>
  <c r="N888" i="2"/>
  <c r="N138" i="2"/>
  <c r="N182" i="2"/>
  <c r="N242" i="2"/>
  <c r="R500" i="2"/>
  <c r="N158" i="2"/>
  <c r="N186" i="2"/>
  <c r="N234" i="2"/>
  <c r="N274" i="2"/>
  <c r="N468" i="2"/>
  <c r="N7" i="2"/>
  <c r="N15" i="2"/>
  <c r="N23" i="2"/>
  <c r="N31" i="2"/>
  <c r="N39" i="2"/>
  <c r="N47" i="2"/>
  <c r="N55" i="2"/>
  <c r="N63" i="2"/>
  <c r="N71" i="2"/>
  <c r="N79" i="2"/>
  <c r="N87" i="2"/>
  <c r="N95" i="2"/>
  <c r="N103" i="2"/>
  <c r="N111" i="2"/>
  <c r="N119" i="2"/>
  <c r="N127" i="2"/>
  <c r="N135" i="2"/>
  <c r="N139" i="2"/>
  <c r="N143" i="2"/>
  <c r="N147" i="2"/>
  <c r="N151" i="2"/>
  <c r="N155" i="2"/>
  <c r="N159" i="2"/>
  <c r="N163" i="2"/>
  <c r="N167" i="2"/>
  <c r="N171" i="2"/>
  <c r="N175" i="2"/>
  <c r="N179" i="2"/>
  <c r="N183" i="2"/>
  <c r="N187" i="2"/>
  <c r="N191" i="2"/>
  <c r="N195" i="2"/>
  <c r="R204" i="2"/>
  <c r="N216" i="2"/>
  <c r="O226" i="2"/>
  <c r="R236" i="2"/>
  <c r="N248" i="2"/>
  <c r="O258" i="2"/>
  <c r="R268" i="2"/>
  <c r="O378" i="2"/>
  <c r="O386" i="2"/>
  <c r="O394" i="2"/>
  <c r="O402" i="2"/>
  <c r="O410" i="2"/>
  <c r="R460" i="2"/>
  <c r="R492" i="2"/>
  <c r="N136" i="2"/>
  <c r="N144" i="2"/>
  <c r="N152" i="2"/>
  <c r="N160" i="2"/>
  <c r="N168" i="2"/>
  <c r="N176" i="2"/>
  <c r="N184" i="2"/>
  <c r="N192" i="2"/>
  <c r="R202" i="2"/>
  <c r="R218" i="2"/>
  <c r="R234" i="2"/>
  <c r="R250" i="2"/>
  <c r="R266" i="2"/>
  <c r="R452" i="2"/>
  <c r="R484" i="2"/>
  <c r="R516" i="2"/>
  <c r="N8" i="2"/>
  <c r="N16" i="2"/>
  <c r="N24" i="2"/>
  <c r="N32" i="2"/>
  <c r="N40" i="2"/>
  <c r="N48" i="2"/>
  <c r="N56" i="2"/>
  <c r="N64" i="2"/>
  <c r="N72" i="2"/>
  <c r="N80" i="2"/>
  <c r="N88" i="2"/>
  <c r="N96" i="2"/>
  <c r="N104" i="2"/>
  <c r="N112" i="2"/>
  <c r="N120" i="2"/>
  <c r="N128" i="2"/>
  <c r="N137" i="2"/>
  <c r="N145" i="2"/>
  <c r="N153" i="2"/>
  <c r="N161" i="2"/>
  <c r="N169" i="2"/>
  <c r="N177" i="2"/>
  <c r="N185" i="2"/>
  <c r="N193" i="2"/>
  <c r="N197" i="2"/>
  <c r="N228" i="2"/>
  <c r="N260" i="2"/>
  <c r="R53" i="2"/>
  <c r="R232" i="2"/>
  <c r="R681" i="2"/>
  <c r="R64" i="2"/>
  <c r="R509" i="2"/>
  <c r="O180" i="2"/>
  <c r="O139" i="2"/>
  <c r="O18" i="2"/>
  <c r="O50" i="2"/>
  <c r="O177" i="2"/>
  <c r="O284" i="2"/>
  <c r="O86" i="2"/>
  <c r="O118" i="2"/>
  <c r="O143" i="2"/>
  <c r="O222" i="2"/>
  <c r="O290" i="2"/>
  <c r="O336" i="2"/>
  <c r="O368" i="2"/>
  <c r="O477" i="2"/>
  <c r="O225" i="2"/>
  <c r="O317" i="2"/>
  <c r="R348" i="2"/>
  <c r="R380" i="2"/>
  <c r="O490" i="2"/>
  <c r="O68" i="2"/>
  <c r="O100" i="2"/>
  <c r="O184" i="2"/>
  <c r="O235" i="2"/>
  <c r="O274" i="2"/>
  <c r="O295" i="2"/>
  <c r="R354" i="2"/>
  <c r="O391" i="2"/>
  <c r="O423" i="2"/>
  <c r="O439" i="2"/>
  <c r="O466" i="2"/>
  <c r="R534" i="2"/>
  <c r="R553" i="2"/>
  <c r="R570" i="2"/>
  <c r="N652" i="2"/>
  <c r="O416" i="2"/>
  <c r="O506" i="2"/>
  <c r="O531" i="2"/>
  <c r="O581" i="2"/>
  <c r="O589" i="2"/>
  <c r="O597" i="2"/>
  <c r="O609" i="2"/>
  <c r="R689" i="2"/>
  <c r="O278" i="2"/>
  <c r="O291" i="2"/>
  <c r="R302" i="2"/>
  <c r="O310" i="2"/>
  <c r="O323" i="2"/>
  <c r="R334" i="2"/>
  <c r="O342" i="2"/>
  <c r="O355" i="2"/>
  <c r="R366" i="2"/>
  <c r="O374" i="2"/>
  <c r="O379" i="2"/>
  <c r="O383" i="2"/>
  <c r="R395" i="2"/>
  <c r="R399" i="2"/>
  <c r="R409" i="2"/>
  <c r="N414" i="2"/>
  <c r="R465" i="2"/>
  <c r="R474" i="2"/>
  <c r="O502" i="2"/>
  <c r="O514" i="2"/>
  <c r="R533" i="2"/>
  <c r="O538" i="2"/>
  <c r="O541" i="2"/>
  <c r="R549" i="2"/>
  <c r="O554" i="2"/>
  <c r="O557" i="2"/>
  <c r="O578" i="2"/>
  <c r="O612" i="2"/>
  <c r="R685" i="2"/>
  <c r="O820" i="2"/>
  <c r="O540" i="2"/>
  <c r="O548" i="2"/>
  <c r="O556" i="2"/>
  <c r="O564" i="2"/>
  <c r="O572" i="2"/>
  <c r="O580" i="2"/>
  <c r="O588" i="2"/>
  <c r="O596" i="2"/>
  <c r="O604" i="2"/>
  <c r="O639" i="2"/>
  <c r="O669" i="2"/>
  <c r="O714" i="2"/>
  <c r="R837" i="2"/>
  <c r="O563" i="2"/>
  <c r="O571" i="2"/>
  <c r="O579" i="2"/>
  <c r="O587" i="2"/>
  <c r="O595" i="2"/>
  <c r="O603" i="2"/>
  <c r="O611" i="2"/>
  <c r="O615" i="2"/>
  <c r="O621" i="2"/>
  <c r="R632" i="2"/>
  <c r="O636" i="2"/>
  <c r="O664" i="2"/>
  <c r="R678" i="2"/>
  <c r="R686" i="2"/>
  <c r="R694" i="2"/>
  <c r="R702" i="2"/>
  <c r="O750" i="2"/>
  <c r="R582" i="2"/>
  <c r="R590" i="2"/>
  <c r="R598" i="2"/>
  <c r="R606" i="2"/>
  <c r="R613" i="2"/>
  <c r="O617" i="2"/>
  <c r="R653" i="2"/>
  <c r="O674" i="2"/>
  <c r="O710" i="2"/>
  <c r="O777" i="2"/>
  <c r="O798" i="2"/>
  <c r="R709" i="2"/>
  <c r="R717" i="2"/>
  <c r="O752" i="2"/>
  <c r="R849" i="2"/>
  <c r="O881" i="2"/>
  <c r="O629" i="2"/>
  <c r="O641" i="2"/>
  <c r="O645" i="2"/>
  <c r="O657" i="2"/>
  <c r="O661" i="2"/>
  <c r="O673" i="2"/>
  <c r="O680" i="2"/>
  <c r="O688" i="2"/>
  <c r="O696" i="2"/>
  <c r="O704" i="2"/>
  <c r="R716" i="2"/>
  <c r="O720" i="2"/>
  <c r="O744" i="2"/>
  <c r="R782" i="2"/>
  <c r="R814" i="2"/>
  <c r="R829" i="2"/>
  <c r="O861" i="2"/>
  <c r="O618" i="2"/>
  <c r="O627" i="2"/>
  <c r="O634" i="2"/>
  <c r="R643" i="2"/>
  <c r="O672" i="2"/>
  <c r="R683" i="2"/>
  <c r="O687" i="2"/>
  <c r="R699" i="2"/>
  <c r="O703" i="2"/>
  <c r="R715" i="2"/>
  <c r="O719" i="2"/>
  <c r="O748" i="2"/>
  <c r="O857" i="2"/>
  <c r="O754" i="2"/>
  <c r="O773" i="2"/>
  <c r="R790" i="2"/>
  <c r="O805" i="2"/>
  <c r="O818" i="2"/>
  <c r="R830" i="2"/>
  <c r="R838" i="2"/>
  <c r="R846" i="2"/>
  <c r="R854" i="2"/>
  <c r="R862" i="2"/>
  <c r="R870" i="2"/>
  <c r="R878" i="2"/>
  <c r="R886" i="2"/>
  <c r="R890" i="2"/>
  <c r="R894" i="2"/>
  <c r="O768" i="2"/>
  <c r="O794" i="2"/>
  <c r="O813" i="2"/>
  <c r="O832" i="2"/>
  <c r="O840" i="2"/>
  <c r="O848" i="2"/>
  <c r="O856" i="2"/>
  <c r="O864" i="2"/>
  <c r="O872" i="2"/>
  <c r="O880" i="2"/>
  <c r="O793" i="2"/>
  <c r="O812" i="2"/>
  <c r="O828" i="2"/>
  <c r="O835" i="2"/>
  <c r="O843" i="2"/>
  <c r="O851" i="2"/>
  <c r="O859" i="2"/>
  <c r="O867" i="2"/>
  <c r="O875" i="2"/>
  <c r="O883" i="2"/>
  <c r="N887" i="2"/>
  <c r="N891" i="2"/>
  <c r="N895" i="2"/>
  <c r="N890" i="2"/>
  <c r="N154" i="2"/>
  <c r="N190" i="2"/>
  <c r="N250" i="2"/>
  <c r="N424" i="2"/>
  <c r="N432" i="2"/>
  <c r="N440" i="2"/>
  <c r="N142" i="2"/>
  <c r="N162" i="2"/>
  <c r="N194" i="2"/>
  <c r="N258" i="2"/>
  <c r="N500" i="2"/>
  <c r="N521" i="2"/>
  <c r="N9" i="2"/>
  <c r="N17" i="2"/>
  <c r="N25" i="2"/>
  <c r="N33" i="2"/>
  <c r="N41" i="2"/>
  <c r="N49" i="2"/>
  <c r="N57" i="2"/>
  <c r="N65" i="2"/>
  <c r="N73" i="2"/>
  <c r="N81" i="2"/>
  <c r="N89" i="2"/>
  <c r="N97" i="2"/>
  <c r="N105" i="2"/>
  <c r="N113" i="2"/>
  <c r="N121" i="2"/>
  <c r="N129" i="2"/>
  <c r="R136" i="2"/>
  <c r="R140" i="2"/>
  <c r="R144" i="2"/>
  <c r="R148" i="2"/>
  <c r="R152" i="2"/>
  <c r="R156" i="2"/>
  <c r="R160" i="2"/>
  <c r="R164" i="2"/>
  <c r="R168" i="2"/>
  <c r="R172" i="2"/>
  <c r="R176" i="2"/>
  <c r="R180" i="2"/>
  <c r="R184" i="2"/>
  <c r="R188" i="2"/>
  <c r="R192" i="2"/>
  <c r="R196" i="2"/>
  <c r="N208" i="2"/>
  <c r="O218" i="2"/>
  <c r="R228" i="2"/>
  <c r="N240" i="2"/>
  <c r="O250" i="2"/>
  <c r="R260" i="2"/>
  <c r="N272" i="2"/>
  <c r="N378" i="2"/>
  <c r="N386" i="2"/>
  <c r="N394" i="2"/>
  <c r="N402" i="2"/>
  <c r="N410" i="2"/>
  <c r="N418" i="2"/>
  <c r="N426" i="2"/>
  <c r="N434" i="2"/>
  <c r="N442" i="2"/>
  <c r="N450" i="2"/>
  <c r="N460" i="2"/>
  <c r="N492" i="2"/>
  <c r="R137" i="2"/>
  <c r="R145" i="2"/>
  <c r="R153" i="2"/>
  <c r="R161" i="2"/>
  <c r="R169" i="2"/>
  <c r="R177" i="2"/>
  <c r="R185" i="2"/>
  <c r="R193" i="2"/>
  <c r="N206" i="2"/>
  <c r="N222" i="2"/>
  <c r="N238" i="2"/>
  <c r="N254" i="2"/>
  <c r="N270" i="2"/>
  <c r="N420" i="2"/>
  <c r="N428" i="2"/>
  <c r="N436" i="2"/>
  <c r="N444" i="2"/>
  <c r="N452" i="2"/>
  <c r="N484" i="2"/>
  <c r="N516" i="2"/>
  <c r="N10" i="2"/>
  <c r="N18" i="2"/>
  <c r="N26" i="2"/>
  <c r="N34" i="2"/>
  <c r="N42" i="2"/>
  <c r="N50" i="2"/>
  <c r="N58" i="2"/>
  <c r="N66" i="2"/>
  <c r="N74" i="2"/>
  <c r="N82" i="2"/>
  <c r="N90" i="2"/>
  <c r="N98" i="2"/>
  <c r="N106" i="2"/>
  <c r="N114" i="2"/>
  <c r="N122" i="2"/>
  <c r="N130" i="2"/>
  <c r="R138" i="2"/>
  <c r="R146" i="2"/>
  <c r="R154" i="2"/>
  <c r="R162" i="2"/>
  <c r="R170" i="2"/>
  <c r="R178" i="2"/>
  <c r="R186" i="2"/>
  <c r="R194" i="2"/>
  <c r="N204" i="2"/>
  <c r="N236" i="2"/>
  <c r="N268" i="2"/>
  <c r="N422" i="2"/>
  <c r="N430" i="2"/>
  <c r="N438" i="2"/>
  <c r="N446" i="2"/>
  <c r="N476" i="2"/>
  <c r="N508" i="2"/>
  <c r="R201" i="2"/>
  <c r="R205" i="2"/>
  <c r="R209" i="2"/>
  <c r="R213" i="2"/>
  <c r="R217" i="2"/>
  <c r="R221" i="2"/>
  <c r="R225" i="2"/>
  <c r="R229" i="2"/>
  <c r="R233" i="2"/>
  <c r="R237" i="2"/>
  <c r="R241" i="2"/>
  <c r="R245" i="2"/>
  <c r="R249" i="2"/>
  <c r="R253" i="2"/>
  <c r="R257" i="2"/>
  <c r="R261" i="2"/>
  <c r="R265" i="2"/>
  <c r="R269" i="2"/>
  <c r="R273" i="2"/>
  <c r="R277" i="2"/>
  <c r="R281" i="2"/>
  <c r="R285" i="2"/>
  <c r="R289" i="2"/>
  <c r="R293" i="2"/>
  <c r="R297" i="2"/>
  <c r="R301" i="2"/>
  <c r="R305" i="2"/>
  <c r="R309" i="2"/>
  <c r="R313" i="2"/>
  <c r="R317" i="2"/>
  <c r="R321" i="2"/>
  <c r="R325" i="2"/>
  <c r="R329" i="2"/>
  <c r="O211" i="2"/>
  <c r="O163" i="2"/>
  <c r="O23" i="2"/>
  <c r="R35" i="2"/>
  <c r="R81" i="2"/>
  <c r="O85" i="2"/>
  <c r="R113" i="2"/>
  <c r="O117" i="2"/>
  <c r="O26" i="2"/>
  <c r="O94" i="2"/>
  <c r="O135" i="2"/>
  <c r="O306" i="2"/>
  <c r="O328" i="2"/>
  <c r="O427" i="2"/>
  <c r="O302" i="2"/>
  <c r="O347" i="2"/>
  <c r="N382" i="2"/>
  <c r="R453" i="2"/>
  <c r="O481" i="2"/>
  <c r="R517" i="2"/>
  <c r="R562" i="2"/>
  <c r="N612" i="2"/>
  <c r="R544" i="2"/>
  <c r="R576" i="2"/>
  <c r="R608" i="2"/>
  <c r="R567" i="2"/>
  <c r="R599" i="2"/>
  <c r="N620" i="2"/>
  <c r="R649" i="2"/>
  <c r="N668" i="2"/>
  <c r="O702" i="2"/>
  <c r="O582" i="2"/>
  <c r="R718" i="2"/>
  <c r="O801" i="2"/>
  <c r="O709" i="2"/>
  <c r="R758" i="2"/>
  <c r="N628" i="2"/>
  <c r="N660" i="2"/>
  <c r="R692" i="2"/>
  <c r="R712" i="2"/>
  <c r="O814" i="2"/>
  <c r="O845" i="2"/>
  <c r="R679" i="2"/>
  <c r="O699" i="2"/>
  <c r="R711" i="2"/>
  <c r="R806" i="2"/>
  <c r="O846" i="2"/>
  <c r="O878" i="2"/>
  <c r="O778" i="2"/>
  <c r="O826" i="2"/>
  <c r="O844" i="2"/>
  <c r="O860" i="2"/>
  <c r="O876" i="2"/>
  <c r="O806" i="2"/>
  <c r="O831" i="2"/>
  <c r="O847" i="2"/>
  <c r="O863" i="2"/>
  <c r="O879" i="2"/>
  <c r="O891" i="2"/>
  <c r="N893" i="2"/>
  <c r="N894" i="2"/>
  <c r="N226" i="2"/>
  <c r="O432" i="2"/>
  <c r="R440" i="2"/>
  <c r="N146" i="2"/>
  <c r="N202" i="2"/>
  <c r="R521" i="2"/>
  <c r="N11" i="2"/>
  <c r="N27" i="2"/>
  <c r="N43" i="2"/>
  <c r="N59" i="2"/>
  <c r="N75" i="2"/>
  <c r="N91" i="2"/>
  <c r="N107" i="2"/>
  <c r="N123" i="2"/>
  <c r="O210" i="2"/>
  <c r="N232" i="2"/>
  <c r="R252" i="2"/>
  <c r="R378" i="2"/>
  <c r="R394" i="2"/>
  <c r="R410" i="2"/>
  <c r="O434" i="2"/>
  <c r="R442" i="2"/>
  <c r="O492" i="2"/>
  <c r="R141" i="2"/>
  <c r="R157" i="2"/>
  <c r="R173" i="2"/>
  <c r="R189" i="2"/>
  <c r="N214" i="2"/>
  <c r="N246" i="2"/>
  <c r="R420" i="2"/>
  <c r="O444" i="2"/>
  <c r="O452" i="2"/>
  <c r="O516" i="2"/>
  <c r="N14" i="2"/>
  <c r="N30" i="2"/>
  <c r="N46" i="2"/>
  <c r="N62" i="2"/>
  <c r="N78" i="2"/>
  <c r="N94" i="2"/>
  <c r="N110" i="2"/>
  <c r="N126" i="2"/>
  <c r="R142" i="2"/>
  <c r="R158" i="2"/>
  <c r="R174" i="2"/>
  <c r="R190" i="2"/>
  <c r="N220" i="2"/>
  <c r="R422" i="2"/>
  <c r="O446" i="2"/>
  <c r="O476" i="2"/>
  <c r="R508" i="2"/>
  <c r="N203" i="2"/>
  <c r="R207" i="2"/>
  <c r="N213" i="2"/>
  <c r="N219" i="2"/>
  <c r="R223" i="2"/>
  <c r="N229" i="2"/>
  <c r="N235" i="2"/>
  <c r="R239" i="2"/>
  <c r="N245" i="2"/>
  <c r="N251" i="2"/>
  <c r="R255" i="2"/>
  <c r="N261" i="2"/>
  <c r="N267" i="2"/>
  <c r="R271" i="2"/>
  <c r="N277" i="2"/>
  <c r="N283" i="2"/>
  <c r="R287" i="2"/>
  <c r="N293" i="2"/>
  <c r="N299" i="2"/>
  <c r="R303" i="2"/>
  <c r="N309" i="2"/>
  <c r="N315" i="2"/>
  <c r="R319" i="2"/>
  <c r="N325" i="2"/>
  <c r="N331" i="2"/>
  <c r="N335" i="2"/>
  <c r="N339" i="2"/>
  <c r="N343" i="2"/>
  <c r="N347" i="2"/>
  <c r="N351" i="2"/>
  <c r="N355" i="2"/>
  <c r="N359" i="2"/>
  <c r="N363" i="2"/>
  <c r="N367" i="2"/>
  <c r="N371" i="2"/>
  <c r="N375" i="2"/>
  <c r="N396" i="2"/>
  <c r="R459" i="2"/>
  <c r="R467" i="2"/>
  <c r="R475" i="2"/>
  <c r="R483" i="2"/>
  <c r="R491" i="2"/>
  <c r="R499" i="2"/>
  <c r="R507" i="2"/>
  <c r="R515" i="2"/>
  <c r="R523" i="2"/>
  <c r="O388" i="2"/>
  <c r="O404" i="2"/>
  <c r="O464" i="2"/>
  <c r="N472" i="2"/>
  <c r="O496" i="2"/>
  <c r="N504" i="2"/>
  <c r="N276" i="2"/>
  <c r="N284" i="2"/>
  <c r="N292" i="2"/>
  <c r="N300" i="2"/>
  <c r="N308" i="2"/>
  <c r="N316" i="2"/>
  <c r="N324" i="2"/>
  <c r="N332" i="2"/>
  <c r="N340" i="2"/>
  <c r="N348" i="2"/>
  <c r="N356" i="2"/>
  <c r="N364" i="2"/>
  <c r="N372" i="2"/>
  <c r="N461" i="2"/>
  <c r="N477" i="2"/>
  <c r="N493" i="2"/>
  <c r="N509" i="2"/>
  <c r="N379" i="2"/>
  <c r="N387" i="2"/>
  <c r="N395" i="2"/>
  <c r="N403" i="2"/>
  <c r="N411" i="2"/>
  <c r="N419" i="2"/>
  <c r="N427" i="2"/>
  <c r="N435" i="2"/>
  <c r="N443" i="2"/>
  <c r="N451" i="2"/>
  <c r="N466" i="2"/>
  <c r="N482" i="2"/>
  <c r="N498" i="2"/>
  <c r="N514" i="2"/>
  <c r="R734" i="2"/>
  <c r="R738" i="2"/>
  <c r="R614" i="2"/>
  <c r="R622" i="2"/>
  <c r="R630" i="2"/>
  <c r="R638" i="2"/>
  <c r="R646" i="2"/>
  <c r="R654" i="2"/>
  <c r="R662" i="2"/>
  <c r="R670" i="2"/>
  <c r="O726" i="2"/>
  <c r="O742" i="2"/>
  <c r="N520" i="2"/>
  <c r="O524" i="2"/>
  <c r="N730" i="2"/>
  <c r="N531" i="2"/>
  <c r="N539" i="2"/>
  <c r="N547" i="2"/>
  <c r="N555" i="2"/>
  <c r="N563" i="2"/>
  <c r="N571" i="2"/>
  <c r="N579" i="2"/>
  <c r="N587" i="2"/>
  <c r="N595" i="2"/>
  <c r="N603" i="2"/>
  <c r="N611" i="2"/>
  <c r="R626" i="2"/>
  <c r="R642" i="2"/>
  <c r="R658" i="2"/>
  <c r="R674" i="2"/>
  <c r="N725" i="2"/>
  <c r="N729" i="2"/>
  <c r="N733" i="2"/>
  <c r="N737" i="2"/>
  <c r="N741" i="2"/>
  <c r="N642" i="2"/>
  <c r="N674" i="2"/>
  <c r="N724" i="2"/>
  <c r="N728" i="2"/>
  <c r="N732" i="2"/>
  <c r="N736" i="2"/>
  <c r="N740" i="2"/>
  <c r="N532" i="2"/>
  <c r="N540" i="2"/>
  <c r="N548" i="2"/>
  <c r="N556" i="2"/>
  <c r="N564" i="2"/>
  <c r="N572" i="2"/>
  <c r="N580" i="2"/>
  <c r="N588" i="2"/>
  <c r="N596" i="2"/>
  <c r="N604" i="2"/>
  <c r="O743" i="2"/>
  <c r="O749" i="2"/>
  <c r="N676" i="2"/>
  <c r="N684" i="2"/>
  <c r="N692" i="2"/>
  <c r="N700" i="2"/>
  <c r="N708" i="2"/>
  <c r="N716" i="2"/>
  <c r="O747" i="2"/>
  <c r="R745" i="2"/>
  <c r="R753" i="2"/>
  <c r="N619" i="2"/>
  <c r="N627" i="2"/>
  <c r="N635" i="2"/>
  <c r="N643" i="2"/>
  <c r="N651" i="2"/>
  <c r="N659" i="2"/>
  <c r="N667" i="2"/>
  <c r="N675" i="2"/>
  <c r="N683" i="2"/>
  <c r="N691" i="2"/>
  <c r="N699" i="2"/>
  <c r="N707" i="2"/>
  <c r="N715" i="2"/>
  <c r="N723" i="2"/>
  <c r="N751" i="2"/>
  <c r="N752" i="2"/>
  <c r="R761" i="2"/>
  <c r="R769" i="2"/>
  <c r="R777" i="2"/>
  <c r="R785" i="2"/>
  <c r="R793" i="2"/>
  <c r="R801" i="2"/>
  <c r="R809" i="2"/>
  <c r="R817" i="2"/>
  <c r="R825" i="2"/>
  <c r="N765" i="2"/>
  <c r="N781" i="2"/>
  <c r="N797" i="2"/>
  <c r="N813" i="2"/>
  <c r="N746" i="2"/>
  <c r="N762" i="2"/>
  <c r="N778" i="2"/>
  <c r="N794" i="2"/>
  <c r="N810" i="2"/>
  <c r="N826" i="2"/>
  <c r="N833" i="2"/>
  <c r="N841" i="2"/>
  <c r="N849" i="2"/>
  <c r="N857" i="2"/>
  <c r="N865" i="2"/>
  <c r="N873" i="2"/>
  <c r="N881" i="2"/>
  <c r="N834" i="2"/>
  <c r="N842" i="2"/>
  <c r="N850" i="2"/>
  <c r="N858" i="2"/>
  <c r="N866" i="2"/>
  <c r="N874" i="2"/>
  <c r="N882" i="2"/>
  <c r="N835" i="2"/>
  <c r="N851" i="2"/>
  <c r="N867" i="2"/>
  <c r="N883" i="2"/>
  <c r="N844" i="2"/>
  <c r="N860" i="2"/>
  <c r="N876" i="2"/>
  <c r="R3" i="2"/>
  <c r="R65" i="2"/>
  <c r="O101" i="2"/>
  <c r="R372" i="2"/>
  <c r="O160" i="2"/>
  <c r="R488" i="2"/>
  <c r="O498" i="2"/>
  <c r="O283" i="2"/>
  <c r="O395" i="2"/>
  <c r="O469" i="2"/>
  <c r="R530" i="2"/>
  <c r="O569" i="2"/>
  <c r="R592" i="2"/>
  <c r="R583" i="2"/>
  <c r="O651" i="2"/>
  <c r="O686" i="2"/>
  <c r="O598" i="2"/>
  <c r="R833" i="2"/>
  <c r="O865" i="2"/>
  <c r="R676" i="2"/>
  <c r="R804" i="2"/>
  <c r="R877" i="2"/>
  <c r="O650" i="2"/>
  <c r="O830" i="2"/>
  <c r="O890" i="2"/>
  <c r="O836" i="2"/>
  <c r="O868" i="2"/>
  <c r="O825" i="2"/>
  <c r="O40" i="2"/>
  <c r="O252" i="2"/>
  <c r="R9" i="2"/>
  <c r="O58" i="2"/>
  <c r="O125" i="2"/>
  <c r="R296" i="2"/>
  <c r="R128" i="2"/>
  <c r="O212" i="2"/>
  <c r="R322" i="2"/>
  <c r="O443" i="2"/>
  <c r="O462" i="2"/>
  <c r="R574" i="2"/>
  <c r="O605" i="2"/>
  <c r="O315" i="2"/>
  <c r="R358" i="2"/>
  <c r="R390" i="2"/>
  <c r="O409" i="2"/>
  <c r="O701" i="2"/>
  <c r="R552" i="2"/>
  <c r="R584" i="2"/>
  <c r="R671" i="2"/>
  <c r="R722" i="2"/>
  <c r="R575" i="2"/>
  <c r="R607" i="2"/>
  <c r="R623" i="2"/>
  <c r="O678" i="2"/>
  <c r="O590" i="2"/>
  <c r="R619" i="2"/>
  <c r="O653" i="2"/>
  <c r="O717" i="2"/>
  <c r="R631" i="2"/>
  <c r="R663" i="2"/>
  <c r="R700" i="2"/>
  <c r="R780" i="2"/>
  <c r="R659" i="2"/>
  <c r="O841" i="2"/>
  <c r="O757" i="2"/>
  <c r="O821" i="2"/>
  <c r="O854" i="2"/>
  <c r="O886" i="2"/>
  <c r="O797" i="2"/>
  <c r="R836" i="2"/>
  <c r="R852" i="2"/>
  <c r="R868" i="2"/>
  <c r="R884" i="2"/>
  <c r="O822" i="2"/>
  <c r="R839" i="2"/>
  <c r="R855" i="2"/>
  <c r="R871" i="2"/>
  <c r="O887" i="2"/>
  <c r="R887" i="2"/>
  <c r="R895" i="2"/>
  <c r="N166" i="2"/>
  <c r="O424" i="2"/>
  <c r="R432" i="2"/>
  <c r="N150" i="2"/>
  <c r="N210" i="2"/>
  <c r="O448" i="2"/>
  <c r="O468" i="2"/>
  <c r="N13" i="2"/>
  <c r="N29" i="2"/>
  <c r="N45" i="2"/>
  <c r="N61" i="2"/>
  <c r="N77" i="2"/>
  <c r="N93" i="2"/>
  <c r="N109" i="2"/>
  <c r="N125" i="2"/>
  <c r="O138" i="2"/>
  <c r="O146" i="2"/>
  <c r="O154" i="2"/>
  <c r="O162" i="2"/>
  <c r="O170" i="2"/>
  <c r="O178" i="2"/>
  <c r="O186" i="2"/>
  <c r="O194" i="2"/>
  <c r="R212" i="2"/>
  <c r="O234" i="2"/>
  <c r="N256" i="2"/>
  <c r="O426" i="2"/>
  <c r="R434" i="2"/>
  <c r="N148" i="2"/>
  <c r="N164" i="2"/>
  <c r="N180" i="2"/>
  <c r="N196" i="2"/>
  <c r="R226" i="2"/>
  <c r="R258" i="2"/>
  <c r="O436" i="2"/>
  <c r="R444" i="2"/>
  <c r="N4" i="2"/>
  <c r="N20" i="2"/>
  <c r="N36" i="2"/>
  <c r="N52" i="2"/>
  <c r="N68" i="2"/>
  <c r="N84" i="2"/>
  <c r="N100" i="2"/>
  <c r="N116" i="2"/>
  <c r="N132" i="2"/>
  <c r="N149" i="2"/>
  <c r="N165" i="2"/>
  <c r="N181" i="2"/>
  <c r="O197" i="2"/>
  <c r="N244" i="2"/>
  <c r="O438" i="2"/>
  <c r="R446" i="2"/>
  <c r="R476" i="2"/>
  <c r="N199" i="2"/>
  <c r="R203" i="2"/>
  <c r="N209" i="2"/>
  <c r="N215" i="2"/>
  <c r="R219" i="2"/>
  <c r="N225" i="2"/>
  <c r="N231" i="2"/>
  <c r="R235" i="2"/>
  <c r="N241" i="2"/>
  <c r="N247" i="2"/>
  <c r="R251" i="2"/>
  <c r="N257" i="2"/>
  <c r="N263" i="2"/>
  <c r="R267" i="2"/>
  <c r="N273" i="2"/>
  <c r="N279" i="2"/>
  <c r="R283" i="2"/>
  <c r="N289" i="2"/>
  <c r="N295" i="2"/>
  <c r="R299" i="2"/>
  <c r="N305" i="2"/>
  <c r="N311" i="2"/>
  <c r="R315" i="2"/>
  <c r="N321" i="2"/>
  <c r="N327" i="2"/>
  <c r="R331" i="2"/>
  <c r="R335" i="2"/>
  <c r="R339" i="2"/>
  <c r="R343" i="2"/>
  <c r="R347" i="2"/>
  <c r="R351" i="2"/>
  <c r="R355" i="2"/>
  <c r="R359" i="2"/>
  <c r="R363" i="2"/>
  <c r="R367" i="2"/>
  <c r="R371" i="2"/>
  <c r="R375" i="2"/>
  <c r="N404" i="2"/>
  <c r="R376" i="2"/>
  <c r="R392" i="2"/>
  <c r="R408" i="2"/>
  <c r="O456" i="2"/>
  <c r="N464" i="2"/>
  <c r="O488" i="2"/>
  <c r="N496" i="2"/>
  <c r="N278" i="2"/>
  <c r="N286" i="2"/>
  <c r="N294" i="2"/>
  <c r="N302" i="2"/>
  <c r="N310" i="2"/>
  <c r="N318" i="2"/>
  <c r="N326" i="2"/>
  <c r="N334" i="2"/>
  <c r="N342" i="2"/>
  <c r="N350" i="2"/>
  <c r="N358" i="2"/>
  <c r="N366" i="2"/>
  <c r="N374" i="2"/>
  <c r="N455" i="2"/>
  <c r="N463" i="2"/>
  <c r="N471" i="2"/>
  <c r="N479" i="2"/>
  <c r="N487" i="2"/>
  <c r="N495" i="2"/>
  <c r="N503" i="2"/>
  <c r="N511" i="2"/>
  <c r="N519" i="2"/>
  <c r="N755" i="2"/>
  <c r="N759" i="2"/>
  <c r="N763" i="2"/>
  <c r="N767" i="2"/>
  <c r="N771" i="2"/>
  <c r="N775" i="2"/>
  <c r="N779" i="2"/>
  <c r="N783" i="2"/>
  <c r="N787" i="2"/>
  <c r="N791" i="2"/>
  <c r="N795" i="2"/>
  <c r="N799" i="2"/>
  <c r="N803" i="2"/>
  <c r="N807" i="2"/>
  <c r="N811" i="2"/>
  <c r="N815" i="2"/>
  <c r="N819" i="2"/>
  <c r="N823" i="2"/>
  <c r="N827" i="2"/>
  <c r="N465" i="2"/>
  <c r="N481" i="2"/>
  <c r="N497" i="2"/>
  <c r="N513" i="2"/>
  <c r="N381" i="2"/>
  <c r="N389" i="2"/>
  <c r="N397" i="2"/>
  <c r="N405" i="2"/>
  <c r="N413" i="2"/>
  <c r="N421" i="2"/>
  <c r="N429" i="2"/>
  <c r="N437" i="2"/>
  <c r="N445" i="2"/>
  <c r="N454" i="2"/>
  <c r="N470" i="2"/>
  <c r="N486" i="2"/>
  <c r="N502" i="2"/>
  <c r="N518" i="2"/>
  <c r="N734" i="2"/>
  <c r="N738" i="2"/>
  <c r="N522" i="2"/>
  <c r="O730" i="2"/>
  <c r="N525" i="2"/>
  <c r="N533" i="2"/>
  <c r="N541" i="2"/>
  <c r="N549" i="2"/>
  <c r="N557" i="2"/>
  <c r="N565" i="2"/>
  <c r="N573" i="2"/>
  <c r="N581" i="2"/>
  <c r="N589" i="2"/>
  <c r="N597" i="2"/>
  <c r="N605" i="2"/>
  <c r="N616" i="2"/>
  <c r="N632" i="2"/>
  <c r="N648" i="2"/>
  <c r="N664" i="2"/>
  <c r="N618" i="2"/>
  <c r="N650" i="2"/>
  <c r="O724" i="2"/>
  <c r="O728" i="2"/>
  <c r="O732" i="2"/>
  <c r="O736" i="2"/>
  <c r="O740" i="2"/>
  <c r="N526" i="2"/>
  <c r="N534" i="2"/>
  <c r="N542" i="2"/>
  <c r="N550" i="2"/>
  <c r="N558" i="2"/>
  <c r="N566" i="2"/>
  <c r="N574" i="2"/>
  <c r="N582" i="2"/>
  <c r="N590" i="2"/>
  <c r="N598" i="2"/>
  <c r="N606" i="2"/>
  <c r="O727" i="2"/>
  <c r="O731" i="2"/>
  <c r="O735" i="2"/>
  <c r="O739" i="2"/>
  <c r="R743" i="2"/>
  <c r="R749" i="2"/>
  <c r="N678" i="2"/>
  <c r="N686" i="2"/>
  <c r="N694" i="2"/>
  <c r="N702" i="2"/>
  <c r="N710" i="2"/>
  <c r="N718" i="2"/>
  <c r="R747" i="2"/>
  <c r="N745" i="2"/>
  <c r="N613" i="2"/>
  <c r="N621" i="2"/>
  <c r="N629" i="2"/>
  <c r="N637" i="2"/>
  <c r="N645" i="2"/>
  <c r="N653" i="2"/>
  <c r="N661" i="2"/>
  <c r="N669" i="2"/>
  <c r="N677" i="2"/>
  <c r="N685" i="2"/>
  <c r="N693" i="2"/>
  <c r="N701" i="2"/>
  <c r="N709" i="2"/>
  <c r="N717" i="2"/>
  <c r="N756" i="2"/>
  <c r="N764" i="2"/>
  <c r="N772" i="2"/>
  <c r="N780" i="2"/>
  <c r="N788" i="2"/>
  <c r="N796" i="2"/>
  <c r="N804" i="2"/>
  <c r="N812" i="2"/>
  <c r="N820" i="2"/>
  <c r="N828" i="2"/>
  <c r="N769" i="2"/>
  <c r="N785" i="2"/>
  <c r="N801" i="2"/>
  <c r="N817" i="2"/>
  <c r="N750" i="2"/>
  <c r="N766" i="2"/>
  <c r="N782" i="2"/>
  <c r="N798" i="2"/>
  <c r="N814" i="2"/>
  <c r="N843" i="2"/>
  <c r="N859" i="2"/>
  <c r="N875" i="2"/>
  <c r="N836" i="2"/>
  <c r="N852" i="2"/>
  <c r="N868" i="2"/>
  <c r="N884" i="2"/>
  <c r="O12" i="2"/>
  <c r="O55" i="2"/>
  <c r="O69" i="2"/>
  <c r="R97" i="2"/>
  <c r="O246" i="2"/>
  <c r="O76" i="2"/>
  <c r="O362" i="2"/>
  <c r="O520" i="2"/>
  <c r="R326" i="2"/>
  <c r="O366" i="2"/>
  <c r="O414" i="2"/>
  <c r="R494" i="2"/>
  <c r="R560" i="2"/>
  <c r="R637" i="2"/>
  <c r="R853" i="2"/>
  <c r="N644" i="2"/>
  <c r="O716" i="2"/>
  <c r="R752" i="2"/>
  <c r="O643" i="2"/>
  <c r="O683" i="2"/>
  <c r="R695" i="2"/>
  <c r="O715" i="2"/>
  <c r="O776" i="2"/>
  <c r="O862" i="2"/>
  <c r="O800" i="2"/>
  <c r="O852" i="2"/>
  <c r="O884" i="2"/>
  <c r="O839" i="2"/>
  <c r="O108" i="2"/>
  <c r="O403" i="2"/>
  <c r="R294" i="2"/>
  <c r="R568" i="2"/>
  <c r="O606" i="2"/>
  <c r="O869" i="2"/>
  <c r="R647" i="2"/>
  <c r="O838" i="2"/>
  <c r="R844" i="2"/>
  <c r="R831" i="2"/>
  <c r="O871" i="2"/>
  <c r="N889" i="2"/>
  <c r="N178" i="2"/>
  <c r="O500" i="2"/>
  <c r="R274" i="2"/>
  <c r="N3" i="2"/>
  <c r="N35" i="2"/>
  <c r="N67" i="2"/>
  <c r="N99" i="2"/>
  <c r="N131" i="2"/>
  <c r="O142" i="2"/>
  <c r="O174" i="2"/>
  <c r="N200" i="2"/>
  <c r="O242" i="2"/>
  <c r="R402" i="2"/>
  <c r="R418" i="2"/>
  <c r="R450" i="2"/>
  <c r="R149" i="2"/>
  <c r="R181" i="2"/>
  <c r="N230" i="2"/>
  <c r="R436" i="2"/>
  <c r="N12" i="2"/>
  <c r="N44" i="2"/>
  <c r="N76" i="2"/>
  <c r="N108" i="2"/>
  <c r="N141" i="2"/>
  <c r="N173" i="2"/>
  <c r="N212" i="2"/>
  <c r="O430" i="2"/>
  <c r="O508" i="2"/>
  <c r="N207" i="2"/>
  <c r="N217" i="2"/>
  <c r="R227" i="2"/>
  <c r="N239" i="2"/>
  <c r="N249" i="2"/>
  <c r="R259" i="2"/>
  <c r="N271" i="2"/>
  <c r="N281" i="2"/>
  <c r="R291" i="2"/>
  <c r="N303" i="2"/>
  <c r="N313" i="2"/>
  <c r="R323" i="2"/>
  <c r="R333" i="2"/>
  <c r="R341" i="2"/>
  <c r="R349" i="2"/>
  <c r="R357" i="2"/>
  <c r="R365" i="2"/>
  <c r="R373" i="2"/>
  <c r="O459" i="2"/>
  <c r="N475" i="2"/>
  <c r="O491" i="2"/>
  <c r="N507" i="2"/>
  <c r="O523" i="2"/>
  <c r="R400" i="2"/>
  <c r="N456" i="2"/>
  <c r="N488" i="2"/>
  <c r="N282" i="2"/>
  <c r="N298" i="2"/>
  <c r="N314" i="2"/>
  <c r="N330" i="2"/>
  <c r="N346" i="2"/>
  <c r="N362" i="2"/>
  <c r="R455" i="2"/>
  <c r="O479" i="2"/>
  <c r="R487" i="2"/>
  <c r="O511" i="2"/>
  <c r="R519" i="2"/>
  <c r="O763" i="2"/>
  <c r="R767" i="2"/>
  <c r="O779" i="2"/>
  <c r="R783" i="2"/>
  <c r="O795" i="2"/>
  <c r="R799" i="2"/>
  <c r="O811" i="2"/>
  <c r="R815" i="2"/>
  <c r="O827" i="2"/>
  <c r="N457" i="2"/>
  <c r="N489" i="2"/>
  <c r="N377" i="2"/>
  <c r="N393" i="2"/>
  <c r="N409" i="2"/>
  <c r="N425" i="2"/>
  <c r="N441" i="2"/>
  <c r="N462" i="2"/>
  <c r="N494" i="2"/>
  <c r="O630" i="2"/>
  <c r="N638" i="2"/>
  <c r="O662" i="2"/>
  <c r="N670" i="2"/>
  <c r="N524" i="2"/>
  <c r="N529" i="2"/>
  <c r="N545" i="2"/>
  <c r="N561" i="2"/>
  <c r="N577" i="2"/>
  <c r="N593" i="2"/>
  <c r="N609" i="2"/>
  <c r="N640" i="2"/>
  <c r="N672" i="2"/>
  <c r="O733" i="2"/>
  <c r="R737" i="2"/>
  <c r="N626" i="2"/>
  <c r="N536" i="2"/>
  <c r="N552" i="2"/>
  <c r="N568" i="2"/>
  <c r="N584" i="2"/>
  <c r="N600" i="2"/>
  <c r="R731" i="2"/>
  <c r="N735" i="2"/>
  <c r="N680" i="2"/>
  <c r="N696" i="2"/>
  <c r="N712" i="2"/>
  <c r="N747" i="2"/>
  <c r="N615" i="2"/>
  <c r="N631" i="2"/>
  <c r="N647" i="2"/>
  <c r="N663" i="2"/>
  <c r="N679" i="2"/>
  <c r="N695" i="2"/>
  <c r="N711" i="2"/>
  <c r="N744" i="2"/>
  <c r="R765" i="2"/>
  <c r="R781" i="2"/>
  <c r="R797" i="2"/>
  <c r="R813" i="2"/>
  <c r="N757" i="2"/>
  <c r="N789" i="2"/>
  <c r="N821" i="2"/>
  <c r="N770" i="2"/>
  <c r="N802" i="2"/>
  <c r="N839" i="2"/>
  <c r="N855" i="2"/>
  <c r="N871" i="2"/>
  <c r="N832" i="2"/>
  <c r="N848" i="2"/>
  <c r="N864" i="2"/>
  <c r="N880" i="2"/>
  <c r="O791" i="2"/>
  <c r="R795" i="2"/>
  <c r="R811" i="2"/>
  <c r="R827" i="2"/>
  <c r="N501" i="2"/>
  <c r="N713" i="2"/>
  <c r="N816" i="2"/>
  <c r="N793" i="2"/>
  <c r="N806" i="2"/>
  <c r="N845" i="2"/>
  <c r="N877" i="2"/>
  <c r="N854" i="2"/>
  <c r="R167" i="2"/>
  <c r="O303" i="2"/>
  <c r="O245" i="2"/>
  <c r="R377" i="2"/>
  <c r="R591" i="2"/>
  <c r="O894" i="2"/>
  <c r="R876" i="2"/>
  <c r="N886" i="2"/>
  <c r="R424" i="2"/>
  <c r="R448" i="2"/>
  <c r="N19" i="2"/>
  <c r="N83" i="2"/>
  <c r="O158" i="2"/>
  <c r="N264" i="2"/>
  <c r="R426" i="2"/>
  <c r="R165" i="2"/>
  <c r="N262" i="2"/>
  <c r="N92" i="2"/>
  <c r="N157" i="2"/>
  <c r="O422" i="2"/>
  <c r="N201" i="2"/>
  <c r="R211" i="2"/>
  <c r="N233" i="2"/>
  <c r="N255" i="2"/>
  <c r="R275" i="2"/>
  <c r="N297" i="2"/>
  <c r="N319" i="2"/>
  <c r="R337" i="2"/>
  <c r="R353" i="2"/>
  <c r="R369" i="2"/>
  <c r="N459" i="2"/>
  <c r="N491" i="2"/>
  <c r="N523" i="2"/>
  <c r="N512" i="2"/>
  <c r="N306" i="2"/>
  <c r="N338" i="2"/>
  <c r="N354" i="2"/>
  <c r="O463" i="2"/>
  <c r="R503" i="2"/>
  <c r="R759" i="2"/>
  <c r="R775" i="2"/>
  <c r="R791" i="2"/>
  <c r="O803" i="2"/>
  <c r="R823" i="2"/>
  <c r="N505" i="2"/>
  <c r="N401" i="2"/>
  <c r="N433" i="2"/>
  <c r="N478" i="2"/>
  <c r="O646" i="2"/>
  <c r="N742" i="2"/>
  <c r="R730" i="2"/>
  <c r="N553" i="2"/>
  <c r="N585" i="2"/>
  <c r="N624" i="2"/>
  <c r="O725" i="2"/>
  <c r="O741" i="2"/>
  <c r="N528" i="2"/>
  <c r="N560" i="2"/>
  <c r="N592" i="2"/>
  <c r="N727" i="2"/>
  <c r="N720" i="2"/>
  <c r="N623" i="2"/>
  <c r="N655" i="2"/>
  <c r="N687" i="2"/>
  <c r="N719" i="2"/>
  <c r="R757" i="2"/>
  <c r="R789" i="2"/>
  <c r="R821" i="2"/>
  <c r="N805" i="2"/>
  <c r="N786" i="2"/>
  <c r="N831" i="2"/>
  <c r="N863" i="2"/>
  <c r="N840" i="2"/>
  <c r="N872" i="2"/>
  <c r="O360" i="2"/>
  <c r="O539" i="2"/>
  <c r="R546" i="2"/>
  <c r="O658" i="2"/>
  <c r="O782" i="2"/>
  <c r="O816" i="2"/>
  <c r="R863" i="2"/>
  <c r="N892" i="2"/>
  <c r="N266" i="2"/>
  <c r="N21" i="2"/>
  <c r="N85" i="2"/>
  <c r="O182" i="2"/>
  <c r="O418" i="2"/>
  <c r="O460" i="2"/>
  <c r="N172" i="2"/>
  <c r="O420" i="2"/>
  <c r="N6" i="2"/>
  <c r="N38" i="2"/>
  <c r="N102" i="2"/>
  <c r="R166" i="2"/>
  <c r="R438" i="2"/>
  <c r="N205" i="2"/>
  <c r="R215" i="2"/>
  <c r="N237" i="2"/>
  <c r="N259" i="2"/>
  <c r="R279" i="2"/>
  <c r="N301" i="2"/>
  <c r="N323" i="2"/>
  <c r="N341" i="2"/>
  <c r="N357" i="2"/>
  <c r="N373" i="2"/>
  <c r="O467" i="2"/>
  <c r="N483" i="2"/>
  <c r="N515" i="2"/>
  <c r="O472" i="2"/>
  <c r="N280" i="2"/>
  <c r="N312" i="2"/>
  <c r="N344" i="2"/>
  <c r="O455" i="2"/>
  <c r="O487" i="2"/>
  <c r="O519" i="2"/>
  <c r="O767" i="2"/>
  <c r="O783" i="2"/>
  <c r="O799" i="2"/>
  <c r="O815" i="2"/>
  <c r="N453" i="2"/>
  <c r="N517" i="2"/>
  <c r="N407" i="2"/>
  <c r="N439" i="2"/>
  <c r="N490" i="2"/>
  <c r="O734" i="2"/>
  <c r="N614" i="2"/>
  <c r="O638" i="2"/>
  <c r="N646" i="2"/>
  <c r="O670" i="2"/>
  <c r="N726" i="2"/>
  <c r="R524" i="2"/>
  <c r="N527" i="2"/>
  <c r="N543" i="2"/>
  <c r="N559" i="2"/>
  <c r="N575" i="2"/>
  <c r="N591" i="2"/>
  <c r="N607" i="2"/>
  <c r="R634" i="2"/>
  <c r="R666" i="2"/>
  <c r="R725" i="2"/>
  <c r="O737" i="2"/>
  <c r="R741" i="2"/>
  <c r="N666" i="2"/>
  <c r="R728" i="2"/>
  <c r="R736" i="2"/>
  <c r="N530" i="2"/>
  <c r="N546" i="2"/>
  <c r="N562" i="2"/>
  <c r="N578" i="2"/>
  <c r="N594" i="2"/>
  <c r="N610" i="2"/>
  <c r="R735" i="2"/>
  <c r="N739" i="2"/>
  <c r="N749" i="2"/>
  <c r="N690" i="2"/>
  <c r="N706" i="2"/>
  <c r="N722" i="2"/>
  <c r="N753" i="2"/>
  <c r="N641" i="2"/>
  <c r="N673" i="2"/>
  <c r="N760" i="2"/>
  <c r="N792" i="2"/>
  <c r="N808" i="2"/>
  <c r="N777" i="2"/>
  <c r="N809" i="2"/>
  <c r="N790" i="2"/>
  <c r="N822" i="2"/>
  <c r="N837" i="2"/>
  <c r="N853" i="2"/>
  <c r="N869" i="2"/>
  <c r="N830" i="2"/>
  <c r="N846" i="2"/>
  <c r="N862" i="2"/>
  <c r="N878" i="2"/>
  <c r="O489" i="2"/>
  <c r="O566" i="2"/>
  <c r="R665" i="2"/>
  <c r="O334" i="2"/>
  <c r="R600" i="2"/>
  <c r="O694" i="2"/>
  <c r="R684" i="2"/>
  <c r="R873" i="2"/>
  <c r="O870" i="2"/>
  <c r="R860" i="2"/>
  <c r="R847" i="2"/>
  <c r="R879" i="2"/>
  <c r="R891" i="2"/>
  <c r="N218" i="2"/>
  <c r="O440" i="2"/>
  <c r="N170" i="2"/>
  <c r="R468" i="2"/>
  <c r="N5" i="2"/>
  <c r="N37" i="2"/>
  <c r="N69" i="2"/>
  <c r="N101" i="2"/>
  <c r="N133" i="2"/>
  <c r="O166" i="2"/>
  <c r="O202" i="2"/>
  <c r="R244" i="2"/>
  <c r="R386" i="2"/>
  <c r="O442" i="2"/>
  <c r="N156" i="2"/>
  <c r="N188" i="2"/>
  <c r="R242" i="2"/>
  <c r="O428" i="2"/>
  <c r="O484" i="2"/>
  <c r="N22" i="2"/>
  <c r="N54" i="2"/>
  <c r="N86" i="2"/>
  <c r="N118" i="2"/>
  <c r="R150" i="2"/>
  <c r="R182" i="2"/>
  <c r="N252" i="2"/>
  <c r="R430" i="2"/>
  <c r="R199" i="2"/>
  <c r="N211" i="2"/>
  <c r="N221" i="2"/>
  <c r="R231" i="2"/>
  <c r="N243" i="2"/>
  <c r="N253" i="2"/>
  <c r="R263" i="2"/>
  <c r="N275" i="2"/>
  <c r="N285" i="2"/>
  <c r="R295" i="2"/>
  <c r="N307" i="2"/>
  <c r="N317" i="2"/>
  <c r="R327" i="2"/>
  <c r="N337" i="2"/>
  <c r="N345" i="2"/>
  <c r="N353" i="2"/>
  <c r="N361" i="2"/>
  <c r="N369" i="2"/>
  <c r="N380" i="2"/>
  <c r="N467" i="2"/>
  <c r="O483" i="2"/>
  <c r="N499" i="2"/>
  <c r="O515" i="2"/>
  <c r="O380" i="2"/>
  <c r="O412" i="2"/>
  <c r="O480" i="2"/>
  <c r="O512" i="2"/>
  <c r="N288" i="2"/>
  <c r="N304" i="2"/>
  <c r="N320" i="2"/>
  <c r="N336" i="2"/>
  <c r="N352" i="2"/>
  <c r="N368" i="2"/>
  <c r="O471" i="2"/>
  <c r="R479" i="2"/>
  <c r="O503" i="2"/>
  <c r="R511" i="2"/>
  <c r="O759" i="2"/>
  <c r="R763" i="2"/>
  <c r="O775" i="2"/>
  <c r="R779" i="2"/>
  <c r="O807" i="2"/>
  <c r="O823" i="2"/>
  <c r="N469" i="2"/>
  <c r="N383" i="2"/>
  <c r="N399" i="2"/>
  <c r="N415" i="2"/>
  <c r="N431" i="2"/>
  <c r="N447" i="2"/>
  <c r="N474" i="2"/>
  <c r="N506" i="2"/>
  <c r="O738" i="2"/>
  <c r="O622" i="2"/>
  <c r="N630" i="2"/>
  <c r="O654" i="2"/>
  <c r="N662" i="2"/>
  <c r="R742" i="2"/>
  <c r="N535" i="2"/>
  <c r="N551" i="2"/>
  <c r="N567" i="2"/>
  <c r="N583" i="2"/>
  <c r="N599" i="2"/>
  <c r="R618" i="2"/>
  <c r="R650" i="2"/>
  <c r="O729" i="2"/>
  <c r="R733" i="2"/>
  <c r="N634" i="2"/>
  <c r="R724" i="2"/>
  <c r="R732" i="2"/>
  <c r="R740" i="2"/>
  <c r="N538" i="2"/>
  <c r="N554" i="2"/>
  <c r="N570" i="2"/>
  <c r="N586" i="2"/>
  <c r="N602" i="2"/>
  <c r="R727" i="2"/>
  <c r="N731" i="2"/>
  <c r="N743" i="2"/>
  <c r="N682" i="2"/>
  <c r="N698" i="2"/>
  <c r="N714" i="2"/>
  <c r="O745" i="2"/>
  <c r="N617" i="2"/>
  <c r="N633" i="2"/>
  <c r="N649" i="2"/>
  <c r="N665" i="2"/>
  <c r="N681" i="2"/>
  <c r="N697" i="2"/>
  <c r="O751" i="2"/>
  <c r="N748" i="2"/>
  <c r="N768" i="2"/>
  <c r="N784" i="2"/>
  <c r="N800" i="2"/>
  <c r="N761" i="2"/>
  <c r="N825" i="2"/>
  <c r="N774" i="2"/>
  <c r="N829" i="2"/>
  <c r="N861" i="2"/>
  <c r="N838" i="2"/>
  <c r="N870" i="2"/>
  <c r="O239" i="2"/>
  <c r="O706" i="2"/>
  <c r="O632" i="2"/>
  <c r="R774" i="2"/>
  <c r="O855" i="2"/>
  <c r="O895" i="2"/>
  <c r="N174" i="2"/>
  <c r="O521" i="2"/>
  <c r="N51" i="2"/>
  <c r="N115" i="2"/>
  <c r="O190" i="2"/>
  <c r="R220" i="2"/>
  <c r="N198" i="2"/>
  <c r="R428" i="2"/>
  <c r="N28" i="2"/>
  <c r="N60" i="2"/>
  <c r="N124" i="2"/>
  <c r="N189" i="2"/>
  <c r="N223" i="2"/>
  <c r="R243" i="2"/>
  <c r="N265" i="2"/>
  <c r="N287" i="2"/>
  <c r="R307" i="2"/>
  <c r="N329" i="2"/>
  <c r="R345" i="2"/>
  <c r="R361" i="2"/>
  <c r="N388" i="2"/>
  <c r="O475" i="2"/>
  <c r="O507" i="2"/>
  <c r="R384" i="2"/>
  <c r="R416" i="2"/>
  <c r="N480" i="2"/>
  <c r="N290" i="2"/>
  <c r="N322" i="2"/>
  <c r="N370" i="2"/>
  <c r="R471" i="2"/>
  <c r="O495" i="2"/>
  <c r="O755" i="2"/>
  <c r="O771" i="2"/>
  <c r="O787" i="2"/>
  <c r="R807" i="2"/>
  <c r="O819" i="2"/>
  <c r="N473" i="2"/>
  <c r="N385" i="2"/>
  <c r="N417" i="2"/>
  <c r="N449" i="2"/>
  <c r="N510" i="2"/>
  <c r="O614" i="2"/>
  <c r="N622" i="2"/>
  <c r="N654" i="2"/>
  <c r="R726" i="2"/>
  <c r="N537" i="2"/>
  <c r="N569" i="2"/>
  <c r="N601" i="2"/>
  <c r="N656" i="2"/>
  <c r="R729" i="2"/>
  <c r="N658" i="2"/>
  <c r="N544" i="2"/>
  <c r="N576" i="2"/>
  <c r="N608" i="2"/>
  <c r="R739" i="2"/>
  <c r="N688" i="2"/>
  <c r="N704" i="2"/>
  <c r="O753" i="2"/>
  <c r="N639" i="2"/>
  <c r="N671" i="2"/>
  <c r="N703" i="2"/>
  <c r="R751" i="2"/>
  <c r="R773" i="2"/>
  <c r="R805" i="2"/>
  <c r="N773" i="2"/>
  <c r="N754" i="2"/>
  <c r="N818" i="2"/>
  <c r="N847" i="2"/>
  <c r="N879" i="2"/>
  <c r="N856" i="2"/>
  <c r="O389" i="2"/>
  <c r="O399" i="2"/>
  <c r="R536" i="2"/>
  <c r="O625" i="2"/>
  <c r="O792" i="2"/>
  <c r="O796" i="2"/>
  <c r="N53" i="2"/>
  <c r="N117" i="2"/>
  <c r="O150" i="2"/>
  <c r="N224" i="2"/>
  <c r="O266" i="2"/>
  <c r="O450" i="2"/>
  <c r="N140" i="2"/>
  <c r="R210" i="2"/>
  <c r="N70" i="2"/>
  <c r="N134" i="2"/>
  <c r="R197" i="2"/>
  <c r="N227" i="2"/>
  <c r="R247" i="2"/>
  <c r="N269" i="2"/>
  <c r="N291" i="2"/>
  <c r="R311" i="2"/>
  <c r="N333" i="2"/>
  <c r="N349" i="2"/>
  <c r="N365" i="2"/>
  <c r="N412" i="2"/>
  <c r="O499" i="2"/>
  <c r="O396" i="2"/>
  <c r="O504" i="2"/>
  <c r="N296" i="2"/>
  <c r="N328" i="2"/>
  <c r="N360" i="2"/>
  <c r="R463" i="2"/>
  <c r="R495" i="2"/>
  <c r="R755" i="2"/>
  <c r="R771" i="2"/>
  <c r="R787" i="2"/>
  <c r="R803" i="2"/>
  <c r="R819" i="2"/>
  <c r="N485" i="2"/>
  <c r="N391" i="2"/>
  <c r="N423" i="2"/>
  <c r="N458" i="2"/>
  <c r="N625" i="2"/>
  <c r="N657" i="2"/>
  <c r="N689" i="2"/>
  <c r="N705" i="2"/>
  <c r="N721" i="2"/>
  <c r="N776" i="2"/>
  <c r="N824" i="2"/>
  <c r="N758" i="2"/>
  <c r="I2" i="2"/>
  <c r="K2" i="2" l="1"/>
  <c r="J2" i="2"/>
  <c r="H2" i="2"/>
  <c r="G2" i="2"/>
  <c r="P2" i="2" s="1"/>
  <c r="F2" i="2"/>
  <c r="E2" i="2"/>
  <c r="D2" i="2"/>
  <c r="B2" i="2"/>
  <c r="A2" i="2"/>
  <c r="K1" i="2"/>
  <c r="G1" i="2"/>
  <c r="J1" i="2"/>
  <c r="I1" i="2"/>
  <c r="H1" i="2"/>
  <c r="F1" i="2"/>
  <c r="E1" i="2"/>
  <c r="D1" i="2"/>
  <c r="B1" i="2"/>
  <c r="A1" i="2"/>
  <c r="O2" i="2" l="1"/>
  <c r="R2" i="2"/>
  <c r="N2" i="2"/>
  <c r="Q2" i="2"/>
</calcChain>
</file>

<file path=xl/sharedStrings.xml><?xml version="1.0" encoding="utf-8"?>
<sst xmlns="http://schemas.openxmlformats.org/spreadsheetml/2006/main" count="10373" uniqueCount="2383">
  <si>
    <t>Issue Type</t>
  </si>
  <si>
    <t>Key</t>
  </si>
  <si>
    <t>Summary</t>
  </si>
  <si>
    <t>Assignee</t>
  </si>
  <si>
    <t>Reporter</t>
  </si>
  <si>
    <t>Status</t>
  </si>
  <si>
    <t>Updated</t>
  </si>
  <si>
    <t>Severity</t>
  </si>
  <si>
    <t>Priority</t>
  </si>
  <si>
    <t>Test Category</t>
  </si>
  <si>
    <t>Created</t>
  </si>
  <si>
    <t>Application Details</t>
  </si>
  <si>
    <t>Test Environment</t>
  </si>
  <si>
    <t>Bug</t>
  </si>
  <si>
    <t>MIG-3916</t>
  </si>
  <si>
    <t xml:space="preserve">[Duplicate]Migrate MCX Staging table STG_MCXWorkItem data into table [db_WKI].[WorkItem] - Title, Scope, Keywords  columns have  this data"Migration: Missing Description (under discussion)" </t>
  </si>
  <si>
    <t>Vijaya Durga Bonthu</t>
  </si>
  <si>
    <t>Open</t>
  </si>
  <si>
    <t>Medium</t>
  </si>
  <si>
    <t>Staging</t>
  </si>
  <si>
    <t>MIG-3882</t>
  </si>
  <si>
    <t xml:space="preserve">Migrate table CCOM_OFFICER_ARCHIVE data into table [db_MEM].[CommitteeMemberOfficerTitleLog] - null values displayed for OfficerModifedby column </t>
  </si>
  <si>
    <t>MIG-3876</t>
  </si>
  <si>
    <t>Observations - For Folder/File Data verification for given 10 specbuilder account.</t>
  </si>
  <si>
    <t>smitalenka</t>
  </si>
  <si>
    <t>Closed</t>
  </si>
  <si>
    <t>Minor</t>
  </si>
  <si>
    <t>Low</t>
  </si>
  <si>
    <t>QA</t>
  </si>
  <si>
    <t>MIG-3862</t>
  </si>
  <si>
    <t>Migrate Organizational Member from MEMBER_DATA data into table [db_MEM].[Company] - Paid_dat, Paid_Status and Email is not matching in Source and Target</t>
  </si>
  <si>
    <t>Major</t>
  </si>
  <si>
    <t>High</t>
  </si>
  <si>
    <t>MIG-3786</t>
  </si>
  <si>
    <t xml:space="preserve">Duplicate DisplayID records for same account </t>
  </si>
  <si>
    <t>MIG-3711</t>
  </si>
  <si>
    <t>DataMigration QA: 'Applet' column in 'AccountAuthenticationSetting' is populated with improper values.</t>
  </si>
  <si>
    <t>Peddi Hanish Kumar</t>
  </si>
  <si>
    <t>MIG-3571</t>
  </si>
  <si>
    <t>Naveen Kumar Dhiviti</t>
  </si>
  <si>
    <t>MIG-3537</t>
  </si>
  <si>
    <t>AccountAuthenticationSetting job failed in QA2 with ERROR: invalid input syntax for type json and Unable to prepare for execution of the transformation</t>
  </si>
  <si>
    <t>MIG-3516</t>
  </si>
  <si>
    <t>MIG-3475: 'ContentSecurity' column in 'SubscriptionApplicationSetting' is not populated as per given logic.</t>
  </si>
  <si>
    <t>Moderate</t>
  </si>
  <si>
    <t>MIG-3511</t>
  </si>
  <si>
    <t>DATA column data in Source is not matching with Target column Data for MIG-3492 Content Source Tracking</t>
  </si>
  <si>
    <t>MIG-3467</t>
  </si>
  <si>
    <t>rangeIPs have invalid syntax MIG-1720, MIG-1718 and Usage Report in SubscriptionApplicationSetting table is populated with back slashes MIG-1727</t>
  </si>
  <si>
    <t>MIG-3366</t>
  </si>
  <si>
    <t>Inactive Reason - Society Removal reason is not being synced in MCS1</t>
  </si>
  <si>
    <t>Shashikant Rai</t>
  </si>
  <si>
    <t>MIG-3365</t>
  </si>
  <si>
    <t>If account is made "not paid" or "hold" in MCS2, then date should be null and not appear in MCS1</t>
  </si>
  <si>
    <t>MIG-3356</t>
  </si>
  <si>
    <t>Running 'master_data.kjb' job through PDI is not loading complete data for 'DeliveryMethod' and 'DeliveryPlatform' tables.</t>
  </si>
  <si>
    <t>MIG-3263</t>
  </si>
  <si>
    <t>[Duplicate-MIG-3051]Ballot_Vote_Trans - Main Committee Ballots are not getting synced in MCS1</t>
  </si>
  <si>
    <t>MIG-3262</t>
  </si>
  <si>
    <t>Committee Officer - Adding multiple members with the same officer title are being allowed in MCS2 in Main and Sub Committee</t>
  </si>
  <si>
    <t>MIG-3261</t>
  </si>
  <si>
    <t xml:space="preserve"> [db_MEM].[CommitteeMeetingSequence] - Meeting sequence should not be hard deleted as per MCS1 </t>
  </si>
  <si>
    <t>MIG-3256</t>
  </si>
  <si>
    <t>Process Ballot Votes - 'Abstains ' votes not getting synced in MCS1  for Main Committee Ballot</t>
  </si>
  <si>
    <t>MIG-3255</t>
  </si>
  <si>
    <t>Sync [db_MEM].[FeeGroup] (MCS 2.0) table data into [TELEPHONES] (MCS 1.0) table - MCS1 not accepting all the characters from MCS2</t>
  </si>
  <si>
    <t>MIG-3254</t>
  </si>
  <si>
    <t>MIG-3216</t>
  </si>
  <si>
    <t>Ballot Vote Rationale table - All the HTML formatting tags getting synced in MCS1 database</t>
  </si>
  <si>
    <t>MIG-3215</t>
  </si>
  <si>
    <t>COM_OFFICER table - Committee officers getting synced as "Inactive" in MCS1</t>
  </si>
  <si>
    <t>MIG-3213</t>
  </si>
  <si>
    <t>Ballot Vote Rationale table - Multiple comments are not getting synced in MCS1 Database</t>
  </si>
  <si>
    <t>MIG-3057</t>
  </si>
  <si>
    <t>Sync [db_MEM].[committee] table data into COM_OVERVIEW table - Overview column - tagged data is not getting synced in MCS2 Database and UI</t>
  </si>
  <si>
    <t>MIG-3055</t>
  </si>
  <si>
    <t>Section column is not getting displayed as NULL for few records in ContentNote table MIG-2132</t>
  </si>
  <si>
    <t>MIG-3053</t>
  </si>
  <si>
    <t>Ballot_Vote_trans : For 'ITEM_NR' column - It  should be synced with prefix '00'</t>
  </si>
  <si>
    <t>MIG-3051</t>
  </si>
  <si>
    <t xml:space="preserve">Balloting - sync is not sending the correct information to MCS1.0 </t>
  </si>
  <si>
    <t>MIG-3050</t>
  </si>
  <si>
    <t>Create Committee and assign officer roles - Officer roles are not synced in MCS1 DB and UI</t>
  </si>
  <si>
    <t>MIG-3048</t>
  </si>
  <si>
    <t>Committee - Sequence &amp; Meeting Dates - Creating Committee sequence and Meeting dates are allowed for Sub Committees</t>
  </si>
  <si>
    <t>MIG-3046</t>
  </si>
  <si>
    <t>Sync [db_MEM].[FeeGroup] (MCS 2.0) table data into [ADDRESSES] (MCS 1.0) table - Address table observations</t>
  </si>
  <si>
    <t>MIG-3044</t>
  </si>
  <si>
    <t>Sync [db_MEM].[CommitteeMeetingDates] table data into COM_MEETING table - Meeting dates not synced in MCS1</t>
  </si>
  <si>
    <t>MIG-3042</t>
  </si>
  <si>
    <t xml:space="preserve">ContentFavorite data is not getting loaded into ContentFavorite table after running job in QA2 - MIG-1781    </t>
  </si>
  <si>
    <t>MIG-3012</t>
  </si>
  <si>
    <t>145 records are going into Error for AccountApplicationUserRole MIG-1719</t>
  </si>
  <si>
    <t>MIG-3007</t>
  </si>
  <si>
    <t>Migrate table COMPASS_COLLAB_BALLOT_VOTES (MCX) to BallotItemVote and BallotItemChoice Table (AISSB) - Data not migrated for BallotItemVote Table in QA2</t>
  </si>
  <si>
    <t>MIG-2998</t>
  </si>
  <si>
    <t>MIG_2510: mae_account_id and mae_account_user_Id populating NULL for all records in the 'MajentoCustomer' table in QA2.</t>
  </si>
  <si>
    <t>MIG-2989</t>
  </si>
  <si>
    <t>Source and Target table data is not matching and 5103 records are going into Error for User story MIG-1715 AccountSetting table</t>
  </si>
  <si>
    <t>MIG-2973</t>
  </si>
  <si>
    <t>Withdrawal with Replacement of a Standard - WorkItems are not synced in MCS1 Database and UI</t>
  </si>
  <si>
    <t>MIG-2971</t>
  </si>
  <si>
    <t>Reinstatement of a Standard - Synced Committee details are invalid</t>
  </si>
  <si>
    <t>MIG-2952</t>
  </si>
  <si>
    <t>MIG_2512_MajentoAccountContacts: Record count mismatch between source and target.</t>
  </si>
  <si>
    <t>MIG-2947</t>
  </si>
  <si>
    <t>CSVTARGET_KEY_PK' - This should be ‘WKITMMCS’ + ‘Unique number’. Unique number should increment by 1 for each new record.</t>
  </si>
  <si>
    <t>MIG-2941</t>
  </si>
  <si>
    <t>marketing_preference column in MagentoCustomer table is getting displayed as marketting_preference for MIG-2510</t>
  </si>
  <si>
    <t>MIG-2932</t>
  </si>
  <si>
    <t xml:space="preserve"> Short Description column is getting displayed in the 'Ballot' &amp; 'BallotItem' table  which is not as per the User Story </t>
  </si>
  <si>
    <t>MIG-2931</t>
  </si>
  <si>
    <t>Sync [db_WKI].[WorkItem] (MCS 2.0) table data into [CSV_TARGET] (MCS 1.0) table for NEW Standard - WorkItem data is not being synced in MCS1 - [WorkItemTypeLiteral] column  should not be null</t>
  </si>
  <si>
    <t>Showstopper</t>
  </si>
  <si>
    <t>MIG-2929</t>
  </si>
  <si>
    <t>Parent Group ID is not displaying correctly in Group table as per the source Table Data.</t>
  </si>
  <si>
    <t>MIG-2921</t>
  </si>
  <si>
    <t xml:space="preserve">Short Description column is getting displayed in the 'Group' table which is not as per the User Story MIG-2126 confluence </t>
  </si>
  <si>
    <t>MIG-2912</t>
  </si>
  <si>
    <t>MIG-1798: 'GracePeriod' column is populated with NULL for all records even though few values exists from source.</t>
  </si>
  <si>
    <t>MIG-2907</t>
  </si>
  <si>
    <t>Sync [db_MEM].[FeeGroup] (MCS 2.0) table data into [ADDRESSES] (MCS 1.0) table - Names and Address data not being synced in MCS1 QA</t>
  </si>
  <si>
    <t>Critical</t>
  </si>
  <si>
    <t>MIG-2884</t>
  </si>
  <si>
    <t>Migration for Draft (AISSB) from COMPASS_COLLAB_DOCS (MCX) - Script failed in QA1 due to ERROR: null value in column "CreatedByID" violates not-null constraint</t>
  </si>
  <si>
    <t>MIG-2883</t>
  </si>
  <si>
    <t>AccountAddress table is not getting loaded with data after running job in QA1 environment - MIG-1713</t>
  </si>
  <si>
    <t>MIG-2881</t>
  </si>
  <si>
    <t xml:space="preserve">User table has junk characters in FirstName, LastName columns - MIG-1686 </t>
  </si>
  <si>
    <t>Sean MacPhee</t>
  </si>
  <si>
    <t>MIG-2869</t>
  </si>
  <si>
    <t>LCAVersion is getting displayed as 1 and IES TenantCode attachment data mismatch in Confluence page, table column LCA in New Stage DB for MIG-1902</t>
  </si>
  <si>
    <t>MIG-2863</t>
  </si>
  <si>
    <t>Application,DeliveryMethod,DeliveryPlatform data is not as per the confluence pages after DBA loaded PIM data in QA1 and QA2 - User story MIG-2494</t>
  </si>
  <si>
    <t>MIG-2841</t>
  </si>
  <si>
    <t>MIG_2513: PDI job is failing in QA1 for 'MajentoAccountRelationships' with 'Unexpected Error'</t>
  </si>
  <si>
    <t>MIG-2834</t>
  </si>
  <si>
    <t>MIG_2511: '_email' column is populated with just ','(comma) which is coming from source.</t>
  </si>
  <si>
    <t>MIG-2826</t>
  </si>
  <si>
    <t>MIG_1713: Discrepancy in number of records from source to target in 'AccountAddress' table.</t>
  </si>
  <si>
    <t>MIG-2791</t>
  </si>
  <si>
    <t>Account table script in QA2 did not loading the data after running successfully for user story MIG-1684</t>
  </si>
  <si>
    <t>MIG-2769</t>
  </si>
  <si>
    <t>Fields Differences between adf and astm_db - Field DataRetentionPolicy does not exist in Account Setting table.</t>
  </si>
  <si>
    <t>MIG-2745</t>
  </si>
  <si>
    <t>Ballot: There is a 6 hour difference in date values when compared between source and target for Ballot.</t>
  </si>
  <si>
    <t>MIG-2715</t>
  </si>
  <si>
    <t>Migration for UserEmailSetting (AISSB) from COMPASS_COLLAB_EMAIL_SETTINGS (MCX) - Script failed in QA1 due to ERROR: column "AccountID" does not exist</t>
  </si>
  <si>
    <t>MIG-2698</t>
  </si>
  <si>
    <t>Migration for Group (AISSB) from COMPASS_COLLAB_GROUPS (MCX) - Script failed in QA1 due to relation "aissb_temp.Group" does not exist</t>
  </si>
  <si>
    <t>MIG-2690</t>
  </si>
  <si>
    <t>Migration for ApplicationAccountSetting (AISSB) from COMPASS_COLLAB_USE (MCX) - Script failed in QA1 due to 'relation "temp_aissb.ApplicationAccountSetting" does not exist'</t>
  </si>
  <si>
    <t>MIG-2685</t>
  </si>
  <si>
    <t>Migrate data from [Source table] to "Account" table in target - Account Script failed in QA due to "Unknown column 'IHS_ACCOUNT' in 'field list'"</t>
  </si>
  <si>
    <t>MIG-2653</t>
  </si>
  <si>
    <t>MIG_2409_2487: ID columns populating as 0 when the value from source is coming as NULL</t>
  </si>
  <si>
    <t>MIG-2652</t>
  </si>
  <si>
    <t>Pentaho - Scripts getting failed due to 'DeleiveryMethodId'  column</t>
  </si>
  <si>
    <t>MIG-2631</t>
  </si>
  <si>
    <t>GroupID column data in Draft table is not getting displayed as it is mapped to the column GROUP_ID in COMPASS_COLLAB_DOCS table and not as per MIG-2129 user story</t>
  </si>
  <si>
    <t>Development</t>
  </si>
  <si>
    <t>MIG-2619</t>
  </si>
  <si>
    <t>MIG_2487: 'END_DATE' column value is populating NULL in the 'Account contacts' and 'Account Relationship' tables though the data exists in source.</t>
  </si>
  <si>
    <t>MIG-2612</t>
  </si>
  <si>
    <t xml:space="preserve">Source Subscription_usersand Target table AccountAuthenticationSettingID data mismatch for the user story MIG-2562 </t>
  </si>
  <si>
    <t>MIG-2599</t>
  </si>
  <si>
    <t>MIG_2409: Logic for 'Address_default_delivery' is wrongly implemented due to which all the records are populated blank.</t>
  </si>
  <si>
    <t>MIG-2598</t>
  </si>
  <si>
    <t>MIG_2409: There are 4 records with blank 'EMAIL_ADDRESS' which is a unique filed for EBS ACCOUNT SITES</t>
  </si>
  <si>
    <t>MIG-2581</t>
  </si>
  <si>
    <t xml:space="preserve">Migration for AccountGroupType (AISSB) from COMPASS_COLLAB_GROUPS (MCX) - GroupTypeID column - Null values displayed </t>
  </si>
  <si>
    <t>MIG-2551</t>
  </si>
  <si>
    <t>MIG_2411: 'AccountID' column is getting displayed in the target table which is not mentioned in the confluence page.</t>
  </si>
  <si>
    <t>MIG-2550</t>
  </si>
  <si>
    <t>MIG_2411: 'Batching' value is not populated as per the given mapping sheet.</t>
  </si>
  <si>
    <t>MIG-2533</t>
  </si>
  <si>
    <t>MIG_2076: Difference in unit_selling_price,tax,line_total values from EBS to staging 1 tables for EBS_ORDER_LINES.</t>
  </si>
  <si>
    <t>MIG-2528</t>
  </si>
  <si>
    <t>FileMetaDataId is not getting synced in MCS 1.0 - Gettting error in Pentaho as 'ORA-12899: value too large for column "ASTMADMIN"."BALLOT_VOTE_TRANS"."FILE_ATTACHMENT" (actual: 55, maximum: 50) ISU001'</t>
  </si>
  <si>
    <t>MIG-2476</t>
  </si>
  <si>
    <t>EBS_CONTACTS: START_DATE,END_DATE and CONTACT_LAST_UPDATE column values are populated NULL for all records in staging 1</t>
  </si>
  <si>
    <t>MIG-2466</t>
  </si>
  <si>
    <t xml:space="preserve">ContentFavorite data is not getting displayed in ContentFavorite table    </t>
  </si>
  <si>
    <t>MIG-2463</t>
  </si>
  <si>
    <t>MIG_1891: 'Short Description' column is missing in the 'Ballot' table.</t>
  </si>
  <si>
    <t>MIG-2454</t>
  </si>
  <si>
    <t>ShortDescription column is not present in AISSB Table Name Group as per MIG-2126 user story</t>
  </si>
  <si>
    <t>MIG-2450</t>
  </si>
  <si>
    <t>Migrate table COMPASS_COLLAB_BALLOT_VOTES (MCX) to BallotItemVote and BallotItemChoice Table (AISSB) - Data is not migrated for BallotItemVote Table in Dev</t>
  </si>
  <si>
    <t>MIG-2433</t>
  </si>
  <si>
    <t>MIG_2122: DefaultRoleID and DefaultClassificationID populating NULL for all the records.</t>
  </si>
  <si>
    <t>MIG-2430</t>
  </si>
  <si>
    <t xml:space="preserve">Migration for AccountGroupType (AISSB) from COMPASS_COLLAB_GROUPS (MCX) - Account Numbers are not found in MCX table </t>
  </si>
  <si>
    <t>MIG-2429</t>
  </si>
  <si>
    <t>Create Master Data in Role (AISSB) table from COMPASS_COLLAB_USE (MCX) table -Account Numbers are not found in MCX table</t>
  </si>
  <si>
    <t>MIG-2405</t>
  </si>
  <si>
    <t>MIG_2342: Party related column data mismatch from source EBS and Staging 1 EBS_ACCOUNTS_21_AUG table.</t>
  </si>
  <si>
    <t>MIG-2404</t>
  </si>
  <si>
    <t>MIG_2342: Phone and Email column data mismatch between source EBS and Staging 1 EBS_ACCOUNTS_21_AUG table.</t>
  </si>
  <si>
    <t>MIG-2403</t>
  </si>
  <si>
    <t>MIG-1687 - AccountDivisionID is populating NULL for all the records in AccountUser table</t>
  </si>
  <si>
    <t>MIG-2377</t>
  </si>
  <si>
    <t>MIG-1720: BasicAuth value is not populated as per the logic mentioned in the Confluence page.</t>
  </si>
  <si>
    <t>MIG-2370</t>
  </si>
  <si>
    <t>Migrate MCX Staging table STG_MCXWorkItem data into table [db_WKI].[WorkItem] - Records count not matching in Source(57,069) and Target (56,055)</t>
  </si>
  <si>
    <t>MIG-2368</t>
  </si>
  <si>
    <t>Migrate table COMMITTEE data into table [db_MEM].[committee] - Record count is not matching in Source(4641) and Target(4574) and Few records not migrated to Target Database</t>
  </si>
  <si>
    <t>MIG-2358</t>
  </si>
  <si>
    <t>MIG_1708: Duplicate records exists in the Account Division table.</t>
  </si>
  <si>
    <t>MIG-2354</t>
  </si>
  <si>
    <t>Additional column MiddleName is getting displayed in User table</t>
  </si>
  <si>
    <t>MIG-2353</t>
  </si>
  <si>
    <t>UserID column data is getting displayed with 999,999,999 and comma separated after 3 numeric and is not as per user story MIG-1686</t>
  </si>
  <si>
    <t>MIG-2335</t>
  </si>
  <si>
    <t>Migrate table COM_OFFICER data into table [db_MEM].[CommitteeOfficerTitle] -Record count is not matching Table wise and Committee wise</t>
  </si>
  <si>
    <t>MIG-2333</t>
  </si>
  <si>
    <t>Migrate data from [db_RNE].[ClassificationType] for all the Committee data into table [db_MEM].[CommitteeClassificationType] - ClassificationSequence - It should display based on classification type ClassificationSequence value.</t>
  </si>
  <si>
    <t>MIG-2332</t>
  </si>
  <si>
    <t>Migrate data from [db_RNE].[ClassificationType] for all the Committee data into table [db_MEM].[CommitteeClassificationType] - UsedInBalanceRule - Default value will be 1 should be displayed</t>
  </si>
  <si>
    <t>MIG-2327</t>
  </si>
  <si>
    <t>Migrate table COMMITTEE data into table [db_MEM].[CommitteeMeetingSequence] - Independent meeting data is not migrated to MCS2</t>
  </si>
  <si>
    <t>MIG-2300</t>
  </si>
  <si>
    <t>Migrate table STUDENT_APPLICATION data into table [db_MEM].[StudentApplication] - Record count is not matching for Source(38132) and Target tables(38112)</t>
  </si>
  <si>
    <t>MIG-2298</t>
  </si>
  <si>
    <t>Migrate table STATE_TAX data into table [db_MEM].[MemberStateTax] - Record is not matching in Source(14429) and Target(13357) tables</t>
  </si>
  <si>
    <t>MIG-2296</t>
  </si>
  <si>
    <t>Migrate table MCS_MEMBERS data into table [db_MEM].[MemberDetail] - Record count is not matching in source(1,27,396) and Target(1,27,393)</t>
  </si>
  <si>
    <t>MIG-2294</t>
  </si>
  <si>
    <t>Migrate table NAMES data into table [db_MEM].[MemberDetail] - Record count is not matching in Source(1,27,840) and Target(1,27,393)</t>
  </si>
  <si>
    <t>MIG-2293</t>
  </si>
  <si>
    <t xml:space="preserve">Migrate table NAMES data into table [db_MEM].[MemberDetail] - LastTransactionDate column displayed as 'Null' for those records having '200' in the source column </t>
  </si>
  <si>
    <t>In Dev</t>
  </si>
  <si>
    <t>MIG-2279</t>
  </si>
  <si>
    <t>ClassCode data is not mapped correctly in Source EBS with Target Staging 2 and is not as per User story MIG-1684</t>
  </si>
  <si>
    <t>MIG-2269</t>
  </si>
  <si>
    <t xml:space="preserve">TenantAddress table is not getting displayed with data for validating User story MIG-1900 </t>
  </si>
  <si>
    <t>MIG-2267</t>
  </si>
  <si>
    <t>Tenant Name in Confluence page is mapped to TenantCode in DB and is not as per User story MIG-1902</t>
  </si>
  <si>
    <t>MIG-2266</t>
  </si>
  <si>
    <t>Data column is getting displayed with text null, should be blank and it is not as per User story MIG-2131</t>
  </si>
  <si>
    <t>MIG-2208</t>
  </si>
  <si>
    <t>TenantID and TenantAddressID are not in sync as per the User story MIG-1900, TenantAddress Confluence page</t>
  </si>
  <si>
    <t>MIG-2186</t>
  </si>
  <si>
    <t>Target table name should be  'AccountGroup' as per the User Story but in the DB it is named as 'Reseller'</t>
  </si>
  <si>
    <t>MIG-2185</t>
  </si>
  <si>
    <t>Data and count mismatch between the database and the User story data - 1716</t>
  </si>
  <si>
    <t>MIG-2173</t>
  </si>
  <si>
    <t>ProductID is getting displayed in the 'Application' table which is not as per the User Story</t>
  </si>
  <si>
    <t>MIG-2170</t>
  </si>
  <si>
    <t>Name, AccountTypeCode are getting displayed as PERSON and Database as INDIVIDUAL and not as per the User story 1685</t>
  </si>
  <si>
    <t>MIG-2165</t>
  </si>
  <si>
    <t>AddressTypeDescription is getting displayed with special characters and not as per the user story 1903</t>
  </si>
  <si>
    <t>MIG-1898</t>
  </si>
  <si>
    <t>Migrate table COM_MEMBER data into table [db_MEM].[CommitteeMember] - Pentaho script was not successful</t>
  </si>
  <si>
    <t>MIG-1784</t>
  </si>
  <si>
    <t>Migrate MCX Staging table STG_MCXWorkItem data into table [db_WKI].[WorkItem] - Observations</t>
  </si>
  <si>
    <t>MIG-1740</t>
  </si>
  <si>
    <t>Sync [db_WKI].[WorkItem] (MCS 2.0) table data into [CSV_TARGET] (MCS 1.0) table for NEW Standard - Standard Designation Number , Standard Designation Metric and Standard Designation Number to be replaced is getting synced for WorkItemtypeID '1'</t>
  </si>
  <si>
    <t>MIG-1739</t>
  </si>
  <si>
    <t>Sync [db_WKI].[WorkItem] (MCS 2.0) table data into [CSV_TARGET] (MCS 1.0) - For WorkItemTypeId 2 to 7, Title column is getting synced from MCS2 to MCS1</t>
  </si>
  <si>
    <t>MIG-1738</t>
  </si>
  <si>
    <t>Sync [db_WKI].[WorkItem] (MCS 2.0) table data into [CSV_TARGET] (MCS 1.0) -  For WorkItemTypeId 2 to 7 - StandardTypeId is getting synced from MCS2 to MCS1</t>
  </si>
  <si>
    <t>MIG-1707</t>
  </si>
  <si>
    <t>Migrate MCX Staging table STG_MCXWorkItem data into table [db_WKI].[WorkItem] - Issues occured in Pentaho script</t>
  </si>
  <si>
    <t>MIG-1547</t>
  </si>
  <si>
    <t>Sync [db_MEM].[CommitteeMember] table data into COM_MEMBER table - VoteModifiedDate is not getting synced to NON_VOTE_DT</t>
  </si>
  <si>
    <t>MIG-1507</t>
  </si>
  <si>
    <t>Sync [db_MEM].[CommitteeMemberClassification] table data into Comm_classification table - MULT_ORG is getting synced incorrectly in MCS 1.0</t>
  </si>
  <si>
    <t>MIG-1506</t>
  </si>
  <si>
    <t>Sync [db_MEM].[CommitteeMemberClassification] table data into Comm_classification table - CO_DIVISION is getting synced incorrectly in MCS1</t>
  </si>
  <si>
    <t>MIG-1505</t>
  </si>
  <si>
    <t>Sync [db_MEM].[CommitteeMemberClassification] table data into Comm_classification table - CommitteePrimaryActivityId is not getting synced correctly in MCS 1.0</t>
  </si>
  <si>
    <t>MIG-1504</t>
  </si>
  <si>
    <t>Sync [db_MEM].[CommitteeMemberClassification] table data into Comm_classification table - McsMasterStatusid is not getting synced correctly with Status_Cd in MCS1</t>
  </si>
  <si>
    <t>MIG-1502</t>
  </si>
  <si>
    <t>Sync [db_MEM].[CommitteeActivity] table data into COM_ACTIVITY table - Status Date is not getting synced in MCS 1.0</t>
  </si>
  <si>
    <t>MIG-1498</t>
  </si>
  <si>
    <t xml:space="preserve">Sync [db_MEM].[MemberDetail] table data into NAMES table - Entrydate is not getting synced in MCS 1.0 </t>
  </si>
  <si>
    <t>MIG-1437</t>
  </si>
  <si>
    <t>Rules&amp;Exceptions: Settings page is not loading when clicked on next button, while adding new adding membership type.</t>
  </si>
  <si>
    <t>ramakrishna.dontha</t>
  </si>
  <si>
    <t>MIG-1436</t>
  </si>
  <si>
    <t>Rules&amp;Exceptions: Membership Documents page is not loading. Showing up 504 (Gateway Time-out) error in console.</t>
  </si>
  <si>
    <t>MIG-1430</t>
  </si>
  <si>
    <t>Data sync requirement [From [db_MEM].[MemberStateTax] (MCS 2.0) to STATE_TAX (MCS 1.0)] - Null values not getting synced in MCS1</t>
  </si>
  <si>
    <t>MIG-1425</t>
  </si>
  <si>
    <t>Sync [db_MEM].[StudentApplication] table data into STUDENT_APPLICATION table - InterestedCommittee is not getting synced in COMM_2</t>
  </si>
  <si>
    <t>MIG-1417</t>
  </si>
  <si>
    <t>Sync [db_MEM].[MemberDetail] table data into NAMES table - N_INACTIVE_DT String(9) : couldn't convert String to Integer</t>
  </si>
  <si>
    <t>MIG-1366</t>
  </si>
  <si>
    <t>Sync [db_MEM].[FeeGroup] (MCS 2.0) table data into [ADDRESSES] (MCS 1.0) table</t>
  </si>
  <si>
    <t>MIG-1365</t>
  </si>
  <si>
    <t xml:space="preserve">Sync [db_MEM].[FeeGroup] (MCS 2.0) table data into [NAMES] (MCS 1.0) table - MCS2 data not getting synced in MCS1  </t>
  </si>
  <si>
    <t>MIG-1345</t>
  </si>
  <si>
    <t>Sync [db_MEM].[CommitteeMeetingDates] table data into COM_MEETING table - Sync was not successful in MCS 1.0</t>
  </si>
  <si>
    <t>MIG-1342</t>
  </si>
  <si>
    <t>Sync [db_MEM].[committee] table data into COMMITTEE table - CommitteeTypeId is not getting synced in STANDING_COMMITTEE ,as per rule it should be Y or N</t>
  </si>
  <si>
    <t>MIG-1314</t>
  </si>
  <si>
    <t>Internal App : View privilege is not checked by default under the work item section when adding new role</t>
  </si>
  <si>
    <t>MIG-1308</t>
  </si>
  <si>
    <t>Sync [db_MEM].[committee] table data into COM_SCOPE table - Updated data not getting synced in MCS1.0</t>
  </si>
  <si>
    <t>MIG-1307</t>
  </si>
  <si>
    <t>Sync [db_MEM].[committee] table data into COM_OVERVIEW table - Updated data not getting synced into MCS1</t>
  </si>
  <si>
    <t>MIG-1306</t>
  </si>
  <si>
    <t>Sync [db_MEM].[committee] table data into COM_TITLE table - Updated data not getting synced in MCS 1.0</t>
  </si>
  <si>
    <t>MIG-1305</t>
  </si>
  <si>
    <t>Sync [db_MEM].[committee] table data into COMMITTEE table - Sync was not successful to MCS 1.0 for Comittee</t>
  </si>
  <si>
    <t>MIG-1263</t>
  </si>
  <si>
    <t>API - Member - DropCommittee - Failure</t>
  </si>
  <si>
    <t>Praveen Gautam</t>
  </si>
  <si>
    <t>ilangovan.ponnuraman</t>
  </si>
  <si>
    <t>MIG-1261</t>
  </si>
  <si>
    <t>Sync data from [db_RNE].[OfficerTitle] to COM_OFFICER_CD - Sync was not successful to MCS 1.0</t>
  </si>
  <si>
    <t>MIG-1251</t>
  </si>
  <si>
    <t>Sync data from table [db_RNE].[ClassificationType] to COM_CLASSIFICATION - Description column(MCS2) is not sync with the CLASS_LIT2(MCS1) and it is not accepting 11 characters</t>
  </si>
  <si>
    <t>MIG-1166</t>
  </si>
  <si>
    <t>Internal App : Showing up "username already existed" error even when created with unique username.</t>
  </si>
  <si>
    <t>MIG-999</t>
  </si>
  <si>
    <t>Migrate table COM_OFFICER data into table [db_MEM].[CommitteeOfficerTitle] - Officer_Cd is not mapped as per the Committee Officer title in MCS2 DB</t>
  </si>
  <si>
    <t>MIG-997</t>
  </si>
  <si>
    <t xml:space="preserve">Internal App : Updated Member info is not reflecting on the member list page. </t>
  </si>
  <si>
    <t>MIG-993</t>
  </si>
  <si>
    <t>Rules&amp;Exceptions: Newly added user is not saving/showing up in AWS QA DB.</t>
  </si>
  <si>
    <t>MIG-989</t>
  </si>
  <si>
    <t>Migration requirement from [NAMES](MCS 1.0) to [db_MEM].[FeeGroup] (MCS 2.0) - MCS2  data is not displayed in MCS 1.0 DB</t>
  </si>
  <si>
    <t>MIG-957</t>
  </si>
  <si>
    <t>Migrate table COM_ACTIVITY data into table [db_MEM].[CommitteeActivity] - Migrated MCS2 data is not showing up in MCS 1.0 Database</t>
  </si>
  <si>
    <t>MIG-925</t>
  </si>
  <si>
    <t>Internal App : Intermittent Issue : Showing up error message when updating member details.</t>
  </si>
  <si>
    <t>MIG-901</t>
  </si>
  <si>
    <t>Internal App : Unable to upload files when adding/editing  renewal task.</t>
  </si>
  <si>
    <t>MIG-846</t>
  </si>
  <si>
    <t>Migrate table STUDENT_APPLICATION data into table [db_MEM].[StudentApplication] - IncludeInMail - Default value should be displayed '1' but Null values displayed</t>
  </si>
  <si>
    <t>MIG-820</t>
  </si>
  <si>
    <t xml:space="preserve">Rules&amp;Exceptions: Showing up the additional checkboxes under roster and roster reports section. </t>
  </si>
  <si>
    <t>MIG-807</t>
  </si>
  <si>
    <t>Migrate table COMMITTEE data into table [db_MEM].[committee] - CommitteeTypeID displayed as Null for Standing Committee values 'Y' and 'N'</t>
  </si>
  <si>
    <t>MIG-788</t>
  </si>
  <si>
    <t>Migrate table COMMITTEE data into table [db_MEM].[committee] - McsStatusMasterId records displayed as null for 4305 records out of 4543</t>
  </si>
  <si>
    <t>MIG-698</t>
  </si>
  <si>
    <t xml:space="preserve">Rules&amp;Exceptions: Showing up the blank screen when click on edit icon.  </t>
  </si>
  <si>
    <t>MIG-697</t>
  </si>
  <si>
    <t>mgr_memberdetails.ktr - Error displayed while running script in pentaho -"Select values.0 - ERROR (version 9.0.0.0-423, build 9.0.0.0-423 from 2020-01-31 04.53.04 by buildguy) : Couldn't find field 'LAST_UPDATER' in row!"</t>
  </si>
  <si>
    <t>MIG-688</t>
  </si>
  <si>
    <t>Migrate table MEMBER_DATA data into table [db_MEM].[Member] - Target column 'fee' values not matching with the Source Column 'EBS' value Fee</t>
  </si>
  <si>
    <t>MIG-565</t>
  </si>
  <si>
    <t>Migrate table Inactive_Reasons data into table [db_MEM].[InactiveReason] - Unexpected value displayed for target column new field{merged) in the InActiveReason Column</t>
  </si>
  <si>
    <t>MIG-547</t>
  </si>
  <si>
    <t>Migrate table STATE_PROVINCE data into table [db_MEM].[State] - Data migrated as null when Province details are missing in Source Table for State(NU)</t>
  </si>
  <si>
    <t>MIG-528</t>
  </si>
  <si>
    <t>Migrate table MEMBER_TYPES data into table [db_RNE].[MembershipTypes] - Summary and Benefits values are displayed blank instead of Null</t>
  </si>
  <si>
    <t>MIG-520</t>
  </si>
  <si>
    <t>Migrate data from table COM_CLASSIFICATION to table [db_RNE].[ClassificationType]  - Target Column(Color Code) Default values should display as per the story but Null values displayed</t>
  </si>
  <si>
    <t>MIG-519</t>
  </si>
  <si>
    <t>Migrate data from table COM_CLASSIFICATION to table [db_RNE].[ClassificationType] - Target column "Classification Sequence" is displayed which is not part of this target table</t>
  </si>
  <si>
    <t>MIG-516</t>
  </si>
  <si>
    <t>Migrate data from table COM_CLASSIFICATION to table [db_RNE].[ClassificationType] - Target column (Description) - 5th record value should display  as 'UNCL' as per the mapping sheet</t>
  </si>
  <si>
    <t>MIG-514</t>
  </si>
  <si>
    <t>Migrate data from table COM_ACTIV_CD into table [db_MEM].[CommitteeActivityType] - Target column (ActivityCode) - Values displayed with prefix Zero</t>
  </si>
  <si>
    <t>MIG-491</t>
  </si>
  <si>
    <t>Roster Maintenance - Warning message is not showing up  when updated the classification from producer to some other classification for Main Committee.</t>
  </si>
  <si>
    <t>MIG-435</t>
  </si>
  <si>
    <t xml:space="preserve">Roster Maintenance – Advanced Search pop up - Auto suggestions are not showing up when typing the company name in the Organization field. </t>
  </si>
  <si>
    <t>MIG-434</t>
  </si>
  <si>
    <t>Roster Maintenance – Advanced Search pop up - All Votes option is not selected by default in Official Vote Drop down.</t>
  </si>
  <si>
    <t>MIG-433</t>
  </si>
  <si>
    <t>Roster Maintenance – Advanced Search pop up -All Classifications option is not selected by default in Member Classification Drop down.</t>
  </si>
  <si>
    <t>MIG-432</t>
  </si>
  <si>
    <t>Roster Maintenance - Add Roster Notes - "All changes saved successfully' message is not showing up when saved notes.</t>
  </si>
  <si>
    <t>MEM-18518</t>
  </si>
  <si>
    <t>Representative Membership Reinstate - By clicking on the ‘Cancel’ button all the Representative Details fields became empty</t>
  </si>
  <si>
    <t>Tanmay Verma</t>
  </si>
  <si>
    <t>soumya.akkimardi</t>
  </si>
  <si>
    <t>UI - MemberApp</t>
  </si>
  <si>
    <t>MEM-18514</t>
  </si>
  <si>
    <t xml:space="preserve">Representative Membership Reinstate (Where a member is associated with the same organization) - By clicking on the ‘Cancel’ button all Organization Details fields became empty and fields were still in read-only format </t>
  </si>
  <si>
    <t>MEM-18503</t>
  </si>
  <si>
    <t>Accessibility Testing: Form elements do not have labels for participating and Organizational membership application page.</t>
  </si>
  <si>
    <t>Prabhakar Mishra</t>
  </si>
  <si>
    <t>vinay.datla</t>
  </si>
  <si>
    <t>MEM-18494</t>
  </si>
  <si>
    <t>Accessibility Testing: For participating and Organizational membership application page consists duplicate ID's for few fields.</t>
  </si>
  <si>
    <t>MEM-18493</t>
  </si>
  <si>
    <t>Reinstate Membership - In the "My membership not associated with an organization" confirmation pop up the 'Are' word is displayed twice</t>
  </si>
  <si>
    <t>MEM-18492</t>
  </si>
  <si>
    <t>Roster Maintenance - Roster application page is showing blank page and system didn't display roster application</t>
  </si>
  <si>
    <t>Pabitra Samal</t>
  </si>
  <si>
    <t>UI - RMApp</t>
  </si>
  <si>
    <t>MEM-18475</t>
  </si>
  <si>
    <t>Usability Testing: User is not navigated to the top of the page to check the validation message when any mandatory field is missed.</t>
  </si>
  <si>
    <t>MEM-18427</t>
  </si>
  <si>
    <t xml:space="preserve">Onboarding - Participating screen is not loading </t>
  </si>
  <si>
    <t>MEM-18426</t>
  </si>
  <si>
    <t>CLONE - Free volume is not visible on the cart page for Organization and Participating membership.</t>
  </si>
  <si>
    <t>Rahul Sharma</t>
  </si>
  <si>
    <t>In Testing</t>
  </si>
  <si>
    <t>To Be Defined</t>
  </si>
  <si>
    <t>MEM-18425</t>
  </si>
  <si>
    <t>UI : Search functionality on Meeting and Symposia &amp; workshops is NOT working as expected.</t>
  </si>
  <si>
    <t>Siddhartha Mutyala</t>
  </si>
  <si>
    <t>MEM-18388</t>
  </si>
  <si>
    <t>Internal Application - The system didn't display the 'Upload Book Volume Movement Information' button on the "Membership Renewal" page</t>
  </si>
  <si>
    <t>UI - InternalStaffApp</t>
  </si>
  <si>
    <t>MEM-18371</t>
  </si>
  <si>
    <t>Internal App- Manual Order- Membership Type is not displayed the same as selected</t>
  </si>
  <si>
    <t>MEM-18354</t>
  </si>
  <si>
    <t>API : Minor Spell mistake message : "Track Name/Aventri ReferenceId is required", when we get 400 Bad Request.</t>
  </si>
  <si>
    <t>API - MemberApp</t>
  </si>
  <si>
    <t>MEM-18344</t>
  </si>
  <si>
    <t>Regression-Stage-Ballot Submission-WorkItem Number is not displayed in Submit and Confirm page with Revision action</t>
  </si>
  <si>
    <t>Sachi Rai</t>
  </si>
  <si>
    <t>Sai Kumar Kodipetla</t>
  </si>
  <si>
    <t>MEM-18343</t>
  </si>
  <si>
    <t>UI :  Event/Committee Title doesn't look highlighted for Meeting &amp; Symposia public page.</t>
  </si>
  <si>
    <t>MEM-18334</t>
  </si>
  <si>
    <t>MEM Application Slowness Issue</t>
  </si>
  <si>
    <t>MEM-18284</t>
  </si>
  <si>
    <t>Change Of Employment - The system displayed an "Error Occured" text with a red bar on the step1 form page when a member clicks on the 'Edit' button which is displayed against step1 on the review page</t>
  </si>
  <si>
    <t>MEM-18281</t>
  </si>
  <si>
    <t>Member Onboard Form Page - For the 'Country' and 'State/Province' fields the exclamation mark &amp; dropdown icon are overlapped</t>
  </si>
  <si>
    <t>MEM-18220</t>
  </si>
  <si>
    <t>Unable to view membership benefit &amp; volume in summary page for Reinitiate Participating Member and the edit button for step1 is displayed with value as a secondary button</t>
  </si>
  <si>
    <t>MEM-18202</t>
  </si>
  <si>
    <t>Organization Member Onboard - The system displayed the 'Step 2 - Select Your Committee(s)' header in 'Review Your Application' for the page when the committee is not chosen on the step2 form page</t>
  </si>
  <si>
    <t>MEM-18193</t>
  </si>
  <si>
    <t xml:space="preserve">Participating/Organizational Onboard - System displayed 'Not Now, I'll choose my volume later' text under step3 on the review form page even though the member choose volume on step3 form page </t>
  </si>
  <si>
    <t>MEM-18178</t>
  </si>
  <si>
    <t>Change Of Employment - For ISO/JOINT Member, the title text on top of the change of employment form page is not consistent</t>
  </si>
  <si>
    <t>MEM-18142</t>
  </si>
  <si>
    <t>Participating/Organizational Onboard Review Form - The 'Membership Type/Cost' is not displayed as per the refer design and the cost of membership is not displayed with currency symbol</t>
  </si>
  <si>
    <t>MEM-18127</t>
  </si>
  <si>
    <t>The system displays the incorrect field name in the step2 COE form page for 'Consumer' primary activity</t>
  </si>
  <si>
    <t>MEM-18105</t>
  </si>
  <si>
    <t xml:space="preserve">UI : Unable to select committees properly from Committee(s) field box </t>
  </si>
  <si>
    <t>MEM-18101</t>
  </si>
  <si>
    <t>MEM-18100</t>
  </si>
  <si>
    <t>MEM-18097</t>
  </si>
  <si>
    <t>MEM-18096</t>
  </si>
  <si>
    <t xml:space="preserve">UI : Title: &lt;Title of the Meeting&gt; should be Hyperlink for All Events/ Meetings (public page) </t>
  </si>
  <si>
    <t>MEM-18075</t>
  </si>
  <si>
    <t>Participating/ Organizational Member Onboard - In step2 form page the primary activities field should display field type as 'Text Box' but it's displayed as 'Text Area'</t>
  </si>
  <si>
    <t>MEM-18074</t>
  </si>
  <si>
    <t>MEM-18073</t>
  </si>
  <si>
    <t>UI : Related Information is displayed instead of Meeting Information in Meetings/Symposia and Workshops</t>
  </si>
  <si>
    <t>MEM-18072</t>
  </si>
  <si>
    <t>Gaurav Upreti</t>
  </si>
  <si>
    <t>MEM-18063</t>
  </si>
  <si>
    <t>API :  Getting 200 Response instead of 400 Bad Request when Invalid request passed for Member Data.</t>
  </si>
  <si>
    <t>MEM-18057</t>
  </si>
  <si>
    <t>Accessibility Testing: Select elements must have an accessible name in roster maintenance page.</t>
  </si>
  <si>
    <t>MEM-18045</t>
  </si>
  <si>
    <t>The system displays the incorrect field name in step2 Organization Onboard form page for 'Consumer Advocacy Group' primary activity</t>
  </si>
  <si>
    <t>MEM-18044</t>
  </si>
  <si>
    <t xml:space="preserve">The static text and field name in the Participating Onboard form page is not displayed appropriately </t>
  </si>
  <si>
    <t>MEM-18039</t>
  </si>
  <si>
    <t>Accessibility Testing: In Roster Maintenance page tables have duplicate ID's</t>
  </si>
  <si>
    <t>MEM-18016</t>
  </si>
  <si>
    <t>Internal App- Unable to REACTIVATE COMMITTEE</t>
  </si>
  <si>
    <t>srinivas Yellamilli</t>
  </si>
  <si>
    <t>MEM-17985</t>
  </si>
  <si>
    <t>UAT--Standards Tracking EXCEL missing standard title</t>
  </si>
  <si>
    <t>Nicole Baldini</t>
  </si>
  <si>
    <t>MEM-17980</t>
  </si>
  <si>
    <t xml:space="preserve">Member On-Board - System didn't display 'Informational' membership type </t>
  </si>
  <si>
    <t>MEM-17979</t>
  </si>
  <si>
    <t>Manual Order - System showing Paid for Unpaid Participating member in Pop Up</t>
  </si>
  <si>
    <t>MEM-17913</t>
  </si>
  <si>
    <t>Unable to login to Member application with Okta enabled accounts</t>
  </si>
  <si>
    <t>MEM-17900</t>
  </si>
  <si>
    <t>The 'Paid Status' audit log is not displaying the appropriate result</t>
  </si>
  <si>
    <t>MEM-17753</t>
  </si>
  <si>
    <t>STAGE - Soft delete API not deleting the existing collab area</t>
  </si>
  <si>
    <t>vikas choudhary</t>
  </si>
  <si>
    <t>MEM-17651</t>
  </si>
  <si>
    <t>Refactoring of audit log based on MEM-ORG changes - The 'Paid Status' audit log is not displaying the appropriate result</t>
  </si>
  <si>
    <t>MEM-17637</t>
  </si>
  <si>
    <t>Member Onboard - System displayed blank screen when we click on 'Organization Address Line 1' field</t>
  </si>
  <si>
    <t>MEM-17618</t>
  </si>
  <si>
    <t>Member On-Board Form Page - The text under the 'Organizational Details' header should be displayed without punctuation marks</t>
  </si>
  <si>
    <t>MEM-17617</t>
  </si>
  <si>
    <t>Organization Member Onboard - "Organization Address Line 1" field is not displaying results based on the partial match condition.</t>
  </si>
  <si>
    <t>MEM-17615</t>
  </si>
  <si>
    <t xml:space="preserve">Participating Member Onboard - The 'State/Province' field displayed the 'Required Field' message when it's not a mandatory field </t>
  </si>
  <si>
    <t>MEM-17594</t>
  </si>
  <si>
    <t>Duplicate data is displayed in the standards tracking detail page</t>
  </si>
  <si>
    <t>Aanchal Bhandari</t>
  </si>
  <si>
    <t>Rajyalakshmi</t>
  </si>
  <si>
    <t>MEM-17525</t>
  </si>
  <si>
    <t>Student Member On-board - When member clicks on 'Become a Student Member' button system is re-directing "Benefits for ASTM Student members"</t>
  </si>
  <si>
    <t>MEM-17523</t>
  </si>
  <si>
    <t>API-API is not fetching the Minutes document for only provided committee Id, It fetching all committee minutes documents</t>
  </si>
  <si>
    <t>MEM-17522</t>
  </si>
  <si>
    <t>API-API is not fetching the Agenda document for provided committee Id</t>
  </si>
  <si>
    <t>MEM-17521</t>
  </si>
  <si>
    <t>UAT_1/27/2021 - Membership Info -&gt; Print Member Invoice OR View Print Member Invoice link on the left navigation - Unable to verify  if fee changed for Rep, as it does not appear a Rep account is set up in MemAppStage</t>
  </si>
  <si>
    <t>Yashwant Kumar</t>
  </si>
  <si>
    <t>MEM-17502</t>
  </si>
  <si>
    <t xml:space="preserve">UAT_1/27/2021-UAT V - Stage- Work Item Admin </t>
  </si>
  <si>
    <t>Niyati kumari</t>
  </si>
  <si>
    <t>MEM-17501</t>
  </si>
  <si>
    <t>UAT_1/27/2021-UAT V - Stage-Meetings Related</t>
  </si>
  <si>
    <t>MEM-17500</t>
  </si>
  <si>
    <t>UAT_1/27/2021- UAT V - Stage -Collab area listing &amp; redirection</t>
  </si>
  <si>
    <t>Beverly Benson</t>
  </si>
  <si>
    <t>MEM-17499</t>
  </si>
  <si>
    <t>UAT_1/27/2021-UAT V - Stage-Set up Collaboration area from work Item registration process</t>
  </si>
  <si>
    <t>MEM-17497</t>
  </si>
  <si>
    <t>UAT_1/27/2021-UAT V - Stage-Colaboration Area Integration</t>
  </si>
  <si>
    <t>MEM-17496</t>
  </si>
  <si>
    <t>UAT_1/27/2021-UAT V - Stage-Work Item Admin</t>
  </si>
  <si>
    <t>MEM-17495</t>
  </si>
  <si>
    <t>UAT_1/27/2021-UAT V - Stage-Work Item Summary page</t>
  </si>
  <si>
    <t>MEM-17492</t>
  </si>
  <si>
    <t xml:space="preserve">UAT_1/27/2021-UAT V - Stage-Work Item Summary page </t>
  </si>
  <si>
    <t>MEM-17491</t>
  </si>
  <si>
    <t>MEM-17488</t>
  </si>
  <si>
    <t>UAT_1/27/2021-UAT V - Stage- Standards Tracking</t>
  </si>
  <si>
    <t>Lisa Sementa</t>
  </si>
  <si>
    <t>MEM-17481</t>
  </si>
  <si>
    <t>Designation ID's displayed in the UI should not have underscore</t>
  </si>
  <si>
    <t>Md Shahbaz Ahmad</t>
  </si>
  <si>
    <t>MEM-17463</t>
  </si>
  <si>
    <t>Auto redirection post logout taking us to OKTA URL instead on Member/Public URL</t>
  </si>
  <si>
    <t>MEM-17462</t>
  </si>
  <si>
    <t>Session time out when clicked on ILS link</t>
  </si>
  <si>
    <t>MEM-17383</t>
  </si>
  <si>
    <t>Stage - Member On-Board - Unable to View "Become a participating member" button</t>
  </si>
  <si>
    <t>Blocked</t>
  </si>
  <si>
    <t>MEM-17259</t>
  </si>
  <si>
    <t>UAT_1/27/2021 - Roster Maintenance email scenario - Email template is incorrect</t>
  </si>
  <si>
    <t>MEM-17232</t>
  </si>
  <si>
    <t>UI : Member/Register user login text alignment is NOT properly displayed on an event detail page/sub-page.</t>
  </si>
  <si>
    <t>MEM-17179</t>
  </si>
  <si>
    <t>Accessibility Testing: No focus and verbalization is not observed for the error messages related to comboxes in work item creation and submit ballots screens.</t>
  </si>
  <si>
    <t>MEM-17083</t>
  </si>
  <si>
    <t>UAT_1/27/2021 - After reactivating the committee system displayed all the members in the committee roster grid with some delay</t>
  </si>
  <si>
    <t>MEM-16991</t>
  </si>
  <si>
    <t>The system didn't redirect to cart page when member click on 'No' button on "Do you have an affiliation with an organization?" prompt message in Informational form page</t>
  </si>
  <si>
    <t>MEM-16957</t>
  </si>
  <si>
    <t xml:space="preserve">Member Onboard - Participating Membership - When a user clicks on the 'Next' button in step 2 form page the system didn't display the 'Required field.' message under the personal details mandatory fields </t>
  </si>
  <si>
    <t>MEM-16906</t>
  </si>
  <si>
    <t>UAT_1/27/2021-UAT V - Stage- Member App - Refactoring for word version of standards</t>
  </si>
  <si>
    <t>MEM-16899</t>
  </si>
  <si>
    <t>Member app- My Outstanding Ballots- Bottom to Top hyperlink is not completely scrolling to top of the page and breadcrumb is not displayed</t>
  </si>
  <si>
    <t>MEM-16864</t>
  </si>
  <si>
    <t>Stage - Unable to Submit New/Revision Standard Work item(Error Message "Error occurred while saving work item")</t>
  </si>
  <si>
    <t>MEM-16843</t>
  </si>
  <si>
    <t>Staging-Hakuna- Page loading issue while click on committee link in Standard Tracking</t>
  </si>
  <si>
    <t>Kishore Linga</t>
  </si>
  <si>
    <t>MEM-16811</t>
  </si>
  <si>
    <t>Stage-Regression: Ballot Submission with Re-Approval is not working</t>
  </si>
  <si>
    <t>MEM-16794</t>
  </si>
  <si>
    <t>Unable to view "My committees" and other options in Membership application</t>
  </si>
  <si>
    <t>MEM-16772</t>
  </si>
  <si>
    <t>Member On-Board - System displayed membership type list page with duplicate join&lt;membershipname&gt;/Become a &lt;membershipname&gt; member buttons</t>
  </si>
  <si>
    <t>MEM-16703</t>
  </si>
  <si>
    <t>Member On-Board - System didn't display 'Become an Orgnization Member' button on Membership Onboarding page</t>
  </si>
  <si>
    <t>MEM-16634</t>
  </si>
  <si>
    <t xml:space="preserve">Participating Member Onboard - In step1 form page committee and primary activity list is not displayed </t>
  </si>
  <si>
    <t>MEM-16633</t>
  </si>
  <si>
    <t>Member On-Board - System didn't display 'Become a Student Member' button on Membership Onboarding page</t>
  </si>
  <si>
    <t>MEM-16631</t>
  </si>
  <si>
    <t>MEM-16630</t>
  </si>
  <si>
    <t>Accessibility Testing: Profile menu dropdown in header section is wrongly verbalized in back navigation.</t>
  </si>
  <si>
    <t>MEM-16629</t>
  </si>
  <si>
    <t xml:space="preserve">Member App -  Unable to select the standard for List of Standards </t>
  </si>
  <si>
    <t>MEM-16614</t>
  </si>
  <si>
    <t>Regression-Work Item Selection in Combo select is not working for Ballot submission(Options: New Standard, Revision, Withdrawal)</t>
  </si>
  <si>
    <t>MEM-16586</t>
  </si>
  <si>
    <t>Accessibility Testing: No immediate navigation is observed for click here popup window in minutes &amp; agendas page.</t>
  </si>
  <si>
    <t>MEM-16585</t>
  </si>
  <si>
    <t>Accessibility Testing: No alt text is displayed for the images present in the submenu links in header section for all pages.</t>
  </si>
  <si>
    <t>MEM-16584</t>
  </si>
  <si>
    <t>Roster Maintenance - Roster application page is buffering and system didn't display roster application</t>
  </si>
  <si>
    <t>MEM-16576</t>
  </si>
  <si>
    <t xml:space="preserve">Rules and Exception Application - System displayed 'You do not have permission to access this page.' page when logged into RnE application </t>
  </si>
  <si>
    <t>UI - RNEApp</t>
  </si>
  <si>
    <t>MEM-16502</t>
  </si>
  <si>
    <t>My Committees : Unable to access My Committees page, java.lang.String error... is displayed.</t>
  </si>
  <si>
    <t>MEM-16444</t>
  </si>
  <si>
    <t>Accessibility Testing: Focus is navigating to the blank elements in minutes &amp; agendas page while navigating from my committees page.</t>
  </si>
  <si>
    <t>MEM-16429</t>
  </si>
  <si>
    <t>Insecure Direct Object Reference - DAST (Dynamic Application Security Testing)</t>
  </si>
  <si>
    <t>Abhishek Thatipalli</t>
  </si>
  <si>
    <t>MEM-16428</t>
  </si>
  <si>
    <t>Accessibility Testing: Duplicate ID's are present in the header section for all screens in member application.</t>
  </si>
  <si>
    <t>MEM-16426</t>
  </si>
  <si>
    <t>Internal App- Add Fee Group- Address 2 Field accepting characters, special characters and more than 10 digits</t>
  </si>
  <si>
    <t>MEM-16418</t>
  </si>
  <si>
    <t xml:space="preserve">The Create Collaboration Area, intermittently stops working, resulting in non-creation of the collaboration area against the Work Item </t>
  </si>
  <si>
    <t>Ritesh Kumar</t>
  </si>
  <si>
    <t>Meenakshi Bhatt</t>
  </si>
  <si>
    <t>MEM-16396</t>
  </si>
  <si>
    <t>Stage- Member App- Launch Admin Collaboration Area is not redirecting correctly</t>
  </si>
  <si>
    <t>MEM-16394</t>
  </si>
  <si>
    <t xml:space="preserve">Stage - The member accounts and committee present in database is not showing up in 'Staff Internal' application  </t>
  </si>
  <si>
    <t>MEM-16390</t>
  </si>
  <si>
    <t>Member App - Mandatory error message is not getting fired for Rational text field in Data page</t>
  </si>
  <si>
    <t>MEM-16258</t>
  </si>
  <si>
    <t>Member App - Loading issue in Work Item registration page</t>
  </si>
  <si>
    <t>MEM-16257</t>
  </si>
  <si>
    <t>Internal App - You do not have permission to access this page</t>
  </si>
  <si>
    <t>MEM-16256</t>
  </si>
  <si>
    <t>Roster Maintenance Application - The system displayed an error message as "Error occurred while fetching roster permission" after clicking on roster maintenance Link</t>
  </si>
  <si>
    <t>MEM-16255</t>
  </si>
  <si>
    <t xml:space="preserve">Internal Apps - System displayed "You don't have permission to the page" after login into IA Apps </t>
  </si>
  <si>
    <t>Prageeth Saravanan</t>
  </si>
  <si>
    <t>MEM-16224</t>
  </si>
  <si>
    <t xml:space="preserve">Display Committee &amp; WKs under My Work Items module under My Tools </t>
  </si>
  <si>
    <t>MEM-16221</t>
  </si>
  <si>
    <t>Internal App : Ballot Admin: Get Vote History Page is not opening</t>
  </si>
  <si>
    <t>Sreevatsava</t>
  </si>
  <si>
    <t>MEM-16219</t>
  </si>
  <si>
    <t>MEM-16212</t>
  </si>
  <si>
    <t>The system didn't display a pop-up message when user add/update SM or AA officers where members are already officers in AA or SM</t>
  </si>
  <si>
    <t>MEM-16207</t>
  </si>
  <si>
    <t>Accessibility Testing: No labels for form control elements in submit minutes &amp; agendas page.</t>
  </si>
  <si>
    <t>MEM-16200</t>
  </si>
  <si>
    <t>Issues in Membership Kafka Queue - queueing.ecommerce.memorder.create</t>
  </si>
  <si>
    <t>MEM-16199</t>
  </si>
  <si>
    <t xml:space="preserve">The Order Date Field in Manual Order Page is not displaying the current data as default </t>
  </si>
  <si>
    <t>MEM-16140</t>
  </si>
  <si>
    <t>Member App - My Committees- Ballots &amp; Work Items- Launch Admin Collaboration Area- Account Selection Screen(Specbuilder) is displayed</t>
  </si>
  <si>
    <t>MEM-16071</t>
  </si>
  <si>
    <t>Regression:Create My Agenda page is not working.</t>
  </si>
  <si>
    <t>MEM-16054</t>
  </si>
  <si>
    <t>Roster Maintenance - Unable to access roster app, the roster screen is buffering and the member got logged out from application</t>
  </si>
  <si>
    <t>MEM-16002</t>
  </si>
  <si>
    <t>MEM-16001</t>
  </si>
  <si>
    <t>Recent Activity - 403 Response code is observed during Performance Execution with 50 Users</t>
  </si>
  <si>
    <t>MEM-16000</t>
  </si>
  <si>
    <t>MEM-15868</t>
  </si>
  <si>
    <t xml:space="preserve">Roster Maintenance - Mobile Screen - In the 'Meeting Attendance List' section the meeting date calendar is not displayed completely </t>
  </si>
  <si>
    <t>MEM-15867</t>
  </si>
  <si>
    <t>Roster Maintenance - Mobile Screen - The 'Sort By' text field is displayed blank</t>
  </si>
  <si>
    <t>MEM-15864</t>
  </si>
  <si>
    <t>Roster Maintenance - Mobile Screen - In the 'Galaxy Fold' responsive screen the roster maintenance details are not aligned properly</t>
  </si>
  <si>
    <t>MEM-15863</t>
  </si>
  <si>
    <t xml:space="preserve">Roster Maintenance - Mobile Screen - 'Roster Maintenance' label is missing </t>
  </si>
  <si>
    <t>MEM-15862</t>
  </si>
  <si>
    <t xml:space="preserve">Roster Maintenance - Mobile Screen - In the header menu the 'Contact' and 'Cart' menus are not displayed </t>
  </si>
  <si>
    <t>MEM-15861</t>
  </si>
  <si>
    <t>Roster Maintenance - Mobile Screen - The hint text displayed in the site search text box is incorrect</t>
  </si>
  <si>
    <t>MEM-15855</t>
  </si>
  <si>
    <t xml:space="preserve">Roster Maintenance - Mobile Screen - The drop-down lists are displayed at the bottom of the screen and the drop-down list pop up screen size is larger than the device screen </t>
  </si>
  <si>
    <t>MEM-15836</t>
  </si>
  <si>
    <t xml:space="preserve">[INVALID] - Internal App- Member Management- Temporary Member Audit log is not generated when updated the personal details </t>
  </si>
  <si>
    <t>MEM-15835</t>
  </si>
  <si>
    <t xml:space="preserve">The system displayed an incorrect pop-up message on the committee details page while adding a member as an officer with the title Administrative Assistant/Staff Manager </t>
  </si>
  <si>
    <t>MEM-15827</t>
  </si>
  <si>
    <t xml:space="preserve">The system displayed member name with a dot after the middle name on the invoice page </t>
  </si>
  <si>
    <t>MEM-15824</t>
  </si>
  <si>
    <t>Internal App- Member Management- Nick Name is getting displayed the same which previously tried to edit(Not saved) and cancel(Only in Edit Mode)</t>
  </si>
  <si>
    <t>MEM-15815</t>
  </si>
  <si>
    <t>Tablet Screen - Member Card - The scroll bar on the member card is not working and an alignment issue in 'Other Committee Information' section</t>
  </si>
  <si>
    <t>MEM-15814</t>
  </si>
  <si>
    <t xml:space="preserve">The system didn't display ballot items details on the recent activity page </t>
  </si>
  <si>
    <t>MEM-15812</t>
  </si>
  <si>
    <t>The system displayed member name on the left-hand side of membership card section on the Invoice page</t>
  </si>
  <si>
    <t>MEM-15730</t>
  </si>
  <si>
    <t>The membership name above member class are not aligned accurately in 'Member Invoice' card</t>
  </si>
  <si>
    <t>MEM-15727</t>
  </si>
  <si>
    <t>Unable to login into MEM application - System displayed 'Account number does not exist.' message</t>
  </si>
  <si>
    <t>MEM-15726</t>
  </si>
  <si>
    <t>MEM-15721</t>
  </si>
  <si>
    <t>Accessibility Testing: No proper verbalization and wrong navigation is observed in my work items page in one scenario.</t>
  </si>
  <si>
    <t>MEM-15709</t>
  </si>
  <si>
    <t>Stage - API - Get-Member List For Committee- System displayed response code as 400 with message no permission found</t>
  </si>
  <si>
    <t>MEM-15636</t>
  </si>
  <si>
    <t>Accessibility Testing: Issues with advanced search in roster maintenance page.</t>
  </si>
  <si>
    <t>MEM-15632</t>
  </si>
  <si>
    <t>Officer roles are not syncing to or showing in MCS1</t>
  </si>
  <si>
    <t>MEM-15506</t>
  </si>
  <si>
    <t>Accessibility Testing: Issues with nick name text box in membership info page.</t>
  </si>
  <si>
    <t>MEM-15497</t>
  </si>
  <si>
    <t>UI : Unknown error occurred, error message is displayed when we submit ballot item</t>
  </si>
  <si>
    <t>MEM-15490</t>
  </si>
  <si>
    <t>The system didn't trigger an email to member and committee officer when classification or vote is updated in the roster maintenance application</t>
  </si>
  <si>
    <t>MEM-15469</t>
  </si>
  <si>
    <t>Members are getting pulled in at "I" inactive status instead of "A" Active</t>
  </si>
  <si>
    <t>MEM-15466</t>
  </si>
  <si>
    <t>Internal App- Committee Management- Reason for Inactive drop down values are not displayed when trying to inactivate a member in full screen pop up</t>
  </si>
  <si>
    <t>MEM-15432</t>
  </si>
  <si>
    <t>System displayed text on mouse hover on 'Organization' name which is not in a truncated format</t>
  </si>
  <si>
    <t>MEM-15428</t>
  </si>
  <si>
    <t xml:space="preserve">WK58412 should be a suppressed work item  </t>
  </si>
  <si>
    <t>MEM-15418</t>
  </si>
  <si>
    <t>Under Membership, when Nickname is not available, it is getting displayed both First name and the last name.</t>
  </si>
  <si>
    <t>MEM-15387</t>
  </si>
  <si>
    <t>[INVALID] - Membership Landing page - System displayed welcome label without a comma before the member name</t>
  </si>
  <si>
    <t>MEM-15381</t>
  </si>
  <si>
    <t>MEM-15380</t>
  </si>
  <si>
    <t>Meeting date edits are overwriting existing data, not adding</t>
  </si>
  <si>
    <t>MEM-15379</t>
  </si>
  <si>
    <t>Ballot voter rationale record appearing incorrectly for Affirmative and Abstention votes</t>
  </si>
  <si>
    <t>Regression</t>
  </si>
  <si>
    <t>UI - MCS Web</t>
  </si>
  <si>
    <t>MEM-15378</t>
  </si>
  <si>
    <t>Voting allows for both attachment and text box comment--does this match current state?</t>
  </si>
  <si>
    <t>MEM-15376</t>
  </si>
  <si>
    <t>Ballot_nr must be 11 characters long (use spaces at the end if needed)</t>
  </si>
  <si>
    <t>MEM-15355</t>
  </si>
  <si>
    <t>Accessibility Testing: Issues while selecting standards in data page while creating work item and submitting ballots.</t>
  </si>
  <si>
    <t>MEM-15317</t>
  </si>
  <si>
    <t xml:space="preserve"> INTEGRATION 9|| MEM|| Staging|| User is getting an error message on "Member Vote History" page </t>
  </si>
  <si>
    <t>Priyanka Manocha</t>
  </si>
  <si>
    <t>MEM-15311</t>
  </si>
  <si>
    <t>For reinstatements, check committee details coming across from MCS2 into MCS1</t>
  </si>
  <si>
    <t>MEM-15308</t>
  </si>
  <si>
    <t>For Withdrawal with Replacement of a Standard - Work Items are not syncing correctly in MCS1 Database and UI</t>
  </si>
  <si>
    <t>MEM-15270</t>
  </si>
  <si>
    <t>MCS1 cannot accept multiple staff managers or multiple AAs</t>
  </si>
  <si>
    <t>MEM-15150</t>
  </si>
  <si>
    <t>UAT IV - Stage- Member App - UAT Feedback Exception Handling</t>
  </si>
  <si>
    <t>MEM-15149</t>
  </si>
  <si>
    <t>UAT IV - Stage- Member App - Standards Tracking</t>
  </si>
  <si>
    <t>MEM-15148</t>
  </si>
  <si>
    <t>UAT IV - Stage- Member App - Minutes, Agendas, Committee Doc</t>
  </si>
  <si>
    <t>MEM-15147</t>
  </si>
  <si>
    <t>UAT IV - Stage- Internal App - Fee Group Management</t>
  </si>
  <si>
    <t>MEM-15146</t>
  </si>
  <si>
    <t>UAT IV - Stage- Member App - Collaboration Area Integration</t>
  </si>
  <si>
    <t>MEM-15145</t>
  </si>
  <si>
    <t>UAT IV - Stage- Member App - Ballot designation hyperlink/Ballot Queue - Need Further Triage</t>
  </si>
  <si>
    <t>MEM-15144</t>
  </si>
  <si>
    <t xml:space="preserve">UAT IV - Stage- Internal App - No Audit Logs Appeared </t>
  </si>
  <si>
    <t>MEM-15143</t>
  </si>
  <si>
    <t>UAT - Stage - Staff Internal Application - Manual Order Committee Application</t>
  </si>
  <si>
    <t>MEM-15142</t>
  </si>
  <si>
    <t>[Invalid] - UAT IV - Stage-Staff redirect popup not appeared when logged as AA or Staff Admin</t>
  </si>
  <si>
    <t>MEM-15141</t>
  </si>
  <si>
    <t>UAT - Stage - Staff Internal Application -  Audit Log does not work for Join and Drop Committees</t>
  </si>
  <si>
    <t>MEM-15140</t>
  </si>
  <si>
    <t>UAT - Stage - Member Application - Subcommittee (Level 2) not selected automatically when Section (Level 3) committee is selected</t>
  </si>
  <si>
    <t>MEM-15139</t>
  </si>
  <si>
    <t xml:space="preserve">UAT - Stage - Roster maintenance App - System displayed 'AuthApiError' when clicked on 'MYASTM' button </t>
  </si>
  <si>
    <t>MEM-15138</t>
  </si>
  <si>
    <t>UAT - Stage - Member Application - Address format issue on Change of Employment and Roster pages</t>
  </si>
  <si>
    <t>MEM-15118</t>
  </si>
  <si>
    <t>Intermittent - OKTA Token URL call failed (getting 400 response code)</t>
  </si>
  <si>
    <t>MEM-15114</t>
  </si>
  <si>
    <t>Double Extension File Upload  - DAST (Dynamic Application Security Testing)</t>
  </si>
  <si>
    <t>MEM-15111</t>
  </si>
  <si>
    <t>Manual Order - Renewal Process - The system displayed an ‘Unknown error occured' message when we click on the submit button in step 3 'Add Member’ form page</t>
  </si>
  <si>
    <t>MEM-15109</t>
  </si>
  <si>
    <t>Member App- Unable to create the New Standard Work item - in DATA Page Continue button  is not working.</t>
  </si>
  <si>
    <t>MEM-15099</t>
  </si>
  <si>
    <t>MEM-15098</t>
  </si>
  <si>
    <t>MEM-15097</t>
  </si>
  <si>
    <t>MEM-15096</t>
  </si>
  <si>
    <t>API: Member to join additional Committee(s) (Main and Sub) - System displayed response code as 400 with response status as false</t>
  </si>
  <si>
    <t>MEM-15095</t>
  </si>
  <si>
    <t>The system is redirected to 'MyASTM' landing page when member click on 'Print Membership Certificate' or 'Print Membership Card'</t>
  </si>
  <si>
    <t>MEM-15093</t>
  </si>
  <si>
    <t>In the 'MemberDetails' page when member click on 'Classification' or 'Voting status' or 'Non-Vote Reason' system displayed 'MyASTM' landing page in the pop-up screen</t>
  </si>
  <si>
    <t>MEM-15092</t>
  </si>
  <si>
    <t xml:space="preserve">Internal Application - The 'Member List' and 'Committee List' page is not showig up all the records </t>
  </si>
  <si>
    <t>MEM-15091</t>
  </si>
  <si>
    <t>[INVALID] - The member name on the MyASTM landing page should be displayed in ‘First Name Middle Initial. Last Name’ format but it's displayed in ‘First Name Middle Initial Last Name’</t>
  </si>
  <si>
    <t>MEM-15090</t>
  </si>
  <si>
    <t>System displayed 'Error Occured' message when member tries to join committee through manage committee page</t>
  </si>
  <si>
    <t>MEM-15074</t>
  </si>
  <si>
    <t>[INVALID] - Internal App- Committee Management- Overview and Scope is displayed with&lt;p&gt; tag in database after creating committee</t>
  </si>
  <si>
    <t>MEM-15072</t>
  </si>
  <si>
    <t>Internal app- Error occurred while getting deleted work item list</t>
  </si>
  <si>
    <t>MEM-15066</t>
  </si>
  <si>
    <t>The 'Pending Applications' and 'Producer Waitlist' tabs in the roster maintenance application are not displayed as per reference bootstrap design</t>
  </si>
  <si>
    <t>MEM-15057</t>
  </si>
  <si>
    <t xml:space="preserve">System didn't displayed 'My Work Item' menu in right nav </t>
  </si>
  <si>
    <t>MEM-15050</t>
  </si>
  <si>
    <t>The 'Roster Reports' section in the roster maintenance application is not displayed as per the reference bootstrap design</t>
  </si>
  <si>
    <t>MEM-15043</t>
  </si>
  <si>
    <t>Member Card in Roster Maintenance - The bootstrap design is not displayed as per the reference design</t>
  </si>
  <si>
    <t>MEM-15028</t>
  </si>
  <si>
    <t>The system didn't trigger an email to the committee officers after the email service was enabled</t>
  </si>
  <si>
    <t>MEM-15027</t>
  </si>
  <si>
    <t xml:space="preserve">UAT 4 - File with blank name is getting created under Outbound bucket in S3(Stage) </t>
  </si>
  <si>
    <t>MEM-15021</t>
  </si>
  <si>
    <t>Email is not triggered to officer when member join/drop from committee through manage committee page</t>
  </si>
  <si>
    <t>MEM-15011</t>
  </si>
  <si>
    <t>Unable to access 'Roster Maintenance' application - System display 'Welcome to nginx!' message</t>
  </si>
  <si>
    <t>MEM-15005</t>
  </si>
  <si>
    <t>Membership - Issue on OKTA Logout and Token url</t>
  </si>
  <si>
    <t>MEM-14970</t>
  </si>
  <si>
    <t>UI : Reapproval/Withdrawal : No Alert message is displayed when there are NO standards for Reapproval/Withdrawal.</t>
  </si>
  <si>
    <t>MEM-14968</t>
  </si>
  <si>
    <t>Internal App : Unable to access QA internal app</t>
  </si>
  <si>
    <t>MEM-14963</t>
  </si>
  <si>
    <t>Get collaboration area api not working on stage environment</t>
  </si>
  <si>
    <t>MEM-14960</t>
  </si>
  <si>
    <t>Unable to access 'MEM' application and the system displayed account number does not exist message on top</t>
  </si>
  <si>
    <t>MEM-14953</t>
  </si>
  <si>
    <t>Manual order new  member order process issue</t>
  </si>
  <si>
    <t>MEM-14952</t>
  </si>
  <si>
    <t>S3 bucket url not right to download standards doc</t>
  </si>
  <si>
    <t>MEM-14951</t>
  </si>
  <si>
    <t>CSP policies blocking MAE calls on stage</t>
  </si>
  <si>
    <t>MEM-14909</t>
  </si>
  <si>
    <t>Getting exception with switch and delete API Intermittent</t>
  </si>
  <si>
    <t>MEM-14908</t>
  </si>
  <si>
    <t>SPB Collab View page is not working</t>
  </si>
  <si>
    <t>MEM-14903</t>
  </si>
  <si>
    <t>ved.prakash</t>
  </si>
  <si>
    <t>MEM-14885</t>
  </si>
  <si>
    <t>The system is redirected to the 'Member Details' page in a new tab when the member clicks on the 'View Member Details' button in member committee full-screen pop up</t>
  </si>
  <si>
    <t>MEM-14856</t>
  </si>
  <si>
    <t>Accessibility Testing: In one scenario background selected subcommittee list is verbalized in frontend while traversing through manage committee page.</t>
  </si>
  <si>
    <t>MEM-14853</t>
  </si>
  <si>
    <t>Accessibility Testing: Close button is verbalized as only clickable for few screens in membership application.</t>
  </si>
  <si>
    <t>MEM-14839</t>
  </si>
  <si>
    <t>UI : Withdrawal : "Replace Standard" and "Withdrawal Standard" shows the same standard values</t>
  </si>
  <si>
    <t>MEM-14824</t>
  </si>
  <si>
    <t>UI : Withdrawal : "Replace the Standard with" - all Standard Search results are NOT displayed only few standards are displpayed.</t>
  </si>
  <si>
    <t>MEM-14777</t>
  </si>
  <si>
    <t xml:space="preserve">UI : Reapproval/Withdrawal : "No record found" error message is NOT displayed for few Invalid searches. </t>
  </si>
  <si>
    <t>MEM-14722</t>
  </si>
  <si>
    <t>Roster Maintenance - Summary Information Section - When the user click on the 'More' link in chart legends the link name is not getting changed to'Less'</t>
  </si>
  <si>
    <t>MEM-14719</t>
  </si>
  <si>
    <t>Roster Maintenance - Footer Section - The serach box and search icon are not aligned properly</t>
  </si>
  <si>
    <t>MEM-14707</t>
  </si>
  <si>
    <t xml:space="preserve">Reapproval/Withdrawal : UI : Uppercase letter format is missing to distinction between the letters for the header for the Standard that we are selecting for Submission of Ballot Item. </t>
  </si>
  <si>
    <t>MEM-14706</t>
  </si>
  <si>
    <t>The system displayed the 'Logout' button on the roster maintenance header menu and by clicking on it system redirected to a page with message displayed as 400 bad request</t>
  </si>
  <si>
    <t>MEM-14658</t>
  </si>
  <si>
    <t xml:space="preserve">Member Onboard - System displayed 404 code with message on page as 'The page you requested was not found' </t>
  </si>
  <si>
    <t>MEM-14657</t>
  </si>
  <si>
    <t xml:space="preserve">Unable to access 'Rules and Exception' application </t>
  </si>
  <si>
    <t>MEM-14656</t>
  </si>
  <si>
    <t>Unable to login into 'Staff Internal' application</t>
  </si>
  <si>
    <t>MEM-14655</t>
  </si>
  <si>
    <t xml:space="preserve">Unable to access 'MEM' application </t>
  </si>
  <si>
    <t>MEM-14645</t>
  </si>
  <si>
    <t xml:space="preserve">API - Drop Member From Committee - The system displayed 400 response code with an 'Error Occurred' message while dropping committee </t>
  </si>
  <si>
    <t>MEM-14642</t>
  </si>
  <si>
    <t>Unable to submit the ballot - Continue is not working in Data page</t>
  </si>
  <si>
    <t>MEM-14636</t>
  </si>
  <si>
    <t>Intermittent - Right nav menus on MyCommittees page is buffering and menus are not showed up immediately</t>
  </si>
  <si>
    <t>MEM-14635</t>
  </si>
  <si>
    <t>API - Get Member Data - The system displayed the 'Phone' value as NULL in response &amp; in the database the phone number value is present for a member</t>
  </si>
  <si>
    <t>MEM-14634</t>
  </si>
  <si>
    <t xml:space="preserve">The system displayed an 'Error Occurred' message while dropping and joining the committee from the 'ManageCommittee' page </t>
  </si>
  <si>
    <t>MEM-14592</t>
  </si>
  <si>
    <t>Cosmetic Issue - The system displayed dot in member committee full-screen popup page</t>
  </si>
  <si>
    <t>MEM-14575</t>
  </si>
  <si>
    <t>MEM-14574</t>
  </si>
  <si>
    <t>MEM-14571</t>
  </si>
  <si>
    <t>MEM-14570</t>
  </si>
  <si>
    <t>MEM-14547</t>
  </si>
  <si>
    <t>MEM-14517</t>
  </si>
  <si>
    <t>STAGE  Issue - Test ILS link redirecting to MyASTM</t>
  </si>
  <si>
    <t>MEM-14364</t>
  </si>
  <si>
    <t>Upload Word Document in VM(Not having the MS office) for Ballot submission is failing</t>
  </si>
  <si>
    <t>MEM-14350</t>
  </si>
  <si>
    <t>Get File meta data API with Invalid file path returning 200 Ok response</t>
  </si>
  <si>
    <t>MEM-14344</t>
  </si>
  <si>
    <t>[INVALID] - Member App- Create Work Item - In Confirmation Page Collaboration Area is displayed as "No" when member selected "Yes" in summary Page</t>
  </si>
  <si>
    <t>MEM-14282</t>
  </si>
  <si>
    <t>MEM App - System didn't display left nav when user login into membership application</t>
  </si>
  <si>
    <t>MEM-14281</t>
  </si>
  <si>
    <t>Membership team needs CollabArea Name in get collab Area API</t>
  </si>
  <si>
    <t>MEM-14275</t>
  </si>
  <si>
    <t>Internal App- QA- Officer title Not getting displayed.</t>
  </si>
  <si>
    <t>MEM-14173</t>
  </si>
  <si>
    <t>Accessibility Testing: Edit link is not verbalized properly in review step for member application and change of employment screens.</t>
  </si>
  <si>
    <t>MEM-14171</t>
  </si>
  <si>
    <t>Accessibility Testing: No immediate navigation is observed to committee selection window  in memeber application page.</t>
  </si>
  <si>
    <t>MEM-14113</t>
  </si>
  <si>
    <t>UAT 3 -Stage - Internal application - AzureAD integration for IA - for Staff Authentication</t>
  </si>
  <si>
    <t>MEM-14086</t>
  </si>
  <si>
    <t>UAT 3 - Improvement- Revision Standard - STEP 4 - List of standards- the names of the standards are too long and  difficulty in scrolling down</t>
  </si>
  <si>
    <t>MEM-14073</t>
  </si>
  <si>
    <t xml:space="preserve">UAT - Stage - Roster maintenance App - The system can run the roster but the meeting attendance list just keeps circling also the membership reports are circling and not completing </t>
  </si>
  <si>
    <t>MEM-14072</t>
  </si>
  <si>
    <t>Accessibility Testing: No labels for form control elements in outstanding ballots page.</t>
  </si>
  <si>
    <t>MEM-14070</t>
  </si>
  <si>
    <t>Accessibility Testing: Proper verbalization is not observed for few elements in outstanding ballots pages.</t>
  </si>
  <si>
    <t>MEM-14069</t>
  </si>
  <si>
    <t>UAT 3- IMPROVEMENT - Stage- Internal application- Use cases for committee suppression and inactive technical contact in work item audit log"</t>
  </si>
  <si>
    <t>MEM-14068</t>
  </si>
  <si>
    <t>Accessibility Testing: In work item collaboration area screen step navigation links are wrongly verbalized in header section.</t>
  </si>
  <si>
    <t>MEM-14061</t>
  </si>
  <si>
    <t>Migration - The system displayed paid status as 'Paid' in confirmation pop up  during the renewal process when the paid status of a member is 'Hold'</t>
  </si>
  <si>
    <t>MEM-14045</t>
  </si>
  <si>
    <t>Improvement - The system displayed "All Committees have been dropped" message in the 'Committee(s) Kept' section in the email</t>
  </si>
  <si>
    <t>MEM-14041</t>
  </si>
  <si>
    <t>Active standard section field not getting displayed for Revision, Re approval or Withdrawal work items</t>
  </si>
  <si>
    <t>MEM-14038</t>
  </si>
  <si>
    <t>Internal App- Not able to access with valid AD credentials for the first time logged in user</t>
  </si>
  <si>
    <t>MEM-14029</t>
  </si>
  <si>
    <t>UAT - Stage - Member App - Recent Activity will this include committee added for a member via the internal application or only what the member joined via the web</t>
  </si>
  <si>
    <t>MEM-14016</t>
  </si>
  <si>
    <t>Migration - Manual Order Process - System didn't display the correct paid status in member details and banner page after the successful reinstate of a representative member</t>
  </si>
  <si>
    <t>MEM-13968</t>
  </si>
  <si>
    <t>UAT - Stage - Member App - Getting message unexpected error occured</t>
  </si>
  <si>
    <t>MEM-13967</t>
  </si>
  <si>
    <t>Accessibility Testing: Color contrast ratio fails for few links and text related to ballots screens.</t>
  </si>
  <si>
    <t>MEM-13958</t>
  </si>
  <si>
    <t>UAT 3 -Stage- Member application-Ballot Item submittal - Submit a Re approval Ballot Item without Editorial Change  to main and society review ballot</t>
  </si>
  <si>
    <t>MEM-13957</t>
  </si>
  <si>
    <t>UAT 3 -Stage- Internal App-Ballot association for Work Items with MCS 1 for Work Item Delete/ Suppress</t>
  </si>
  <si>
    <t>MEM-13954</t>
  </si>
  <si>
    <t>UAT 3 - IMPROVEMENT - Stage- Internal App-Committee suppression and inactive technical contact in work item audit log</t>
  </si>
  <si>
    <t>MEM-13953</t>
  </si>
  <si>
    <t>Sort Order is getting reset when user come back to View Vote History, upon clicking 'Return to User Vote History' button.</t>
  </si>
  <si>
    <t>MEM-13951</t>
  </si>
  <si>
    <t>Accessibility Testing: Links under name column are not traversed through TAB key and no immediate navigation observed to the popup window in roster maintenace page</t>
  </si>
  <si>
    <t>MEM-13950</t>
  </si>
  <si>
    <t>Accessibility Testing: No navigation and no focus is observed for few elements in roster maintenance and outstanding ballots page.</t>
  </si>
  <si>
    <t>MEM-13949</t>
  </si>
  <si>
    <t>After navigating to the cart/check out page system didn't display the cost and it's redirected the customer login page with an error messages</t>
  </si>
  <si>
    <t>MEM-13822</t>
  </si>
  <si>
    <t>The system didn't prompt an error message [i.e. Required Field] for the fields displayed under 'Does the same information apply as above for this committee?' section</t>
  </si>
  <si>
    <t>MEM-13805</t>
  </si>
  <si>
    <t>When a member clicks on the roster maintenance link in the MEM application system displayed 'Roster Maintenance' application is a new tab</t>
  </si>
  <si>
    <t>MEM-13780</t>
  </si>
  <si>
    <t>Status column is NOT displayed when current and closed ballots are chosen. Only displays for ALL ballots.</t>
  </si>
  <si>
    <t>MEM-13654</t>
  </si>
  <si>
    <t>Not able to call Edit CollabArea API from staff application(machine to machine okta)</t>
  </si>
  <si>
    <t>MEM-13584</t>
  </si>
  <si>
    <t xml:space="preserve">Change Of Employment Form - 'Organization Name' field (in step 3 form page) value is pre-populated with the value present in DB instead the value should be pre-populated form the information provided in the 'New Organization Name' field in Step 1 </t>
  </si>
  <si>
    <t>MEM-13548</t>
  </si>
  <si>
    <t>[Invalid] Accessibility Testing: Color contrast ratio fails for breadcrums and text in membership info screens.</t>
  </si>
  <si>
    <t>MEM-13547</t>
  </si>
  <si>
    <t>Accessibility Testing: Some form elements do not have labels in change of employment related screens.</t>
  </si>
  <si>
    <t>MEM-13520</t>
  </si>
  <si>
    <t>[INVALID] - The committees which student member joined during the member order process is not shown in member details page after successful creation of a record</t>
  </si>
  <si>
    <t>MEM-13505</t>
  </si>
  <si>
    <t>Improvement - The system displayed an error message as 'Unknown error Occured' when the user enters the same account number in the 'Account Number' and 'Organization Account Number' field</t>
  </si>
  <si>
    <t>MEM-13504</t>
  </si>
  <si>
    <t>Improvement - The subcommittee details displayed in step 3 'Review and confirmation' are not in a readable manner</t>
  </si>
  <si>
    <t>MEM-13489</t>
  </si>
  <si>
    <t xml:space="preserve">System displayed 'Error Occurred' message in step 1 'Change Of Employment' form page </t>
  </si>
  <si>
    <t>MEM-13486</t>
  </si>
  <si>
    <t>Improvement - New Member Order - Review Details Page: For 'Organizational' membership in step 2 section the details of the primary activity and representative information are in continuation manner.</t>
  </si>
  <si>
    <t>MEM-13485</t>
  </si>
  <si>
    <t>New Member Order - Review Details Page: For 'Student' membership the 'Membership Type' label is not present and in step 2 section we have 'Committee Details' text</t>
  </si>
  <si>
    <t>MEM-13483</t>
  </si>
  <si>
    <t>MEM-13480</t>
  </si>
  <si>
    <t>Edited work item (Work Item Admin) is not reflected in My Collaboration Area(Member App)</t>
  </si>
  <si>
    <t>MEM-13479</t>
  </si>
  <si>
    <t>MEM-13474</t>
  </si>
  <si>
    <t xml:space="preserve">Unable to log in into MEM Application </t>
  </si>
  <si>
    <t>MEM-13473</t>
  </si>
  <si>
    <t>[INVALID]-In Consistent Issue-The State/Province drop-down list contain the state code in the member order forms in staff internal application whereas during the on-board process from MEM application we have complete State/Province names in dropdown list</t>
  </si>
  <si>
    <t>MEM-13458</t>
  </si>
  <si>
    <t>Inputs provided by member in step 3 'Change of Employment' form page are not saved when member redirects to step 3 form page from step 2 page</t>
  </si>
  <si>
    <t>MEM-13457</t>
  </si>
  <si>
    <t>UI : Clicking on ' Return to Admin screen' button - Page is navigating to Members page when page is left idle for a while.</t>
  </si>
  <si>
    <t>MEM-13456</t>
  </si>
  <si>
    <t>My ASTM 2.0 page is not getting displayed on Internet explorer 11</t>
  </si>
  <si>
    <t>MEM-13449</t>
  </si>
  <si>
    <t>UI : Refresh the Letter Ballot page on browser displays BLANK page.</t>
  </si>
  <si>
    <t>MEM-13446</t>
  </si>
  <si>
    <t>API : SubNumber : New record is created for Letter ballot - Ballot Item Admin frontend( internal app), when we provide non-existing Sub Number in the API body content.</t>
  </si>
  <si>
    <t>MEM-13422</t>
  </si>
  <si>
    <t>Internal App- Work Item Admin Tool Page- View Ballots Items- Page Loading issue</t>
  </si>
  <si>
    <t>MEM-13418</t>
  </si>
  <si>
    <t>Member App-My Work Item - Copyright/ permissions- Page is not redirecting to Url "https://qa.astm.org/media/pdf/Itpolicy.pdf"</t>
  </si>
  <si>
    <t>MEM-13417</t>
  </si>
  <si>
    <t>The system didn't display the account address in the aligned form in change of employment page</t>
  </si>
  <si>
    <t>MEM-13267</t>
  </si>
  <si>
    <t xml:space="preserve">[INVALID] - Member App- Work Item Registration- Data Page- What is the type of Standard? drop down only 7 values are displayed </t>
  </si>
  <si>
    <t>MEM-13261</t>
  </si>
  <si>
    <t>Accessibility Testing: User unable to expand submenu in header section for all pages in membership application.</t>
  </si>
  <si>
    <t>MEM-13260</t>
  </si>
  <si>
    <t>Accessibility Testing: Exact focus is not observed for the radio buttons in manage committees and reinstatmenbership page.</t>
  </si>
  <si>
    <t>MEM-13258</t>
  </si>
  <si>
    <t>Member App-Minutes &amp; Agendas- In Information Text "Chairman" is displayed instead of "Chair"</t>
  </si>
  <si>
    <t>MEM-13242</t>
  </si>
  <si>
    <t>Accessibility Testing: User cant able to access buttons from keyboard in manage committee page and reinstate membership.</t>
  </si>
  <si>
    <t>MEM-13238</t>
  </si>
  <si>
    <t>Accessibility Testing: Arrow keys are verbalized as only clickable in add member page while creating collaboration area.</t>
  </si>
  <si>
    <t>MEM-13222</t>
  </si>
  <si>
    <t>Member App- "Application Error, please contact support." when click on sign in</t>
  </si>
  <si>
    <t>MEM-13208</t>
  </si>
  <si>
    <t>Accessibility Testing: Some form elements do not have labels in manage committe and new work item collaboration area pages</t>
  </si>
  <si>
    <t>shashi kant singh</t>
  </si>
  <si>
    <t>MEM-13207</t>
  </si>
  <si>
    <t>Accessibility Testing: Blank element is verbalized with some text in sign in page for membership application</t>
  </si>
  <si>
    <t>MEM-13206</t>
  </si>
  <si>
    <t>Accessibility Testing: Color contrast ratio fails for few links in renewal membership related pages.</t>
  </si>
  <si>
    <t>MEM-13205</t>
  </si>
  <si>
    <t>Reinstate - Member who's account status is historical for more than 3 years are redirected to less than 3-year form page while reinstating</t>
  </si>
  <si>
    <t>MEM-13183</t>
  </si>
  <si>
    <t>Unable to navigate to cart/checkout page</t>
  </si>
  <si>
    <t>MEM-13002</t>
  </si>
  <si>
    <t>Work Item Admin- Collaboration Area status is not getting updated from Yes to No when unselect the check box in the restore confirmation pop up</t>
  </si>
  <si>
    <t>MEM-12909</t>
  </si>
  <si>
    <t xml:space="preserve">System displayed 'Member Benefit' section for temporary member </t>
  </si>
  <si>
    <t>MEM-12893</t>
  </si>
  <si>
    <t xml:space="preserve">Migration : Staff Internal Application - Members are displayed with 'Account Status' as 'Inactive' </t>
  </si>
  <si>
    <t>MEM-12891</t>
  </si>
  <si>
    <t>Member App- Work Item Registration-  Error Message when work item is submitted when collaboration area is selected as “YES”</t>
  </si>
  <si>
    <t>MEM-12888</t>
  </si>
  <si>
    <t>The system didn't navigate to the step 3 form page when member having paid status as 'Not Paid' instead it displays a confirmation message as 'The account number is already active with paid status as Paid. Do you want to continue renewing the account?'</t>
  </si>
  <si>
    <t>MEM-12887</t>
  </si>
  <si>
    <t>Internal App- Work Item Admin- Unable to Delete work item</t>
  </si>
  <si>
    <t>MEM-12886</t>
  </si>
  <si>
    <t xml:space="preserve">System didn't display 'Order Date is required' message </t>
  </si>
  <si>
    <t>MEM-12879</t>
  </si>
  <si>
    <t>[Improvement] System displayed incorrect/incomplete message if the member is not having any affiliation</t>
  </si>
  <si>
    <t>MEM-12871</t>
  </si>
  <si>
    <t>System display error message as 'Error occured while getting Free Volume' when user navigate to step 2 form page</t>
  </si>
  <si>
    <t>MEM-12869</t>
  </si>
  <si>
    <t>The 'Membership Type' name in step 2 form page is displayed as &lt;Membership Type Name Member&gt; format eg: Exempt Member Member</t>
  </si>
  <si>
    <t>MEM-12854</t>
  </si>
  <si>
    <t>‘Member Institution’ membership which is associated with the active committee is not showing up ‘My Committees’ menu on left nav in MEM application</t>
  </si>
  <si>
    <t>MEM-12760</t>
  </si>
  <si>
    <t xml:space="preserve">Main Committee List is not getting Populated in the Drop down </t>
  </si>
  <si>
    <t>MEM-12648</t>
  </si>
  <si>
    <t>Stage - GetCommitteeList API - System displayed response code as 400 with response message as 'Error Occurred'</t>
  </si>
  <si>
    <t>MEM-12624</t>
  </si>
  <si>
    <t>Vote attachments : Unable to upload files - Error occurred while uploading document message is displayed.</t>
  </si>
  <si>
    <t>MEM-12620</t>
  </si>
  <si>
    <t>Regression : Getting 400 Error response, when we send API request to Save Vote as Draft / Submit Ballot Vote</t>
  </si>
  <si>
    <t>MEM-12488</t>
  </si>
  <si>
    <t>Internal App-Blank Page is displayed when click on Work item in Audit Log Page/Deleted Work Item Page</t>
  </si>
  <si>
    <t>MEM-12487</t>
  </si>
  <si>
    <t>Member Application- Not able to Submit the New Standard Work item</t>
  </si>
  <si>
    <t>MEM-12482</t>
  </si>
  <si>
    <t>Unable to log into 'Rules and Exception' application, the system displayed the blank page when user tries to login into application</t>
  </si>
  <si>
    <t>MEM-12427</t>
  </si>
  <si>
    <t>UAT- Stage-  Launch Admin Collab Area sign in page</t>
  </si>
  <si>
    <t>MEM-12424</t>
  </si>
  <si>
    <t>UAT-Stage- Create Collaboration Area- Upload file default values</t>
  </si>
  <si>
    <t>MEM-12423</t>
  </si>
  <si>
    <t>UAT-Stage- Internal App- Restore and the Audit log are not getting generated.</t>
  </si>
  <si>
    <t>MEM-12422</t>
  </si>
  <si>
    <t>UAT-Stage-Internal App-For deleted Work Item Username and the reason for delete is not getting displayed.</t>
  </si>
  <si>
    <t>MEM-12419</t>
  </si>
  <si>
    <t>UAT-Stage- E-mails are Not getting Triggered to the sub committee officer title.</t>
  </si>
  <si>
    <t>MEM-12418</t>
  </si>
  <si>
    <t>Migration - The 'Sub Committee' list in the UI and API response are not matching</t>
  </si>
  <si>
    <t>MEM-12417</t>
  </si>
  <si>
    <t>Migration - The 'Main Committee' list in the UI and API response are not matching</t>
  </si>
  <si>
    <t>MEM-12351</t>
  </si>
  <si>
    <t>Work Item Emails - Design Update - Submit a New Standard WK-E-mail Not Triggered to the Submitter.</t>
  </si>
  <si>
    <t>MEM-12256</t>
  </si>
  <si>
    <t>I was able to select "reapproval" for the ballot action, but once i navigated to the step where i select the standard to reapprove there was no active standards under that subcommittee (D02.04)</t>
  </si>
  <si>
    <t>James Farrell</t>
  </si>
  <si>
    <t>MEM-12255</t>
  </si>
  <si>
    <t>Search for member on internal app not recognizing first and last name search.</t>
  </si>
  <si>
    <t>MEM-12251</t>
  </si>
  <si>
    <t xml:space="preserve">The year date order appears inaccurate. See screen shot. I think (2012) should appear before (2013). </t>
  </si>
  <si>
    <t>Suzanne Daulerio</t>
  </si>
  <si>
    <t>MEM-12249</t>
  </si>
  <si>
    <t>Error received when navigating to the MyCommittees page from the last page registering WK</t>
  </si>
  <si>
    <t>MEM-12142</t>
  </si>
  <si>
    <t>Migration - The member list in 'Committee Roster' grid and the member list displayed in the database are not matching</t>
  </si>
  <si>
    <t>MEM-12120</t>
  </si>
  <si>
    <t>Stage - In 'Provide Representative Information' form page the country drop down is not sorted alphabetically in ascending order</t>
  </si>
  <si>
    <t>MEM-12119</t>
  </si>
  <si>
    <t>Stage - System didn't display pre-populated values in 'Provide Representative Information' form page</t>
  </si>
  <si>
    <t>MEM-12080</t>
  </si>
  <si>
    <t xml:space="preserve">Membership App - Standards Tracking page is not loading </t>
  </si>
  <si>
    <t>Hasitha Turlapati</t>
  </si>
  <si>
    <t>MEM-12077</t>
  </si>
  <si>
    <t>My Work items Page Not Loading  when member click on the My Work items Under MY tools</t>
  </si>
  <si>
    <t>MEM-12073</t>
  </si>
  <si>
    <t>Member App- Blank page  while navigating to Ballots, My Outstanding ballots</t>
  </si>
  <si>
    <t>MEM-12072</t>
  </si>
  <si>
    <t>My Collaboration Area- Create Work item Collaboration- Error Message " Error occurred while getting work item list"</t>
  </si>
  <si>
    <t>MEM-12071</t>
  </si>
  <si>
    <t>UI : Unable to submit ballot items for any of the actions - unknown error is displayed.</t>
  </si>
  <si>
    <t>MEM-12048</t>
  </si>
  <si>
    <t>Intermittent Issue - The 'Membership' name is not displayed in reinstate form page when the user clears the information entered by them in form page</t>
  </si>
  <si>
    <t>MEM-12045</t>
  </si>
  <si>
    <t>Intermittent Issue - Renewal Representative Member - System displayed ‘Select Free Volume’ panel without any volume list and ‘Error Occurred’ message is displayed in renewal form page</t>
  </si>
  <si>
    <t>MEM-12044</t>
  </si>
  <si>
    <t>System displayed 'Error Occurred' message when member clicked on submit/checkout button.</t>
  </si>
  <si>
    <t>MEM-12043</t>
  </si>
  <si>
    <t xml:space="preserve">[Data Issue] - Internal Application - Unexpected error occurred while trying to edit and save a work item </t>
  </si>
  <si>
    <t>MEM-12042</t>
  </si>
  <si>
    <t>System didn't display primary activities in 'Please select one of the following categories that most appropriately describes you or the organization you represent.' field</t>
  </si>
  <si>
    <t>MEM-12041</t>
  </si>
  <si>
    <t>Internal Application - Audit Log Not getting generated</t>
  </si>
  <si>
    <t>MEM-12040</t>
  </si>
  <si>
    <t>In-Active Report link is not displayed under Ballots &amp; Work items.</t>
  </si>
  <si>
    <t>MEM-12037</t>
  </si>
  <si>
    <t xml:space="preserve">Error Occurred While Submitting the New/Revision Standard Work Item </t>
  </si>
  <si>
    <t>MEM-11918</t>
  </si>
  <si>
    <t xml:space="preserve">API : Unable to view the JSON Response in the Body, for Society Review when Invalid format is triggered. </t>
  </si>
  <si>
    <t>MEM-11917</t>
  </si>
  <si>
    <t>Staging-API-Getting Internal server error(500) for Save Vote API.</t>
  </si>
  <si>
    <t>MEM-11878</t>
  </si>
  <si>
    <t>Malicious File Upload - DAST (Dynamic Application Security Testing)</t>
  </si>
  <si>
    <t>MEM-11843</t>
  </si>
  <si>
    <t>Staff Internal Application - Add Member - The field label for 'Consultant' primary activity is not correct</t>
  </si>
  <si>
    <t>MEM-11842</t>
  </si>
  <si>
    <t>Staff Internal Application - Add Member - The field label for consumer primary activity is not correct</t>
  </si>
  <si>
    <t>MEM-11841</t>
  </si>
  <si>
    <t>Intermittent Issue: The left panel in 'My ASTM' landing page is not showing up</t>
  </si>
  <si>
    <t>MEM-11840</t>
  </si>
  <si>
    <t xml:space="preserve">Migration - Unable to update 'Paid Status' in staff internal application for 'Representative' member </t>
  </si>
  <si>
    <t>MEM-11839</t>
  </si>
  <si>
    <t>Issue with the fields which displayed below 'What best describes your consulting firm?' for consultant primary activity</t>
  </si>
  <si>
    <t>MEM-11748</t>
  </si>
  <si>
    <t>API : When API getting Bad Request or NotFound response,then the Response body is in HTML</t>
  </si>
  <si>
    <t>MEM-11610</t>
  </si>
  <si>
    <t>Staff Internal Application - System displayed an error message as 'Error occurred while getting member list' and no data is displayed in 'Members' list page</t>
  </si>
  <si>
    <t>Anwesh Patukuri</t>
  </si>
  <si>
    <t>MEM-11609</t>
  </si>
  <si>
    <t xml:space="preserve">System didn't display left nav menu when member login into MEM application with historical account number </t>
  </si>
  <si>
    <t>MEM-11608</t>
  </si>
  <si>
    <t xml:space="preserve">Get 'Historical' Account Status of Member - System displayed message as 'Unauthorized access' </t>
  </si>
  <si>
    <t>MEM-11588</t>
  </si>
  <si>
    <t>[Improvement] Sponsoring subcommittee field is not displaying an error message while saved with blank value</t>
  </si>
  <si>
    <t>MEM-11582</t>
  </si>
  <si>
    <t>For 'Consultant' primary activity we have a field with name 'What does the Organization(s) you represent produce/sell?' but in review and confirmation page it's displayed as 'What does the Organization(s) you represent produces/sells?'</t>
  </si>
  <si>
    <t>MEM-11570</t>
  </si>
  <si>
    <t xml:space="preserve">System didn't display 'Informational Member' membership type option in add member page </t>
  </si>
  <si>
    <t>MEM-11566</t>
  </si>
  <si>
    <t>Membership_Login_ Sign In Button is not working</t>
  </si>
  <si>
    <t>MEM-11561</t>
  </si>
  <si>
    <t>API : When Special Characters are Entered Getting Response in HTML</t>
  </si>
  <si>
    <t>MEM-11560</t>
  </si>
  <si>
    <t>Error Message - Uknown Error Occurred - While Creating or Editing the New/Revision Standard Work Item.</t>
  </si>
  <si>
    <t>MEM-11559</t>
  </si>
  <si>
    <t>API : When Invalid Parameter is passed to GET request, Response should be 400 Bad request instead it is showing 404 error.</t>
  </si>
  <si>
    <t>MEM-11558</t>
  </si>
  <si>
    <t>ASTM 2.0- My Collaboration Area - Create work item Collaboration - Step 3 -  Upload Options - "No" option is selected by default</t>
  </si>
  <si>
    <t>MEM-11557</t>
  </si>
  <si>
    <t>API : When Invalid Special Characters are Entered there is difference in the Response for various Special Characters.</t>
  </si>
  <si>
    <t>MEM-11492</t>
  </si>
  <si>
    <t xml:space="preserve">Unable to access roster maintenance application </t>
  </si>
  <si>
    <t>MEM-11489</t>
  </si>
  <si>
    <t>In member on-boarding form pages the header menu is not displayed</t>
  </si>
  <si>
    <t>MEM-11426</t>
  </si>
  <si>
    <t>Staging : "Unknown error occurred" - error message is displayed when we User Submits the Ballot Item.</t>
  </si>
  <si>
    <t>MEM-11399</t>
  </si>
  <si>
    <t>API : Vote Status - Member Id : 500 Internal Server error response is displayed instead of 400 Bad Request response.</t>
  </si>
  <si>
    <t>MEM-11390</t>
  </si>
  <si>
    <t xml:space="preserve">System displayed member details in response body when inactive committee designation is given in API request </t>
  </si>
  <si>
    <t>MEM-11389</t>
  </si>
  <si>
    <t>System displayed inactive members of committee in the response body</t>
  </si>
  <si>
    <t>MEM-11386</t>
  </si>
  <si>
    <t xml:space="preserve">System didn't display 'Membership Info' menu in MEM application for 'Perpetual Industry' membership type and membership name above member class are not aligned accurately </t>
  </si>
  <si>
    <t>MEM-11384</t>
  </si>
  <si>
    <t>Rules and Exception Application - Error messages displayed in 'Membership Management' sub menu pages and 'Committee Management' sub menu pages</t>
  </si>
  <si>
    <t>MEM-11383</t>
  </si>
  <si>
    <t>Committee details under member is not showing up in Internal App</t>
  </si>
  <si>
    <t>MEM-11381</t>
  </si>
  <si>
    <t xml:space="preserve">[Internal Application] System is not loading "Committee Details" Page </t>
  </si>
  <si>
    <t>MEM-11380</t>
  </si>
  <si>
    <t>Member app is not loading left &amp; right navigation panes after login</t>
  </si>
  <si>
    <t>MEM-11379</t>
  </si>
  <si>
    <t>API's are failing with '403 Forbidden' error</t>
  </si>
  <si>
    <t>MEM-11378</t>
  </si>
  <si>
    <t xml:space="preserve">Unable to view "My committees " in the left panel </t>
  </si>
  <si>
    <t>MEM-11373</t>
  </si>
  <si>
    <t>Member name which is lengthier is displayed out of membership card box (front side)</t>
  </si>
  <si>
    <t>MEM-11372</t>
  </si>
  <si>
    <t>[INVALID] - Accessibility Testing: Color contrast ratio fails for few buttons and elements in membership application.</t>
  </si>
  <si>
    <t>MEM-11368</t>
  </si>
  <si>
    <t>UAT Issue - If I choose the select all option and hit download i get an error</t>
  </si>
  <si>
    <t>MEM-11367</t>
  </si>
  <si>
    <t>System displayed label on membership card as 'Customer Relations &amp; Publication Orders' but in the story the label is mentioned as 'Sales and Publication Orders'</t>
  </si>
  <si>
    <t>MEM-11366</t>
  </si>
  <si>
    <t>Privacy Violation - SAST (Static Application Security Testing)</t>
  </si>
  <si>
    <t>MEM-11365</t>
  </si>
  <si>
    <t>Hardcoded Encryption Key - SAST (Static Application Security Testing)</t>
  </si>
  <si>
    <t>MEM-11299</t>
  </si>
  <si>
    <t>The system didn't display committees on 'My Committee' page even though the member is associated with active main committees</t>
  </si>
  <si>
    <t>MEM-11134</t>
  </si>
  <si>
    <t>Missing HSTS Header - API Security Testing ||DAST (Dynamic Application Security Testing)||</t>
  </si>
  <si>
    <t>MEM-11133</t>
  </si>
  <si>
    <t>Full Path Disclosure - API Security Testing ||DAST (Dynamic Application Security Testing)||</t>
  </si>
  <si>
    <t>MEM-11118</t>
  </si>
  <si>
    <t>Accessibility Testing: Some form elements do not have labels in submit item/ballots pages.</t>
  </si>
  <si>
    <t>MEM-11007</t>
  </si>
  <si>
    <t>Reinstate Membership - System displayed $75 for 'Senior' membership in cart page</t>
  </si>
  <si>
    <t>MEM-10999</t>
  </si>
  <si>
    <t>System displayed 'Error Occurred' message while reinstating 'Informational' member and didn't redirect to cart page</t>
  </si>
  <si>
    <t>MEM-10983</t>
  </si>
  <si>
    <t>Accessibility Testing: While submitting ballots step navigation links are wrongly verbalized in header.</t>
  </si>
  <si>
    <t>MEM-10982</t>
  </si>
  <si>
    <t>Accessibility Testing: User can able to navigate to next page even if mandatory fields are missed while submitting ballots</t>
  </si>
  <si>
    <t>MEM-10980</t>
  </si>
  <si>
    <t>Accessibility Testing: Choose file button is not verbalized properly in attach page.</t>
  </si>
  <si>
    <t>MEM-10979</t>
  </si>
  <si>
    <t>Accessibility Testing: In standards tracking page user cant able to access 'here' link from keyboard and focus is not moving to the exact element</t>
  </si>
  <si>
    <t>MEM-10977</t>
  </si>
  <si>
    <t>Password Management: Password in Configuration File - SAST (Static Application Security Testing)</t>
  </si>
  <si>
    <t>MEM-10976</t>
  </si>
  <si>
    <t>Password Management: Hardcoded Password - SAST (Static Application Security Testing)</t>
  </si>
  <si>
    <t>MEM-10966</t>
  </si>
  <si>
    <t>ASTM 2.0 - MY Outstanding Ballots- Save and Return Later- Error Message "Access denied." when member click on Send Copy on Email</t>
  </si>
  <si>
    <t>MEM-10964</t>
  </si>
  <si>
    <t>System displayed membership page title as 'My Account' instead of 'My Membership'</t>
  </si>
  <si>
    <t>MEM-10960</t>
  </si>
  <si>
    <t>Power Point File not getting Uploaded-Affirm with Comment/Negative with Statement/Abstain with Comment</t>
  </si>
  <si>
    <t>MEM-10955</t>
  </si>
  <si>
    <t>System displayed member name in &lt;Last Name First Name&gt; format as the acceptance criteria is should be displayed in &lt;First Name Last Name&gt; format</t>
  </si>
  <si>
    <t>MEM-10954</t>
  </si>
  <si>
    <t>Roster Maintenance API - System displayed 'Could not get response' message for all roster maintenance API's</t>
  </si>
  <si>
    <t>API - RMapp</t>
  </si>
  <si>
    <t>MEM-10950</t>
  </si>
  <si>
    <t>Unable to submit the ballot with "Withdrawal" and "Replace the standard with" option</t>
  </si>
  <si>
    <t>MEM-10946</t>
  </si>
  <si>
    <t>API : When Invalid Ballot Number is Entered, 200 Response is shown instead of 404 Response.</t>
  </si>
  <si>
    <t>MEM-10927</t>
  </si>
  <si>
    <t>ASTM 2.0 - Ballots- View Ballots Queue- Error Message is displayed as "Error occured while getting ballot details." in Ballot Queue Page</t>
  </si>
  <si>
    <t>MEM-10906</t>
  </si>
  <si>
    <t>Work item List details displayed in Black color instead of blue.</t>
  </si>
  <si>
    <t>MEM-10905</t>
  </si>
  <si>
    <t>API : When don't enter either File Type / File Size (Null/Empty) in Payload &amp; send Response - Response should be "400 Bad Request" Instead of 200.</t>
  </si>
  <si>
    <t>MEM-10895</t>
  </si>
  <si>
    <t>Email is not triggered when 'Process Fee Drop' and 'Process Temporary Member Drop' is failed</t>
  </si>
  <si>
    <t>MEM-10893</t>
  </si>
  <si>
    <t>API : When ID (or) Name are given multiple values in Payload Body, Response is shown as 200 &amp; considers the 2nd request only.</t>
  </si>
  <si>
    <t>MEM-10892</t>
  </si>
  <si>
    <t>API : When we enter Character in 'ID' for Body Payload, getting 200 response instead of 400 Bad request</t>
  </si>
  <si>
    <t>MEM-10884</t>
  </si>
  <si>
    <t>API : When Name &amp; ID details are entered in Body Payload, getting 400 response instead of 200.</t>
  </si>
  <si>
    <t>MEM-10867</t>
  </si>
  <si>
    <t>The system displayed 'Error Occurred' message when clicked on 'Test Reinstate Order' button in demo cart page while reinstating representative member</t>
  </si>
  <si>
    <t>MEM-10864</t>
  </si>
  <si>
    <t>ASTM 2.0 - My Committees- My Outstanding Ballots hyperlink is not displayed</t>
  </si>
  <si>
    <t>MEM-10821</t>
  </si>
  <si>
    <t xml:space="preserve">System didn't display email's as per new template </t>
  </si>
  <si>
    <t>MEM-10806</t>
  </si>
  <si>
    <t>Improvement - Reassigning the work item</t>
  </si>
  <si>
    <t>MEM-10782</t>
  </si>
  <si>
    <t>Unable to navigate to 'Provide Representative Information' form page while reinstating representative membership</t>
  </si>
  <si>
    <t>MEM-10778</t>
  </si>
  <si>
    <t>Known Issue : Unable to associated a member in 'Fee Group Details' page, system displayed a message as 'Unknown Error Occured'</t>
  </si>
  <si>
    <t>MEM-10760</t>
  </si>
  <si>
    <t xml:space="preserve">ASTM 2.0 - My Ballots Page - Error message " Error occured while getting Ballot details" when click on Ballots status Not Submitted or Saved </t>
  </si>
  <si>
    <t>MEM-10740</t>
  </si>
  <si>
    <t>System displayed text on mouse hover on email name which is not in a truncated format</t>
  </si>
  <si>
    <t>MEM-10738</t>
  </si>
  <si>
    <t xml:space="preserve">System displayed participating member account status as 'Historical' in 'Members' list page after successfully reinstate of membership </t>
  </si>
  <si>
    <t>MEM-10737</t>
  </si>
  <si>
    <t>System displayed 'Error Occurred' message when clicked on next button in 'Review Your Application' form page of member on boarding</t>
  </si>
  <si>
    <t>MEM-10622</t>
  </si>
  <si>
    <t>Exporting to excel populates the Officer Appointed Date even though this member is not an officer on any committees</t>
  </si>
  <si>
    <t>MEM-10587</t>
  </si>
  <si>
    <t xml:space="preserve">Error message received when trying to save preferences on Committee List page </t>
  </si>
  <si>
    <t>MEM-10585</t>
  </si>
  <si>
    <t xml:space="preserve">Error message received when trying to save preferences under Org Account List page </t>
  </si>
  <si>
    <t>MEM-10553</t>
  </si>
  <si>
    <t>Error in Save My Prefererence - Committee Management</t>
  </si>
  <si>
    <t>MEM-10552</t>
  </si>
  <si>
    <t>Error in Save My Prefererence</t>
  </si>
  <si>
    <t>MEM-10550</t>
  </si>
  <si>
    <t>Error Message when saving my preferences  user name mmikolajewski</t>
  </si>
  <si>
    <t>MEM-10426</t>
  </si>
  <si>
    <t>Renew Membership - System display $75 for 'Representative' membership in cart page</t>
  </si>
  <si>
    <t>MEM-10421</t>
  </si>
  <si>
    <t>System didn't display list of all sub committees that member was not active on before account status changed to historical</t>
  </si>
  <si>
    <t>MEM-10403</t>
  </si>
  <si>
    <t>ASTM 2.0 Outstanding Ballots- Failed to load PDF document error message when member click on Withdrawn standard hyperlink</t>
  </si>
  <si>
    <t>MEM-10394</t>
  </si>
  <si>
    <t>ASTM 2.0 - Outstanding Ballots- Deselect spelling is incorrect</t>
  </si>
  <si>
    <t>MEM-10382</t>
  </si>
  <si>
    <t>Informational membership reinstated successfully but in 'Staff Internal' application member account states is ‘Historical’ with a historical reason as ‘NULL’</t>
  </si>
  <si>
    <t>MEM-10381</t>
  </si>
  <si>
    <t>Improvement :: ASTM 2.0 -  Outstanding Ballot -  Pop up screen is moving when we scroll outer scroll bar</t>
  </si>
  <si>
    <t>MEM-10379</t>
  </si>
  <si>
    <t>Participating membership reinstated successfully but in 'Staff Internal' application member account states is ‘Historical’ with a historical reason as ‘NULL’</t>
  </si>
  <si>
    <t>MEM-10343</t>
  </si>
  <si>
    <t xml:space="preserve">System redirected to 'MyASTM' page when user clicks on 'Enter' key in 'Name of Consumer Advocacy Group' text box </t>
  </si>
  <si>
    <t>MEM-10342</t>
  </si>
  <si>
    <t>System displaying incorrect sorting order of 'Modified By' field in audit log</t>
  </si>
  <si>
    <t>MEM-10341</t>
  </si>
  <si>
    <t>ASTM 2.0- My Outstanding Ballots - Header- Unable to view Formatted Ballot Header</t>
  </si>
  <si>
    <t>MEM-10339</t>
  </si>
  <si>
    <t>Stage - The system displayed 'Error Occurred' message when clicked on the checkout/submit button in 'Review Your Application' form page of member on bording</t>
  </si>
  <si>
    <t>MEM-10338</t>
  </si>
  <si>
    <t>Internal Application-Error Message for Target Ballot Date displayed on top of the Page,after clicking on the confirm pop up.</t>
  </si>
  <si>
    <t>MEM-10337</t>
  </si>
  <si>
    <t xml:space="preserve">Stage - Internal App - System displayed an error message as 'Error occurred while saving grid preference. (intermittent issue) </t>
  </si>
  <si>
    <t>MEM-10335</t>
  </si>
  <si>
    <t>Roster maintenance site is not loading - through Membership App .</t>
  </si>
  <si>
    <t>MEM-10334</t>
  </si>
  <si>
    <t>Stage - The system displayed error message as 'File upload link has been expired.' while uploading process temporary drop report</t>
  </si>
  <si>
    <t>MEM-10333</t>
  </si>
  <si>
    <t>Stage - The system displayed error message as 'File upload link has been expired.' while uploading process fee drop report</t>
  </si>
  <si>
    <t>MEM-10323</t>
  </si>
  <si>
    <t>Stage - Representative membership reinstated successfully but in 'Staff Internal' application member account states is ‘Historical’ with a historical reason as ‘NULL’</t>
  </si>
  <si>
    <t>MEM-10322</t>
  </si>
  <si>
    <t xml:space="preserve">Stage - Participating membership reinstated successfully but in 'Staff Internal' application member account states is ‘Historical’ with a historical reason as ‘NULL’ </t>
  </si>
  <si>
    <t>MEM-10320</t>
  </si>
  <si>
    <t xml:space="preserve">Stage - System redirected to QA URLs while performing 'Member On-boarding' in stage environment </t>
  </si>
  <si>
    <t>MEM-10318</t>
  </si>
  <si>
    <t>In Ballot submit page Progress bar UI is modified</t>
  </si>
  <si>
    <t>MEM-10305</t>
  </si>
  <si>
    <t>Accessibility Testing: Close button is not verbalized properly in roster maintenance page in the popup window here button is verbalized as a link</t>
  </si>
  <si>
    <t>MEM-10304</t>
  </si>
  <si>
    <t>Accessibility Testing: User can able to navigate to target page from copyright page even if user without selecting any option while creating new work item</t>
  </si>
  <si>
    <t>MEM-10303</t>
  </si>
  <si>
    <t>Accessibility Testing: While creating new work item in registration page user can able to navigate to next page even non of the option is selected.</t>
  </si>
  <si>
    <t>MEM-10302</t>
  </si>
  <si>
    <t>Accessibility Testing: In roster maintenance page Lists are verbalized only as list expanded but it is not verbalizing with selected name in the list</t>
  </si>
  <si>
    <t>MEM-10301</t>
  </si>
  <si>
    <t>Accessibility Testing: Standards tracking and Negative &amp; Comments under my tools header link in my committees page is not navigated through TAB key</t>
  </si>
  <si>
    <t>MEM-10299</t>
  </si>
  <si>
    <t>Accessibility Testing: Checkboxes are not verbalized properly in roster maintenance page under roster reports tab.</t>
  </si>
  <si>
    <t>MEM-10298</t>
  </si>
  <si>
    <t>Accessibility Testing: Back button and continue buttons are not verbalized correctly when user navigates through down arrow keys in work item creation pages</t>
  </si>
  <si>
    <t>MEM-10297</t>
  </si>
  <si>
    <t>Accessibility Testing: Logo image is verbalized along with the header section which is mentioned related to that current page in first navigation</t>
  </si>
  <si>
    <t>MEM-10296</t>
  </si>
  <si>
    <t>Accessibility Testing: All newly implemented side navigation links are not verbalized properly.</t>
  </si>
  <si>
    <t>MEM-10295</t>
  </si>
  <si>
    <t>Accessibility Testing: In roster maintenance page logout button is verbalized as visited link.</t>
  </si>
  <si>
    <t>MEM-10293</t>
  </si>
  <si>
    <t xml:space="preserve">Accessibility Testing: In roster maintenance page all submenus are verbalized as links in header section and user cant able to navigate or focus through submenu links </t>
  </si>
  <si>
    <t>MEM-10289</t>
  </si>
  <si>
    <t>Accessibility Testing: Focus is moving to the ‘my committees’ and ‘click here’ link but user cant able to access through keyboard that particular link in work item confirmation page</t>
  </si>
  <si>
    <t>MEM-10288</t>
  </si>
  <si>
    <t>Accessibility Testing: Color Contrast ratio fails for the text color for work item status in my work item page</t>
  </si>
  <si>
    <t>MEM-10285</t>
  </si>
  <si>
    <t>RenewalCycle table is empty in AWS QA</t>
  </si>
  <si>
    <t>MEM-10281</t>
  </si>
  <si>
    <t>Test Data Issue - Unable to create subcommittee in 'Staff Internal' application and system displayed error message as the error occurred while adding new committee</t>
  </si>
  <si>
    <t>MEM-10277</t>
  </si>
  <si>
    <t>In Submit page "Sponsoring Sub Committee:" label text is inconsistency for all action types.</t>
  </si>
  <si>
    <t>MEM-10276</t>
  </si>
  <si>
    <t>Confirm Page :   Header :- Submission of Ballot Item - Confirmation label is missing in Confirm Page.</t>
  </si>
  <si>
    <t>MEM-10275</t>
  </si>
  <si>
    <t>The 'Cancel' confirmation pop up message is not disabled/or it's allowing user clicks on 'Previous' or 'Next' button in the form page and is displayed in other form pages as well</t>
  </si>
  <si>
    <t>MEM-10185</t>
  </si>
  <si>
    <t>Review Your Application: step 2 section - System didn't display primary activity, main committee designation and main committee title above 'Consulting' information</t>
  </si>
  <si>
    <t>MEM-10183</t>
  </si>
  <si>
    <t>Only first character of middle name is displayed in UI</t>
  </si>
  <si>
    <t>MEM-10149</t>
  </si>
  <si>
    <t xml:space="preserve">Confirm Page: Open the ('work item number' link &amp; "Related Links") Links via NEW TAB / NEW Window displays Blank page. </t>
  </si>
  <si>
    <t>MEM-10141</t>
  </si>
  <si>
    <t>Navigating back to Confirmation page (Step5) from work item details page, 'work item number' link is missing.</t>
  </si>
  <si>
    <t>MEM-10138</t>
  </si>
  <si>
    <t xml:space="preserve">System is not displaying audit log after work item deletion </t>
  </si>
  <si>
    <t>MEM-10113</t>
  </si>
  <si>
    <t xml:space="preserve">Internal Application:  Copy members feature is not working as intended. </t>
  </si>
  <si>
    <t>MEM-10112</t>
  </si>
  <si>
    <t xml:space="preserve">Roster: Unable to download inactivity reports when the there is no data. Showing up 404 Page </t>
  </si>
  <si>
    <t>MEM-10071</t>
  </si>
  <si>
    <t>Reinstate Participating Membership(range less than 3 years) - In 'Review Your Application' form page main committees looks like listed under 'Subcommittee(s) you are re-joining' header</t>
  </si>
  <si>
    <t>MEM-10050</t>
  </si>
  <si>
    <t>System failed to generate audit log when committee officer title is updated through committee roster</t>
  </si>
  <si>
    <t>MEM-9994</t>
  </si>
  <si>
    <t>Member unable to Submit the New Work Item- New/ Revision Standard</t>
  </si>
  <si>
    <t>MEM-9802</t>
  </si>
  <si>
    <t>Participating Membership Reinstate - Radio buttons are not working correctly in 'Tell Us About Yourself' form when the user selects multiple main committees with different organizational activitys</t>
  </si>
  <si>
    <t>MEM-9779</t>
  </si>
  <si>
    <t>ASTM 2.0 - Standard Tracking - In Print preview the complete standard tracking details are not getting displayed</t>
  </si>
  <si>
    <t>MEM-9762</t>
  </si>
  <si>
    <t>Re-Approval : If Ballot item is Reapproval,the selected ballot level is not showing in label for data,Attach and submit pages</t>
  </si>
  <si>
    <t>MEM-9754</t>
  </si>
  <si>
    <t xml:space="preserve">In 'Committee List' panel, system displayed label as 'Select one main committee' instead of 'Click to select one main committee' </t>
  </si>
  <si>
    <t>MEM-9738</t>
  </si>
  <si>
    <t>Attach: Empty file when zipped (or) No files inside the zip file - doesn't show any error message :"No Data in File"</t>
  </si>
  <si>
    <t>MEM-9737</t>
  </si>
  <si>
    <t>Intermittent issue : "Re-approval" : Sponsoring Sub Committee Designation is not displayed.</t>
  </si>
  <si>
    <t>MEM-9736</t>
  </si>
  <si>
    <t xml:space="preserve">Re Approval : "Ballot Level" details are NOT displayed in the Submit page. </t>
  </si>
  <si>
    <t>MEM-9735</t>
  </si>
  <si>
    <t>Re-approval: undefined undefined  - content is shown in Technical Contact in Submit page.</t>
  </si>
  <si>
    <t>MEM-9734</t>
  </si>
  <si>
    <t xml:space="preserve">Intermittent issue:  Clicking on Cancel button in Submit page shows Intermittent behaviors - Described in the description. </t>
  </si>
  <si>
    <t>MEM-9733</t>
  </si>
  <si>
    <t>"Reinstatement" : Error message is NOT displayed when we "haven't" selected a technical contact member of Committee B09 will.</t>
  </si>
  <si>
    <t>MEM-9727</t>
  </si>
  <si>
    <t>ASTM 2.0 - Standard Tracking- Error Message is displayed as "Error occured while getting standards tracking details."</t>
  </si>
  <si>
    <t>MEM-9722</t>
  </si>
  <si>
    <t>New Standard/ Revision: ATTACH Progress bar is missing when New Standard Action is chosen.</t>
  </si>
  <si>
    <t>MEM-9720</t>
  </si>
  <si>
    <t>Submit Page Label : Submission of Ballot Item &lt;Selected Action&gt; - Should be in highlighted &amp; "Only" should be displayed when Subcommittee Ballot level is chosen.</t>
  </si>
  <si>
    <t>MEM-9719</t>
  </si>
  <si>
    <t>Application slowness issue - System is taking longer time to login and application is unstable</t>
  </si>
  <si>
    <t>MEM-9718</t>
  </si>
  <si>
    <t>JWT token auth not working in MemberApp</t>
  </si>
  <si>
    <t>MEM-9717</t>
  </si>
  <si>
    <t>Generate token API slowness - MemberApp &amp; RosterMaintenance</t>
  </si>
  <si>
    <t>MEM-9710</t>
  </si>
  <si>
    <t>WithDrawal: content on Submit Page is improper.</t>
  </si>
  <si>
    <t>MEM-9703</t>
  </si>
  <si>
    <t>label: Submission of Ballot Item  &lt;Selected Action&gt; - &lt;Selected Ballot Level option&gt; for "Withdraw" Action is missing.</t>
  </si>
  <si>
    <t>MEM-9615</t>
  </si>
  <si>
    <t>Change of element locator -&gt; MyASTM -&gt; MyCommittees -&gt; My Tools Header label</t>
  </si>
  <si>
    <t>MEM-9614</t>
  </si>
  <si>
    <t>Unable to View "My Committees" header after navigating back to my committees</t>
  </si>
  <si>
    <t>MEM-9606</t>
  </si>
  <si>
    <t>Reinstate Membership form created for 0 to 3 years - Alignment Issue - In subcommittees panel, the "DROP" and "JOIN" buttons are overlapping the subcommittee title</t>
  </si>
  <si>
    <t>MEM-9390</t>
  </si>
  <si>
    <t>Internal App : Showing up "Unknown error occurred." error message when navigated to Order History Tab.</t>
  </si>
  <si>
    <t>MEM-9364</t>
  </si>
  <si>
    <t>Missing Security Headers - DAST (Dynamic Application Security Testing)</t>
  </si>
  <si>
    <t>MEM-9317</t>
  </si>
  <si>
    <t>Member App API - System displayed response code as 7030 while generating the token</t>
  </si>
  <si>
    <t>MEM-9316</t>
  </si>
  <si>
    <t>Roster Maintenance API - System displayed response code as 403 while generating the token</t>
  </si>
  <si>
    <t>MEM-9315</t>
  </si>
  <si>
    <t>Unable to login into 'Rules and Exception' application</t>
  </si>
  <si>
    <t>MEM-9314</t>
  </si>
  <si>
    <t>MEM-9313</t>
  </si>
  <si>
    <t>Unable to login into MEM application and system display a error message as 'Unknown error occurred'</t>
  </si>
  <si>
    <t>MEM-9147</t>
  </si>
  <si>
    <t xml:space="preserve">Spell Check : In DATA page : Are revisions to the title inclided ??? </t>
  </si>
  <si>
    <t>MEM-9144</t>
  </si>
  <si>
    <t>Error message is shown "Please select a Work Item to associate with this Ballot Item" when navigate back from Data page to Author Page &amp; Click on Continue button again.</t>
  </si>
  <si>
    <t>MEM-9143</t>
  </si>
  <si>
    <t>The system didn't display the 'Manage Committee' and 'Join Committee' tabs for 'Exempt Member Type'</t>
  </si>
  <si>
    <t>MEM-9134</t>
  </si>
  <si>
    <t>Ballot: Standard accepts small letter &amp; year in data format for the replacement standard, when Replace the Standard 'Other' is chosen.</t>
  </si>
  <si>
    <t>MEM-9126</t>
  </si>
  <si>
    <t>MyASTM' page is not loaded and system display error message as "Unknown error occurred"</t>
  </si>
  <si>
    <t>MEM-9125</t>
  </si>
  <si>
    <t>ASTM 2.0 - Mobile testing- My Tools Menu is visible when member click on outer scroll</t>
  </si>
  <si>
    <t>MEM-9109</t>
  </si>
  <si>
    <t>Unable to select any of the Members from Main Committee.</t>
  </si>
  <si>
    <t>MEM-9097</t>
  </si>
  <si>
    <t xml:space="preserve">Roster App: Unable to download the committee balance report for the unclassified committees. </t>
  </si>
  <si>
    <t>MEM-9090</t>
  </si>
  <si>
    <t>ASTM 2.0- Mobile Testing-My Tools Menu- Scroll Bar is not working</t>
  </si>
  <si>
    <t>MEM-9088</t>
  </si>
  <si>
    <t>Click on Back button Page navigates to Author Page(step1) instead of navigating to DATA page (step2) in ATTACH page.</t>
  </si>
  <si>
    <t>MEM-9086</t>
  </si>
  <si>
    <t>Error message is NOT shown , when Empty file &amp; Invalid file format ( other than .doc &amp; .docx) are also accepted as attachments &amp; proceeding to next page.</t>
  </si>
  <si>
    <t>MEM-9085</t>
  </si>
  <si>
    <t>Attach page gets skipped &amp; directly navigates to Submit page, when we choose either "I Will"  (or) A Member of Committee &lt;Main Committee Designation&gt; Will , any option for Technical Contact for this Work. for "Reinstatement action.</t>
  </si>
  <si>
    <t>MEM-9083</t>
  </si>
  <si>
    <t>Page is redirected to Step4 - SUBMIT page instead of STEP 3 - "ATTACH" Page., when Editorial changes is chosen NO option for "Re approval" Action</t>
  </si>
  <si>
    <t>MEM-9079</t>
  </si>
  <si>
    <t>Empty spacing is shown in the drop down menu for re-approving standard.</t>
  </si>
  <si>
    <t>MEM-9070</t>
  </si>
  <si>
    <t>Unable to view the revised standard title in Summary Page of New Ballot work item registration of revised standard</t>
  </si>
  <si>
    <t>MEM-9049</t>
  </si>
  <si>
    <t>INVALID - Page navigates to 'ATTACH' page, when 'NO' option is selected under - Are revisions to the title included? option.</t>
  </si>
  <si>
    <t>MEM-9039</t>
  </si>
  <si>
    <t>User is able to Continue From AUTHOR page to DATA page, when there is No 'work item number' for the selected ballot action.</t>
  </si>
  <si>
    <t>MEM-9037</t>
  </si>
  <si>
    <t>Navigation to 'ATTACH - Step 3' Progress Bar page is skipped with new Deployment in QA server.</t>
  </si>
  <si>
    <t>MEM-9036</t>
  </si>
  <si>
    <t>Ballot Item Submittal Step 2 -&gt; Title: &lt;System shall display the Title captured for that Work Item while registering the Work Item&gt; is not displayed</t>
  </si>
  <si>
    <t>MEM-9035</t>
  </si>
  <si>
    <t>Ballot Item Submittal Step 2 -&gt; label - According to the Work Item Registration for &lt;Work Item Number&gt; is NOT displayed.</t>
  </si>
  <si>
    <t>MEM-9034</t>
  </si>
  <si>
    <t>INVALID - In Submittal Step 2, label Submission of Ballot Item - &lt;Action Type for Work Item&gt; - &lt;Ballot Level&gt; is missing.</t>
  </si>
  <si>
    <t>MEM-8939</t>
  </si>
  <si>
    <t>ASTM 2.0 -Edit Work Item - Step 1 - Error Message "Error occured while getting item details." when member select Work Item number</t>
  </si>
  <si>
    <t>MEM-8916</t>
  </si>
  <si>
    <t>MCS 2.0-  Internal Staff - Loading issue while updating the Work item</t>
  </si>
  <si>
    <t>MEM-8909</t>
  </si>
  <si>
    <t>System display the error message during token generation - API</t>
  </si>
  <si>
    <t>MEM-8906</t>
  </si>
  <si>
    <t>The system didn't display 'Membership Type' in "Review Your Application" form page for participating and organizational member</t>
  </si>
  <si>
    <t>MEM-8903</t>
  </si>
  <si>
    <t>[INVALID] ASTM 2.0 Application site to redirecting to ASTM COMPASS when the member click on sign In button</t>
  </si>
  <si>
    <t>MEM-8728</t>
  </si>
  <si>
    <t>System displayed error as "Could not get any response" while dropping member from committee</t>
  </si>
  <si>
    <t>MEM-8699</t>
  </si>
  <si>
    <t>[Not Reproducing] - Accessibility Testing: While navigating in roster maintenance page through TAB key user unable to proceed further after traversing through hello admin dropdown in header.</t>
  </si>
  <si>
    <t>MEM-8698</t>
  </si>
  <si>
    <t>Accessibility Testing: No alternative text for ASTM logo image in roster maintenance page and verbalized along with the address link.</t>
  </si>
  <si>
    <t>MEM-8695</t>
  </si>
  <si>
    <t>Accessibility Testing: In roster maintenance page dropdown in header is not verbalized as in list format.</t>
  </si>
  <si>
    <t>MEM-8694</t>
  </si>
  <si>
    <t>Accessibility Testing: Edit link is not verbalized properly in roster maintenance page in the popup window.</t>
  </si>
  <si>
    <t>MEM-8665</t>
  </si>
  <si>
    <t>Accessibility Testing: Pagination links are not verbalized properly in roster maintenance page.</t>
  </si>
  <si>
    <t>MEM-8656</t>
  </si>
  <si>
    <t>Accessibility Testing: In roster maintenance page pi chart logo image is verbalized only as clickable without any description related to the image.</t>
  </si>
  <si>
    <t>MEM-8646</t>
  </si>
  <si>
    <t>Accessibility Testing: In work item confirmation page staff manager blank element is verbalized as null link.</t>
  </si>
  <si>
    <t>MEM-8640</t>
  </si>
  <si>
    <t>Accessibility Testing: In roster maintenance page in footer search button is verbalized as link and need to change label for it.</t>
  </si>
  <si>
    <t>MEM-8637</t>
  </si>
  <si>
    <t>Accessibility Testing: Search button is not verbalized properly in header and footer for all pages.</t>
  </si>
  <si>
    <t>MEM-8631</t>
  </si>
  <si>
    <t>Accessibility Testing: While creating new work item in target page labels are not verbalized for date and year dropdown box.</t>
  </si>
  <si>
    <t>MEM-8608</t>
  </si>
  <si>
    <t xml:space="preserve">Internal App:  Search member feature is not working when associating members to fee group. </t>
  </si>
  <si>
    <t>MEM-8599</t>
  </si>
  <si>
    <t>Accessibility Testing: My ASTM breadcrumb link is verbalized as button instead of visited link in My committees page.</t>
  </si>
  <si>
    <t>MEM-8596</t>
  </si>
  <si>
    <t>Accessibility Testing: In My committees page under My tools header all links are verbalized as buttons instead of links</t>
  </si>
  <si>
    <t>MEM-8563</t>
  </si>
  <si>
    <t>Buttons "CITING ASTM STANDARDS" and "BACK TO TOP" colour not displayed in blue colour.</t>
  </si>
  <si>
    <t>MEM-8562</t>
  </si>
  <si>
    <t>Work Item Permissions-View check box is displayed twice</t>
  </si>
  <si>
    <t>MEM-8561</t>
  </si>
  <si>
    <t>Work Item Permission- View check box is disabled in the User Role and also in permissions pages</t>
  </si>
  <si>
    <t>MEM-8519</t>
  </si>
  <si>
    <t>Session Timeout - DAST (Dynamic Application Security Testing)</t>
  </si>
  <si>
    <t>MEM-8517</t>
  </si>
  <si>
    <t>Cookie without HTTPOnly Flag - DAST (Dynamic Application Security Testing)</t>
  </si>
  <si>
    <t>MEM-8510</t>
  </si>
  <si>
    <t>MEM-8508</t>
  </si>
  <si>
    <t>Clickjacking - DAST (Dynamic Application Security Testing)</t>
  </si>
  <si>
    <t>MEM-8507</t>
  </si>
  <si>
    <t>Improper Logout Functionality - DAST (Dynamic Application Security Testing)</t>
  </si>
  <si>
    <t>MEM-8506</t>
  </si>
  <si>
    <t>Improper Authentication - DAST (Dynamic Application Security Testing)</t>
  </si>
  <si>
    <t>MEM-8505</t>
  </si>
  <si>
    <t>Privilege Escalation - DAST (Dynamic Application Security Testing)</t>
  </si>
  <si>
    <t>MEM-8498</t>
  </si>
  <si>
    <t>Collaboration Area - Page Not Found Error</t>
  </si>
  <si>
    <t>MEM-8495</t>
  </si>
  <si>
    <t xml:space="preserve">System displayed committee list of previous logged in member in roster maintenance application </t>
  </si>
  <si>
    <t>MEM-8494</t>
  </si>
  <si>
    <t>Work item Details/Summary Page displayed as Blank.</t>
  </si>
  <si>
    <t>MEM-8458</t>
  </si>
  <si>
    <t>ASTM Work Item Registration Area and Ballot Item Submittal page is not displayed</t>
  </si>
  <si>
    <t>MEM-8456</t>
  </si>
  <si>
    <t>System displayed membership price in "Review and Confirmation" page for participating and organizational membership</t>
  </si>
  <si>
    <t>MEM-8268</t>
  </si>
  <si>
    <t>MCS 2 Internal-Work Item Admin Tool-Work item Deleted -After the last name, space is not there between comma and the first name.</t>
  </si>
  <si>
    <t>MEM-8266</t>
  </si>
  <si>
    <t>MCS 2 Internal-Work Item Admin Tool-Target Ballot Date is accepting the Past Date.</t>
  </si>
  <si>
    <t>MEM-8220</t>
  </si>
  <si>
    <t>Weak Encoding Algorithm - API Security Testing ||DAST (Dynamic Application Security Testing)||</t>
  </si>
  <si>
    <t>MEM-8219</t>
  </si>
  <si>
    <t>Sensitive Information Disclosure - API Security Testing ||DAST (Dynamic Application Security Testing)||</t>
  </si>
  <si>
    <t>MEM-8218</t>
  </si>
  <si>
    <t>Username Enumeration - API Security Testing ||DAST (Dynamic Application Security Testing)||</t>
  </si>
  <si>
    <t>MEM-8217</t>
  </si>
  <si>
    <t>Authorization Bypass - API Security Testing ||DAST (Dynamic Application Security Testing)||</t>
  </si>
  <si>
    <t>MEM-8216</t>
  </si>
  <si>
    <t>Server Information Disclosure - DAST (Dynamic Application Security Testing)</t>
  </si>
  <si>
    <t>MEM-8124</t>
  </si>
  <si>
    <t xml:space="preserve">DropCommitteeAPI is returning responsecode as 400 </t>
  </si>
  <si>
    <t>MEM-8121</t>
  </si>
  <si>
    <t>Internal Application- Delete Work Item - Able to view the "WKWK" in work item designation in the Header</t>
  </si>
  <si>
    <t>MEM-8117</t>
  </si>
  <si>
    <t>Browser compatibility Issue in 'Renew-Membership' page</t>
  </si>
  <si>
    <t>MEM-8105</t>
  </si>
  <si>
    <t>Internal Application- Unable to view Error message "Please select a value for the Standard Type"</t>
  </si>
  <si>
    <t>MEM-8104</t>
  </si>
  <si>
    <t>Internal Application- Edit work Item- Standard Type field is not fetching the data</t>
  </si>
  <si>
    <t>MEM-8098</t>
  </si>
  <si>
    <t>Able to view Error message "Error occured while getting work item list." while editing the work item</t>
  </si>
  <si>
    <t>MEM-8091</t>
  </si>
  <si>
    <t>When new member joined a committee, Officer in the committee who have access to roster maintenance application is not notified through email.</t>
  </si>
  <si>
    <t>MEM-8081</t>
  </si>
  <si>
    <t>The system didn't display selected sub-committees name in 'Choose Subcommittee' box when a user selects 2 or more sub-committees, in 'Select Your Committee' form page</t>
  </si>
  <si>
    <t>MEM-8065</t>
  </si>
  <si>
    <t>Rules&amp;Exceptions: Error message is not showing up when entered already existed Officer Title with additional spaces.</t>
  </si>
  <si>
    <t>MEM-8059</t>
  </si>
  <si>
    <t>Multiple Work items created with the Same data, when Member try to Resubmit.</t>
  </si>
  <si>
    <t>MEM-8052</t>
  </si>
  <si>
    <t>Sub Committee Chair is not displayed as Expected in E-mail Main Content.</t>
  </si>
  <si>
    <t>MEM-8027</t>
  </si>
  <si>
    <t>In "Non-Vote Reason" information page bullet points are displayed for no vote reasons, but bullet points are not present in template given in the user story.</t>
  </si>
  <si>
    <t>MEM-8025</t>
  </si>
  <si>
    <t xml:space="preserve"> User Interface not showing as expected in screen resolution - 1024 x 768</t>
  </si>
  <si>
    <t>MEM-7774</t>
  </si>
  <si>
    <t>New Standard Work Item Submitted and the E-mail Triggered 2 both SDE's  but "Standards Development Editor Name" is same for 2 different members.</t>
  </si>
  <si>
    <t>MEM-1687</t>
  </si>
  <si>
    <t>The list of links in 'My Committees' page displayed vertically in the IE browser and horizontally in the chrome and firefox browser.</t>
  </si>
  <si>
    <t>MEM-1669</t>
  </si>
  <si>
    <t>[Invalid Bug] Not able to access the QA Test site- Unknown error occurred.</t>
  </si>
  <si>
    <t>MEM-1667</t>
  </si>
  <si>
    <t>Unable to login into MyASTM web application</t>
  </si>
  <si>
    <t>MEM-1664</t>
  </si>
  <si>
    <t>System didn't display the correct sequence of officer title, when more members are assigned to same officer title for a committee</t>
  </si>
  <si>
    <t>MEM-1663</t>
  </si>
  <si>
    <t>New mail window is not opening if user click on email ID of the submitter in the email received</t>
  </si>
  <si>
    <t>MEM-1653</t>
  </si>
  <si>
    <t>Redirecting to Dev Url if user click on"Ok" button in the Cancel confirmation pop up</t>
  </si>
  <si>
    <t>MEM-1644</t>
  </si>
  <si>
    <t>System didn't display the hint text when mouse hover on 'Classification', 'Voting Status' and 'Non-Vote Reason' fields in "Member Information" page</t>
  </si>
  <si>
    <t>MEM-1643</t>
  </si>
  <si>
    <t>In Step 5( Confirm) when click on “My Committees” link  redirecting to DEV url instead of QA.</t>
  </si>
  <si>
    <t>MEM-1642</t>
  </si>
  <si>
    <t>Committee Title' is the roster details page is not aligned properly</t>
  </si>
  <si>
    <t>MEM-1607</t>
  </si>
  <si>
    <t>In the E-mail Subject space is not there in between Revision to &lt;Standard Designation and Title&gt;</t>
  </si>
  <si>
    <t>MEM-1578</t>
  </si>
  <si>
    <t>Work Item Registration - Step 2 (Copyright) - Unable to view error message "You must choose a Copyright type""</t>
  </si>
  <si>
    <t>MEM-1506</t>
  </si>
  <si>
    <t>Roster Maintenance- Roster Tab- Organizations and Member Names sorting(Asc / Desc) are not working properly.</t>
  </si>
  <si>
    <t>MEM-1505</t>
  </si>
  <si>
    <t>Roster Application - Unable to view the member records if search with Email Id or organization name</t>
  </si>
  <si>
    <t>priyanka.bollaboina</t>
  </si>
  <si>
    <t>MEM-1485</t>
  </si>
  <si>
    <t>Unable to Access Dev - My ASTM application URL through IE Browser (Version - 11)</t>
  </si>
  <si>
    <t>MEM-1365</t>
  </si>
  <si>
    <t>E-mail -To The Chair of Subcommittee &lt;Committee Designation&gt; is not getting displayed above Submitted By</t>
  </si>
  <si>
    <t>MEM-1364</t>
  </si>
  <si>
    <t>Ballot &amp; Work Item - Unable to view the Emergency Response and the Emergency Text in the mail while WK creation.</t>
  </si>
  <si>
    <t>MEM-1356</t>
  </si>
  <si>
    <t>Error executing the Roster notes API - 404 Not Found - Regression</t>
  </si>
  <si>
    <t>MEM-1355</t>
  </si>
  <si>
    <t>Target Completion Date is not displayed in the right format in E-mail Main Content when the user select the New Standard for Submitting.</t>
  </si>
  <si>
    <t>MEM-1354</t>
  </si>
  <si>
    <t>Text - Subcommittee Chairman is displayed in the Main Content of the E-mail.</t>
  </si>
  <si>
    <t>MEM-1338</t>
  </si>
  <si>
    <t>Step 4 - Summary- In print Preview complete text is not getting displayed.</t>
  </si>
  <si>
    <t>MEM-1337</t>
  </si>
  <si>
    <t>Step 4 (Summary) page- In Confirmation pop window error message is not displayed as Expected.</t>
  </si>
  <si>
    <t>MEM-1333</t>
  </si>
  <si>
    <t>Not able to Login to the MyASTM application Page.</t>
  </si>
  <si>
    <t>MEM-1329</t>
  </si>
  <si>
    <t>The system displayed the main committees for a member to join which are disabled on the web</t>
  </si>
  <si>
    <t>shivakar.singh</t>
  </si>
  <si>
    <t>MEM-1321</t>
  </si>
  <si>
    <t xml:space="preserve">System should list the main committee that member is active on but system didn't display the main committee which is not enabled on web </t>
  </si>
  <si>
    <t>MEM-1315</t>
  </si>
  <si>
    <t>Edit Work Item - Step 2 - Target Step - Error Message not displayed for the label - technical contact, when the user selected the Second option without any member.</t>
  </si>
  <si>
    <t>MEM-1314</t>
  </si>
  <si>
    <t>Edit Work Item - Step 2 - Target Step -  For Label Authorized instead of Chair displayed as Chairman.</t>
  </si>
  <si>
    <t>MEM-1312</t>
  </si>
  <si>
    <t>Edit Work Item - Step 1- Error Message for Work item is not getting displayed as Expected.</t>
  </si>
  <si>
    <t>MEM-1310</t>
  </si>
  <si>
    <t>Edit Work Item - Step 1- Under Note Letter “s” is missing for the word "reinstatement".</t>
  </si>
  <si>
    <t>MEM-1129</t>
  </si>
  <si>
    <t>Error Messaged not getting displayed as Expected for label -Was this Work Item authorized at a Subcommittee meeting, or by the Subcommittee Chair?</t>
  </si>
  <si>
    <t>MEM-1127</t>
  </si>
  <si>
    <t xml:space="preserve">Ballot &amp; Work Item - Unable to view the "Error message: Please select a value for the "Standard Type" field." for What is the type of Standard? field </t>
  </si>
  <si>
    <t>MEM-1125</t>
  </si>
  <si>
    <t>Ballots &amp; Work Item - Unable to view the "New Standard" in the label</t>
  </si>
  <si>
    <t>MEM-1118</t>
  </si>
  <si>
    <t>Ballot &amp; Work Item - Error Message getting displayed when the Sub committee is in disabled mode</t>
  </si>
  <si>
    <t>MEM-1117</t>
  </si>
  <si>
    <t>For first Option after the word Standard period i.e, “.”  is missing.</t>
  </si>
  <si>
    <t>MEM-1116</t>
  </si>
  <si>
    <t>Ballot &amp; Work Item - Able to view the sub committee error message "Please select the Subcommittee sponsoring the Work Item"if no sub committee are present</t>
  </si>
  <si>
    <t>MEM-1115</t>
  </si>
  <si>
    <t>Under Breadcrumb, for MyASTM/Ballot &amp; Work Items, letter “s” is missing next to the word “Ballot”.</t>
  </si>
  <si>
    <t>COR-6607</t>
  </si>
  <si>
    <t xml:space="preserve">Mule-Soft Process API's Returning MAE Connectivity Error in response  </t>
  </si>
  <si>
    <t>Chandrasekharan Jagadish</t>
  </si>
  <si>
    <t>COR-6525</t>
  </si>
  <si>
    <t>Update Account Process API - Error returned while Updating account details in Stage environment</t>
  </si>
  <si>
    <t>praveena.polepeddi</t>
  </si>
  <si>
    <t>COR-5863</t>
  </si>
  <si>
    <t>Create Order Process API: Error response returned in flow: Mule --&gt; MAGENTO - Update EBS Order Details</t>
  </si>
  <si>
    <t>COR-5862</t>
  </si>
  <si>
    <t>MAE API: Create Account and User: Error occurred while creating the Account and User Id using MAE API</t>
  </si>
  <si>
    <t>COR-5455</t>
  </si>
  <si>
    <t xml:space="preserve">Mule Create Order Process API - Unable to create orders </t>
  </si>
  <si>
    <t>Praveen Sundar</t>
  </si>
  <si>
    <t>API - Mule/EBS</t>
  </si>
  <si>
    <t>COR-5241</t>
  </si>
  <si>
    <t>Create Order Process API -  TPT Orders are getting failed.</t>
  </si>
  <si>
    <t>COR-5224</t>
  </si>
  <si>
    <t xml:space="preserve">Create Order Process API - Payment information is not getting saved in EBS DB. </t>
  </si>
  <si>
    <t>COR-4999</t>
  </si>
  <si>
    <t>Create Order Process API - Response is not coming in the flow Mule --&gt; EBS - Create Order in workflow transaction status table</t>
  </si>
  <si>
    <t>COR-4085</t>
  </si>
  <si>
    <t>Create Order Process API - Order creation is failed in EBS. Failure status is displayed in aismm.Work flow transaction status table</t>
  </si>
  <si>
    <t>COR-3246</t>
  </si>
  <si>
    <t>PM to PIM  Integration: Error records were found for Assets: TPT, Adjuncts and Full Book during full Load batch migration from PM to PIM</t>
  </si>
  <si>
    <t>COR-3245</t>
  </si>
  <si>
    <t>Data Migration from MarkLogic to PIM - Sub-Committee Id values are missing in Content table even though value is available in Data Json</t>
  </si>
  <si>
    <t>Surya Sirisetti</t>
  </si>
  <si>
    <t>COR-3068</t>
  </si>
  <si>
    <t>Asset type: Full Book: Data Migration from PM to PIM : Content type: STP - Maximum records are failed during full load data migration</t>
  </si>
  <si>
    <t>COR-3067</t>
  </si>
  <si>
    <t>Asset Type: Full Book: Data migration from PM to PIM databases: Issue with stocks in source (PM_PUBSCART) db</t>
  </si>
  <si>
    <t>COR-2912</t>
  </si>
  <si>
    <t xml:space="preserve">MarkLogic Integration : Journal Article Download : Content Table: MainCommitteeId is populated NULL  for few content types </t>
  </si>
  <si>
    <t>COR-2732</t>
  </si>
  <si>
    <t>COR-2022: Mulesoft - Manage Account and Contact API - Alternate Name is returned as null in response</t>
  </si>
  <si>
    <t>COR-2171</t>
  </si>
  <si>
    <t>Update Account API (System and Process API's) Fields "REFERRAL CODE" and "MARKETING PREFERENCE" are NOT getting updated with updated values through system and Process API</t>
  </si>
  <si>
    <t>COR-2160</t>
  </si>
  <si>
    <t>EBS BOM Mulesoft Integration - Inactive child items are migrated to PIM db(Product Kit) table post running incremental load  from EBS BOM to PIM DB</t>
  </si>
  <si>
    <t>COR-2044</t>
  </si>
  <si>
    <t>Create Account Process API - New attributes are NOT getting updated in EBS while triggering request to create account process API</t>
  </si>
  <si>
    <t>COR-2026</t>
  </si>
  <si>
    <t>Create Account Process API: Error message returned in response are NOT in Proper format when  Account Id(which doesn't exist in MAE) is passed in request</t>
  </si>
  <si>
    <t>COR-1941</t>
  </si>
  <si>
    <t>Create Account - EBS API - Site use id's are NOT returned in response for Org Account number</t>
  </si>
  <si>
    <t>COR-1937</t>
  </si>
  <si>
    <t>Create Account - Mule API's - Time out error is returned in response for Create Account system API</t>
  </si>
  <si>
    <t>COR-1903</t>
  </si>
  <si>
    <t>Create Order Prepayment Mule API: Timeout error is returned in response when triggering request to Create Order API</t>
  </si>
  <si>
    <t>COR-1882</t>
  </si>
  <si>
    <t>APISERO: EBS and Mule API's-Unauthorised error is coming in response for Mule API's</t>
  </si>
  <si>
    <t>COR-1829</t>
  </si>
  <si>
    <t>Get Account details Mule API: Time out error returned from EBS while triggering request to Get Account details Mule APi</t>
  </si>
  <si>
    <t>COR-1719</t>
  </si>
  <si>
    <t>COR-1625 : Mule Process API Update Account (Apisero) : MAE Connectivity Error is returned in response while updating account details in MAE</t>
  </si>
  <si>
    <t>COR-1709</t>
  </si>
  <si>
    <t>COR-1625: Mule Process API Update Account (Apisero) : Error response returned while triggering request to Mule Update Account API</t>
  </si>
  <si>
    <t>COR-1524</t>
  </si>
  <si>
    <t>APISERO- COR-1175: Create Account Process API - B2B(Organization) Account -Fields not getting updated in EBS UI and EBS DB</t>
  </si>
  <si>
    <t>COR-1051</t>
  </si>
  <si>
    <t>APISERO - Create Account and User API - Getting error response while creating a new Individual Account with existing user</t>
  </si>
  <si>
    <t>System</t>
  </si>
  <si>
    <t>Comments</t>
  </si>
  <si>
    <t>Current Status</t>
  </si>
  <si>
    <t>Defect Age</t>
  </si>
  <si>
    <t>This will be open until Mem team implemnets the new functionality</t>
  </si>
  <si>
    <t>Blocked - To be handled in future sprint</t>
  </si>
  <si>
    <t>We have open MEM ticket - MEM-15469</t>
  </si>
  <si>
    <t>We have open MEM ticket - MEM-15632</t>
  </si>
  <si>
    <t>We have open MEM ticket - MEM-15381</t>
  </si>
  <si>
    <t>Deferred for future sprint</t>
  </si>
  <si>
    <t>Waiting for the fix in QA</t>
  </si>
  <si>
    <t>Current Sprint</t>
  </si>
  <si>
    <t>UAT defect</t>
  </si>
  <si>
    <t>UAT - V - BUG</t>
  </si>
  <si>
    <t>UAT  Bug - This issue is picked in sprint 5.1</t>
  </si>
  <si>
    <t>Current Sprint - UAT</t>
  </si>
  <si>
    <t>This issue is picked in sprint 5.1</t>
  </si>
  <si>
    <t>Done - UAT</t>
  </si>
  <si>
    <t>Current Sprint - NFR - Accessibility</t>
  </si>
  <si>
    <t>Current Sprint - NFR</t>
  </si>
  <si>
    <t>UAT - IV - BUG</t>
  </si>
  <si>
    <t>UAT - BUG</t>
  </si>
  <si>
    <t>This issue is assigned to dev team and currently in backlog - Blocked by MEM-12444</t>
  </si>
  <si>
    <t>Project</t>
  </si>
  <si>
    <t>Row Labels</t>
  </si>
  <si>
    <t>Grand Total</t>
  </si>
  <si>
    <t>Core</t>
  </si>
  <si>
    <t>Membership</t>
  </si>
  <si>
    <t>Migration</t>
  </si>
  <si>
    <t>Count of Key</t>
  </si>
  <si>
    <t>Column Labels</t>
  </si>
  <si>
    <t>(All)</t>
  </si>
  <si>
    <t>(Multiple Items)</t>
  </si>
  <si>
    <t>Previous Week's Total</t>
  </si>
  <si>
    <t>Difference</t>
  </si>
  <si>
    <t>blank</t>
  </si>
  <si>
    <t>Mahendran's Comments</t>
  </si>
  <si>
    <t>FollowUp with Nicole - Hakuna</t>
  </si>
  <si>
    <t>What is the new functionality, add details</t>
  </si>
  <si>
    <t>When is this expected to move to "In Testing"</t>
  </si>
  <si>
    <t>MIG-3940</t>
  </si>
  <si>
    <t>Representative Member not getting synced in MCS1 and for One Org Rep , Wrong Rep Member got synced</t>
  </si>
  <si>
    <t>MIG-3939</t>
  </si>
  <si>
    <t>MIG_3924: 'MagentoCustomer' job is running successful but all the records getting rejected and no data is loading into table.</t>
  </si>
  <si>
    <t>MEM-18639</t>
  </si>
  <si>
    <t>Reinstate Form Page - No response from the system when a member clicks on the 'Yes' button from the 'Cancel' confirmation pop up</t>
  </si>
  <si>
    <t>MEM-18634</t>
  </si>
  <si>
    <t>Internal App- Member Management- Status is displayed as Historical in Member list page but in Member details  page displayed as Active</t>
  </si>
  <si>
    <t>MEM-18619</t>
  </si>
  <si>
    <t>UI : Proposal for Symposium - Validation error message : momentary issue is shown when junk data is entered in all mandatory fields.</t>
  </si>
  <si>
    <t>MEM-18612</t>
  </si>
  <si>
    <t>MEM-18610</t>
  </si>
  <si>
    <t>UI : Proposal for Symposium - Type of ASTM Publisher Tool Tip Spell errors.</t>
  </si>
  <si>
    <t>MEM-18608</t>
  </si>
  <si>
    <t>UI : Proposal for Symposium - Start Date Tool Tip is NOT present.</t>
  </si>
  <si>
    <t>MEM-18606</t>
  </si>
  <si>
    <t>UI : Proposal for Symposium - Sponsoring Technical Committee's should be in ASC order format &amp; Committees are NOT properly aligned.</t>
  </si>
  <si>
    <t>MEM-18595</t>
  </si>
  <si>
    <t>UI : Performance issue - Meetings &amp; Symposia page loading is taking too long to load.</t>
  </si>
  <si>
    <t>MEM-18593</t>
  </si>
  <si>
    <t>Manual Order Reinstate - The system displayed an error message i.e. "Error occurred while listing users" with a red bar on top of the page when we click on the 'Submit' button on the review page while reinstating the member</t>
  </si>
  <si>
    <t>MEM-18588</t>
  </si>
  <si>
    <t>[INVALID] - Membership Invoice or Receipt - When we click on 'Generate Invoice'/'Generate Invoice Stock' OR 'Generate Receipt'/'Generate Receipt Stock' button system display the form in new tab window and got closed by it self automatically</t>
  </si>
  <si>
    <t>MEM-18555</t>
  </si>
  <si>
    <t>MEM-18546</t>
  </si>
  <si>
    <t>MEM-18538</t>
  </si>
  <si>
    <t>Internal Application - The member names under the 'Chair' column in the 'Committee' list page, in the 'Committee Roster' grid and in data base is not matching</t>
  </si>
  <si>
    <t>MEM-18528</t>
  </si>
  <si>
    <t>Reinstate Senior Member - The system displayed 'My membership is not associated with an organization' checkbox with checked and in read-only form (For member not associated with an organization)</t>
  </si>
  <si>
    <t>MEM-18526</t>
  </si>
  <si>
    <t>API :  Getting 200 Response instead of 404 Not found Error when Invalid request passed for Work Item Data</t>
  </si>
  <si>
    <t>MEM-18723</t>
  </si>
  <si>
    <t xml:space="preserve">MEM Application - Unable to login into MEM application, the system is redirecting to 'Membership Types' page </t>
  </si>
  <si>
    <t>MEM-18717</t>
  </si>
  <si>
    <t>Regression: Internal App: Add/Update Organization is not working</t>
  </si>
  <si>
    <t>MEM-18711</t>
  </si>
  <si>
    <t>Stage:Intermittent Issue: The left panel in 'My ASTM' landing page is not showing up</t>
  </si>
  <si>
    <t>Count of Issue Type</t>
  </si>
  <si>
    <t>???</t>
  </si>
  <si>
    <t>NFR - Accessibility</t>
  </si>
  <si>
    <t>NFR</t>
  </si>
  <si>
    <t>NFR - Performance</t>
  </si>
  <si>
    <t>NFR - Security</t>
  </si>
  <si>
    <t>Working in Current Sprint 5.3</t>
  </si>
  <si>
    <t>In Progress</t>
  </si>
  <si>
    <t>There is a call with Bev in next week for all her UAT feedback</t>
  </si>
  <si>
    <t>In Triage</t>
  </si>
  <si>
    <t>Will be tested in Sprint 5.5(Timon)</t>
  </si>
  <si>
    <t>Improvement : Raised in Sprint 5.1</t>
  </si>
  <si>
    <t>MIG-3998</t>
  </si>
  <si>
    <t>Logo data is not displaying correctly in "AccountSetting" table.</t>
  </si>
  <si>
    <t>MEM-18993</t>
  </si>
  <si>
    <t>Member App- Reinstatement Ballot- Data Page- Error Message is not showing for mandatory field "Which standard you are reinstating?"</t>
  </si>
  <si>
    <t>MEM-18982</t>
  </si>
  <si>
    <t>Decision on Standard Meta Data API element "Display-Designation"</t>
  </si>
  <si>
    <t>MEM-18979</t>
  </si>
  <si>
    <t>Volume info and stock code not populating for all committees</t>
  </si>
  <si>
    <t>MEM-18972</t>
  </si>
  <si>
    <t>Member App- Ballot Submit- Label For "Select Work Item" Field is not consistent with other fields</t>
  </si>
  <si>
    <t>MEM-18948</t>
  </si>
  <si>
    <t>The system is redirected to the next step when member enter new organization name in the 'Name of the Organizations you are representing' field and clicks on enter button</t>
  </si>
  <si>
    <t>MEM-18947</t>
  </si>
  <si>
    <t xml:space="preserve">Select Your Committee(s) form page - The 'All' button is not removed from the 'Choose Subcommittee' box when a member clicks on the 'Cross' icon displayed on the 'All' button </t>
  </si>
  <si>
    <t>MEM-18930</t>
  </si>
  <si>
    <t>Member App-Invite a Colleague- Invitation Form- Getting 404 page if user click on link(www.astm.org/MEMBERSHIP/index.html)</t>
  </si>
  <si>
    <t>MEM-18883</t>
  </si>
  <si>
    <t>UI : Sold Out - Committee/Meeting Title should be a clickable URL when Sold-out [SL] status is seen for the records Meeting, Symposia &amp; Workshop</t>
  </si>
  <si>
    <t>MEM-18879</t>
  </si>
  <si>
    <t>When Joining/dropping the sub committee from Manage Committees, Member Committee Information &amp; Committee Roster grid are not getting updated in Internal App.</t>
  </si>
  <si>
    <t>MEM-18878</t>
  </si>
  <si>
    <t>Sub-committees list is not sorted in Manage Committees, Reinstate, On-boarding the Membership.</t>
  </si>
  <si>
    <t>MEM-18877</t>
  </si>
  <si>
    <t>Accessibility Testing: Issues with the labels in meetings &amp; symposia and virtual meetings page.</t>
  </si>
  <si>
    <t>MEM-18867</t>
  </si>
  <si>
    <t>Accessibility Testing: No alt text is displayed for the images present in Meetings &amp; Symposia page.</t>
  </si>
  <si>
    <t>MEM-18866</t>
  </si>
  <si>
    <t>Dockerfile Misconfiguration: Default User Privilege - SAST (Static Application Security Testing)</t>
  </si>
  <si>
    <t>Arunchand Kakkireni</t>
  </si>
  <si>
    <t>MEM-18854</t>
  </si>
  <si>
    <t>UAT_3/23/2021-UAT VII- Stage-Collab area not enabled for the Technical contact of a work item.</t>
  </si>
  <si>
    <t>MEM-18853</t>
  </si>
  <si>
    <t xml:space="preserve">UI : Symposium &amp; Workshop - Committee Tile is NOT properly displayed. </t>
  </si>
  <si>
    <t>Naresh Patel</t>
  </si>
  <si>
    <t>MEM-18830</t>
  </si>
  <si>
    <t>IA App - The Member name is not displayed in the 'Chair' column in the 'Committee' list page but the member who's an officer with the designation 'Chair' is displayed in the "Committee Roster" grid and in the "Member Committee" full-screen pop up</t>
  </si>
  <si>
    <t>MEM-18829</t>
  </si>
  <si>
    <t xml:space="preserve">Member Onboarding - Unable to get Auto Suggestion in 'Organization Name' field </t>
  </si>
  <si>
    <t>MEM-18828</t>
  </si>
  <si>
    <t>Regression-Error message is not displaying when submitting Minutes Or Agenda without selecting Minutes or Agenda radio button</t>
  </si>
  <si>
    <t>MEM-18754</t>
  </si>
  <si>
    <t>API-All the API's returning response as 502-BadGateway</t>
  </si>
  <si>
    <t>MEM-18753</t>
  </si>
  <si>
    <t>UI : Proposal for Symposium - Sponsoring Technical Committee details are NOT displayed in the list.</t>
  </si>
  <si>
    <t>[INVALID] Meeting sequence allowed at subcommittee level--not current state</t>
  </si>
  <si>
    <t>COR-6889</t>
  </si>
  <si>
    <t>Marklogic - PIM Integration: Asset Type - Technical Reports: Main Committee column is populated as NULL in Content table</t>
  </si>
  <si>
    <t>Farhan Ali</t>
  </si>
  <si>
    <t>21 days - 27 days</t>
  </si>
  <si>
    <t>28 days - 34 days</t>
  </si>
  <si>
    <t>35 days - 41 days</t>
  </si>
  <si>
    <t>GT 62 days</t>
  </si>
  <si>
    <t>00 days - 07 days</t>
  </si>
  <si>
    <t>(blank)</t>
  </si>
  <si>
    <t>MIG-4013</t>
  </si>
  <si>
    <t>MIG-4011</t>
  </si>
  <si>
    <t>CommitteePrimaryActivityId column- Not in Sync with MCS1</t>
  </si>
  <si>
    <t>MIG-4003</t>
  </si>
  <si>
    <t>Job is failing for 'SubscriptionApplicationsetting' table in adf_cpy_cpy environment.</t>
  </si>
  <si>
    <t>MIG-4002</t>
  </si>
  <si>
    <t>Migration for Draft (AISSB) from COMPASS_COLLAB_DOCS (MCX) - Script failed in QA1 due to ERROR: duplicate key value violates unique constraint "draft_un"</t>
  </si>
  <si>
    <t>MEM-19298</t>
  </si>
  <si>
    <t>Accessibility Testing: Issues with side navigation links in meetings &amp; Symposia page.</t>
  </si>
  <si>
    <t>MEM-19277</t>
  </si>
  <si>
    <t>UI : Line Schedule : Meeting Room details are NOT displayed for PDF format when compared with Excel</t>
  </si>
  <si>
    <t>MEM-19274</t>
  </si>
  <si>
    <t>UI : Line Schedule : Long Header title's is overlapping the line schedule report logo.</t>
  </si>
  <si>
    <t>MEM-19273</t>
  </si>
  <si>
    <t>UI : Line Schedule : In PDF, Records should display the Order by  Start Date / DAY.</t>
  </si>
  <si>
    <t>MEM-19255</t>
  </si>
  <si>
    <t>MEM Application - Unable to login into MEM application, the system is redirecting to 'Membership Types' page</t>
  </si>
  <si>
    <t>MEM-19254</t>
  </si>
  <si>
    <t>Accessibility Testing: Color contrast ratio fails for few elements in  meetings &amp; symposia and virtual Meetings page.</t>
  </si>
  <si>
    <t>MEM-19217</t>
  </si>
  <si>
    <t>UI : Line Schedule : Selected Report Type is displayed twice after clicking on Generate Report</t>
  </si>
  <si>
    <t>MEM-19216</t>
  </si>
  <si>
    <t>UI : Line Schedule : Events are NOT properly displayed when viewed.</t>
  </si>
  <si>
    <t>MEM-19206</t>
  </si>
  <si>
    <t>Reinstate Informational Member - The 'Organization Name' is not prepopulated in step1 Informational form page</t>
  </si>
  <si>
    <t>MEM-19205</t>
  </si>
  <si>
    <t xml:space="preserve">UAT_3/24/2021-UAT VII- Stage-IA - Manual order - MEM ORG  </t>
  </si>
  <si>
    <t>MEM-19204</t>
  </si>
  <si>
    <t>MEM-19190</t>
  </si>
  <si>
    <t>Invite a Professor - Getting unknown error while saving the data</t>
  </si>
  <si>
    <t>MEM-19189</t>
  </si>
  <si>
    <t xml:space="preserve">Membership Report - Unable to fetch member information on clicking GetData Button </t>
  </si>
  <si>
    <t>MEM-19184</t>
  </si>
  <si>
    <t>UAT_3/24/2021-UAT VII- Stage- Plan Online Mtg(Step 2)</t>
  </si>
  <si>
    <t>MEM-19162</t>
  </si>
  <si>
    <t>UAT_3/24/2021-UAT VII [IMPROVEMENT]- Stage-Plan Online Mtg(Step 3 for adding members from roster)</t>
  </si>
  <si>
    <t>MEM-19158</t>
  </si>
  <si>
    <t>MEM-19157</t>
  </si>
  <si>
    <t>The system displayed a blank page when a member clicks on the “No" Button for the ‘Reinstate Membership’ confirmation pop up</t>
  </si>
  <si>
    <t>MEM-19089</t>
  </si>
  <si>
    <t>Manual Order Renewal Process - The system is buffering when a member clicks on the 'Submit' button on the 'Review Details' page</t>
  </si>
  <si>
    <t>[INVALID] UI : Search fields in Meeting/Symposia &amp; Workshop page are NOT properly aligned.</t>
  </si>
  <si>
    <t>COR-7033</t>
  </si>
  <si>
    <t xml:space="preserve">Research-Reports - Total records count not matching between source(ML) and target(PIM) Content table. </t>
  </si>
  <si>
    <t>COR-7024</t>
  </si>
  <si>
    <t>3PC Products  -  ProductLine Id is NULL for all supplement types and for few listed content types in Product table</t>
  </si>
  <si>
    <t>COR-7014</t>
  </si>
  <si>
    <t>Create Contact System API :  Communication information is not getting saved in DB.</t>
  </si>
  <si>
    <t>MEM-19336</t>
  </si>
  <si>
    <t xml:space="preserve">API-Getting 500 internal server error response for Save Attendee </t>
  </si>
  <si>
    <t>MEM-19325</t>
  </si>
  <si>
    <t xml:space="preserve">Membership Invoice or Receipt - Unable to fetch 'Membership Fee' information on clicking 'Get Data' Button </t>
  </si>
  <si>
    <t>MEM-19324</t>
  </si>
  <si>
    <t>Accessibility Testing: Agendas, Minutes and Closing Reports Tracker page and virtual meetings page contains duplicate ID's.</t>
  </si>
  <si>
    <t>MEM-19318</t>
  </si>
  <si>
    <t>API :  Getting 200 Response instead of 404 Not found Error when Invalid request passed for Max Last Modified</t>
  </si>
  <si>
    <t>Danna Xiaodan Zhuang (US - ADVS)</t>
  </si>
  <si>
    <t>Mallikarjun Math</t>
  </si>
  <si>
    <t>As per the comments added we validated</t>
  </si>
  <si>
    <t>Hakuna Sprint 5.4</t>
  </si>
  <si>
    <t>Matata Sprint 5.3</t>
  </si>
  <si>
    <t>Should check with Prabhakar</t>
  </si>
  <si>
    <t>Issue Reproducible</t>
  </si>
  <si>
    <t>In Sprint 5.2 we found the lly issue again</t>
  </si>
  <si>
    <t>Matata Sprint 5.3 - We have a imp story MEM-18402 after that implementation we can retest</t>
  </si>
  <si>
    <t>Retest Successful</t>
  </si>
  <si>
    <t>Check with MIG Team before we close - when we set criteria in RnE it showed up</t>
  </si>
  <si>
    <t>MEM-16900 - As per the latest updated story we can retest once it's deployed in stage</t>
  </si>
  <si>
    <t>Check with MIG team before we close</t>
  </si>
  <si>
    <t>We can retest after deployment of MEM-15359 in stage</t>
  </si>
  <si>
    <t>MIG-4029</t>
  </si>
  <si>
    <t>Migration for UserEmailSetting (AISSB) from COMPASS_COLLAB_EMAIL_SETTINGS (MCX) -  Script failed in QA1 due to Error: column "Batching" is of type json but expression is of type character varying</t>
  </si>
  <si>
    <t>MIG-4028</t>
  </si>
  <si>
    <t>Migration for ApplicationAccountSetting (AISSB) from COMPASS_COLLAB_USE (MCX) - Script ran successfully but data did not loaded in table.</t>
  </si>
  <si>
    <t>MEM-19528</t>
  </si>
  <si>
    <t>Mem App : Unable to view Member and committee information after login to Member app.</t>
  </si>
  <si>
    <t>MEM-19526</t>
  </si>
  <si>
    <t xml:space="preserve">Internal Staff - After login the page keeps on Loading </t>
  </si>
  <si>
    <t>MEM-19518</t>
  </si>
  <si>
    <t>MEM-19517</t>
  </si>
  <si>
    <t>Internal Staff application - getting 'unknown Error occurred' message when we add members to the committee</t>
  </si>
  <si>
    <t>MEM-19506</t>
  </si>
  <si>
    <t>MEM-19498</t>
  </si>
  <si>
    <t>The system didn't display the audit logs when a new committee is created and when a new member is On-boarded through a manual order process</t>
  </si>
  <si>
    <t>MEM-19494</t>
  </si>
  <si>
    <t>Accessibility Testing: Color contrast ratio fails for few links in Membership login page</t>
  </si>
  <si>
    <t>MEM-19439</t>
  </si>
  <si>
    <t>Unable to onboard the 'Organzational' member through the manual order process, the system displayed 'Unknown error occured.' message with a red bar on top when the member click on the 'Submit' button on 'Review Details' page</t>
  </si>
  <si>
    <t>MEM-19426</t>
  </si>
  <si>
    <t>Regression-API-Report Service API's are not working, getting BadGateWay response</t>
  </si>
  <si>
    <t>MEM-19425</t>
  </si>
  <si>
    <t>MemberShip Application shows "The Site can't be reached" - Intermittent</t>
  </si>
  <si>
    <t>MEM-19396</t>
  </si>
  <si>
    <t>UI : Block Schedule : Member facing / Working Schedule Report is shown in the block schedule page, page extended showing the report on the same page.</t>
  </si>
  <si>
    <t>MEM-19362</t>
  </si>
  <si>
    <t>Membership Reinstatement - The member account status is not updated to active when member choose a volume from 'Select Your Member Benefit'</t>
  </si>
  <si>
    <t>Accessibility Testing: No focus is observed and unable to access from the keyboard for ASTM technical committee field in student membership page.</t>
  </si>
  <si>
    <t>[INVALID] IMPROVEMENT - UI : Main Filter by Committee(s) should be Mandatory when Searched - alert message should be displayed when left blank.</t>
  </si>
  <si>
    <t>COR-7102</t>
  </si>
  <si>
    <t>Data migration from PM to PIM:  Asset Type: Full Book - Records are NOT inserted in ProductItem and ProductItemDistribution table for few products which have Bundle_Flag: Y in Source(PM db)</t>
  </si>
  <si>
    <t>COR-7100</t>
  </si>
  <si>
    <t>Data Migration from Marklogic to PIM - Asset Type: Journals - ProductlineId is coming as NULL in Product table for all records</t>
  </si>
  <si>
    <t>42 days - 48 days</t>
  </si>
  <si>
    <t>Root Cause Category</t>
  </si>
  <si>
    <t>Root Cause Category (migrated 2)</t>
  </si>
  <si>
    <t>Root Cause Category (migrated 3)</t>
  </si>
  <si>
    <t>Root Cause Category (migrated)</t>
  </si>
  <si>
    <t>Root Cause Description</t>
  </si>
  <si>
    <t>Root Cause Description (migrated 2)</t>
  </si>
  <si>
    <t>Root Cause Description (migrated 3)</t>
  </si>
  <si>
    <t>Root Cause Description (migrated)</t>
  </si>
  <si>
    <t>Configuration File Issue</t>
  </si>
  <si>
    <t>Deployment Issue / Incorrect Instructions</t>
  </si>
  <si>
    <t xml:space="preserve">The required fix was implemented and verified at dev level but was skipped during the code checkout on bit bucket. </t>
  </si>
  <si>
    <t>Data Issue</t>
  </si>
  <si>
    <t>Mapping issue in Mongo Db</t>
  </si>
  <si>
    <t>Unclear/Incorrect Requirements/Design</t>
  </si>
  <si>
    <t>Application Code Issue</t>
  </si>
  <si>
    <t>Tag was not replaced due to incorrect data for replace.</t>
  </si>
  <si>
    <t>MCS1.0 dependency.</t>
  </si>
  <si>
    <t>User table in AISDM has email id's masked</t>
  </si>
  <si>
    <t xml:space="preserve">duplicate bug </t>
  </si>
  <si>
    <t>Browser Issue</t>
  </si>
  <si>
    <t>pg Admin for postgre tool should be used  for target table data</t>
  </si>
  <si>
    <t>This is not a bug, As per the comment ballot Item vote file name should not be more then 50 character..</t>
  </si>
  <si>
    <t>This is not a bug.</t>
  </si>
  <si>
    <t>Data issue.</t>
  </si>
  <si>
    <t>This is not an issue. Please check from the staging1 database astm-pentahodb.czjoqd2uvvlm.us-east-2.rds.amazonaws.com.  This is source database for the data migration</t>
  </si>
  <si>
    <t xml:space="preserve">Updated the story as per the clarification. </t>
  </si>
  <si>
    <t xml:space="preserve">This issue was with column mismatch during the sync. </t>
  </si>
  <si>
    <t xml:space="preserve">This is white space issue in target table </t>
  </si>
  <si>
    <t>This is not a bug</t>
  </si>
  <si>
    <t>This is not reproduced.</t>
  </si>
  <si>
    <t>Code issue.</t>
  </si>
  <si>
    <t>Only picked main committee type id</t>
  </si>
  <si>
    <t xml:space="preserve">This environment related issue. Due this MCS1.0 schema name is not set in environment variable.  </t>
  </si>
  <si>
    <t>Update the based the logic</t>
  </si>
  <si>
    <t>Its due to wrong data mapping.</t>
  </si>
  <si>
    <t>Due to space in data, SQL join not worked properly.</t>
  </si>
  <si>
    <t>Gap in story.</t>
  </si>
  <si>
    <t>This was the code issue and fixed it.</t>
  </si>
  <si>
    <t>Earlier [db_MEM].[Member].[Fee] mapped with [db_RNE].[MembershipType].[FeeAmount] and raised  query on EBS table 'astm_mcsmember_data@core_link.world' for records mismatch now got reply on that so mapped with  'astm_mcsmember_data@core_link.world.Fee'.</t>
  </si>
  <si>
    <t>I have updated story with more clarification.</t>
  </si>
  <si>
    <t>It will be similar like source table.</t>
  </si>
  <si>
    <t>MEM-19741</t>
  </si>
  <si>
    <t xml:space="preserve">UI : Unable to get results when we enter the text and click on Enter </t>
  </si>
  <si>
    <t>MEM-19739</t>
  </si>
  <si>
    <t>Internal App- Member Details Page- Copyright acceptance timestamp is display as '--' when Organizational member is Reinstatement</t>
  </si>
  <si>
    <t>MEM-19689</t>
  </si>
  <si>
    <t>The tax is not included in the 'Membership Fee' field on the 'Membership Invoice or Receipt'</t>
  </si>
  <si>
    <t>MEM-19665</t>
  </si>
  <si>
    <t>Stage-Regression-Login to Membership Application is not working</t>
  </si>
  <si>
    <t>MEM-19659</t>
  </si>
  <si>
    <t>API : Session data - Shows 200 Response where "StatusCode" is 400.</t>
  </si>
  <si>
    <t>MEM-19647</t>
  </si>
  <si>
    <t>The membership type is not updated to Participating after adding the committees on 'Member Committee Information' grid</t>
  </si>
  <si>
    <t>Not Reproducible</t>
  </si>
  <si>
    <t>MEM-19612</t>
  </si>
  <si>
    <t>QA: Infra - Pod connectivity Issue</t>
  </si>
  <si>
    <t>Imtiyaz Ahmad</t>
  </si>
  <si>
    <t>MEM-19591</t>
  </si>
  <si>
    <t>Member App - Application slowness</t>
  </si>
  <si>
    <t>MEM-19555</t>
  </si>
  <si>
    <t>IA - Unable to reactivate the member commitee</t>
  </si>
  <si>
    <t>Server Configuration/Permission Issue</t>
  </si>
  <si>
    <t>Max memory of Database exhausted.</t>
  </si>
  <si>
    <t>MEM-19554</t>
  </si>
  <si>
    <t>MEM Application - Error message "There seems to be a momentary issue. Please refresh or try again after sometime." while adding a new committee in 'Join Additional Committees' page</t>
  </si>
  <si>
    <t>Duplicate issue-19518</t>
  </si>
  <si>
    <t>RNE Service was down from Infra side.</t>
  </si>
  <si>
    <t>[Invalid] - Member App - HTML text displaying in Select Non-Members list</t>
  </si>
  <si>
    <t>Org Rep member feature was not placed</t>
  </si>
  <si>
    <t>Node issue in Infra</t>
  </si>
  <si>
    <t>When popup was not allowed</t>
  </si>
  <si>
    <t>Volume Stock was not accepted</t>
  </si>
  <si>
    <t>Config key missing</t>
  </si>
  <si>
    <t>id was added in library and got copied</t>
  </si>
  <si>
    <t>Network Issue</t>
  </si>
  <si>
    <t xml:space="preserve">Not deployment is done to fix this issue in the QA environment. This might be the cause of the intermittent infra issue. </t>
  </si>
  <si>
    <t xml:space="preserve">pattern library issue </t>
  </si>
  <si>
    <t>Pre-population was not working</t>
  </si>
  <si>
    <t xml:space="preserve">[Invalid] UAT_3/24/2021-UAT VII- Stage-IA - Manual order - MEM ORG  </t>
  </si>
  <si>
    <t>Invalid</t>
  </si>
  <si>
    <t>Code Fixed</t>
  </si>
  <si>
    <t>Design code issue</t>
  </si>
  <si>
    <t xml:space="preserve">Infra team Restarted RM - Nginx Pod </t>
  </si>
  <si>
    <t>Impacted due to Informational Reinstate flow</t>
  </si>
  <si>
    <t>Miscommunication to QA</t>
  </si>
  <si>
    <t>code issue</t>
  </si>
  <si>
    <t>Wrong url mapped that redirects to 404 page</t>
  </si>
  <si>
    <t>Officer Title updation in DB for subcommittees</t>
  </si>
  <si>
    <t>Sorted the committees list</t>
  </si>
  <si>
    <t>no label in design or story</t>
  </si>
  <si>
    <t>ALT was missing from Image</t>
  </si>
  <si>
    <t>Due to updated system API.</t>
  </si>
  <si>
    <t>Bad data setup in Aventri.</t>
  </si>
  <si>
    <t>Mongo Syncing issue</t>
  </si>
  <si>
    <t>Impacted by implementation of System API changes</t>
  </si>
  <si>
    <t>EKS Node was not in ready state</t>
  </si>
  <si>
    <t>That was caused because of Mem-org new development going on</t>
  </si>
  <si>
    <t>MAE issue</t>
  </si>
  <si>
    <t>Exception handled.</t>
  </si>
  <si>
    <t>[Improvement]- UI : Proposal for Symposium - End Time should be greater than Start Time &amp; Lesser than start time should get grey out</t>
  </si>
  <si>
    <t>That was spelling mistake</t>
  </si>
  <si>
    <t>Missing from implementation</t>
  </si>
  <si>
    <t>Sorting was not mentioned in requirement</t>
  </si>
  <si>
    <t>QA server infra issue</t>
  </si>
  <si>
    <t>MEM-ORG Query updated</t>
  </si>
  <si>
    <t>System/Browser configuration issue</t>
  </si>
  <si>
    <t>RM OSL RNE service was not connecting.</t>
  </si>
  <si>
    <t>no focus due to non-default form control element</t>
  </si>
  <si>
    <t>Data discrepancy on UI &amp; DB, corrected the data by updating the officer title.</t>
  </si>
  <si>
    <t>Org Fields made editable</t>
  </si>
  <si>
    <t>Open API structure is like this</t>
  </si>
  <si>
    <t>Miscommunication in clearing the pre-populated REP info</t>
  </si>
  <si>
    <t>Miscommunication in the requirement.</t>
  </si>
  <si>
    <t>HTML Corrected</t>
  </si>
  <si>
    <t>Message text corrected</t>
  </si>
  <si>
    <t>security group got changed.</t>
  </si>
  <si>
    <t>Onboarding code fixed</t>
  </si>
  <si>
    <t>There was a tricky glitch</t>
  </si>
  <si>
    <t>Book Volume Movement permission retrieved.</t>
  </si>
  <si>
    <t>Member Type selection controlled</t>
  </si>
  <si>
    <t>Refactor problem</t>
  </si>
  <si>
    <t>Some refactoring caused this</t>
  </si>
  <si>
    <t>We need to look into think - story book as there is no framework like this</t>
  </si>
  <si>
    <t>Data Migration Issue - One account associated with multiple role (ASTM_MEMBER &amp; MEMBER_USER)</t>
  </si>
  <si>
    <t>Route correction</t>
  </si>
  <si>
    <t>Class corrected</t>
  </si>
  <si>
    <t>Code fixed</t>
  </si>
  <si>
    <t>As per comment, this ticket is invalid as per acceptance criteria of user story and improvement will be created for the same.</t>
  </si>
  <si>
    <t>Volume format data issue</t>
  </si>
  <si>
    <t>Corrected the member type header</t>
  </si>
  <si>
    <t>Corrected as per design.</t>
  </si>
  <si>
    <t>Field Corrected</t>
  </si>
  <si>
    <t>This is improvement actually which is changed overall Meeting App</t>
  </si>
  <si>
    <t>[INVALID] - UI : 'Reset' button functionality should be improved as suggested in the Description.</t>
  </si>
  <si>
    <t>That was not in actual requirement, we took it as improvement in different way</t>
  </si>
  <si>
    <t>[INVALID] - UI : Alert/ warning messages should be displayed when the Sub-Filter is partially selected (or) when we choose wrong format for All Events</t>
  </si>
  <si>
    <t>This was not in actual story, we took improvement in different way</t>
  </si>
  <si>
    <t>That was missing from code.</t>
  </si>
  <si>
    <t>Miscommunication in understanding the requirement as Text Box is broader term for both text field and text area.</t>
  </si>
  <si>
    <t xml:space="preserve">[INVALID] - UI : Meeting, Symposia and Workshops page looks tiny &amp; shrink &amp; lot of space on right/left side of the page. </t>
  </si>
  <si>
    <t>This occurred as the browser Zoom level was not set to 100%</t>
  </si>
  <si>
    <t>Last moment this wording change was suggested by TCO</t>
  </si>
  <si>
    <t>This is something, which we implemented in different way.</t>
  </si>
  <si>
    <t>HTML FIxes</t>
  </si>
  <si>
    <t>field correction</t>
  </si>
  <si>
    <t>Validation &amp; field correction</t>
  </si>
  <si>
    <t>Duplication of ID's removed.</t>
  </si>
  <si>
    <t xml:space="preserve">one of the boolean field value was null, it should be true or false </t>
  </si>
  <si>
    <t>Code was missed that used to pick standard title.</t>
  </si>
  <si>
    <t>Corrected the mapping of Paid Status Id</t>
  </si>
  <si>
    <t>Data corrupted due to data migration. Fixed the issue by updating MAE DB</t>
  </si>
  <si>
    <t>Corrected mapping of Paid Status ID</t>
  </si>
  <si>
    <t>Invalid Issue</t>
  </si>
  <si>
    <t>Data correction in DB</t>
  </si>
  <si>
    <t>There was gap in Requirement Clarity.</t>
  </si>
  <si>
    <t>Auto-suggestion API partial match condition added</t>
  </si>
  <si>
    <t>Validation fixed</t>
  </si>
  <si>
    <t>Other Application Dependencies Issues -[Depends on Public Team]</t>
  </si>
  <si>
    <t>Invalid Bug</t>
  </si>
  <si>
    <t>Code was not appropriate to handle this</t>
  </si>
  <si>
    <t>Whenever open a different environment in the same browser and try to logout, it gets redirected to the okta console login page rather than the public page</t>
  </si>
  <si>
    <t>Session time out message getting appear while the open different environment in the same browser</t>
  </si>
  <si>
    <t>Corrected the email template.</t>
  </si>
  <si>
    <t>It was not checked for multiple resolutions</t>
  </si>
  <si>
    <t>refactor problem</t>
  </si>
  <si>
    <t>Requirement uncleared to the UAT user</t>
  </si>
  <si>
    <t>public team token to redirect to cart page is expired for dev environmnet. New token is provided fro dev environment and it is update in configuration file.</t>
  </si>
  <si>
    <t>Requirement changed</t>
  </si>
  <si>
    <t xml:space="preserve">Due to not available doc into s3 bucket for standard. </t>
  </si>
  <si>
    <t>incorrect design</t>
  </si>
  <si>
    <t>There was no check for if standard does not exists.</t>
  </si>
  <si>
    <t>There was fluctuation in servers</t>
  </si>
  <si>
    <t xml:space="preserve">working as default </t>
  </si>
  <si>
    <t>ASTM has updated few HTML packages</t>
  </si>
  <si>
    <t>alt info was not provided</t>
  </si>
  <si>
    <t xml:space="preserve">OSL API was getting timed-out. </t>
  </si>
  <si>
    <t>Server pods issue</t>
  </si>
  <si>
    <t>It was infra issue.</t>
  </si>
  <si>
    <t xml:space="preserve">no data in table </t>
  </si>
  <si>
    <t xml:space="preserve">Not implemented the forced check on account number on nick name updataion screen </t>
  </si>
  <si>
    <t xml:space="preserve">it was duplicate due to a same component was called as required </t>
  </si>
  <si>
    <t>Application code issue.</t>
  </si>
  <si>
    <t>Infrastructure issue</t>
  </si>
  <si>
    <t>React code issue</t>
  </si>
  <si>
    <t>Label Requirement was missing</t>
  </si>
  <si>
    <t>Other Application Dependencies Issues -[Fixed by CORE MULE Team]</t>
  </si>
  <si>
    <t>Condition broken on UI.</t>
  </si>
  <si>
    <t>Cookies was renamed, but one was missed</t>
  </si>
  <si>
    <t>Calendar has been fixed to middle of the screen.</t>
  </si>
  <si>
    <t>Code issue</t>
  </si>
  <si>
    <t>Galaxy Fold is not in scope.</t>
  </si>
  <si>
    <t>html code issue</t>
  </si>
  <si>
    <t>Code Issue</t>
  </si>
  <si>
    <t>Point 1 was code Issue but Point 2 was invalid.</t>
  </si>
  <si>
    <t>Committee designation added in message.</t>
  </si>
  <si>
    <t>Implementation is as per consistency.</t>
  </si>
  <si>
    <t>HTML Issue</t>
  </si>
  <si>
    <t>Code issue in service layer</t>
  </si>
  <si>
    <t>This has been implemented similar to Print Membership Card Functionality.</t>
  </si>
  <si>
    <t>Implementation changed as per updates in design.</t>
  </si>
  <si>
    <t>PWC team has changed something.</t>
  </si>
  <si>
    <t>error due to old data</t>
  </si>
  <si>
    <t>application code issue.</t>
  </si>
  <si>
    <t>Bootstrap Limitation</t>
  </si>
  <si>
    <t>html update not NFR</t>
  </si>
  <si>
    <t>regression of one security bug</t>
  </si>
  <si>
    <t>Scheduler was not up in QA.</t>
  </si>
  <si>
    <t>Will be taking as an improvement</t>
  </si>
  <si>
    <t>This ticket is INVALID based on acceptance criteria of MEM-14737.</t>
  </si>
  <si>
    <t>not a valid use case as per MCS 2 req</t>
  </si>
  <si>
    <t>Incomplete data was migrated for Ballot</t>
  </si>
  <si>
    <t>COW Application Access</t>
  </si>
  <si>
    <t>it was code issue redirection url was not right</t>
  </si>
  <si>
    <t>code issue.</t>
  </si>
  <si>
    <t>#1 data issue, #3 improvement</t>
  </si>
  <si>
    <t>There was the requirement gap in 1st &amp; 3rd point but 2nd point was not reproducible.</t>
  </si>
  <si>
    <t>UAT Script was not clear.</t>
  </si>
  <si>
    <t>Taken as an Improvement</t>
  </si>
  <si>
    <t>OKTA Package updated</t>
  </si>
  <si>
    <t>API Code issue</t>
  </si>
  <si>
    <t>Regression of adding new standard dropdown</t>
  </si>
  <si>
    <t>Api code issue</t>
  </si>
  <si>
    <t xml:space="preserve">Impact of changes </t>
  </si>
  <si>
    <t>This issues occurred due to mongo Data &amp; schema refresh.</t>
  </si>
  <si>
    <t>This is an INVALID defect.</t>
  </si>
  <si>
    <t>API Code Issue</t>
  </si>
  <si>
    <t xml:space="preserve">DB Deployment was not done </t>
  </si>
  <si>
    <t>Design updated &amp; some code changed as per design.</t>
  </si>
  <si>
    <t>Database was not deployed</t>
  </si>
  <si>
    <t>This issues was occurred due to some unavailability of date picker in library for 2 points &amp; code issue for 1st point.</t>
  </si>
  <si>
    <t>Attached design mismatched</t>
  </si>
  <si>
    <t>Get pre-signed OSL API was allowing black file names to upload</t>
  </si>
  <si>
    <t>R&amp;E Application was not deployed.</t>
  </si>
  <si>
    <t>Mukesh.Pant</t>
  </si>
  <si>
    <t>This was due to version change in MAE api &amp; it was fixed after deployment.</t>
  </si>
  <si>
    <t>HTML Code fix</t>
  </si>
  <si>
    <t>HTML issue</t>
  </si>
  <si>
    <t>Server POD Issue</t>
  </si>
  <si>
    <t>server pod issue</t>
  </si>
  <si>
    <t>Unable to replicate</t>
  </si>
  <si>
    <t>API call not terminates when no data for user</t>
  </si>
  <si>
    <t>Unable to Replicate</t>
  </si>
  <si>
    <t>Infra issues</t>
  </si>
  <si>
    <t>MIME type validation</t>
  </si>
  <si>
    <t>Edit Icons have been replaced with edit buttons</t>
  </si>
  <si>
    <t>This is an improvement, and not a bug</t>
  </si>
  <si>
    <t>Data migration issue</t>
  </si>
  <si>
    <t>Improvement</t>
  </si>
  <si>
    <t>It is a Migration issue.</t>
  </si>
  <si>
    <t>All other points are out of scope from membership team except Orders URL issue.</t>
  </si>
  <si>
    <t>browser tab not functioning in sequence</t>
  </si>
  <si>
    <t>browser not accessing elements in sequence</t>
  </si>
  <si>
    <t>External Team Dependency</t>
  </si>
  <si>
    <t>Dropdown id's binding corrected</t>
  </si>
  <si>
    <t>This is an invalid issue.</t>
  </si>
  <si>
    <t>Based on the discussion, this has been fixed &amp; taken as an Improvement.</t>
  </si>
  <si>
    <t>incorrect input</t>
  </si>
  <si>
    <t>earlier buttons displayed on mouse hover but not every time buttons will be displayed and hence handled appropriately.</t>
  </si>
  <si>
    <t>ID was missing for this form control</t>
  </si>
  <si>
    <t>hidden text read by screen reader</t>
  </si>
  <si>
    <t>HTML Color set done</t>
  </si>
  <si>
    <t>Data Migration Issue</t>
  </si>
  <si>
    <t>This was not an issue.</t>
  </si>
  <si>
    <t xml:space="preserve">Incorrect Migrated Data </t>
  </si>
  <si>
    <t>This is coming default from IIS server</t>
  </si>
  <si>
    <t>RNE service stopped working on QA environment</t>
  </si>
  <si>
    <t xml:space="preserve">Server Issue </t>
  </si>
  <si>
    <t>this is an invalid ticket.</t>
  </si>
  <si>
    <t>Requirement gap</t>
  </si>
  <si>
    <t>browser issue</t>
  </si>
  <si>
    <t>Config changes</t>
  </si>
  <si>
    <t>This was out of scope.</t>
  </si>
  <si>
    <t>This was Out of Scope.</t>
  </si>
  <si>
    <t>This is an out of scope ticket.</t>
  </si>
  <si>
    <t>Html code issue</t>
  </si>
  <si>
    <t>default behaviour of screen reader</t>
  </si>
  <si>
    <t>Requirement Changed.</t>
  </si>
  <si>
    <t>HTML Code modified</t>
  </si>
  <si>
    <t xml:space="preserve">href missed </t>
  </si>
  <si>
    <t>This ticket is duplicate of MEM-11368, hence selecting "Unclear/Incorrect Requirements/Design" option in Root Cause Category.</t>
  </si>
  <si>
    <t>Back button was never in requirement actually.</t>
  </si>
  <si>
    <t>Verbalization has been corrected.</t>
  </si>
  <si>
    <t>validation missing</t>
  </si>
  <si>
    <t>Yop mail do not provide 100% feature of mails. This is yop mail related issue</t>
  </si>
  <si>
    <t>api route url changed while refactoring the url name</t>
  </si>
  <si>
    <t>This test case was not covered during dev uni testing</t>
  </si>
  <si>
    <t>COR-7260</t>
  </si>
  <si>
    <t>EBS-PIM Integration - Asset type: BOM - Error records are not inserted in aismm.batch_execution_err_details table</t>
  </si>
  <si>
    <t>Production</t>
  </si>
  <si>
    <t>Sudhanshu Singh</t>
  </si>
  <si>
    <t>API Access Issue</t>
  </si>
  <si>
    <t>Data Mapping was not correct</t>
  </si>
  <si>
    <t>Latency Issue</t>
  </si>
  <si>
    <t>49 days - 55 days</t>
  </si>
  <si>
    <t>Count of Issues</t>
  </si>
  <si>
    <t/>
  </si>
  <si>
    <t>Defects Vs Root Cause Category</t>
  </si>
  <si>
    <t>data type of column was incorrect</t>
  </si>
  <si>
    <t>Data issue</t>
  </si>
  <si>
    <t>for some records unique constraint was violating.</t>
  </si>
  <si>
    <t>MEM-19942</t>
  </si>
  <si>
    <t>MEM - Unable to Drop a commitee from Manage Commitee Screen</t>
  </si>
  <si>
    <t>MEM-19914</t>
  </si>
  <si>
    <t>Internal Application - Unable to 'Inactive' the committee on 'Member Committee Full Screen' pop up page</t>
  </si>
  <si>
    <t>MEM-19809</t>
  </si>
  <si>
    <t xml:space="preserve">MAIL Excel sheet - For one of the Organizational member the system didn't display the information in the downloaded MAIL excel sheet </t>
  </si>
  <si>
    <t>DB Query updated</t>
  </si>
  <si>
    <t>MEM-19788</t>
  </si>
  <si>
    <t>The system displayed browser(Safari) autofill while adding the organization name on the MEM application</t>
  </si>
  <si>
    <t>MEM-19783</t>
  </si>
  <si>
    <t>API : Save Attendee Data - Shows 200 Response where "StatusCode" is 400.</t>
  </si>
  <si>
    <t>This is the structure in all API, we are following if anything wend wrong in repository</t>
  </si>
  <si>
    <t>MEM-19757</t>
  </si>
  <si>
    <t>Internal Application - The system displayed an error message i.e. ‘Error occurred while updating committee roster’ with the red bar on top of the ‘Committee Details’ page while updating the ‘Officer Title’ on the ‘Committee Roster’ grid</t>
  </si>
  <si>
    <t>Audit Log Information was modified by Hakuna's changes.</t>
  </si>
  <si>
    <t>MEM-19756</t>
  </si>
  <si>
    <t>The system didn't display the 'Committee(s) you want to join:’ subheader on the 'Review Your Application' step on the 'Join Additional Committees' form page</t>
  </si>
  <si>
    <t>User Story Mismatch</t>
  </si>
  <si>
    <t>MEM-19750</t>
  </si>
  <si>
    <t>There was no such requirement mention</t>
  </si>
  <si>
    <t>As required we will implement in next sprint.</t>
  </si>
  <si>
    <t>API was not working</t>
  </si>
  <si>
    <t>Stage Account migration is going on</t>
  </si>
  <si>
    <t>We are following same pattern if anything is coming bad from database repository</t>
  </si>
  <si>
    <t xml:space="preserve">Specbuilder URL was not clear </t>
  </si>
  <si>
    <t>This was completely improvement, not mention in original story</t>
  </si>
  <si>
    <t>MEM-20296</t>
  </si>
  <si>
    <t>MEM-20231</t>
  </si>
  <si>
    <t>Stage MEM - Unable to view Membership Types in Onboarding Page - Intermittent</t>
  </si>
  <si>
    <t>MEM-20230</t>
  </si>
  <si>
    <t>Accessibility Testing: Alt text is not related to the images in meetings &amp; symposia page.</t>
  </si>
  <si>
    <t>MEM-20189</t>
  </si>
  <si>
    <t>UI : Block Schedule :  Page keeps on loading instead of error message, when there are NO records to generate Block Schedule Report.</t>
  </si>
  <si>
    <t>MEM-20171</t>
  </si>
  <si>
    <t>Regression-API:Get System event data and My next meetings API's returning 405 Method Not Allowed Response</t>
  </si>
  <si>
    <t>Qa needed to remove that test cases from automation</t>
  </si>
  <si>
    <t>MEM-20148</t>
  </si>
  <si>
    <t>Membership Renewal - The first renewal cycle is showing In Progress status from an hour</t>
  </si>
  <si>
    <t>Cosmos Syncing was happening hence the first renewal cycle was slow.</t>
  </si>
  <si>
    <t>MEM-20138</t>
  </si>
  <si>
    <t>Internal App - Getting error while updating Officer Title in Member Committee Details</t>
  </si>
  <si>
    <t>Updated the SQL Query</t>
  </si>
  <si>
    <t>MEM-20133</t>
  </si>
  <si>
    <t>Error message is displayed and gateway timeout error is displayed under WorkItem screens</t>
  </si>
  <si>
    <t>MEM-20129</t>
  </si>
  <si>
    <t>Blank screen is displayed when we navigate to Roster Maintenance screen</t>
  </si>
  <si>
    <t>Hardware Issue</t>
  </si>
  <si>
    <t>MEM-20125</t>
  </si>
  <si>
    <t>The system displayed the error message 'Error occured while getting membership renewal details' when we click on the membership renewal submenu and renewal cycle section is not displayed</t>
  </si>
  <si>
    <t>DB deployment was not happened.</t>
  </si>
  <si>
    <t>MEM-20115</t>
  </si>
  <si>
    <t>Member App - The Membership landing page is displayed without member and committee information</t>
  </si>
  <si>
    <t>MEM-20114</t>
  </si>
  <si>
    <t>MEM-20113</t>
  </si>
  <si>
    <t xml:space="preserve">UI : Regression : Filter by Committee(s) - All is NOT properly displayed </t>
  </si>
  <si>
    <t>There is no any requirement specify, we matched only HTML part</t>
  </si>
  <si>
    <t>MEM-20112</t>
  </si>
  <si>
    <t>MEM - Review page is not showing proper membership Fee for Cooperative Agreement</t>
  </si>
  <si>
    <t>Mapping of Fee Amount corrected</t>
  </si>
  <si>
    <t>MEM-20086</t>
  </si>
  <si>
    <t>Accessibility Testing: User can able to access the disabled data in Membership types , renewal and reinstate membership pages.</t>
  </si>
  <si>
    <t>HTML correction</t>
  </si>
  <si>
    <t>MEM-20083</t>
  </si>
  <si>
    <t>Regression-API-Open API's are not working</t>
  </si>
  <si>
    <t>Infra started POD on QA</t>
  </si>
  <si>
    <t>MEM-20079</t>
  </si>
  <si>
    <t>UI : Unable to view Sponsoring Technical Committee list in Symposia Proposal Form</t>
  </si>
  <si>
    <t>Due to POD issue, Open API sometime not working</t>
  </si>
  <si>
    <t>MEM-20077</t>
  </si>
  <si>
    <t>Internal Application - The system displayed 'The page you are looking for either does not exist or temporarily unavailable.' message when we tried to access details pages in internal app</t>
  </si>
  <si>
    <t>Infrastructure issue- pod related issues</t>
  </si>
  <si>
    <t>MEM-20076</t>
  </si>
  <si>
    <t>Unable to access MEM application - The system is redirecting to the membership type list page after entering the login credentials and the system displayed "Page requested not found 404" message</t>
  </si>
  <si>
    <t>MEM-19975</t>
  </si>
  <si>
    <t>MEM - Unable to view Membership Types in Onboarding Page - Intermittent</t>
  </si>
  <si>
    <t>Viren Dhingra</t>
  </si>
  <si>
    <t>Intermittent Issue</t>
  </si>
  <si>
    <t>Dan Ombati</t>
  </si>
  <si>
    <t>SPB API was not working</t>
  </si>
  <si>
    <t>There was one end point which was causing the problem</t>
  </si>
  <si>
    <t>Maximum length we fixed as improvement.</t>
  </si>
  <si>
    <t>Migration Issue</t>
  </si>
  <si>
    <t>Data Migration corrected the data</t>
  </si>
  <si>
    <t>Mapping of Org Rep was not correct in DB.</t>
  </si>
  <si>
    <t>Waiting for fix</t>
  </si>
  <si>
    <t>Few IPs have not been migrated from Source to Target DB in QA2 for MIG-1718 AccountApplicationAuthenticationSetting</t>
  </si>
  <si>
    <t>MEM-20440</t>
  </si>
  <si>
    <t>The system didn't display the 'Facility' name in IA application after E2E process of Participating and Informational member</t>
  </si>
  <si>
    <t>MEM-20438</t>
  </si>
  <si>
    <t>Internal App - Officer title changes in existing committee members not appearing in the Audit Log</t>
  </si>
  <si>
    <t>MEM-20437</t>
  </si>
  <si>
    <t>The system didn't display the organizational account details in the IA application after E2E 'Organizational Membership' web order process</t>
  </si>
  <si>
    <t>MEM-20436</t>
  </si>
  <si>
    <t>The system displayed "Error occurred while starting renewal cycle." when member tried to start the renewal cycle</t>
  </si>
  <si>
    <t>MEM-20424</t>
  </si>
  <si>
    <t xml:space="preserve">Auto-Renewal Members list - Few member account numbers which are displayed in auto-renewal excel are not present in the Internal UI application </t>
  </si>
  <si>
    <t>MEM-20309</t>
  </si>
  <si>
    <t>Infrastructure issues</t>
  </si>
  <si>
    <t>MEM-20308</t>
  </si>
  <si>
    <t>QA MEM - Unable to view Membership Types in Onboarding Page - Intermittent</t>
  </si>
  <si>
    <t>These images are still static, we actually don't have guideline to show alt text here.</t>
  </si>
  <si>
    <t>Open Defects vs Low Priority</t>
  </si>
  <si>
    <t>Product owner (Pragathi) has priorotized other feature development ahead of this bug fix</t>
  </si>
  <si>
    <t>Open Defects vs Priority (excluded Low priority defects)</t>
  </si>
  <si>
    <t>Sync [db_MEM].[CommitteeMember] table data into COM_MEMBER table - Vote field not getting synced in MCS1</t>
  </si>
  <si>
    <t>MEM-20596</t>
  </si>
  <si>
    <t>UAT VIII- Work item target date based email - 120 day notification rule and conflict with auto suppression</t>
  </si>
  <si>
    <t>MEM-20595</t>
  </si>
  <si>
    <t>UAT VIII- Manual order - MEM ORG</t>
  </si>
  <si>
    <t>MEM-20594</t>
  </si>
  <si>
    <t>UAT VIII- My Student Membership Portal</t>
  </si>
  <si>
    <t>MEM-20593</t>
  </si>
  <si>
    <t>UAT VIII- Update language in hosting tips pdf file</t>
  </si>
  <si>
    <t>MEM-20592</t>
  </si>
  <si>
    <t>UAT VIII- Displaying meetings &amp; symposia based on event types - future meetings</t>
  </si>
  <si>
    <t>MEM-20591</t>
  </si>
  <si>
    <t>UAT VIII- Add exceptions to the publishing status of a standard on work item summary page based on action_cd of ballot items</t>
  </si>
  <si>
    <t>MEM-20587</t>
  </si>
  <si>
    <t>Stage - Manual Order - On the Manual Order page while renewing or adding a new membership, when we click on ‘Continue’ it is not showing next page details.</t>
  </si>
  <si>
    <t>MEM-20576</t>
  </si>
  <si>
    <t>TBD</t>
  </si>
  <si>
    <t>Pragati Pahwa</t>
  </si>
  <si>
    <t>MEM-20575</t>
  </si>
  <si>
    <t>Stage MEM - Unable to view Membership Types Buttons on Onboarding Page  - Intermittent</t>
  </si>
  <si>
    <t>MEM-20574</t>
  </si>
  <si>
    <t>Stage - Internal Staff - After login the page keeps on Loading</t>
  </si>
  <si>
    <t>There was ThrottlingException which was fixed by internal app OSL pod restart</t>
  </si>
  <si>
    <t>MEM-20511</t>
  </si>
  <si>
    <t>Manual Order - On the Manual Order page while renewing or adding a new membership, when we click on ‘Continue’  it is not showing next page details.</t>
  </si>
  <si>
    <t>MEM-20492</t>
  </si>
  <si>
    <t>Committee Overview- Apostrophe</t>
  </si>
  <si>
    <t>Pankaj Ashok Bhalerao</t>
  </si>
  <si>
    <t>Virgen Ruiz Gonzalez</t>
  </si>
  <si>
    <t>MEM-20490</t>
  </si>
  <si>
    <t>Rules and Exception App - RNE App is buffering and system didn't display RNE application</t>
  </si>
  <si>
    <t>Missed the cookie name that was required to run the app</t>
  </si>
  <si>
    <t>MEM-20457</t>
  </si>
  <si>
    <t>Internal App : 'Quantity' is spelled wrong in the "Detailed Meeting Report", when option is chosen as 'With Registration Fee data'</t>
  </si>
  <si>
    <t>Typo mistake</t>
  </si>
  <si>
    <t>MEM-20446</t>
  </si>
  <si>
    <t>The system didn't display the 'Member Address' and 'Phone Number' in the IA application after E2E process Informational member</t>
  </si>
  <si>
    <t>Mongo Sync Issue &amp; caused by hakuna's changes</t>
  </si>
  <si>
    <t>Mapping of Facility corrected</t>
  </si>
  <si>
    <t>Code was merged &amp; deployed of other stories on QA environment.</t>
  </si>
  <si>
    <t>Facility Account Number was displayed against the member account number.</t>
  </si>
  <si>
    <t>Logic was missing on OSL layer</t>
  </si>
  <si>
    <t>COR-7916</t>
  </si>
  <si>
    <t>PDF-REDLINES - Duplicate records found for Asset: PDF-REDLINES in adf_sync as well as QA(adf_cpy) env.</t>
  </si>
  <si>
    <t>COR-7908</t>
  </si>
  <si>
    <t>3PC Products - ProductLine ID is populated as NULL for few 3 PC Products in Product table in Stage env for Incremental runs</t>
  </si>
  <si>
    <t>56 days - 62 days</t>
  </si>
  <si>
    <t>07 days - 13 days</t>
  </si>
  <si>
    <t>Retest Passed, requested Shashikant to update RCC</t>
  </si>
  <si>
    <t>Pending From Business</t>
  </si>
  <si>
    <t>Need to retest</t>
  </si>
  <si>
    <t>Waiting for solution by product owner (MacPhee Sean) - Data Anamoly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</si>
</sst>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5" x14ac:knownFonts="1">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sz val="11"/>
      <color rgb="FF000000"/>
      <name val="Calibri"/>
      <family val="2"/>
    </font>
  </fonts>
  <fills count="12">
    <fill>
      <patternFill patternType="none"/>
    </fill>
    <fill>
      <patternFill patternType="gray125"/>
    </fill>
    <fill>
      <patternFill patternType="solid">
        <fgColor theme="8"/>
        <bgColor indexed="64"/>
      </patternFill>
    </fill>
    <fill>
      <patternFill patternType="solid">
        <fgColor theme="4" tint="0.79998168889431442"/>
        <bgColor theme="4" tint="0.79998168889431442"/>
      </patternFill>
    </fill>
    <fill>
      <patternFill patternType="solid">
        <fgColor theme="5" tint="0.59999389629810485"/>
        <bgColor indexed="64"/>
      </patternFill>
    </fill>
    <fill>
      <patternFill patternType="solid">
        <fgColor rgb="FF92D050"/>
        <bgColor indexed="64"/>
      </patternFill>
    </fill>
    <fill>
      <patternFill patternType="solid">
        <fgColor theme="9" tint="0.39997558519241921"/>
        <bgColor indexed="64"/>
      </patternFill>
    </fill>
    <fill>
      <patternFill patternType="solid">
        <fgColor theme="0"/>
        <bgColor indexed="64"/>
      </patternFill>
    </fill>
    <fill>
      <patternFill patternType="solid">
        <fgColor rgb="FFFFFF00"/>
        <bgColor indexed="64"/>
      </patternFill>
    </fill>
    <fill>
      <patternFill patternType="solid">
        <fgColor theme="5" tint="0.79998168889431442"/>
        <bgColor indexed="64"/>
      </patternFill>
    </fill>
    <fill>
      <patternFill patternType="solid">
        <fgColor rgb="FFE06838"/>
        <bgColor indexed="64"/>
      </patternFill>
    </fill>
    <fill>
      <patternFill patternType="solid">
        <fgColor rgb="FFD9E1F2"/>
        <bgColor indexed="64"/>
      </patternFill>
    </fill>
  </fills>
  <borders count="5">
    <border>
      <left/>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cellStyleXfs>
  <cellXfs count="35">
    <xf numFmtId="0" fontId="0" fillId="0" borderId="0" xfId="0"/>
    <xf numFmtId="22" fontId="0" fillId="0" borderId="0" xfId="0" applyNumberFormat="1"/>
    <xf numFmtId="0" fontId="0" fillId="0" borderId="0" xfId="0" quotePrefix="1"/>
    <xf numFmtId="0" fontId="3" fillId="0" borderId="0" xfId="1"/>
    <xf numFmtId="14" fontId="0" fillId="0" borderId="0" xfId="0" applyNumberFormat="1"/>
    <xf numFmtId="0" fontId="1" fillId="2" borderId="1" xfId="0" applyFont="1" applyFill="1" applyBorder="1" applyAlignment="1">
      <alignment horizontal="center" wrapText="1"/>
    </xf>
    <xf numFmtId="0" fontId="1" fillId="2" borderId="1" xfId="0" applyFont="1" applyFill="1" applyBorder="1" applyAlignment="1">
      <alignment horizontal="center"/>
    </xf>
    <xf numFmtId="0" fontId="1" fillId="2" borderId="2" xfId="0" applyFont="1" applyFill="1" applyBorder="1" applyAlignment="1">
      <alignment horizontal="center" wrapText="1"/>
    </xf>
    <xf numFmtId="0" fontId="0" fillId="0" borderId="0" xfId="0" pivotButton="1"/>
    <xf numFmtId="0" fontId="0" fillId="0" borderId="0" xfId="0" applyAlignment="1">
      <alignment horizontal="left"/>
    </xf>
    <xf numFmtId="0" fontId="0" fillId="0" borderId="0" xfId="0" applyNumberFormat="1"/>
    <xf numFmtId="0" fontId="0" fillId="4" borderId="0" xfId="0" applyFill="1"/>
    <xf numFmtId="0" fontId="0" fillId="5" borderId="0" xfId="0" applyFill="1"/>
    <xf numFmtId="0" fontId="1" fillId="2" borderId="1" xfId="0" applyNumberFormat="1" applyFont="1" applyFill="1" applyBorder="1" applyAlignment="1">
      <alignment horizontal="center" wrapText="1"/>
    </xf>
    <xf numFmtId="0" fontId="0" fillId="0" borderId="3" xfId="0" pivotButton="1" applyBorder="1"/>
    <xf numFmtId="0" fontId="0" fillId="0" borderId="3" xfId="0" applyBorder="1"/>
    <xf numFmtId="0" fontId="2" fillId="3" borderId="3" xfId="0" applyFont="1" applyFill="1" applyBorder="1" applyAlignment="1"/>
    <xf numFmtId="0" fontId="2" fillId="3" borderId="3" xfId="0" applyFont="1" applyFill="1" applyBorder="1"/>
    <xf numFmtId="0" fontId="0" fillId="6" borderId="0" xfId="0" applyFill="1"/>
    <xf numFmtId="0" fontId="0" fillId="0" borderId="3" xfId="0" applyBorder="1" applyAlignment="1">
      <alignment horizontal="left"/>
    </xf>
    <xf numFmtId="0" fontId="0" fillId="0" borderId="3" xfId="0" applyNumberFormat="1" applyBorder="1"/>
    <xf numFmtId="0" fontId="0" fillId="5" borderId="3" xfId="0" applyFill="1" applyBorder="1"/>
    <xf numFmtId="0" fontId="0" fillId="0" borderId="0" xfId="0" applyAlignment="1">
      <alignment wrapText="1"/>
    </xf>
    <xf numFmtId="164" fontId="0" fillId="0" borderId="0" xfId="0" applyNumberFormat="1"/>
    <xf numFmtId="0" fontId="2" fillId="8" borderId="3" xfId="0" applyFont="1" applyFill="1" applyBorder="1"/>
    <xf numFmtId="0" fontId="0" fillId="7" borderId="0" xfId="0" applyFill="1" applyBorder="1"/>
    <xf numFmtId="0" fontId="0" fillId="8" borderId="0" xfId="0" applyFill="1"/>
    <xf numFmtId="164" fontId="0" fillId="8" borderId="0" xfId="0" applyNumberFormat="1" applyFill="1"/>
    <xf numFmtId="0" fontId="0" fillId="0" borderId="0" xfId="0" applyBorder="1"/>
    <xf numFmtId="0" fontId="2" fillId="3" borderId="3" xfId="0" applyNumberFormat="1" applyFont="1" applyFill="1" applyBorder="1"/>
    <xf numFmtId="0" fontId="2" fillId="3" borderId="3" xfId="0" pivotButton="1" applyFont="1" applyFill="1" applyBorder="1" applyAlignment="1"/>
    <xf numFmtId="0" fontId="0" fillId="10" borderId="3" xfId="0" applyFill="1" applyBorder="1"/>
    <xf numFmtId="0" fontId="2" fillId="9" borderId="3" xfId="0" applyFont="1" applyFill="1" applyBorder="1" applyAlignment="1">
      <alignment horizontal="center"/>
    </xf>
    <xf numFmtId="0" fontId="4" fillId="0" borderId="4" xfId="0" applyFont="1" applyBorder="1" applyAlignment="1">
      <alignment horizontal="right" vertical="center"/>
    </xf>
    <xf numFmtId="0" fontId="4" fillId="11" borderId="4" xfId="0" applyFont="1" applyFill="1" applyBorder="1" applyAlignment="1">
      <alignment horizontal="right" vertical="center"/>
    </xf>
  </cellXfs>
  <cellStyles count="2">
    <cellStyle name="Hyperlink" xfId="1" builtinId="8"/>
    <cellStyle name="Normal" xfId="0" builtinId="0"/>
  </cellStyles>
  <dxfs count="4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bgColor rgb="FFFFFF00"/>
        </patternFill>
      </fill>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E06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STM2_Defects_NotClosed_032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Defect Categorization vs Age"/>
      <sheetName val="Comments"/>
      <sheetName val="DefectAnalysis"/>
      <sheetName val="Jira_RawData"/>
    </sheetNames>
    <sheetDataSet>
      <sheetData sheetId="0" refreshError="1"/>
      <sheetData sheetId="1" refreshError="1"/>
      <sheetData sheetId="2" refreshError="1"/>
      <sheetData sheetId="3" refreshError="1"/>
      <sheetData sheetId="4" refreshError="1">
        <row r="1">
          <cell r="A1" t="str">
            <v>Issue Type</v>
          </cell>
          <cell r="B1" t="str">
            <v>Key</v>
          </cell>
          <cell r="C1" t="str">
            <v>Summary</v>
          </cell>
          <cell r="D1" t="str">
            <v>Assignee</v>
          </cell>
          <cell r="E1" t="str">
            <v>Reporter</v>
          </cell>
          <cell r="F1" t="str">
            <v>Status</v>
          </cell>
          <cell r="G1" t="str">
            <v>Updated</v>
          </cell>
          <cell r="H1" t="str">
            <v>Severity</v>
          </cell>
          <cell r="I1" t="str">
            <v>Priority</v>
          </cell>
          <cell r="J1" t="str">
            <v>Test Category</v>
          </cell>
          <cell r="K1" t="str">
            <v>Created</v>
          </cell>
        </row>
        <row r="2">
          <cell r="B2" t="str">
            <v>MIG-3940</v>
          </cell>
          <cell r="C2" t="str">
            <v>Representative Member not getting synced in MCS1 and for One Org Rep , Wrong Rep Member got synced</v>
          </cell>
          <cell r="D2" t="str">
            <v>Shashikant Rai</v>
          </cell>
          <cell r="E2" t="str">
            <v>Vijaya Durga Bonthu</v>
          </cell>
          <cell r="F2" t="str">
            <v>Open</v>
          </cell>
          <cell r="G2">
            <v>44273.575694444444</v>
          </cell>
          <cell r="H2" t="str">
            <v>Moderate</v>
          </cell>
          <cell r="I2" t="str">
            <v>Medium</v>
          </cell>
          <cell r="K2">
            <v>44273.5625</v>
          </cell>
        </row>
        <row r="3">
          <cell r="B3" t="str">
            <v>MIG-3939</v>
          </cell>
          <cell r="C3" t="str">
            <v>MIG_3924: 'MagentoCustomer' job is running successful but all the records getting rejected and no data is loading into table.</v>
          </cell>
          <cell r="D3" t="str">
            <v>Peddi Hanish Kumar</v>
          </cell>
          <cell r="E3" t="str">
            <v>Peddi Hanish Kumar</v>
          </cell>
          <cell r="F3" t="str">
            <v>In Testing</v>
          </cell>
          <cell r="G3">
            <v>44279.713888888888</v>
          </cell>
          <cell r="H3" t="str">
            <v>Moderate</v>
          </cell>
          <cell r="I3" t="str">
            <v>Medium</v>
          </cell>
          <cell r="K3">
            <v>44271.717361111114</v>
          </cell>
        </row>
        <row r="4">
          <cell r="B4" t="str">
            <v>MIG-3916</v>
          </cell>
          <cell r="C4" t="str">
            <v xml:space="preserve">[Duplicate]Migrate MCX Staging table STG_MCXWorkItem data into table [db_WKI].[WorkItem] - Title, Scope, Keywords  columns have  this data"Migration: Missing Description (under discussion)" </v>
          </cell>
          <cell r="D4" t="str">
            <v>Vijaya Durga Bonthu</v>
          </cell>
          <cell r="E4" t="str">
            <v>Vijaya Durga Bonthu</v>
          </cell>
          <cell r="F4" t="str">
            <v>Closed</v>
          </cell>
          <cell r="G4">
            <v>44271.695833333331</v>
          </cell>
          <cell r="I4" t="str">
            <v>Medium</v>
          </cell>
          <cell r="K4">
            <v>44260.680555555555</v>
          </cell>
        </row>
        <row r="5">
          <cell r="B5" t="str">
            <v>MIG-3882</v>
          </cell>
          <cell r="C5" t="str">
            <v xml:space="preserve">Migrate table CCOM_OFFICER_ARCHIVE data into table [db_MEM].[CommitteeMemberOfficerTitleLog] - null values displayed for OfficerModifedby column </v>
          </cell>
          <cell r="D5" t="str">
            <v>Vijaya Durga Bonthu</v>
          </cell>
          <cell r="E5" t="str">
            <v>Vijaya Durga Bonthu</v>
          </cell>
          <cell r="F5" t="str">
            <v>Open</v>
          </cell>
          <cell r="G5">
            <v>44278.817361111112</v>
          </cell>
          <cell r="H5" t="str">
            <v>Moderate</v>
          </cell>
          <cell r="I5" t="str">
            <v>Medium</v>
          </cell>
          <cell r="K5">
            <v>44259.680555555555</v>
          </cell>
        </row>
        <row r="6">
          <cell r="B6" t="str">
            <v>MIG-3876</v>
          </cell>
          <cell r="C6" t="str">
            <v>Observations - For Folder/File Data verification for given 10 specbuilder account.</v>
          </cell>
          <cell r="D6" t="str">
            <v>smitalenka</v>
          </cell>
          <cell r="E6" t="str">
            <v>smitalenka</v>
          </cell>
          <cell r="F6" t="str">
            <v>Closed</v>
          </cell>
          <cell r="G6">
            <v>44263.854166666664</v>
          </cell>
          <cell r="H6" t="str">
            <v>Minor</v>
          </cell>
          <cell r="I6" t="str">
            <v>Low</v>
          </cell>
          <cell r="K6">
            <v>44258.585416666669</v>
          </cell>
        </row>
        <row r="7">
          <cell r="B7" t="str">
            <v>MIG-3862</v>
          </cell>
          <cell r="C7" t="str">
            <v>Migrate Organizational Member from MEMBER_DATA data into table [db_MEM].[Company] - Paid_dat, Paid_Status and Email is not matching in Source and Target</v>
          </cell>
          <cell r="D7" t="str">
            <v>Vijaya Durga Bonthu</v>
          </cell>
          <cell r="E7" t="str">
            <v>Vijaya Durga Bonthu</v>
          </cell>
          <cell r="F7" t="str">
            <v>Open</v>
          </cell>
          <cell r="G7">
            <v>44259.719444444447</v>
          </cell>
          <cell r="H7" t="str">
            <v>Major</v>
          </cell>
          <cell r="I7" t="str">
            <v>High</v>
          </cell>
          <cell r="K7">
            <v>44257.55972222222</v>
          </cell>
        </row>
        <row r="8">
          <cell r="B8" t="str">
            <v>MIG-3786</v>
          </cell>
          <cell r="C8" t="str">
            <v xml:space="preserve">Duplicate DisplayID records for same account </v>
          </cell>
          <cell r="D8" t="str">
            <v>smitalenka</v>
          </cell>
          <cell r="E8" t="str">
            <v>smitalenka</v>
          </cell>
          <cell r="F8" t="str">
            <v>Closed</v>
          </cell>
          <cell r="G8">
            <v>44246.693749999999</v>
          </cell>
          <cell r="H8" t="str">
            <v>Major</v>
          </cell>
          <cell r="I8" t="str">
            <v>High</v>
          </cell>
          <cell r="K8">
            <v>44245.770138888889</v>
          </cell>
        </row>
        <row r="9">
          <cell r="B9" t="str">
            <v>MIG-3711</v>
          </cell>
          <cell r="C9" t="str">
            <v>DataMigration QA: 'Applet' column in 'AccountAuthenticationSetting' is populated with improper values.</v>
          </cell>
          <cell r="D9" t="str">
            <v>Peddi Hanish Kumar</v>
          </cell>
          <cell r="E9" t="str">
            <v>Peddi Hanish Kumar</v>
          </cell>
          <cell r="F9" t="str">
            <v>Closed</v>
          </cell>
          <cell r="G9">
            <v>44243.845138888886</v>
          </cell>
          <cell r="I9" t="str">
            <v>Medium</v>
          </cell>
          <cell r="K9">
            <v>44239.704861111109</v>
          </cell>
        </row>
        <row r="10">
          <cell r="B10" t="str">
            <v>MIG-3571</v>
          </cell>
          <cell r="C10" t="str">
            <v>Few IPs have not been migrated from Source to Target DB in QA2 for MIG-1718 AccountApplicationAuthenticationSetting</v>
          </cell>
          <cell r="D10" t="str">
            <v>Naveen Kumar Dhiviti</v>
          </cell>
          <cell r="E10" t="str">
            <v>Naveen Kumar Dhiviti</v>
          </cell>
          <cell r="F10" t="str">
            <v>Closed</v>
          </cell>
          <cell r="G10">
            <v>44217.644444444442</v>
          </cell>
          <cell r="H10" t="str">
            <v>Major</v>
          </cell>
          <cell r="I10" t="str">
            <v>High</v>
          </cell>
          <cell r="K10">
            <v>44208.765277777777</v>
          </cell>
        </row>
        <row r="11">
          <cell r="B11" t="str">
            <v>MIG-3537</v>
          </cell>
          <cell r="C11" t="str">
            <v>AccountAuthenticationSetting job failed in QA2 with ERROR: invalid input syntax for type json and Unable to prepare for execution of the transformation</v>
          </cell>
          <cell r="D11" t="str">
            <v>Naveen Kumar Dhiviti</v>
          </cell>
          <cell r="E11" t="str">
            <v>Naveen Kumar Dhiviti</v>
          </cell>
          <cell r="F11" t="str">
            <v>Closed</v>
          </cell>
          <cell r="G11">
            <v>44204.761111111111</v>
          </cell>
          <cell r="H11" t="str">
            <v>Major</v>
          </cell>
          <cell r="I11" t="str">
            <v>High</v>
          </cell>
          <cell r="K11">
            <v>44203.684027777781</v>
          </cell>
        </row>
        <row r="12">
          <cell r="B12" t="str">
            <v>MIG-3516</v>
          </cell>
          <cell r="C12" t="str">
            <v>MIG-3475: 'ContentSecurity' column in 'SubscriptionApplicationSetting' is not populated as per given logic.</v>
          </cell>
          <cell r="D12" t="str">
            <v>Peddi Hanish Kumar</v>
          </cell>
          <cell r="E12" t="str">
            <v>Peddi Hanish Kumar</v>
          </cell>
          <cell r="F12" t="str">
            <v>Closed</v>
          </cell>
          <cell r="G12">
            <v>44201.674305555556</v>
          </cell>
          <cell r="H12" t="str">
            <v>Moderate</v>
          </cell>
          <cell r="I12" t="str">
            <v>Medium</v>
          </cell>
          <cell r="K12">
            <v>44193.71875</v>
          </cell>
        </row>
        <row r="13">
          <cell r="B13" t="str">
            <v>MIG-3511</v>
          </cell>
          <cell r="C13" t="str">
            <v>DATA column data in Source is not matching with Target column Data for MIG-3492 Content Source Tracking</v>
          </cell>
          <cell r="D13" t="str">
            <v>Naveen Kumar Dhiviti</v>
          </cell>
          <cell r="E13" t="str">
            <v>Naveen Kumar Dhiviti</v>
          </cell>
          <cell r="F13" t="str">
            <v>Closed</v>
          </cell>
          <cell r="G13">
            <v>44201.759722222225</v>
          </cell>
          <cell r="H13" t="str">
            <v>Major</v>
          </cell>
          <cell r="I13" t="str">
            <v>High</v>
          </cell>
          <cell r="K13">
            <v>44193.656944444447</v>
          </cell>
        </row>
        <row r="14">
          <cell r="B14" t="str">
            <v>MIG-3467</v>
          </cell>
          <cell r="C14" t="str">
            <v>rangeIPs have invalid syntax MIG-1720, MIG-1718 and Usage Report in SubscriptionApplicationSetting table is populated with back slashes MIG-1727</v>
          </cell>
          <cell r="D14" t="str">
            <v>Naveen Kumar Dhiviti</v>
          </cell>
          <cell r="E14" t="str">
            <v>Naveen Kumar Dhiviti</v>
          </cell>
          <cell r="F14" t="str">
            <v>Closed</v>
          </cell>
          <cell r="G14">
            <v>44215.818749999999</v>
          </cell>
          <cell r="H14" t="str">
            <v>Major</v>
          </cell>
          <cell r="I14" t="str">
            <v>High</v>
          </cell>
          <cell r="K14">
            <v>44182.538194444445</v>
          </cell>
        </row>
        <row r="15">
          <cell r="B15" t="str">
            <v>MIG-3366</v>
          </cell>
          <cell r="C15" t="str">
            <v>Inactive Reason - Society Removal reason is not being synced in MCS1</v>
          </cell>
          <cell r="D15" t="str">
            <v>Deepak Joshi</v>
          </cell>
          <cell r="E15" t="str">
            <v>Vijaya Durga Bonthu</v>
          </cell>
          <cell r="F15" t="str">
            <v>In Dev</v>
          </cell>
          <cell r="G15">
            <v>44274.902083333334</v>
          </cell>
          <cell r="H15" t="str">
            <v>Major</v>
          </cell>
          <cell r="I15" t="str">
            <v>Medium</v>
          </cell>
          <cell r="K15">
            <v>44169.759722222225</v>
          </cell>
        </row>
        <row r="16">
          <cell r="B16" t="str">
            <v>MIG-3365</v>
          </cell>
          <cell r="C16" t="str">
            <v>If account is made "not paid" or "hold" in MCS2, then date should be null and not appear in MCS1</v>
          </cell>
          <cell r="D16" t="str">
            <v>Vijaya Durga Bonthu</v>
          </cell>
          <cell r="E16" t="str">
            <v>Vijaya Durga Bonthu</v>
          </cell>
          <cell r="F16" t="str">
            <v>Closed</v>
          </cell>
          <cell r="G16">
            <v>44243.638888888891</v>
          </cell>
          <cell r="H16" t="str">
            <v>Major</v>
          </cell>
          <cell r="I16" t="str">
            <v>Medium</v>
          </cell>
          <cell r="K16">
            <v>44169.756944444445</v>
          </cell>
        </row>
        <row r="17">
          <cell r="B17" t="str">
            <v>MIG-3356</v>
          </cell>
          <cell r="C17" t="str">
            <v>Running 'master_data.kjb' job through PDI is not loading complete data for 'DeliveryMethod' and 'DeliveryPlatform' tables.</v>
          </cell>
          <cell r="D17" t="str">
            <v>Peddi Hanish Kumar</v>
          </cell>
          <cell r="E17" t="str">
            <v>Peddi Hanish Kumar</v>
          </cell>
          <cell r="F17" t="str">
            <v>Closed</v>
          </cell>
          <cell r="G17">
            <v>44166.776388888888</v>
          </cell>
          <cell r="H17" t="str">
            <v>Moderate</v>
          </cell>
          <cell r="I17" t="str">
            <v>Medium</v>
          </cell>
          <cell r="K17">
            <v>44166.632638888892</v>
          </cell>
        </row>
        <row r="18">
          <cell r="B18" t="str">
            <v>MIG-3263</v>
          </cell>
          <cell r="C18" t="str">
            <v>[Duplicate-MIG-3051]Ballot_Vote_Trans - Main Committee Ballots are not getting synced in MCS1</v>
          </cell>
          <cell r="D18" t="str">
            <v>Vijaya Durga Bonthu</v>
          </cell>
          <cell r="E18" t="str">
            <v>Vijaya Durga Bonthu</v>
          </cell>
          <cell r="F18" t="str">
            <v>Closed</v>
          </cell>
          <cell r="G18">
            <v>44194.773611111108</v>
          </cell>
          <cell r="H18" t="str">
            <v>Major</v>
          </cell>
          <cell r="I18" t="str">
            <v>Medium</v>
          </cell>
          <cell r="K18">
            <v>44160.017361111109</v>
          </cell>
        </row>
        <row r="19">
          <cell r="B19" t="str">
            <v>MIG-3262</v>
          </cell>
          <cell r="C19" t="str">
            <v>Committee Officer - Adding multiple members with the same officer title are being allowed in MCS2 in Main and Sub Committee</v>
          </cell>
          <cell r="D19" t="str">
            <v>Shashikant Rai</v>
          </cell>
          <cell r="E19" t="str">
            <v>Vijaya Durga Bonthu</v>
          </cell>
          <cell r="F19" t="str">
            <v>Open</v>
          </cell>
          <cell r="G19">
            <v>44169.760416666664</v>
          </cell>
          <cell r="H19" t="str">
            <v>Major</v>
          </cell>
          <cell r="I19" t="str">
            <v>High</v>
          </cell>
          <cell r="K19">
            <v>44159.995138888888</v>
          </cell>
        </row>
        <row r="20">
          <cell r="B20" t="str">
            <v>MIG-3261</v>
          </cell>
          <cell r="C20" t="str">
            <v xml:space="preserve"> [db_MEM].[CommitteeMeetingSequence] - Meeting sequence should not be hard deleted as per MCS1 </v>
          </cell>
          <cell r="D20" t="str">
            <v>Vijaya Durga Bonthu</v>
          </cell>
          <cell r="E20" t="str">
            <v>Vijaya Durga Bonthu</v>
          </cell>
          <cell r="F20" t="str">
            <v>Closed</v>
          </cell>
          <cell r="G20">
            <v>44236.669444444444</v>
          </cell>
          <cell r="H20" t="str">
            <v>Major</v>
          </cell>
          <cell r="I20" t="str">
            <v>Medium</v>
          </cell>
          <cell r="K20">
            <v>44159.992361111108</v>
          </cell>
        </row>
        <row r="21">
          <cell r="B21" t="str">
            <v>MIG-3256</v>
          </cell>
          <cell r="C21" t="str">
            <v>Process Ballot Votes - 'Abstains ' votes not getting synced in MCS1  for Main Committee Ballot</v>
          </cell>
          <cell r="D21" t="str">
            <v>Vijaya Durga Bonthu</v>
          </cell>
          <cell r="E21" t="str">
            <v>Vijaya Durga Bonthu</v>
          </cell>
          <cell r="F21" t="str">
            <v>Closed</v>
          </cell>
          <cell r="G21">
            <v>44175.693749999999</v>
          </cell>
          <cell r="H21" t="str">
            <v>Major</v>
          </cell>
          <cell r="I21" t="str">
            <v>High</v>
          </cell>
          <cell r="K21">
            <v>44159.57916666667</v>
          </cell>
        </row>
        <row r="22">
          <cell r="B22" t="str">
            <v>MIG-3255</v>
          </cell>
          <cell r="C22" t="str">
            <v>Sync [db_MEM].[FeeGroup] (MCS 2.0) table data into [TELEPHONES] (MCS 1.0) table - MCS1 not accepting all the characters from MCS2</v>
          </cell>
          <cell r="D22" t="str">
            <v>Vijaya Durga Bonthu</v>
          </cell>
          <cell r="E22" t="str">
            <v>Vijaya Durga Bonthu</v>
          </cell>
          <cell r="F22" t="str">
            <v>Closed</v>
          </cell>
          <cell r="G22">
            <v>44236.67083333333</v>
          </cell>
          <cell r="I22" t="str">
            <v>Medium</v>
          </cell>
          <cell r="K22">
            <v>44159.570833333331</v>
          </cell>
        </row>
        <row r="23">
          <cell r="B23" t="str">
            <v>MIG-3254</v>
          </cell>
          <cell r="C23" t="str">
            <v>Sync [db_MEM].[FeeGroup] (MCS 2.0) table data into [TELEPHONES] (MCS 1.0) table - MCS1 not accepting all the characters from MCS2</v>
          </cell>
          <cell r="D23" t="str">
            <v>Vijaya Durga Bonthu</v>
          </cell>
          <cell r="E23" t="str">
            <v>Vijaya Durga Bonthu</v>
          </cell>
          <cell r="F23" t="str">
            <v>Closed</v>
          </cell>
          <cell r="G23">
            <v>44246.708333333336</v>
          </cell>
          <cell r="I23" t="str">
            <v>Medium</v>
          </cell>
          <cell r="K23">
            <v>44159.570833333331</v>
          </cell>
        </row>
        <row r="24">
          <cell r="B24" t="str">
            <v>MIG-3216</v>
          </cell>
          <cell r="C24" t="str">
            <v>Ballot Vote Rationale table - All the HTML formatting tags getting synced in MCS1 database</v>
          </cell>
          <cell r="D24" t="str">
            <v>Vijaya Durga Bonthu</v>
          </cell>
          <cell r="E24" t="str">
            <v>Vijaya Durga Bonthu</v>
          </cell>
          <cell r="F24" t="str">
            <v>Closed</v>
          </cell>
          <cell r="G24">
            <v>44236.669444444444</v>
          </cell>
          <cell r="H24" t="str">
            <v>Major</v>
          </cell>
          <cell r="I24" t="str">
            <v>High</v>
          </cell>
          <cell r="K24">
            <v>44155.552777777775</v>
          </cell>
        </row>
        <row r="25">
          <cell r="B25" t="str">
            <v>MIG-3215</v>
          </cell>
          <cell r="C25" t="str">
            <v>COM_OFFICER table - Committee officers getting synced as "Inactive" in MCS1</v>
          </cell>
          <cell r="D25" t="str">
            <v>Shashikant Rai</v>
          </cell>
          <cell r="E25" t="str">
            <v>Vijaya Durga Bonthu</v>
          </cell>
          <cell r="F25" t="str">
            <v>Open</v>
          </cell>
          <cell r="G25">
            <v>44169.760416666664</v>
          </cell>
          <cell r="H25" t="str">
            <v>Major</v>
          </cell>
          <cell r="I25" t="str">
            <v>High</v>
          </cell>
          <cell r="K25">
            <v>44154.989583333336</v>
          </cell>
        </row>
        <row r="26">
          <cell r="B26" t="str">
            <v>MIG-3213</v>
          </cell>
          <cell r="C26" t="str">
            <v>Ballot Vote Rationale table - Multiple comments are not getting synced in MCS1 Database</v>
          </cell>
          <cell r="D26" t="str">
            <v>Vijaya Durga Bonthu</v>
          </cell>
          <cell r="E26" t="str">
            <v>Vijaya Durga Bonthu</v>
          </cell>
          <cell r="F26" t="str">
            <v>Closed</v>
          </cell>
          <cell r="G26">
            <v>44194.769444444442</v>
          </cell>
          <cell r="H26" t="str">
            <v>Major</v>
          </cell>
          <cell r="I26" t="str">
            <v>High</v>
          </cell>
          <cell r="K26">
            <v>44154.953472222223</v>
          </cell>
        </row>
        <row r="27">
          <cell r="B27" t="str">
            <v>MIG-3057</v>
          </cell>
          <cell r="C27" t="str">
            <v>Sync [db_MEM].[committee] table data into COM_OVERVIEW table - Overview column - tagged data is not getting synced in MCS2 Database and UI</v>
          </cell>
          <cell r="D27" t="str">
            <v>Vijaya Durga Bonthu</v>
          </cell>
          <cell r="E27" t="str">
            <v>Vijaya Durga Bonthu</v>
          </cell>
          <cell r="F27" t="str">
            <v>Closed</v>
          </cell>
          <cell r="G27">
            <v>44236.670138888891</v>
          </cell>
          <cell r="H27" t="str">
            <v>Moderate</v>
          </cell>
          <cell r="I27" t="str">
            <v>Medium</v>
          </cell>
          <cell r="K27">
            <v>44145.974305555559</v>
          </cell>
        </row>
        <row r="28">
          <cell r="B28" t="str">
            <v>MIG-3055</v>
          </cell>
          <cell r="C28" t="str">
            <v>Section column is not getting displayed as NULL for few records in ContentNote table MIG-2132</v>
          </cell>
          <cell r="D28" t="str">
            <v>Naveen Kumar Dhiviti</v>
          </cell>
          <cell r="E28" t="str">
            <v>Naveen Kumar Dhiviti</v>
          </cell>
          <cell r="F28" t="str">
            <v>Closed</v>
          </cell>
          <cell r="G28">
            <v>44145.732638888891</v>
          </cell>
          <cell r="H28" t="str">
            <v>Moderate</v>
          </cell>
          <cell r="I28" t="str">
            <v>Medium</v>
          </cell>
          <cell r="K28">
            <v>44145.48333333333</v>
          </cell>
        </row>
        <row r="29">
          <cell r="B29" t="str">
            <v>MIG-3053</v>
          </cell>
          <cell r="C29" t="str">
            <v>Ballot_Vote_trans : For 'ITEM_NR' column - It  should be synced with prefix '00'</v>
          </cell>
          <cell r="D29" t="str">
            <v>Vijaya Durga Bonthu</v>
          </cell>
          <cell r="E29" t="str">
            <v>Vijaya Durga Bonthu</v>
          </cell>
          <cell r="F29" t="str">
            <v>Closed</v>
          </cell>
          <cell r="G29">
            <v>44194.772222222222</v>
          </cell>
          <cell r="H29" t="str">
            <v>Major</v>
          </cell>
          <cell r="I29" t="str">
            <v>Medium</v>
          </cell>
          <cell r="K29">
            <v>44144.950694444444</v>
          </cell>
        </row>
        <row r="30">
          <cell r="B30" t="str">
            <v>MIG-3051</v>
          </cell>
          <cell r="C30" t="str">
            <v xml:space="preserve">Balloting - sync is not sending the correct information to MCS1.0 </v>
          </cell>
          <cell r="D30" t="str">
            <v>Vijaya Durga Bonthu</v>
          </cell>
          <cell r="E30" t="str">
            <v>Vijaya Durga Bonthu</v>
          </cell>
          <cell r="F30" t="str">
            <v>Closed</v>
          </cell>
          <cell r="G30">
            <v>44194.489583333336</v>
          </cell>
          <cell r="H30" t="str">
            <v>Major</v>
          </cell>
          <cell r="I30" t="str">
            <v>Medium</v>
          </cell>
          <cell r="K30">
            <v>44141.997916666667</v>
          </cell>
        </row>
        <row r="31">
          <cell r="B31" t="str">
            <v>MIG-3050</v>
          </cell>
          <cell r="C31" t="str">
            <v>Create Committee and assign officer roles - Officer roles are not synced in MCS1 DB and UI</v>
          </cell>
          <cell r="D31" t="str">
            <v>Shashikant Rai</v>
          </cell>
          <cell r="E31" t="str">
            <v>Vijaya Durga Bonthu</v>
          </cell>
          <cell r="F31" t="str">
            <v>Open</v>
          </cell>
          <cell r="G31">
            <v>44274.479166666664</v>
          </cell>
          <cell r="H31" t="str">
            <v>Major</v>
          </cell>
          <cell r="I31" t="str">
            <v>High</v>
          </cell>
          <cell r="K31">
            <v>44141.990972222222</v>
          </cell>
        </row>
        <row r="32">
          <cell r="B32" t="str">
            <v>MIG-3048</v>
          </cell>
          <cell r="C32" t="str">
            <v>Committee - Sequence &amp; Meeting Dates - Creating Committee sequence and Meeting dates are allowed for Sub Committees</v>
          </cell>
          <cell r="D32" t="str">
            <v>Shashikant Rai</v>
          </cell>
          <cell r="E32" t="str">
            <v>Vijaya Durga Bonthu</v>
          </cell>
          <cell r="F32" t="str">
            <v>Closed</v>
          </cell>
          <cell r="G32">
            <v>44280.807638888888</v>
          </cell>
          <cell r="H32" t="str">
            <v>Major</v>
          </cell>
          <cell r="I32" t="str">
            <v>Medium</v>
          </cell>
          <cell r="K32">
            <v>44141.986111111109</v>
          </cell>
        </row>
        <row r="33">
          <cell r="B33" t="str">
            <v>MIG-3046</v>
          </cell>
          <cell r="C33" t="str">
            <v>Sync [db_MEM].[FeeGroup] (MCS 2.0) table data into [ADDRESSES] (MCS 1.0) table - Address table observations</v>
          </cell>
          <cell r="D33" t="str">
            <v>Vijaya Durga Bonthu</v>
          </cell>
          <cell r="E33" t="str">
            <v>Vijaya Durga Bonthu</v>
          </cell>
          <cell r="F33" t="str">
            <v>Closed</v>
          </cell>
          <cell r="G33">
            <v>44238.75277777778</v>
          </cell>
          <cell r="H33" t="str">
            <v>Major</v>
          </cell>
          <cell r="I33" t="str">
            <v>Medium</v>
          </cell>
          <cell r="K33">
            <v>44141.977777777778</v>
          </cell>
        </row>
        <row r="34">
          <cell r="B34" t="str">
            <v>MIG-3044</v>
          </cell>
          <cell r="C34" t="str">
            <v>Sync [db_MEM].[CommitteeMeetingDates] table data into COM_MEETING table - Meeting dates not synced in MCS1</v>
          </cell>
          <cell r="D34" t="str">
            <v>Vijaya Durga Bonthu</v>
          </cell>
          <cell r="E34" t="str">
            <v>Vijaya Durga Bonthu</v>
          </cell>
          <cell r="F34" t="str">
            <v>Closed</v>
          </cell>
          <cell r="G34">
            <v>44236.671527777777</v>
          </cell>
          <cell r="I34" t="str">
            <v>Medium</v>
          </cell>
          <cell r="K34">
            <v>44141.75</v>
          </cell>
        </row>
        <row r="35">
          <cell r="B35" t="str">
            <v>MIG-3042</v>
          </cell>
          <cell r="C35" t="str">
            <v xml:space="preserve">ContentFavorite data is not getting loaded into ContentFavorite table after running job in QA2 - MIG-1781    </v>
          </cell>
          <cell r="D35" t="str">
            <v>Naveen Kumar Dhiviti</v>
          </cell>
          <cell r="E35" t="str">
            <v>Naveen Kumar Dhiviti</v>
          </cell>
          <cell r="F35" t="str">
            <v>Closed</v>
          </cell>
          <cell r="G35">
            <v>44144.713194444441</v>
          </cell>
          <cell r="H35" t="str">
            <v>Major</v>
          </cell>
          <cell r="I35" t="str">
            <v>High</v>
          </cell>
          <cell r="K35">
            <v>44140.74722222222</v>
          </cell>
        </row>
        <row r="36">
          <cell r="B36" t="str">
            <v>MIG-3012</v>
          </cell>
          <cell r="C36" t="str">
            <v>145 records are going into Error for AccountApplicationUserRole MIG-1719</v>
          </cell>
          <cell r="D36" t="str">
            <v>Naveen Kumar Dhiviti</v>
          </cell>
          <cell r="E36" t="str">
            <v>Naveen Kumar Dhiviti</v>
          </cell>
          <cell r="F36" t="str">
            <v>Closed</v>
          </cell>
          <cell r="G36">
            <v>44146.802083333336</v>
          </cell>
          <cell r="H36" t="str">
            <v>Moderate</v>
          </cell>
          <cell r="I36" t="str">
            <v>Medium</v>
          </cell>
          <cell r="K36">
            <v>44139.668749999997</v>
          </cell>
        </row>
        <row r="37">
          <cell r="B37" t="str">
            <v>MIG-3007</v>
          </cell>
          <cell r="C37" t="str">
            <v>Migrate table COMPASS_COLLAB_BALLOT_VOTES (MCX) to BallotItemVote and BallotItemChoice Table (AISSB) - Data not migrated for BallotItemVote Table in QA2</v>
          </cell>
          <cell r="D37" t="str">
            <v>smitalenka</v>
          </cell>
          <cell r="E37" t="str">
            <v>smitalenka</v>
          </cell>
          <cell r="F37" t="str">
            <v>Closed</v>
          </cell>
          <cell r="G37">
            <v>44162.602777777778</v>
          </cell>
          <cell r="H37" t="str">
            <v>Major</v>
          </cell>
          <cell r="I37" t="str">
            <v>High</v>
          </cell>
          <cell r="K37">
            <v>44138.65347222222</v>
          </cell>
        </row>
        <row r="38">
          <cell r="B38" t="str">
            <v>MIG-2998</v>
          </cell>
          <cell r="C38" t="str">
            <v>MIG_2510: mae_account_id and mae_account_user_Id populating NULL for all records in the 'MajentoCustomer' table in QA2.</v>
          </cell>
          <cell r="D38" t="str">
            <v>Peddi Hanish Kumar</v>
          </cell>
          <cell r="E38" t="str">
            <v>Peddi Hanish Kumar</v>
          </cell>
          <cell r="F38" t="str">
            <v>Closed</v>
          </cell>
          <cell r="G38">
            <v>44162.600694444445</v>
          </cell>
          <cell r="H38" t="str">
            <v>Moderate</v>
          </cell>
          <cell r="I38" t="str">
            <v>Medium</v>
          </cell>
          <cell r="K38">
            <v>44134.647222222222</v>
          </cell>
        </row>
        <row r="39">
          <cell r="B39" t="str">
            <v>MIG-2989</v>
          </cell>
          <cell r="C39" t="str">
            <v>Source and Target table data is not matching and 5103 records are going into Error for User story MIG-1715 AccountSetting table</v>
          </cell>
          <cell r="D39" t="str">
            <v>Naveen Kumar Dhiviti</v>
          </cell>
          <cell r="E39" t="str">
            <v>Naveen Kumar Dhiviti</v>
          </cell>
          <cell r="F39" t="str">
            <v>Closed</v>
          </cell>
          <cell r="G39">
            <v>44162.602083333331</v>
          </cell>
          <cell r="H39" t="str">
            <v>Major</v>
          </cell>
          <cell r="I39" t="str">
            <v>High</v>
          </cell>
          <cell r="K39">
            <v>44133.486805555556</v>
          </cell>
        </row>
        <row r="40">
          <cell r="B40" t="str">
            <v>MIG-2973</v>
          </cell>
          <cell r="C40" t="str">
            <v>Withdrawal with Replacement of a Standard - WorkItems are not synced in MCS1 Database and UI</v>
          </cell>
          <cell r="D40" t="str">
            <v>Shashikant Rai</v>
          </cell>
          <cell r="E40" t="str">
            <v>Vijaya Durga Bonthu</v>
          </cell>
          <cell r="F40" t="str">
            <v>Open</v>
          </cell>
          <cell r="G40">
            <v>44169.760416666664</v>
          </cell>
          <cell r="H40" t="str">
            <v>Major</v>
          </cell>
          <cell r="I40" t="str">
            <v>High</v>
          </cell>
          <cell r="K40">
            <v>44132.651388888888</v>
          </cell>
        </row>
        <row r="41">
          <cell r="B41" t="str">
            <v>MIG-2971</v>
          </cell>
          <cell r="C41" t="str">
            <v>Reinstatement of a Standard - Synced Committee details are invalid</v>
          </cell>
          <cell r="D41" t="str">
            <v>Shashikant Rai</v>
          </cell>
          <cell r="E41" t="str">
            <v>Vijaya Durga Bonthu</v>
          </cell>
          <cell r="F41" t="str">
            <v>Open</v>
          </cell>
          <cell r="G41">
            <v>44169.760416666664</v>
          </cell>
          <cell r="H41" t="str">
            <v>Major</v>
          </cell>
          <cell r="I41" t="str">
            <v>High</v>
          </cell>
          <cell r="K41">
            <v>44132.647916666669</v>
          </cell>
        </row>
        <row r="42">
          <cell r="B42" t="str">
            <v>MIG-2952</v>
          </cell>
          <cell r="C42" t="str">
            <v>MIG_2512_MajentoAccountContacts: Record count mismatch between source and target.</v>
          </cell>
          <cell r="D42" t="str">
            <v>Peddi Hanish Kumar</v>
          </cell>
          <cell r="E42" t="str">
            <v>Peddi Hanish Kumar</v>
          </cell>
          <cell r="F42" t="str">
            <v>Closed</v>
          </cell>
          <cell r="G42">
            <v>44162.602083333331</v>
          </cell>
          <cell r="H42" t="str">
            <v>Moderate</v>
          </cell>
          <cell r="I42" t="str">
            <v>Medium</v>
          </cell>
          <cell r="K42">
            <v>44130.524305555555</v>
          </cell>
        </row>
        <row r="43">
          <cell r="B43" t="str">
            <v>MIG-2947</v>
          </cell>
          <cell r="C43" t="str">
            <v>CSVTARGET_KEY_PK' - This should be ‘WKITMMCS’ + ‘Unique number’. Unique number should increment by 1 for each new record.</v>
          </cell>
          <cell r="D43" t="str">
            <v>Vijaya Durga Bonthu</v>
          </cell>
          <cell r="E43" t="str">
            <v>Vijaya Durga Bonthu</v>
          </cell>
          <cell r="F43" t="str">
            <v>Closed</v>
          </cell>
          <cell r="G43">
            <v>44151.993055555555</v>
          </cell>
          <cell r="H43" t="str">
            <v>Major</v>
          </cell>
          <cell r="I43" t="str">
            <v>High</v>
          </cell>
          <cell r="K43">
            <v>44126.738194444442</v>
          </cell>
        </row>
        <row r="44">
          <cell r="B44" t="str">
            <v>MIG-2941</v>
          </cell>
          <cell r="C44" t="str">
            <v>marketing_preference column in MagentoCustomer table is getting displayed as marketting_preference for MIG-2510</v>
          </cell>
          <cell r="D44" t="str">
            <v>Naveen Kumar Dhiviti</v>
          </cell>
          <cell r="E44" t="str">
            <v>Naveen Kumar Dhiviti</v>
          </cell>
          <cell r="F44" t="str">
            <v>Closed</v>
          </cell>
          <cell r="G44">
            <v>44162.648611111108</v>
          </cell>
          <cell r="H44" t="str">
            <v>Minor</v>
          </cell>
          <cell r="I44" t="str">
            <v>Low</v>
          </cell>
          <cell r="K44">
            <v>44125.695138888892</v>
          </cell>
        </row>
        <row r="45">
          <cell r="B45" t="str">
            <v>MIG-2932</v>
          </cell>
          <cell r="C45" t="str">
            <v xml:space="preserve"> Short Description column is getting displayed in the 'Ballot' &amp; 'BallotItem' table  which is not as per the User Story </v>
          </cell>
          <cell r="D45" t="str">
            <v>smitalenka</v>
          </cell>
          <cell r="E45" t="str">
            <v>smitalenka</v>
          </cell>
          <cell r="F45" t="str">
            <v>Closed</v>
          </cell>
          <cell r="G45">
            <v>44162.602777777778</v>
          </cell>
          <cell r="H45" t="str">
            <v>Moderate</v>
          </cell>
          <cell r="I45" t="str">
            <v>Medium</v>
          </cell>
          <cell r="K45">
            <v>44124.657638888886</v>
          </cell>
        </row>
        <row r="46">
          <cell r="B46" t="str">
            <v>MIG-2931</v>
          </cell>
          <cell r="C46" t="str">
            <v>Sync [db_WKI].[WorkItem] (MCS 2.0) table data into [CSV_TARGET] (MCS 1.0) table for NEW Standard - WorkItem data is not being synced in MCS1 - [WorkItemTypeLiteral] column  should not be null</v>
          </cell>
          <cell r="D46" t="str">
            <v>Vijaya Durga Bonthu</v>
          </cell>
          <cell r="E46" t="str">
            <v>Vijaya Durga Bonthu</v>
          </cell>
          <cell r="F46" t="str">
            <v>Closed</v>
          </cell>
          <cell r="G46">
            <v>44151.993055555555</v>
          </cell>
          <cell r="H46" t="str">
            <v>Showstopper</v>
          </cell>
          <cell r="I46" t="str">
            <v>High</v>
          </cell>
          <cell r="K46">
            <v>44124.605555555558</v>
          </cell>
        </row>
        <row r="47">
          <cell r="B47" t="str">
            <v>MIG-2929</v>
          </cell>
          <cell r="C47" t="str">
            <v>Parent Group ID is not displaying correctly in Group table as per the source Table Data.</v>
          </cell>
          <cell r="D47" t="str">
            <v>smitalenka</v>
          </cell>
          <cell r="E47" t="str">
            <v>smitalenka</v>
          </cell>
          <cell r="F47" t="str">
            <v>Closed</v>
          </cell>
          <cell r="G47">
            <v>44162.602777777778</v>
          </cell>
          <cell r="H47" t="str">
            <v>Moderate</v>
          </cell>
          <cell r="I47" t="str">
            <v>Medium</v>
          </cell>
          <cell r="K47">
            <v>44123.779861111114</v>
          </cell>
        </row>
        <row r="48">
          <cell r="B48" t="str">
            <v>MIG-2921</v>
          </cell>
          <cell r="C48" t="str">
            <v xml:space="preserve">Short Description column is getting displayed in the 'Group' table which is not as per the User Story MIG-2126 confluence </v>
          </cell>
          <cell r="D48" t="str">
            <v>smitalenka</v>
          </cell>
          <cell r="E48" t="str">
            <v>smitalenka</v>
          </cell>
          <cell r="F48" t="str">
            <v>Closed</v>
          </cell>
          <cell r="G48">
            <v>44162.602777777778</v>
          </cell>
          <cell r="H48" t="str">
            <v>Moderate</v>
          </cell>
          <cell r="I48" t="str">
            <v>Medium</v>
          </cell>
          <cell r="K48">
            <v>44123.540972222225</v>
          </cell>
        </row>
        <row r="49">
          <cell r="B49" t="str">
            <v>MIG-2912</v>
          </cell>
          <cell r="C49" t="str">
            <v>MIG-1798: 'GracePeriod' column is populated with NULL for all records even though few values exists from source.</v>
          </cell>
          <cell r="D49" t="str">
            <v>Peddi Hanish Kumar</v>
          </cell>
          <cell r="E49" t="str">
            <v>Peddi Hanish Kumar</v>
          </cell>
          <cell r="F49" t="str">
            <v>Closed</v>
          </cell>
          <cell r="G49">
            <v>44162.602777777778</v>
          </cell>
          <cell r="H49" t="str">
            <v>Moderate</v>
          </cell>
          <cell r="I49" t="str">
            <v>Medium</v>
          </cell>
          <cell r="K49">
            <v>44118.620138888888</v>
          </cell>
        </row>
        <row r="50">
          <cell r="B50" t="str">
            <v>MIG-2907</v>
          </cell>
          <cell r="C50" t="str">
            <v>Sync [db_MEM].[FeeGroup] (MCS 2.0) table data into [ADDRESSES] (MCS 1.0) table - Names and Address data not being synced in MCS1 QA</v>
          </cell>
          <cell r="D50" t="str">
            <v>Vijaya Durga Bonthu</v>
          </cell>
          <cell r="E50" t="str">
            <v>Vijaya Durga Bonthu</v>
          </cell>
          <cell r="F50" t="str">
            <v>Closed</v>
          </cell>
          <cell r="G50">
            <v>44166.834027777775</v>
          </cell>
          <cell r="H50" t="str">
            <v>Showstopper</v>
          </cell>
          <cell r="I50" t="str">
            <v>Critical</v>
          </cell>
          <cell r="K50">
            <v>44116.908333333333</v>
          </cell>
        </row>
        <row r="51">
          <cell r="B51" t="str">
            <v>MIG-2884</v>
          </cell>
          <cell r="C51" t="str">
            <v>Migration for Draft (AISSB) from COMPASS_COLLAB_DOCS (MCX) - Script failed in QA1 due to ERROR: null value in column "CreatedByID" violates not-null constraint</v>
          </cell>
          <cell r="D51" t="str">
            <v>smitalenka</v>
          </cell>
          <cell r="E51" t="str">
            <v>smitalenka</v>
          </cell>
          <cell r="F51" t="str">
            <v>Closed</v>
          </cell>
          <cell r="G51">
            <v>44162.602777777778</v>
          </cell>
          <cell r="H51" t="str">
            <v>Major</v>
          </cell>
          <cell r="I51" t="str">
            <v>High</v>
          </cell>
          <cell r="K51">
            <v>44113.552083333336</v>
          </cell>
        </row>
        <row r="52">
          <cell r="B52" t="str">
            <v>MIG-2883</v>
          </cell>
          <cell r="C52" t="str">
            <v>AccountAddress table is not getting loaded with data after running job in QA1 environment - MIG-1713</v>
          </cell>
          <cell r="D52" t="str">
            <v>Naveen Kumar Dhiviti</v>
          </cell>
          <cell r="E52" t="str">
            <v>Naveen Kumar Dhiviti</v>
          </cell>
          <cell r="F52" t="str">
            <v>Closed</v>
          </cell>
          <cell r="G52">
            <v>44162.645833333336</v>
          </cell>
          <cell r="H52" t="str">
            <v>Moderate</v>
          </cell>
          <cell r="I52" t="str">
            <v>High</v>
          </cell>
          <cell r="K52">
            <v>44113.499305555553</v>
          </cell>
        </row>
        <row r="53">
          <cell r="B53" t="str">
            <v>MIG-2881</v>
          </cell>
          <cell r="C53" t="str">
            <v xml:space="preserve">User table has junk characters in FirstName, LastName columns - MIG-1686 </v>
          </cell>
          <cell r="D53" t="str">
            <v>Sean MacPhee</v>
          </cell>
          <cell r="E53" t="str">
            <v>Naveen Kumar Dhiviti</v>
          </cell>
          <cell r="F53" t="str">
            <v>Closed</v>
          </cell>
          <cell r="G53">
            <v>44174.496527777781</v>
          </cell>
          <cell r="H53" t="str">
            <v>Major</v>
          </cell>
          <cell r="I53" t="str">
            <v>Medium</v>
          </cell>
          <cell r="K53">
            <v>44112.904166666667</v>
          </cell>
        </row>
        <row r="54">
          <cell r="B54" t="str">
            <v>MIG-2869</v>
          </cell>
          <cell r="C54" t="str">
            <v>LCAVersion is getting displayed as 1 and IES TenantCode attachment data mismatch in Confluence page, table column LCA in New Stage DB for MIG-1902</v>
          </cell>
          <cell r="D54" t="str">
            <v>Naveen Kumar Dhiviti</v>
          </cell>
          <cell r="E54" t="str">
            <v>Naveen Kumar Dhiviti</v>
          </cell>
          <cell r="F54" t="str">
            <v>Closed</v>
          </cell>
          <cell r="G54">
            <v>44162.645833333336</v>
          </cell>
          <cell r="H54" t="str">
            <v>Moderate</v>
          </cell>
          <cell r="I54" t="str">
            <v>High</v>
          </cell>
          <cell r="K54">
            <v>44105.827777777777</v>
          </cell>
        </row>
        <row r="55">
          <cell r="B55" t="str">
            <v>MIG-2863</v>
          </cell>
          <cell r="C55" t="str">
            <v>Application,DeliveryMethod,DeliveryPlatform data is not as per the confluence pages after DBA loaded PIM data in QA1 and QA2 - User story MIG-2494</v>
          </cell>
          <cell r="D55" t="str">
            <v>Naveen Kumar Dhiviti</v>
          </cell>
          <cell r="E55" t="str">
            <v>Naveen Kumar Dhiviti</v>
          </cell>
          <cell r="F55" t="str">
            <v>Closed</v>
          </cell>
          <cell r="G55">
            <v>44162.645833333336</v>
          </cell>
          <cell r="H55" t="str">
            <v>Showstopper</v>
          </cell>
          <cell r="I55" t="str">
            <v>Critical</v>
          </cell>
          <cell r="K55">
            <v>44104.557638888888</v>
          </cell>
        </row>
        <row r="56">
          <cell r="B56" t="str">
            <v>MIG-2841</v>
          </cell>
          <cell r="C56" t="str">
            <v>MIG_2513: PDI job is failing in QA1 for 'MajentoAccountRelationships' with 'Unexpected Error'</v>
          </cell>
          <cell r="D56" t="str">
            <v>Peddi Hanish Kumar</v>
          </cell>
          <cell r="E56" t="str">
            <v>Peddi Hanish Kumar</v>
          </cell>
          <cell r="F56" t="str">
            <v>Closed</v>
          </cell>
          <cell r="G56">
            <v>44162.602777777778</v>
          </cell>
          <cell r="H56" t="str">
            <v>Moderate</v>
          </cell>
          <cell r="I56" t="str">
            <v>Medium</v>
          </cell>
          <cell r="K56">
            <v>44102.724305555559</v>
          </cell>
        </row>
        <row r="57">
          <cell r="B57" t="str">
            <v>MIG-2834</v>
          </cell>
          <cell r="C57" t="str">
            <v>MIG_2511: '_email' column is populated with just ','(comma) which is coming from source.</v>
          </cell>
          <cell r="D57" t="str">
            <v>Peddi Hanish Kumar</v>
          </cell>
          <cell r="E57" t="str">
            <v>Peddi Hanish Kumar</v>
          </cell>
          <cell r="F57" t="str">
            <v>Closed</v>
          </cell>
          <cell r="G57">
            <v>44162.602777777778</v>
          </cell>
          <cell r="H57" t="str">
            <v>Moderate</v>
          </cell>
          <cell r="I57" t="str">
            <v>Medium</v>
          </cell>
          <cell r="K57">
            <v>44102.549305555556</v>
          </cell>
        </row>
        <row r="58">
          <cell r="B58" t="str">
            <v>MIG-2826</v>
          </cell>
          <cell r="C58" t="str">
            <v>MIG_1713: Discrepancy in number of records from source to target in 'AccountAddress' table.</v>
          </cell>
          <cell r="D58" t="str">
            <v>Peddi Hanish Kumar</v>
          </cell>
          <cell r="E58" t="str">
            <v>Peddi Hanish Kumar</v>
          </cell>
          <cell r="F58" t="str">
            <v>Closed</v>
          </cell>
          <cell r="G58">
            <v>44162.603472222225</v>
          </cell>
          <cell r="H58" t="str">
            <v>Moderate</v>
          </cell>
          <cell r="I58" t="str">
            <v>Medium</v>
          </cell>
          <cell r="K58">
            <v>44099.772916666669</v>
          </cell>
        </row>
        <row r="59">
          <cell r="B59" t="str">
            <v>MIG-2791</v>
          </cell>
          <cell r="C59" t="str">
            <v>Account table script in QA2 did not loading the data after running successfully for user story MIG-1684</v>
          </cell>
          <cell r="D59" t="str">
            <v>Naveen Kumar Dhiviti</v>
          </cell>
          <cell r="E59" t="str">
            <v>Naveen Kumar Dhiviti</v>
          </cell>
          <cell r="F59" t="str">
            <v>Closed</v>
          </cell>
          <cell r="G59">
            <v>44162.645833333336</v>
          </cell>
          <cell r="H59" t="str">
            <v>Major</v>
          </cell>
          <cell r="I59" t="str">
            <v>High</v>
          </cell>
          <cell r="K59">
            <v>44097.771527777775</v>
          </cell>
        </row>
        <row r="60">
          <cell r="B60" t="str">
            <v>MIG-2769</v>
          </cell>
          <cell r="C60" t="str">
            <v>Fields Differences between adf and astm_db - Field DataRetentionPolicy does not exist in Account Setting table.</v>
          </cell>
          <cell r="D60" t="str">
            <v>smitalenka</v>
          </cell>
          <cell r="E60" t="str">
            <v>smitalenka</v>
          </cell>
          <cell r="F60" t="str">
            <v>Closed</v>
          </cell>
          <cell r="G60">
            <v>44162.602777777778</v>
          </cell>
          <cell r="H60" t="str">
            <v>Major</v>
          </cell>
          <cell r="I60" t="str">
            <v>High</v>
          </cell>
          <cell r="K60">
            <v>44097.683333333334</v>
          </cell>
        </row>
        <row r="61">
          <cell r="B61" t="str">
            <v>MIG-2745</v>
          </cell>
          <cell r="C61" t="str">
            <v>Ballot: There is a 6 hour difference in date values when compared between source and target for Ballot.</v>
          </cell>
          <cell r="D61" t="str">
            <v>Peddi Hanish Kumar</v>
          </cell>
          <cell r="E61" t="str">
            <v>Peddi Hanish Kumar</v>
          </cell>
          <cell r="F61" t="str">
            <v>Closed</v>
          </cell>
          <cell r="G61">
            <v>44162.603472222225</v>
          </cell>
          <cell r="H61" t="str">
            <v>Moderate</v>
          </cell>
          <cell r="I61" t="str">
            <v>Medium</v>
          </cell>
          <cell r="K61">
            <v>44095.554861111108</v>
          </cell>
        </row>
        <row r="62">
          <cell r="B62" t="str">
            <v>MIG-2715</v>
          </cell>
          <cell r="C62" t="str">
            <v>Migration for UserEmailSetting (AISSB) from COMPASS_COLLAB_EMAIL_SETTINGS (MCX) - Script failed in QA1 due to ERROR: column "AccountID" does not exist</v>
          </cell>
          <cell r="D62" t="str">
            <v>smitalenka</v>
          </cell>
          <cell r="E62" t="str">
            <v>smitalenka</v>
          </cell>
          <cell r="F62" t="str">
            <v>Closed</v>
          </cell>
          <cell r="G62">
            <v>44162.602777777778</v>
          </cell>
          <cell r="H62" t="str">
            <v>Major</v>
          </cell>
          <cell r="I62" t="str">
            <v>High</v>
          </cell>
          <cell r="K62">
            <v>44091.930555555555</v>
          </cell>
        </row>
        <row r="63">
          <cell r="B63" t="str">
            <v>MIG-2698</v>
          </cell>
          <cell r="C63" t="str">
            <v>Migration for Group (AISSB) from COMPASS_COLLAB_GROUPS (MCX) - Script failed in QA1 due to relation "aissb_temp.Group" does not exist</v>
          </cell>
          <cell r="D63" t="str">
            <v>smitalenka</v>
          </cell>
          <cell r="E63" t="str">
            <v>smitalenka</v>
          </cell>
          <cell r="F63" t="str">
            <v>Closed</v>
          </cell>
          <cell r="G63">
            <v>44162.602777777778</v>
          </cell>
          <cell r="H63" t="str">
            <v>Showstopper</v>
          </cell>
          <cell r="I63" t="str">
            <v>Critical</v>
          </cell>
          <cell r="K63">
            <v>44091.709027777775</v>
          </cell>
        </row>
        <row r="64">
          <cell r="B64" t="str">
            <v>MIG-2690</v>
          </cell>
          <cell r="C64" t="str">
            <v>Migration for ApplicationAccountSetting (AISSB) from COMPASS_COLLAB_USE (MCX) - Script failed in QA1 due to 'relation "temp_aissb.ApplicationAccountSetting" does not exist'</v>
          </cell>
          <cell r="D64" t="str">
            <v>smitalenka</v>
          </cell>
          <cell r="E64" t="str">
            <v>Vijaya Durga Bonthu</v>
          </cell>
          <cell r="F64" t="str">
            <v>Closed</v>
          </cell>
          <cell r="G64">
            <v>44162.601388888892</v>
          </cell>
          <cell r="H64" t="str">
            <v>Showstopper</v>
          </cell>
          <cell r="I64" t="str">
            <v>Critical</v>
          </cell>
          <cell r="K64">
            <v>44090.642361111109</v>
          </cell>
        </row>
        <row r="65">
          <cell r="B65" t="str">
            <v>MIG-2685</v>
          </cell>
          <cell r="C65" t="str">
            <v>Migrate data from [Source table] to "Account" table in target - Account Script failed in QA due to "Unknown column 'IHS_ACCOUNT' in 'field list'"</v>
          </cell>
          <cell r="D65" t="str">
            <v>Vijaya Durga Bonthu</v>
          </cell>
          <cell r="E65" t="str">
            <v>Vijaya Durga Bonthu</v>
          </cell>
          <cell r="F65" t="str">
            <v>Closed</v>
          </cell>
          <cell r="G65">
            <v>44162.601388888892</v>
          </cell>
          <cell r="H65" t="str">
            <v>Showstopper</v>
          </cell>
          <cell r="I65" t="str">
            <v>Critical</v>
          </cell>
          <cell r="K65">
            <v>44089.799305555556</v>
          </cell>
        </row>
        <row r="66">
          <cell r="B66" t="str">
            <v>MIG-2653</v>
          </cell>
          <cell r="C66" t="str">
            <v>MIG_2409_2487: ID columns populating as 0 when the value from source is coming as NULL</v>
          </cell>
          <cell r="D66" t="str">
            <v>Peddi Hanish Kumar</v>
          </cell>
          <cell r="E66" t="str">
            <v>Peddi Hanish Kumar</v>
          </cell>
          <cell r="F66" t="str">
            <v>Closed</v>
          </cell>
          <cell r="G66">
            <v>44162.604166666664</v>
          </cell>
          <cell r="H66" t="str">
            <v>Moderate</v>
          </cell>
          <cell r="I66" t="str">
            <v>Medium</v>
          </cell>
          <cell r="K66">
            <v>44088.708333333336</v>
          </cell>
        </row>
        <row r="67">
          <cell r="B67" t="str">
            <v>MIG-2652</v>
          </cell>
          <cell r="C67" t="str">
            <v>Pentaho - Scripts getting failed due to 'DeleiveryMethodId'  column</v>
          </cell>
          <cell r="D67" t="str">
            <v>Vijaya Durga Bonthu</v>
          </cell>
          <cell r="E67" t="str">
            <v>Vijaya Durga Bonthu</v>
          </cell>
          <cell r="F67" t="str">
            <v>Closed</v>
          </cell>
          <cell r="G67">
            <v>44162.601388888892</v>
          </cell>
          <cell r="H67" t="str">
            <v>Showstopper</v>
          </cell>
          <cell r="I67" t="str">
            <v>Critical</v>
          </cell>
          <cell r="K67">
            <v>44088.659722222219</v>
          </cell>
        </row>
        <row r="68">
          <cell r="B68" t="str">
            <v>MIG-2631</v>
          </cell>
          <cell r="C68" t="str">
            <v>GroupID column data in Draft table is not getting displayed as it is mapped to the column GROUP_ID in COMPASS_COLLAB_DOCS table and not as per MIG-2129 user story</v>
          </cell>
          <cell r="D68" t="str">
            <v>Naveen Kumar Dhiviti</v>
          </cell>
          <cell r="E68" t="str">
            <v>Naveen Kumar Dhiviti</v>
          </cell>
          <cell r="F68" t="str">
            <v>Closed</v>
          </cell>
          <cell r="G68">
            <v>44162.646527777775</v>
          </cell>
          <cell r="H68" t="str">
            <v>Moderate</v>
          </cell>
          <cell r="I68" t="str">
            <v>Medium</v>
          </cell>
          <cell r="K68">
            <v>44084.863194444442</v>
          </cell>
        </row>
        <row r="69">
          <cell r="B69" t="str">
            <v>MIG-2619</v>
          </cell>
          <cell r="C69" t="str">
            <v>MIG_2487: 'END_DATE' column value is populating NULL in the 'Account contacts' and 'Account Relationship' tables though the data exists in source.</v>
          </cell>
          <cell r="D69" t="str">
            <v>Peddi Hanish Kumar</v>
          </cell>
          <cell r="E69" t="str">
            <v>Peddi Hanish Kumar</v>
          </cell>
          <cell r="F69" t="str">
            <v>Closed</v>
          </cell>
          <cell r="G69">
            <v>44162.604166666664</v>
          </cell>
          <cell r="H69" t="str">
            <v>Moderate</v>
          </cell>
          <cell r="I69" t="str">
            <v>Medium</v>
          </cell>
          <cell r="K69">
            <v>44083.51666666667</v>
          </cell>
        </row>
        <row r="70">
          <cell r="B70" t="str">
            <v>MIG-2612</v>
          </cell>
          <cell r="C70" t="str">
            <v xml:space="preserve">Source Subscription_usersand Target table AccountAuthenticationSettingID data mismatch for the user story MIG-2562 </v>
          </cell>
          <cell r="D70" t="str">
            <v>Naveen Kumar Dhiviti</v>
          </cell>
          <cell r="E70" t="str">
            <v>Naveen Kumar Dhiviti</v>
          </cell>
          <cell r="F70" t="str">
            <v>Closed</v>
          </cell>
          <cell r="G70">
            <v>44162.646527777775</v>
          </cell>
          <cell r="H70" t="str">
            <v>Major</v>
          </cell>
          <cell r="I70" t="str">
            <v>High</v>
          </cell>
          <cell r="K70">
            <v>44082.847916666666</v>
          </cell>
        </row>
        <row r="71">
          <cell r="B71" t="str">
            <v>MIG-2599</v>
          </cell>
          <cell r="C71" t="str">
            <v>MIG_2409: Logic for 'Address_default_delivery' is wrongly implemented due to which all the records are populated blank.</v>
          </cell>
          <cell r="D71" t="str">
            <v>Peddi Hanish Kumar</v>
          </cell>
          <cell r="E71" t="str">
            <v>Peddi Hanish Kumar</v>
          </cell>
          <cell r="F71" t="str">
            <v>Closed</v>
          </cell>
          <cell r="G71">
            <v>44162.604166666664</v>
          </cell>
          <cell r="H71" t="str">
            <v>Moderate</v>
          </cell>
          <cell r="I71" t="str">
            <v>High</v>
          </cell>
          <cell r="K71">
            <v>44082.611111111109</v>
          </cell>
        </row>
        <row r="72">
          <cell r="B72" t="str">
            <v>MIG-2598</v>
          </cell>
          <cell r="C72" t="str">
            <v>MIG_2409: There are 4 records with blank 'EMAIL_ADDRESS' which is a unique filed for EBS ACCOUNT SITES</v>
          </cell>
          <cell r="D72" t="str">
            <v>Peddi Hanish Kumar</v>
          </cell>
          <cell r="E72" t="str">
            <v>Peddi Hanish Kumar</v>
          </cell>
          <cell r="F72" t="str">
            <v>Closed</v>
          </cell>
          <cell r="G72">
            <v>44162.604861111111</v>
          </cell>
          <cell r="H72" t="str">
            <v>Moderate</v>
          </cell>
          <cell r="I72" t="str">
            <v>Medium</v>
          </cell>
          <cell r="K72">
            <v>44082.605555555558</v>
          </cell>
        </row>
        <row r="73">
          <cell r="B73" t="str">
            <v>MIG-2581</v>
          </cell>
          <cell r="C73" t="str">
            <v xml:space="preserve">Migration for AccountGroupType (AISSB) from COMPASS_COLLAB_GROUPS (MCX) - GroupTypeID column - Null values displayed </v>
          </cell>
          <cell r="D73" t="str">
            <v>Vijaya Durga Bonthu</v>
          </cell>
          <cell r="E73" t="str">
            <v>Vijaya Durga Bonthu</v>
          </cell>
          <cell r="F73" t="str">
            <v>Closed</v>
          </cell>
          <cell r="G73">
            <v>44162.601388888892</v>
          </cell>
          <cell r="I73" t="str">
            <v>Medium</v>
          </cell>
          <cell r="K73">
            <v>44081.670138888891</v>
          </cell>
        </row>
        <row r="74">
          <cell r="B74" t="str">
            <v>MIG-2551</v>
          </cell>
          <cell r="C74" t="str">
            <v>MIG_2411: 'AccountID' column is getting displayed in the target table which is not mentioned in the confluence page.</v>
          </cell>
          <cell r="D74" t="str">
            <v>Peddi Hanish Kumar</v>
          </cell>
          <cell r="E74" t="str">
            <v>Peddi Hanish Kumar</v>
          </cell>
          <cell r="F74" t="str">
            <v>Closed</v>
          </cell>
          <cell r="G74">
            <v>44162.604861111111</v>
          </cell>
          <cell r="H74" t="str">
            <v>Moderate</v>
          </cell>
          <cell r="I74" t="str">
            <v>Medium</v>
          </cell>
          <cell r="K74">
            <v>44078.668055555558</v>
          </cell>
        </row>
        <row r="75">
          <cell r="B75" t="str">
            <v>MIG-2550</v>
          </cell>
          <cell r="C75" t="str">
            <v>MIG_2411: 'Batching' value is not populated as per the given mapping sheet.</v>
          </cell>
          <cell r="D75" t="str">
            <v>Peddi Hanish Kumar</v>
          </cell>
          <cell r="E75" t="str">
            <v>Peddi Hanish Kumar</v>
          </cell>
          <cell r="F75" t="str">
            <v>Closed</v>
          </cell>
          <cell r="G75">
            <v>44162.605555555558</v>
          </cell>
          <cell r="I75" t="str">
            <v>Medium</v>
          </cell>
          <cell r="K75">
            <v>44078.661111111112</v>
          </cell>
        </row>
        <row r="76">
          <cell r="B76" t="str">
            <v>MIG-2533</v>
          </cell>
          <cell r="C76" t="str">
            <v>MIG_2076: Difference in unit_selling_price,tax,line_total values from EBS to staging 1 tables for EBS_ORDER_LINES.</v>
          </cell>
          <cell r="D76" t="str">
            <v>Peddi Hanish Kumar</v>
          </cell>
          <cell r="E76" t="str">
            <v>Peddi Hanish Kumar</v>
          </cell>
          <cell r="F76" t="str">
            <v>Closed</v>
          </cell>
          <cell r="G76">
            <v>44162.605555555558</v>
          </cell>
          <cell r="H76" t="str">
            <v>Moderate</v>
          </cell>
          <cell r="I76" t="str">
            <v>Medium</v>
          </cell>
          <cell r="K76">
            <v>44077.788194444445</v>
          </cell>
        </row>
        <row r="77">
          <cell r="B77" t="str">
            <v>MIG-2528</v>
          </cell>
          <cell r="C77" t="str">
            <v>FileMetaDataId is not getting synced in MCS 1.0 - Gettting error in Pentaho as 'ORA-12899: value too large for column "ASTMADMIN"."BALLOT_VOTE_TRANS"."FILE_ATTACHMENT" (actual: 55, maximum: 50) ISU001'</v>
          </cell>
          <cell r="D77" t="str">
            <v>Vijaya Durga Bonthu</v>
          </cell>
          <cell r="E77" t="str">
            <v>Vijaya Durga Bonthu</v>
          </cell>
          <cell r="F77" t="str">
            <v>Closed</v>
          </cell>
          <cell r="G77">
            <v>44140.684027777781</v>
          </cell>
          <cell r="H77" t="str">
            <v>Major</v>
          </cell>
          <cell r="I77" t="str">
            <v>High</v>
          </cell>
          <cell r="K77">
            <v>44077.7</v>
          </cell>
        </row>
        <row r="78">
          <cell r="B78" t="str">
            <v>MIG-2476</v>
          </cell>
          <cell r="C78" t="str">
            <v>EBS_CONTACTS: START_DATE,END_DATE and CONTACT_LAST_UPDATE column values are populated NULL for all records in staging 1</v>
          </cell>
          <cell r="D78" t="str">
            <v>Peddi Hanish Kumar</v>
          </cell>
          <cell r="E78" t="str">
            <v>Peddi Hanish Kumar</v>
          </cell>
          <cell r="F78" t="str">
            <v>Closed</v>
          </cell>
          <cell r="G78">
            <v>44162.605555555558</v>
          </cell>
          <cell r="H78" t="str">
            <v>Moderate</v>
          </cell>
          <cell r="I78" t="str">
            <v>Medium</v>
          </cell>
          <cell r="K78">
            <v>44075.538888888892</v>
          </cell>
        </row>
        <row r="79">
          <cell r="B79" t="str">
            <v>MIG-2466</v>
          </cell>
          <cell r="C79" t="str">
            <v xml:space="preserve">ContentFavorite data is not getting displayed in ContentFavorite table    </v>
          </cell>
          <cell r="D79" t="str">
            <v>Naveen Kumar Dhiviti</v>
          </cell>
          <cell r="E79" t="str">
            <v>Naveen Kumar Dhiviti</v>
          </cell>
          <cell r="F79" t="str">
            <v>Closed</v>
          </cell>
          <cell r="G79">
            <v>44162.646527777775</v>
          </cell>
          <cell r="H79" t="str">
            <v>Major</v>
          </cell>
          <cell r="I79" t="str">
            <v>High</v>
          </cell>
          <cell r="K79">
            <v>44074.802777777775</v>
          </cell>
        </row>
        <row r="80">
          <cell r="B80" t="str">
            <v>MIG-2463</v>
          </cell>
          <cell r="C80" t="str">
            <v>MIG_1891: 'Short Description' column is missing in the 'Ballot' table.</v>
          </cell>
          <cell r="D80" t="str">
            <v>Peddi Hanish Kumar</v>
          </cell>
          <cell r="E80" t="str">
            <v>Peddi Hanish Kumar</v>
          </cell>
          <cell r="F80" t="str">
            <v>Closed</v>
          </cell>
          <cell r="G80">
            <v>44162.606249999997</v>
          </cell>
          <cell r="H80" t="str">
            <v>Moderate</v>
          </cell>
          <cell r="I80" t="str">
            <v>Medium</v>
          </cell>
          <cell r="K80">
            <v>44074.73333333333</v>
          </cell>
        </row>
        <row r="81">
          <cell r="B81" t="str">
            <v>MIG-2454</v>
          </cell>
          <cell r="C81" t="str">
            <v>ShortDescription column is not present in AISSB Table Name Group as per MIG-2126 user story</v>
          </cell>
          <cell r="D81" t="str">
            <v>Naveen Kumar Dhiviti</v>
          </cell>
          <cell r="E81" t="str">
            <v>Naveen Kumar Dhiviti</v>
          </cell>
          <cell r="F81" t="str">
            <v>Closed</v>
          </cell>
          <cell r="G81">
            <v>44162.646527777775</v>
          </cell>
          <cell r="H81" t="str">
            <v>Moderate</v>
          </cell>
          <cell r="I81" t="str">
            <v>Medium</v>
          </cell>
          <cell r="K81">
            <v>44071.801388888889</v>
          </cell>
        </row>
        <row r="82">
          <cell r="B82" t="str">
            <v>MIG-2450</v>
          </cell>
          <cell r="C82" t="str">
            <v>Migrate table COMPASS_COLLAB_BALLOT_VOTES (MCX) to BallotItemVote and BallotItemChoice Table (AISSB) - Data is not migrated for BallotItemVote Table in Dev</v>
          </cell>
          <cell r="D82" t="str">
            <v>Vijaya Durga Bonthu</v>
          </cell>
          <cell r="E82" t="str">
            <v>Vijaya Durga Bonthu</v>
          </cell>
          <cell r="F82" t="str">
            <v>Closed</v>
          </cell>
          <cell r="G82">
            <v>44162.601388888892</v>
          </cell>
          <cell r="I82" t="str">
            <v>Medium</v>
          </cell>
          <cell r="K82">
            <v>44071.74722222222</v>
          </cell>
        </row>
        <row r="83">
          <cell r="B83" t="str">
            <v>MIG-2433</v>
          </cell>
          <cell r="C83" t="str">
            <v>MIG_2122: DefaultRoleID and DefaultClassificationID populating NULL for all the records.</v>
          </cell>
          <cell r="D83" t="str">
            <v>Peddi Hanish Kumar</v>
          </cell>
          <cell r="E83" t="str">
            <v>Peddi Hanish Kumar</v>
          </cell>
          <cell r="F83" t="str">
            <v>Closed</v>
          </cell>
          <cell r="G83">
            <v>44162.606249999997</v>
          </cell>
          <cell r="H83" t="str">
            <v>Moderate</v>
          </cell>
          <cell r="I83" t="str">
            <v>Medium</v>
          </cell>
          <cell r="K83">
            <v>44071.55972222222</v>
          </cell>
        </row>
        <row r="84">
          <cell r="B84" t="str">
            <v>MIG-2430</v>
          </cell>
          <cell r="C84" t="str">
            <v xml:space="preserve">Migration for AccountGroupType (AISSB) from COMPASS_COLLAB_GROUPS (MCX) - Account Numbers are not found in MCX table </v>
          </cell>
          <cell r="D84" t="str">
            <v>Vijaya Durga Bonthu</v>
          </cell>
          <cell r="E84" t="str">
            <v>Vijaya Durga Bonthu</v>
          </cell>
          <cell r="F84" t="str">
            <v>Closed</v>
          </cell>
          <cell r="G84">
            <v>44162.601388888892</v>
          </cell>
          <cell r="I84" t="str">
            <v>Medium</v>
          </cell>
          <cell r="K84">
            <v>44071.511805555558</v>
          </cell>
        </row>
        <row r="85">
          <cell r="B85" t="str">
            <v>MIG-2429</v>
          </cell>
          <cell r="C85" t="str">
            <v>Create Master Data in Role (AISSB) table from COMPASS_COLLAB_USE (MCX) table -Account Numbers are not found in MCX table</v>
          </cell>
          <cell r="D85" t="str">
            <v>Vijaya Durga Bonthu</v>
          </cell>
          <cell r="E85" t="str">
            <v>Vijaya Durga Bonthu</v>
          </cell>
          <cell r="F85" t="str">
            <v>Closed</v>
          </cell>
          <cell r="G85">
            <v>44162.601388888892</v>
          </cell>
          <cell r="I85" t="str">
            <v>Medium</v>
          </cell>
          <cell r="K85">
            <v>44071.509027777778</v>
          </cell>
        </row>
        <row r="86">
          <cell r="B86" t="str">
            <v>MIG-2405</v>
          </cell>
          <cell r="C86" t="str">
            <v>MIG_2342: Party related column data mismatch from source EBS and Staging 1 EBS_ACCOUNTS_21_AUG table.</v>
          </cell>
          <cell r="D86" t="str">
            <v>Peddi Hanish Kumar</v>
          </cell>
          <cell r="E86" t="str">
            <v>Peddi Hanish Kumar</v>
          </cell>
          <cell r="F86" t="str">
            <v>Closed</v>
          </cell>
          <cell r="G86">
            <v>44162.606249999997</v>
          </cell>
          <cell r="H86" t="str">
            <v>Moderate</v>
          </cell>
          <cell r="I86" t="str">
            <v>Medium</v>
          </cell>
          <cell r="K86">
            <v>44070.720138888886</v>
          </cell>
        </row>
        <row r="87">
          <cell r="B87" t="str">
            <v>MIG-2404</v>
          </cell>
          <cell r="C87" t="str">
            <v>MIG_2342: Phone and Email column data mismatch between source EBS and Staging 1 EBS_ACCOUNTS_21_AUG table.</v>
          </cell>
          <cell r="D87" t="str">
            <v>Peddi Hanish Kumar</v>
          </cell>
          <cell r="E87" t="str">
            <v>Peddi Hanish Kumar</v>
          </cell>
          <cell r="F87" t="str">
            <v>Closed</v>
          </cell>
          <cell r="G87">
            <v>44162.606944444444</v>
          </cell>
          <cell r="H87" t="str">
            <v>Moderate</v>
          </cell>
          <cell r="I87" t="str">
            <v>Medium</v>
          </cell>
          <cell r="K87">
            <v>44070.703472222223</v>
          </cell>
        </row>
        <row r="88">
          <cell r="B88" t="str">
            <v>MIG-2403</v>
          </cell>
          <cell r="C88" t="str">
            <v>MIG-1687 - AccountDivisionID is populating NULL for all the records in AccountUser table</v>
          </cell>
          <cell r="D88" t="str">
            <v>Naveen Kumar Dhiviti</v>
          </cell>
          <cell r="E88" t="str">
            <v>Naveen Kumar Dhiviti</v>
          </cell>
          <cell r="F88" t="str">
            <v>Closed</v>
          </cell>
          <cell r="G88">
            <v>44162.647222222222</v>
          </cell>
          <cell r="H88" t="str">
            <v>Moderate</v>
          </cell>
          <cell r="I88" t="str">
            <v>Medium</v>
          </cell>
          <cell r="K88">
            <v>44070.679166666669</v>
          </cell>
        </row>
        <row r="89">
          <cell r="B89" t="str">
            <v>MIG-2377</v>
          </cell>
          <cell r="C89" t="str">
            <v>MIG-1720: BasicAuth value is not populated as per the logic mentioned in the Confluence page.</v>
          </cell>
          <cell r="D89" t="str">
            <v>Peddi Hanish Kumar</v>
          </cell>
          <cell r="E89" t="str">
            <v>Peddi Hanish Kumar</v>
          </cell>
          <cell r="F89" t="str">
            <v>Closed</v>
          </cell>
          <cell r="G89">
            <v>44162.606944444444</v>
          </cell>
          <cell r="H89" t="str">
            <v>Moderate</v>
          </cell>
          <cell r="I89" t="str">
            <v>Medium</v>
          </cell>
          <cell r="K89">
            <v>44068.765277777777</v>
          </cell>
        </row>
        <row r="90">
          <cell r="B90" t="str">
            <v>MIG-2370</v>
          </cell>
          <cell r="C90" t="str">
            <v>Migrate MCX Staging table STG_MCXWorkItem data into table [db_WKI].[WorkItem] - Records count not matching in Source(57,069) and Target (56,055)</v>
          </cell>
          <cell r="D90" t="str">
            <v>Vijaya Durga Bonthu</v>
          </cell>
          <cell r="E90" t="str">
            <v>Vijaya Durga Bonthu</v>
          </cell>
          <cell r="F90" t="str">
            <v>Closed</v>
          </cell>
          <cell r="G90">
            <v>44271.696527777778</v>
          </cell>
          <cell r="I90" t="str">
            <v>Medium</v>
          </cell>
          <cell r="K90">
            <v>44068.613888888889</v>
          </cell>
        </row>
        <row r="91">
          <cell r="B91" t="str">
            <v>MIG-2368</v>
          </cell>
          <cell r="C91" t="str">
            <v>Migrate table COMMITTEE data into table [db_MEM].[committee] - Record count is not matching in Source(4641) and Target(4574) and Few records not migrated to Target Database</v>
          </cell>
          <cell r="D91" t="str">
            <v>Vijaya Durga Bonthu</v>
          </cell>
          <cell r="E91" t="str">
            <v>Vijaya Durga Bonthu</v>
          </cell>
          <cell r="F91" t="str">
            <v>Closed</v>
          </cell>
          <cell r="G91">
            <v>44162.600694444445</v>
          </cell>
          <cell r="I91" t="str">
            <v>Medium</v>
          </cell>
          <cell r="K91">
            <v>44068.60833333333</v>
          </cell>
        </row>
        <row r="92">
          <cell r="B92" t="str">
            <v>MIG-2358</v>
          </cell>
          <cell r="C92" t="str">
            <v>MIG_1708: Duplicate records exists in the Account Division table.</v>
          </cell>
          <cell r="D92" t="str">
            <v>Peddi Hanish Kumar</v>
          </cell>
          <cell r="E92" t="str">
            <v>Peddi Hanish Kumar</v>
          </cell>
          <cell r="F92" t="str">
            <v>Closed</v>
          </cell>
          <cell r="G92">
            <v>44162.607638888891</v>
          </cell>
          <cell r="H92" t="str">
            <v>Moderate</v>
          </cell>
          <cell r="I92" t="str">
            <v>High</v>
          </cell>
          <cell r="K92">
            <v>44067.518055555556</v>
          </cell>
        </row>
        <row r="93">
          <cell r="B93" t="str">
            <v>MIG-2354</v>
          </cell>
          <cell r="C93" t="str">
            <v>Additional column MiddleName is getting displayed in User table</v>
          </cell>
          <cell r="D93" t="str">
            <v>Naveen Kumar Dhiviti</v>
          </cell>
          <cell r="E93" t="str">
            <v>Naveen Kumar Dhiviti</v>
          </cell>
          <cell r="F93" t="str">
            <v>Closed</v>
          </cell>
          <cell r="G93">
            <v>44162.647222222222</v>
          </cell>
          <cell r="H93" t="str">
            <v>Moderate</v>
          </cell>
          <cell r="I93" t="str">
            <v>Medium</v>
          </cell>
          <cell r="K93">
            <v>44064.839583333334</v>
          </cell>
        </row>
        <row r="94">
          <cell r="B94" t="str">
            <v>MIG-2353</v>
          </cell>
          <cell r="C94" t="str">
            <v>UserID column data is getting displayed with 999,999,999 and comma separated after 3 numeric and is not as per user story MIG-1686</v>
          </cell>
          <cell r="D94" t="str">
            <v>Naveen Kumar Dhiviti</v>
          </cell>
          <cell r="E94" t="str">
            <v>Naveen Kumar Dhiviti</v>
          </cell>
          <cell r="F94" t="str">
            <v>Closed</v>
          </cell>
          <cell r="G94">
            <v>44162.647222222222</v>
          </cell>
          <cell r="H94" t="str">
            <v>Moderate</v>
          </cell>
          <cell r="I94" t="str">
            <v>Medium</v>
          </cell>
          <cell r="K94">
            <v>44064.838194444441</v>
          </cell>
        </row>
        <row r="95">
          <cell r="B95" t="str">
            <v>MIG-2335</v>
          </cell>
          <cell r="C95" t="str">
            <v>Migrate table COM_OFFICER data into table [db_MEM].[CommitteeOfficerTitle] -Record count is not matching Table wise and Committee wise</v>
          </cell>
          <cell r="D95" t="str">
            <v>Vijaya Durga Bonthu</v>
          </cell>
          <cell r="E95" t="str">
            <v>Vijaya Durga Bonthu</v>
          </cell>
          <cell r="F95" t="str">
            <v>Closed</v>
          </cell>
          <cell r="G95">
            <v>44246.711111111108</v>
          </cell>
          <cell r="I95" t="str">
            <v>Medium</v>
          </cell>
          <cell r="K95">
            <v>44064.011111111111</v>
          </cell>
        </row>
        <row r="96">
          <cell r="B96" t="str">
            <v>MIG-2333</v>
          </cell>
          <cell r="C96" t="str">
            <v>Migrate data from [db_RNE].[ClassificationType] for all the Committee data into table [db_MEM].[CommitteeClassificationType] - ClassificationSequence - It should display based on classification type ClassificationSequence value.</v>
          </cell>
          <cell r="D96" t="str">
            <v>Vijaya Durga Bonthu</v>
          </cell>
          <cell r="E96" t="str">
            <v>Vijaya Durga Bonthu</v>
          </cell>
          <cell r="F96" t="str">
            <v>Closed</v>
          </cell>
          <cell r="G96">
            <v>44272.599305555559</v>
          </cell>
          <cell r="I96" t="str">
            <v>Medium</v>
          </cell>
          <cell r="K96">
            <v>44063.95</v>
          </cell>
        </row>
        <row r="97">
          <cell r="B97" t="str">
            <v>MIG-2332</v>
          </cell>
          <cell r="C97" t="str">
            <v>Migrate data from [db_RNE].[ClassificationType] for all the Committee data into table [db_MEM].[CommitteeClassificationType] - UsedInBalanceRule - Default value will be 1 should be displayed</v>
          </cell>
          <cell r="D97" t="str">
            <v>Vijaya Durga Bonthu</v>
          </cell>
          <cell r="E97" t="str">
            <v>Vijaya Durga Bonthu</v>
          </cell>
          <cell r="F97" t="str">
            <v>Closed</v>
          </cell>
          <cell r="G97">
            <v>44272.668749999997</v>
          </cell>
          <cell r="I97" t="str">
            <v>Medium</v>
          </cell>
          <cell r="K97">
            <v>44063.948611111111</v>
          </cell>
        </row>
        <row r="98">
          <cell r="B98" t="str">
            <v>MIG-2327</v>
          </cell>
          <cell r="C98" t="str">
            <v>Migrate table COMMITTEE data into table [db_MEM].[CommitteeMeetingSequence] - Independent meeting data is not migrated to MCS2</v>
          </cell>
          <cell r="D98" t="str">
            <v>Vijaya Durga Bonthu</v>
          </cell>
          <cell r="E98" t="str">
            <v>Vijaya Durga Bonthu</v>
          </cell>
          <cell r="F98" t="str">
            <v>Closed</v>
          </cell>
          <cell r="G98">
            <v>44272.589583333334</v>
          </cell>
          <cell r="I98" t="str">
            <v>Medium</v>
          </cell>
          <cell r="K98">
            <v>44063.753472222219</v>
          </cell>
        </row>
        <row r="99">
          <cell r="B99" t="str">
            <v>MIG-2300</v>
          </cell>
          <cell r="C99" t="str">
            <v>Migrate table STUDENT_APPLICATION data into table [db_MEM].[StudentApplication] - Record count is not matching for Source(38132) and Target tables(38112)</v>
          </cell>
          <cell r="D99" t="str">
            <v>Vijaya Durga Bonthu</v>
          </cell>
          <cell r="E99" t="str">
            <v>Vijaya Durga Bonthu</v>
          </cell>
          <cell r="F99" t="str">
            <v>Closed</v>
          </cell>
          <cell r="G99">
            <v>44246.712500000001</v>
          </cell>
          <cell r="I99" t="str">
            <v>Medium</v>
          </cell>
          <cell r="K99">
            <v>44063.011111111111</v>
          </cell>
        </row>
        <row r="100">
          <cell r="B100" t="str">
            <v>MIG-2298</v>
          </cell>
          <cell r="C100" t="str">
            <v>Migrate table STATE_TAX data into table [db_MEM].[MemberStateTax] - Record is not matching in Source(14429) and Target(13357) tables</v>
          </cell>
          <cell r="D100" t="str">
            <v>Vijaya Durga Bonthu</v>
          </cell>
          <cell r="E100" t="str">
            <v>Vijaya Durga Bonthu</v>
          </cell>
          <cell r="F100" t="str">
            <v>Closed</v>
          </cell>
          <cell r="G100">
            <v>44162.600694444445</v>
          </cell>
          <cell r="I100" t="str">
            <v>Medium</v>
          </cell>
          <cell r="K100">
            <v>44063.009722222225</v>
          </cell>
        </row>
        <row r="101">
          <cell r="B101" t="str">
            <v>MIG-2296</v>
          </cell>
          <cell r="C101" t="str">
            <v>Migrate table MCS_MEMBERS data into table [db_MEM].[MemberDetail] - Record count is not matching in source(1,27,396) and Target(1,27,393)</v>
          </cell>
          <cell r="D101" t="str">
            <v>Vijaya Durga Bonthu</v>
          </cell>
          <cell r="E101" t="str">
            <v>Vijaya Durga Bonthu</v>
          </cell>
          <cell r="F101" t="str">
            <v>Closed</v>
          </cell>
          <cell r="G101">
            <v>44162.600694444445</v>
          </cell>
          <cell r="I101" t="str">
            <v>Medium</v>
          </cell>
          <cell r="K101">
            <v>44063.006944444445</v>
          </cell>
        </row>
        <row r="102">
          <cell r="B102" t="str">
            <v>MIG-2294</v>
          </cell>
          <cell r="C102" t="str">
            <v>Migrate table NAMES data into table [db_MEM].[MemberDetail] - Record count is not matching in Source(1,27,840) and Target(1,27,393)</v>
          </cell>
          <cell r="D102" t="str">
            <v>Vijaya Durga Bonthu</v>
          </cell>
          <cell r="E102" t="str">
            <v>Vijaya Durga Bonthu</v>
          </cell>
          <cell r="F102" t="str">
            <v>Closed</v>
          </cell>
          <cell r="G102">
            <v>44083.650694444441</v>
          </cell>
          <cell r="I102" t="str">
            <v>Medium</v>
          </cell>
          <cell r="K102">
            <v>44063.004861111112</v>
          </cell>
        </row>
        <row r="103">
          <cell r="B103" t="str">
            <v>MIG-2293</v>
          </cell>
          <cell r="C103" t="str">
            <v xml:space="preserve">Migrate table NAMES data into table [db_MEM].[MemberDetail] - LastTransactionDate column displayed as 'Null' for those records having '200' in the source column </v>
          </cell>
          <cell r="D103" t="str">
            <v>Vijaya Durga Bonthu</v>
          </cell>
          <cell r="E103" t="str">
            <v>Vijaya Durga Bonthu</v>
          </cell>
          <cell r="F103" t="str">
            <v>Closed</v>
          </cell>
          <cell r="G103">
            <v>44272.586111111108</v>
          </cell>
          <cell r="I103" t="str">
            <v>Medium</v>
          </cell>
          <cell r="K103">
            <v>44063.003472222219</v>
          </cell>
        </row>
        <row r="104">
          <cell r="B104" t="str">
            <v>MIG-2279</v>
          </cell>
          <cell r="C104" t="str">
            <v>ClassCode data is not mapped correctly in Source EBS with Target Staging 2 and is not as per User story MIG-1684</v>
          </cell>
          <cell r="D104" t="str">
            <v>Naveen Kumar Dhiviti</v>
          </cell>
          <cell r="E104" t="str">
            <v>Naveen Kumar Dhiviti</v>
          </cell>
          <cell r="F104" t="str">
            <v>Closed</v>
          </cell>
          <cell r="G104">
            <v>44162.645833333336</v>
          </cell>
          <cell r="H104" t="str">
            <v>Major</v>
          </cell>
          <cell r="I104" t="str">
            <v>High</v>
          </cell>
          <cell r="K104">
            <v>44062.613888888889</v>
          </cell>
        </row>
        <row r="105">
          <cell r="B105" t="str">
            <v>MIG-2269</v>
          </cell>
          <cell r="C105" t="str">
            <v xml:space="preserve">TenantAddress table is not getting displayed with data for validating User story MIG-1900 </v>
          </cell>
          <cell r="D105" t="str">
            <v>Naveen Kumar Dhiviti</v>
          </cell>
          <cell r="E105" t="str">
            <v>Naveen Kumar Dhiviti</v>
          </cell>
          <cell r="F105" t="str">
            <v>Closed</v>
          </cell>
          <cell r="G105">
            <v>44162.646527777775</v>
          </cell>
          <cell r="H105" t="str">
            <v>Major</v>
          </cell>
          <cell r="I105" t="str">
            <v>High</v>
          </cell>
          <cell r="K105">
            <v>44061.660416666666</v>
          </cell>
        </row>
        <row r="106">
          <cell r="B106" t="str">
            <v>MIG-2267</v>
          </cell>
          <cell r="C106" t="str">
            <v>Tenant Name in Confluence page is mapped to TenantCode in DB and is not as per User story MIG-1902</v>
          </cell>
          <cell r="D106" t="str">
            <v>Naveen Kumar Dhiviti</v>
          </cell>
          <cell r="E106" t="str">
            <v>Naveen Kumar Dhiviti</v>
          </cell>
          <cell r="F106" t="str">
            <v>Closed</v>
          </cell>
          <cell r="G106">
            <v>44162.648611111108</v>
          </cell>
          <cell r="H106" t="str">
            <v>Minor</v>
          </cell>
          <cell r="I106" t="str">
            <v>Low</v>
          </cell>
          <cell r="K106">
            <v>44061.654166666667</v>
          </cell>
        </row>
        <row r="107">
          <cell r="B107" t="str">
            <v>MIG-2266</v>
          </cell>
          <cell r="C107" t="str">
            <v>Data column is getting displayed with text null, should be blank and it is not as per User story MIG-2131</v>
          </cell>
          <cell r="D107" t="str">
            <v>Naveen Kumar Dhiviti</v>
          </cell>
          <cell r="E107" t="str">
            <v>Naveen Kumar Dhiviti</v>
          </cell>
          <cell r="F107" t="str">
            <v>Closed</v>
          </cell>
          <cell r="G107">
            <v>44162.647916666669</v>
          </cell>
          <cell r="H107" t="str">
            <v>Major</v>
          </cell>
          <cell r="I107" t="str">
            <v>Medium</v>
          </cell>
          <cell r="K107">
            <v>44061.633333333331</v>
          </cell>
        </row>
        <row r="108">
          <cell r="B108" t="str">
            <v>MIG-2208</v>
          </cell>
          <cell r="C108" t="str">
            <v>TenantID and TenantAddressID are not in sync as per the User story MIG-1900, TenantAddress Confluence page</v>
          </cell>
          <cell r="D108" t="str">
            <v>Naveen Kumar Dhiviti</v>
          </cell>
          <cell r="E108" t="str">
            <v>Naveen Kumar Dhiviti</v>
          </cell>
          <cell r="F108" t="str">
            <v>Closed</v>
          </cell>
          <cell r="G108">
            <v>44162.647916666669</v>
          </cell>
          <cell r="H108" t="str">
            <v>Moderate</v>
          </cell>
          <cell r="I108" t="str">
            <v>Medium</v>
          </cell>
          <cell r="K108">
            <v>44056.554166666669</v>
          </cell>
        </row>
        <row r="109">
          <cell r="B109" t="str">
            <v>MIG-2186</v>
          </cell>
          <cell r="C109" t="str">
            <v>Target table name should be  'AccountGroup' as per the User Story but in the DB it is named as 'Reseller'</v>
          </cell>
          <cell r="D109" t="str">
            <v>Peddi Hanish Kumar</v>
          </cell>
          <cell r="E109" t="str">
            <v>Peddi Hanish Kumar</v>
          </cell>
          <cell r="F109" t="str">
            <v>Closed</v>
          </cell>
          <cell r="G109">
            <v>44162.607638888891</v>
          </cell>
          <cell r="H109" t="str">
            <v>Moderate</v>
          </cell>
          <cell r="I109" t="str">
            <v>Medium</v>
          </cell>
          <cell r="K109">
            <v>44054.736805555556</v>
          </cell>
        </row>
        <row r="110">
          <cell r="B110" t="str">
            <v>MIG-2185</v>
          </cell>
          <cell r="C110" t="str">
            <v>Data and count mismatch between the database and the User story data - 1716</v>
          </cell>
          <cell r="D110" t="str">
            <v>Peddi Hanish Kumar</v>
          </cell>
          <cell r="E110" t="str">
            <v>Peddi Hanish Kumar</v>
          </cell>
          <cell r="F110" t="str">
            <v>Closed</v>
          </cell>
          <cell r="G110">
            <v>44162.607638888891</v>
          </cell>
          <cell r="H110" t="str">
            <v>Moderate</v>
          </cell>
          <cell r="I110" t="str">
            <v>Medium</v>
          </cell>
          <cell r="K110">
            <v>44054.73333333333</v>
          </cell>
        </row>
        <row r="111">
          <cell r="B111" t="str">
            <v>MIG-2173</v>
          </cell>
          <cell r="C111" t="str">
            <v>ProductID is getting displayed in the 'Application' table which is not as per the User Story</v>
          </cell>
          <cell r="D111" t="str">
            <v>Peddi Hanish Kumar</v>
          </cell>
          <cell r="E111" t="str">
            <v>Peddi Hanish Kumar</v>
          </cell>
          <cell r="F111" t="str">
            <v>Closed</v>
          </cell>
          <cell r="G111">
            <v>44162.60833333333</v>
          </cell>
          <cell r="H111" t="str">
            <v>Moderate</v>
          </cell>
          <cell r="I111" t="str">
            <v>Medium</v>
          </cell>
          <cell r="K111">
            <v>44054.674305555556</v>
          </cell>
        </row>
        <row r="112">
          <cell r="B112" t="str">
            <v>MIG-2170</v>
          </cell>
          <cell r="C112" t="str">
            <v>Name, AccountTypeCode are getting displayed as PERSON and Database as INDIVIDUAL and not as per the User story 1685</v>
          </cell>
          <cell r="D112" t="str">
            <v>Naveen Kumar Dhiviti</v>
          </cell>
          <cell r="E112" t="str">
            <v>Naveen Kumar Dhiviti</v>
          </cell>
          <cell r="F112" t="str">
            <v>Closed</v>
          </cell>
          <cell r="G112">
            <v>44162.647916666669</v>
          </cell>
          <cell r="H112" t="str">
            <v>Moderate</v>
          </cell>
          <cell r="I112" t="str">
            <v>Medium</v>
          </cell>
          <cell r="K112">
            <v>44054.665972222225</v>
          </cell>
        </row>
        <row r="113">
          <cell r="B113" t="str">
            <v>MIG-2165</v>
          </cell>
          <cell r="C113" t="str">
            <v>AddressTypeDescription is getting displayed with special characters and not as per the user story 1903</v>
          </cell>
          <cell r="D113" t="str">
            <v>Naveen Kumar Dhiviti</v>
          </cell>
          <cell r="E113" t="str">
            <v>Naveen Kumar Dhiviti</v>
          </cell>
          <cell r="F113" t="str">
            <v>Closed</v>
          </cell>
          <cell r="G113">
            <v>44162.648611111108</v>
          </cell>
          <cell r="H113" t="str">
            <v>Minor</v>
          </cell>
          <cell r="I113" t="str">
            <v>Low</v>
          </cell>
          <cell r="K113">
            <v>44054.649305555555</v>
          </cell>
        </row>
        <row r="114">
          <cell r="B114" t="str">
            <v>MIG-1898</v>
          </cell>
          <cell r="C114" t="str">
            <v>Migrate table COM_MEMBER data into table [db_MEM].[CommitteeMember] - Pentaho script was not successful</v>
          </cell>
          <cell r="D114" t="str">
            <v>Vijaya Durga Bonthu</v>
          </cell>
          <cell r="E114" t="str">
            <v>Vijaya Durga Bonthu</v>
          </cell>
          <cell r="F114" t="str">
            <v>Closed</v>
          </cell>
          <cell r="G114">
            <v>44140.684027777781</v>
          </cell>
          <cell r="I114" t="str">
            <v>High</v>
          </cell>
          <cell r="K114">
            <v>44040.964583333334</v>
          </cell>
        </row>
        <row r="115">
          <cell r="B115" t="str">
            <v>MIG-1784</v>
          </cell>
          <cell r="C115" t="str">
            <v>Migrate MCX Staging table STG_MCXWorkItem data into table [db_WKI].[WorkItem] - Observations</v>
          </cell>
          <cell r="D115" t="str">
            <v>Vijaya Durga Bonthu</v>
          </cell>
          <cell r="E115" t="str">
            <v>Vijaya Durga Bonthu</v>
          </cell>
          <cell r="F115" t="str">
            <v>Closed</v>
          </cell>
          <cell r="G115">
            <v>44110.652777777781</v>
          </cell>
          <cell r="H115" t="str">
            <v>Moderate</v>
          </cell>
          <cell r="I115" t="str">
            <v>Medium</v>
          </cell>
          <cell r="K115">
            <v>44029.643750000003</v>
          </cell>
        </row>
        <row r="116">
          <cell r="B116" t="str">
            <v>MIG-1740</v>
          </cell>
          <cell r="C116" t="str">
            <v>Sync [db_WKI].[WorkItem] (MCS 2.0) table data into [CSV_TARGET] (MCS 1.0) table for NEW Standard - Standard Designation Number , Standard Designation Metric and Standard Designation Number to be replaced is getting synced for WorkItemtypeID '1'</v>
          </cell>
          <cell r="D116" t="str">
            <v>Vijaya Durga Bonthu</v>
          </cell>
          <cell r="E116" t="str">
            <v>Vijaya Durga Bonthu</v>
          </cell>
          <cell r="F116" t="str">
            <v>Closed</v>
          </cell>
          <cell r="G116">
            <v>44162.600694444445</v>
          </cell>
          <cell r="H116" t="str">
            <v>Major</v>
          </cell>
          <cell r="I116" t="str">
            <v>Medium</v>
          </cell>
          <cell r="K116">
            <v>44026.843055555553</v>
          </cell>
        </row>
        <row r="117">
          <cell r="B117" t="str">
            <v>MIG-1739</v>
          </cell>
          <cell r="C117" t="str">
            <v>Sync [db_WKI].[WorkItem] (MCS 2.0) table data into [CSV_TARGET] (MCS 1.0) - For WorkItemTypeId 2 to 7, Title column is getting synced from MCS2 to MCS1</v>
          </cell>
          <cell r="D117" t="str">
            <v>Shashikant Rai</v>
          </cell>
          <cell r="E117" t="str">
            <v>Vijaya Durga Bonthu</v>
          </cell>
          <cell r="F117" t="str">
            <v>Closed</v>
          </cell>
          <cell r="G117">
            <v>44029.89166666667</v>
          </cell>
          <cell r="H117" t="str">
            <v>Major</v>
          </cell>
          <cell r="I117" t="str">
            <v>Medium</v>
          </cell>
          <cell r="K117">
            <v>44026.786111111112</v>
          </cell>
        </row>
        <row r="118">
          <cell r="B118" t="str">
            <v>MIG-1738</v>
          </cell>
          <cell r="C118" t="str">
            <v>Sync [db_WKI].[WorkItem] (MCS 2.0) table data into [CSV_TARGET] (MCS 1.0) -  For WorkItemTypeId 2 to 7 - StandardTypeId is getting synced from MCS2 to MCS1</v>
          </cell>
          <cell r="D118" t="str">
            <v>Vijaya Durga Bonthu</v>
          </cell>
          <cell r="E118" t="str">
            <v>Vijaya Durga Bonthu</v>
          </cell>
          <cell r="F118" t="str">
            <v>Closed</v>
          </cell>
          <cell r="G118">
            <v>44029.89166666667</v>
          </cell>
          <cell r="H118" t="str">
            <v>Major</v>
          </cell>
          <cell r="I118" t="str">
            <v>Medium</v>
          </cell>
          <cell r="K118">
            <v>44026.783333333333</v>
          </cell>
        </row>
        <row r="119">
          <cell r="B119" t="str">
            <v>MIG-1707</v>
          </cell>
          <cell r="C119" t="str">
            <v>Migrate MCX Staging table STG_MCXWorkItem data into table [db_WKI].[WorkItem] - Issues occured in Pentaho script</v>
          </cell>
          <cell r="D119" t="str">
            <v>Vijaya Durga Bonthu</v>
          </cell>
          <cell r="E119" t="str">
            <v>Vijaya Durga Bonthu</v>
          </cell>
          <cell r="F119" t="str">
            <v>Closed</v>
          </cell>
          <cell r="G119">
            <v>44029.773611111108</v>
          </cell>
          <cell r="H119" t="str">
            <v>Showstopper</v>
          </cell>
          <cell r="I119" t="str">
            <v>High</v>
          </cell>
          <cell r="K119">
            <v>44021.647222222222</v>
          </cell>
        </row>
        <row r="120">
          <cell r="B120" t="str">
            <v>MIG-1547</v>
          </cell>
          <cell r="C120" t="str">
            <v>Sync [db_MEM].[CommitteeMember] table data into COM_MEMBER table - VoteModifiedDate is not getting synced to NON_VOTE_DT</v>
          </cell>
          <cell r="D120" t="str">
            <v>Vijaya Durga Bonthu</v>
          </cell>
          <cell r="E120" t="str">
            <v>Vijaya Durga Bonthu</v>
          </cell>
          <cell r="F120" t="str">
            <v>Closed</v>
          </cell>
          <cell r="G120">
            <v>44162.600694444445</v>
          </cell>
          <cell r="H120" t="str">
            <v>Moderate</v>
          </cell>
          <cell r="I120" t="str">
            <v>Medium</v>
          </cell>
          <cell r="K120">
            <v>44011.532638888886</v>
          </cell>
        </row>
        <row r="121">
          <cell r="B121" t="str">
            <v>MIG-1507</v>
          </cell>
          <cell r="C121" t="str">
            <v>Sync [db_MEM].[CommitteeMemberClassification] table data into Comm_classification table - MULT_ORG is getting synced incorrectly in MCS 1.0</v>
          </cell>
          <cell r="D121" t="str">
            <v>Vijaya Durga Bonthu</v>
          </cell>
          <cell r="E121" t="str">
            <v>Vijaya Durga Bonthu</v>
          </cell>
          <cell r="F121" t="str">
            <v>Closed</v>
          </cell>
          <cell r="G121">
            <v>44006.861805555556</v>
          </cell>
          <cell r="H121" t="str">
            <v>Major</v>
          </cell>
          <cell r="I121" t="str">
            <v>Medium</v>
          </cell>
          <cell r="K121">
            <v>44006.557638888888</v>
          </cell>
        </row>
        <row r="122">
          <cell r="B122" t="str">
            <v>MIG-1506</v>
          </cell>
          <cell r="C122" t="str">
            <v>Sync [db_MEM].[CommitteeMemberClassification] table data into Comm_classification table - CO_DIVISION is getting synced incorrectly in MCS1</v>
          </cell>
          <cell r="D122" t="str">
            <v>Vijaya Durga Bonthu</v>
          </cell>
          <cell r="E122" t="str">
            <v>Vijaya Durga Bonthu</v>
          </cell>
          <cell r="F122" t="str">
            <v>Closed</v>
          </cell>
          <cell r="G122">
            <v>44006.861111111109</v>
          </cell>
          <cell r="H122" t="str">
            <v>Moderate</v>
          </cell>
          <cell r="I122" t="str">
            <v>Medium</v>
          </cell>
          <cell r="K122">
            <v>44006.546527777777</v>
          </cell>
        </row>
        <row r="123">
          <cell r="B123" t="str">
            <v>MIG-1505</v>
          </cell>
          <cell r="C123" t="str">
            <v>Sync [db_MEM].[CommitteeMemberClassification] table data into Comm_classification table - CommitteePrimaryActivityId is not getting synced correctly in MCS 1.0</v>
          </cell>
          <cell r="D123" t="str">
            <v>Vijaya Durga Bonthu</v>
          </cell>
          <cell r="E123" t="str">
            <v>Vijaya Durga Bonthu</v>
          </cell>
          <cell r="F123" t="str">
            <v>Closed</v>
          </cell>
          <cell r="G123">
            <v>44006.86041666667</v>
          </cell>
          <cell r="H123" t="str">
            <v>Moderate</v>
          </cell>
          <cell r="I123" t="str">
            <v>Medium</v>
          </cell>
          <cell r="K123">
            <v>44006.524305555555</v>
          </cell>
        </row>
        <row r="124">
          <cell r="B124" t="str">
            <v>MIG-1504</v>
          </cell>
          <cell r="C124" t="str">
            <v>Sync [db_MEM].[CommitteeMemberClassification] table data into Comm_classification table - McsMasterStatusid is not getting synced correctly with Status_Cd in MCS1</v>
          </cell>
          <cell r="D124" t="str">
            <v>Vijaya Durga Bonthu</v>
          </cell>
          <cell r="E124" t="str">
            <v>Vijaya Durga Bonthu</v>
          </cell>
          <cell r="F124" t="str">
            <v>Closed</v>
          </cell>
          <cell r="G124">
            <v>44006.859722222223</v>
          </cell>
          <cell r="H124" t="str">
            <v>Moderate</v>
          </cell>
          <cell r="I124" t="str">
            <v>Medium</v>
          </cell>
          <cell r="K124">
            <v>44006.507638888892</v>
          </cell>
        </row>
        <row r="125">
          <cell r="B125" t="str">
            <v>MIG-1502</v>
          </cell>
          <cell r="C125" t="str">
            <v>Sync [db_MEM].[CommitteeActivity] table data into COM_ACTIVITY table - Status Date is not getting synced in MCS 1.0</v>
          </cell>
          <cell r="D125" t="str">
            <v>Vijaya Durga Bonthu</v>
          </cell>
          <cell r="E125" t="str">
            <v>Vijaya Durga Bonthu</v>
          </cell>
          <cell r="F125" t="str">
            <v>Closed</v>
          </cell>
          <cell r="G125">
            <v>44011.504166666666</v>
          </cell>
          <cell r="H125" t="str">
            <v>Moderate</v>
          </cell>
          <cell r="I125" t="str">
            <v>Medium</v>
          </cell>
          <cell r="K125">
            <v>44005.931944444441</v>
          </cell>
        </row>
        <row r="126">
          <cell r="B126" t="str">
            <v>MIG-1498</v>
          </cell>
          <cell r="C126" t="str">
            <v xml:space="preserve">Sync [db_MEM].[MemberDetail] table data into NAMES table - Entrydate is not getting synced in MCS 1.0 </v>
          </cell>
          <cell r="D126" t="str">
            <v>Vijaya Durga Bonthu</v>
          </cell>
          <cell r="E126" t="str">
            <v>Vijaya Durga Bonthu</v>
          </cell>
          <cell r="F126" t="str">
            <v>Closed</v>
          </cell>
          <cell r="G126">
            <v>44006.948611111111</v>
          </cell>
          <cell r="H126" t="str">
            <v>Moderate</v>
          </cell>
          <cell r="I126" t="str">
            <v>Medium</v>
          </cell>
          <cell r="K126">
            <v>44005.866666666669</v>
          </cell>
        </row>
        <row r="127">
          <cell r="B127" t="str">
            <v>MIG-1437</v>
          </cell>
          <cell r="C127" t="str">
            <v>Rules&amp;Exceptions: Settings page is not loading when clicked on next button, while adding new adding membership type.</v>
          </cell>
          <cell r="D127" t="str">
            <v>ramakrishna.dontha</v>
          </cell>
          <cell r="E127" t="str">
            <v>ramakrishna.dontha</v>
          </cell>
          <cell r="F127" t="str">
            <v>Closed</v>
          </cell>
          <cell r="G127">
            <v>44006.731249999997</v>
          </cell>
          <cell r="I127" t="str">
            <v>Low</v>
          </cell>
          <cell r="K127">
            <v>44005.495833333334</v>
          </cell>
        </row>
        <row r="128">
          <cell r="B128" t="str">
            <v>MIG-1436</v>
          </cell>
          <cell r="C128" t="str">
            <v>Rules&amp;Exceptions: Membership Documents page is not loading. Showing up 504 (Gateway Time-out) error in console.</v>
          </cell>
          <cell r="D128" t="str">
            <v>ramakrishna.dontha</v>
          </cell>
          <cell r="E128" t="str">
            <v>ramakrishna.dontha</v>
          </cell>
          <cell r="F128" t="str">
            <v>Closed</v>
          </cell>
          <cell r="G128">
            <v>44006.729166666664</v>
          </cell>
          <cell r="I128" t="str">
            <v>High</v>
          </cell>
          <cell r="K128">
            <v>44005.463888888888</v>
          </cell>
        </row>
        <row r="129">
          <cell r="B129" t="str">
            <v>MIG-1430</v>
          </cell>
          <cell r="C129" t="str">
            <v>Data sync requirement [From [db_MEM].[MemberStateTax] (MCS 2.0) to STATE_TAX (MCS 1.0)] - Null values not getting synced in MCS1</v>
          </cell>
          <cell r="D129" t="str">
            <v>Vijaya Durga Bonthu</v>
          </cell>
          <cell r="E129" t="str">
            <v>Vijaya Durga Bonthu</v>
          </cell>
          <cell r="F129" t="str">
            <v>Closed</v>
          </cell>
          <cell r="G129">
            <v>44162.600694444445</v>
          </cell>
          <cell r="H129" t="str">
            <v>Moderate</v>
          </cell>
          <cell r="I129" t="str">
            <v>High</v>
          </cell>
          <cell r="K129">
            <v>44004.70208333333</v>
          </cell>
        </row>
        <row r="130">
          <cell r="B130" t="str">
            <v>MIG-1425</v>
          </cell>
          <cell r="C130" t="str">
            <v>Sync [db_MEM].[StudentApplication] table data into STUDENT_APPLICATION table - InterestedCommittee is not getting synced in COMM_2</v>
          </cell>
          <cell r="D130" t="str">
            <v>Vijaya Durga Bonthu</v>
          </cell>
          <cell r="E130" t="str">
            <v>Vijaya Durga Bonthu</v>
          </cell>
          <cell r="F130" t="str">
            <v>Closed</v>
          </cell>
          <cell r="G130">
            <v>44005.875694444447</v>
          </cell>
          <cell r="H130" t="str">
            <v>Moderate</v>
          </cell>
          <cell r="I130" t="str">
            <v>High</v>
          </cell>
          <cell r="K130">
            <v>44004.663888888892</v>
          </cell>
        </row>
        <row r="131">
          <cell r="B131" t="str">
            <v>MIG-1417</v>
          </cell>
          <cell r="C131" t="str">
            <v>Sync [db_MEM].[MemberDetail] table data into NAMES table - N_INACTIVE_DT String(9) : couldn't convert String to Integer</v>
          </cell>
          <cell r="D131" t="str">
            <v>Vijaya Durga Bonthu</v>
          </cell>
          <cell r="E131" t="str">
            <v>Vijaya Durga Bonthu</v>
          </cell>
          <cell r="F131" t="str">
            <v>Closed</v>
          </cell>
          <cell r="G131">
            <v>44005.836805555555</v>
          </cell>
          <cell r="H131" t="str">
            <v>Major</v>
          </cell>
          <cell r="I131" t="str">
            <v>High</v>
          </cell>
          <cell r="K131">
            <v>44004.567361111112</v>
          </cell>
        </row>
        <row r="132">
          <cell r="B132" t="str">
            <v>MIG-1366</v>
          </cell>
          <cell r="C132" t="str">
            <v>Sync [db_MEM].[FeeGroup] (MCS 2.0) table data into [ADDRESSES] (MCS 1.0) table</v>
          </cell>
          <cell r="D132" t="str">
            <v>Vijaya Durga Bonthu</v>
          </cell>
          <cell r="E132" t="str">
            <v>Vijaya Durga Bonthu</v>
          </cell>
          <cell r="F132" t="str">
            <v>Closed</v>
          </cell>
          <cell r="G132">
            <v>43999.773611111108</v>
          </cell>
          <cell r="H132" t="str">
            <v>Major</v>
          </cell>
          <cell r="I132" t="str">
            <v>High</v>
          </cell>
          <cell r="K132">
            <v>43999.631249999999</v>
          </cell>
        </row>
        <row r="133">
          <cell r="B133" t="str">
            <v>MIG-1365</v>
          </cell>
          <cell r="C133" t="str">
            <v xml:space="preserve">Sync [db_MEM].[FeeGroup] (MCS 2.0) table data into [NAMES] (MCS 1.0) table - MCS2 data not getting synced in MCS1  </v>
          </cell>
          <cell r="D133" t="str">
            <v>Vijaya Durga Bonthu</v>
          </cell>
          <cell r="E133" t="str">
            <v>Vijaya Durga Bonthu</v>
          </cell>
          <cell r="F133" t="str">
            <v>Closed</v>
          </cell>
          <cell r="G133">
            <v>43999.772916666669</v>
          </cell>
          <cell r="H133" t="str">
            <v>Major</v>
          </cell>
          <cell r="I133" t="str">
            <v>High</v>
          </cell>
          <cell r="K133">
            <v>43999.617361111108</v>
          </cell>
        </row>
        <row r="134">
          <cell r="B134" t="str">
            <v>MIG-1345</v>
          </cell>
          <cell r="C134" t="str">
            <v>Sync [db_MEM].[CommitteeMeetingDates] table data into COM_MEETING table - Sync was not successful in MCS 1.0</v>
          </cell>
          <cell r="D134" t="str">
            <v>Vijaya Durga Bonthu</v>
          </cell>
          <cell r="E134" t="str">
            <v>Vijaya Durga Bonthu</v>
          </cell>
          <cell r="F134" t="str">
            <v>Closed</v>
          </cell>
          <cell r="G134">
            <v>43998.686805555553</v>
          </cell>
          <cell r="H134" t="str">
            <v>Major</v>
          </cell>
          <cell r="I134" t="str">
            <v>High</v>
          </cell>
          <cell r="K134">
            <v>43998.540972222225</v>
          </cell>
        </row>
        <row r="135">
          <cell r="B135" t="str">
            <v>MIG-1342</v>
          </cell>
          <cell r="C135" t="str">
            <v>Sync [db_MEM].[committee] table data into COMMITTEE table - CommitteeTypeId is not getting synced in STANDING_COMMITTEE ,as per rule it should be Y or N</v>
          </cell>
          <cell r="D135" t="str">
            <v>Vijaya Durga Bonthu</v>
          </cell>
          <cell r="E135" t="str">
            <v>Vijaya Durga Bonthu</v>
          </cell>
          <cell r="F135" t="str">
            <v>Closed</v>
          </cell>
          <cell r="G135">
            <v>43999.830555555556</v>
          </cell>
          <cell r="H135" t="str">
            <v>Moderate</v>
          </cell>
          <cell r="I135" t="str">
            <v>High</v>
          </cell>
          <cell r="K135">
            <v>43997.900694444441</v>
          </cell>
        </row>
        <row r="136">
          <cell r="B136" t="str">
            <v>MIG-1314</v>
          </cell>
          <cell r="C136" t="str">
            <v>Internal App : View privilege is not checked by default under the work item section when adding new role</v>
          </cell>
          <cell r="D136" t="str">
            <v>ramakrishna.dontha</v>
          </cell>
          <cell r="E136" t="str">
            <v>ramakrishna.dontha</v>
          </cell>
          <cell r="F136" t="str">
            <v>Closed</v>
          </cell>
          <cell r="G136">
            <v>43998.736111111109</v>
          </cell>
          <cell r="I136" t="str">
            <v>Low</v>
          </cell>
          <cell r="K136">
            <v>43993.878472222219</v>
          </cell>
        </row>
        <row r="137">
          <cell r="B137" t="str">
            <v>MIG-1308</v>
          </cell>
          <cell r="C137" t="str">
            <v>Sync [db_MEM].[committee] table data into COM_SCOPE table - Updated data not getting synced in MCS1.0</v>
          </cell>
          <cell r="D137" t="str">
            <v>Vijaya Durga Bonthu</v>
          </cell>
          <cell r="E137" t="str">
            <v>Vijaya Durga Bonthu</v>
          </cell>
          <cell r="F137" t="str">
            <v>Closed</v>
          </cell>
          <cell r="G137">
            <v>43998.681944444441</v>
          </cell>
          <cell r="H137" t="str">
            <v>Major</v>
          </cell>
          <cell r="I137" t="str">
            <v>Medium</v>
          </cell>
          <cell r="K137">
            <v>43993.691666666666</v>
          </cell>
        </row>
        <row r="138">
          <cell r="B138" t="str">
            <v>MIG-1307</v>
          </cell>
          <cell r="C138" t="str">
            <v>Sync [db_MEM].[committee] table data into COM_OVERVIEW table - Updated data not getting synced into MCS1</v>
          </cell>
          <cell r="D138" t="str">
            <v>Vijaya Durga Bonthu</v>
          </cell>
          <cell r="E138" t="str">
            <v>Vijaya Durga Bonthu</v>
          </cell>
          <cell r="F138" t="str">
            <v>Closed</v>
          </cell>
          <cell r="G138">
            <v>43998.679861111108</v>
          </cell>
          <cell r="H138" t="str">
            <v>Major</v>
          </cell>
          <cell r="I138" t="str">
            <v>Medium</v>
          </cell>
          <cell r="K138">
            <v>43993.6875</v>
          </cell>
        </row>
        <row r="139">
          <cell r="B139" t="str">
            <v>MIG-1306</v>
          </cell>
          <cell r="C139" t="str">
            <v>Sync [db_MEM].[committee] table data into COM_TITLE table - Updated data not getting synced in MCS 1.0</v>
          </cell>
          <cell r="D139" t="str">
            <v>Vijaya Durga Bonthu</v>
          </cell>
          <cell r="E139" t="str">
            <v>Vijaya Durga Bonthu</v>
          </cell>
          <cell r="F139" t="str">
            <v>Closed</v>
          </cell>
          <cell r="G139">
            <v>43998.700694444444</v>
          </cell>
          <cell r="H139" t="str">
            <v>Major</v>
          </cell>
          <cell r="I139" t="str">
            <v>Medium</v>
          </cell>
          <cell r="K139">
            <v>43993.684027777781</v>
          </cell>
        </row>
        <row r="140">
          <cell r="B140" t="str">
            <v>MIG-1305</v>
          </cell>
          <cell r="C140" t="str">
            <v>Sync [db_MEM].[committee] table data into COMMITTEE table - Sync was not successful to MCS 1.0 for Comittee</v>
          </cell>
          <cell r="D140" t="str">
            <v>Vijaya Durga Bonthu</v>
          </cell>
          <cell r="E140" t="str">
            <v>Vijaya Durga Bonthu</v>
          </cell>
          <cell r="F140" t="str">
            <v>Closed</v>
          </cell>
          <cell r="G140">
            <v>43998.698611111111</v>
          </cell>
          <cell r="H140" t="str">
            <v>Major</v>
          </cell>
          <cell r="I140" t="str">
            <v>High</v>
          </cell>
          <cell r="K140">
            <v>43993.680555555555</v>
          </cell>
        </row>
        <row r="141">
          <cell r="B141" t="str">
            <v>MIG-1263</v>
          </cell>
          <cell r="C141" t="str">
            <v>API - Member - DropCommittee - Failure</v>
          </cell>
          <cell r="D141" t="str">
            <v>Praveen Gautam</v>
          </cell>
          <cell r="E141" t="str">
            <v>ilangovan.ponnuraman</v>
          </cell>
          <cell r="F141" t="str">
            <v>Closed</v>
          </cell>
          <cell r="G141">
            <v>43991.90902777778</v>
          </cell>
          <cell r="H141" t="str">
            <v>Moderate</v>
          </cell>
          <cell r="I141" t="str">
            <v>Medium</v>
          </cell>
          <cell r="K141">
            <v>43991.509027777778</v>
          </cell>
        </row>
        <row r="142">
          <cell r="B142" t="str">
            <v>MIG-1261</v>
          </cell>
          <cell r="C142" t="str">
            <v>Sync data from [db_RNE].[OfficerTitle] to COM_OFFICER_CD - Sync was not successful to MCS 1.0</v>
          </cell>
          <cell r="D142" t="str">
            <v>Vijaya Durga Bonthu</v>
          </cell>
          <cell r="E142" t="str">
            <v>Vijaya Durga Bonthu</v>
          </cell>
          <cell r="F142" t="str">
            <v>Closed</v>
          </cell>
          <cell r="G142">
            <v>44162.600694444445</v>
          </cell>
          <cell r="I142" t="str">
            <v>Low</v>
          </cell>
          <cell r="K142">
            <v>43990.913194444445</v>
          </cell>
        </row>
        <row r="143">
          <cell r="B143" t="str">
            <v>MIG-1251</v>
          </cell>
          <cell r="C143" t="str">
            <v>Sync data from table [db_RNE].[ClassificationType] to COM_CLASSIFICATION - Description column(MCS2) is not sync with the CLASS_LIT2(MCS1) and it is not accepting 11 characters</v>
          </cell>
          <cell r="D143" t="str">
            <v>Vijaya Durga Bonthu</v>
          </cell>
          <cell r="E143" t="str">
            <v>Vijaya Durga Bonthu</v>
          </cell>
          <cell r="F143" t="str">
            <v>Closed</v>
          </cell>
          <cell r="G143">
            <v>44162.600694444445</v>
          </cell>
          <cell r="H143" t="str">
            <v>Major</v>
          </cell>
          <cell r="I143" t="str">
            <v>Medium</v>
          </cell>
          <cell r="K143">
            <v>43990.732638888891</v>
          </cell>
        </row>
        <row r="144">
          <cell r="B144" t="str">
            <v>MIG-1166</v>
          </cell>
          <cell r="C144" t="str">
            <v>Internal App : Showing up "username already existed" error even when created with unique username.</v>
          </cell>
          <cell r="D144" t="str">
            <v>ramakrishna.dontha</v>
          </cell>
          <cell r="E144" t="str">
            <v>ramakrishna.dontha</v>
          </cell>
          <cell r="F144" t="str">
            <v>Closed</v>
          </cell>
          <cell r="G144">
            <v>44004.741666666669</v>
          </cell>
          <cell r="I144" t="str">
            <v>High</v>
          </cell>
          <cell r="K144">
            <v>43986.737500000003</v>
          </cell>
        </row>
        <row r="145">
          <cell r="B145" t="str">
            <v>MIG-999</v>
          </cell>
          <cell r="C145" t="str">
            <v>Migrate table COM_OFFICER data into table [db_MEM].[CommitteeOfficerTitle] - Officer_Cd is not mapped as per the Committee Officer title in MCS2 DB</v>
          </cell>
          <cell r="D145" t="str">
            <v>Vijaya Durga Bonthu</v>
          </cell>
          <cell r="E145" t="str">
            <v>Vijaya Durga Bonthu</v>
          </cell>
          <cell r="F145" t="str">
            <v>Closed</v>
          </cell>
          <cell r="G145">
            <v>43990.649305555555</v>
          </cell>
          <cell r="H145" t="str">
            <v>Major</v>
          </cell>
          <cell r="I145" t="str">
            <v>High</v>
          </cell>
          <cell r="K145">
            <v>43984.46875</v>
          </cell>
        </row>
        <row r="146">
          <cell r="B146" t="str">
            <v>MIG-997</v>
          </cell>
          <cell r="C146" t="str">
            <v xml:space="preserve">Internal App : Updated Member info is not reflecting on the member list page. </v>
          </cell>
          <cell r="D146" t="str">
            <v>ramakrishna.dontha</v>
          </cell>
          <cell r="E146" t="str">
            <v>ramakrishna.dontha</v>
          </cell>
          <cell r="F146" t="str">
            <v>Closed</v>
          </cell>
          <cell r="G146">
            <v>44004.738194444442</v>
          </cell>
          <cell r="I146" t="str">
            <v>High</v>
          </cell>
          <cell r="K146">
            <v>43983.69027777778</v>
          </cell>
        </row>
        <row r="147">
          <cell r="B147" t="str">
            <v>MIG-993</v>
          </cell>
          <cell r="C147" t="str">
            <v>Rules&amp;Exceptions: Newly added user is not saving/showing up in AWS QA DB.</v>
          </cell>
          <cell r="D147" t="str">
            <v>ramakrishna.dontha</v>
          </cell>
          <cell r="E147" t="str">
            <v>ramakrishna.dontha</v>
          </cell>
          <cell r="F147" t="str">
            <v>Closed</v>
          </cell>
          <cell r="G147">
            <v>44005.445138888892</v>
          </cell>
          <cell r="I147" t="str">
            <v>Medium</v>
          </cell>
          <cell r="K147">
            <v>43983.506944444445</v>
          </cell>
        </row>
        <row r="148">
          <cell r="B148" t="str">
            <v>MIG-989</v>
          </cell>
          <cell r="C148" t="str">
            <v>Migration requirement from [NAMES](MCS 1.0) to [db_MEM].[FeeGroup] (MCS 2.0) - MCS2  data is not displayed in MCS 1.0 DB</v>
          </cell>
          <cell r="D148" t="str">
            <v>Vijaya Durga Bonthu</v>
          </cell>
          <cell r="E148" t="str">
            <v>Vijaya Durga Bonthu</v>
          </cell>
          <cell r="F148" t="str">
            <v>Closed</v>
          </cell>
          <cell r="G148">
            <v>44162.600694444445</v>
          </cell>
          <cell r="H148" t="str">
            <v>Showstopper</v>
          </cell>
          <cell r="I148" t="str">
            <v>Critical</v>
          </cell>
          <cell r="K148">
            <v>43980.661111111112</v>
          </cell>
        </row>
        <row r="149">
          <cell r="B149" t="str">
            <v>MIG-957</v>
          </cell>
          <cell r="C149" t="str">
            <v>Migrate table COM_ACTIVITY data into table [db_MEM].[CommitteeActivity] - Migrated MCS2 data is not showing up in MCS 1.0 Database</v>
          </cell>
          <cell r="D149" t="str">
            <v>Vijaya Durga Bonthu</v>
          </cell>
          <cell r="E149" t="str">
            <v>Vijaya Durga Bonthu</v>
          </cell>
          <cell r="F149" t="str">
            <v>Closed</v>
          </cell>
          <cell r="G149">
            <v>43978.75277777778</v>
          </cell>
          <cell r="H149" t="str">
            <v>Showstopper</v>
          </cell>
          <cell r="I149" t="str">
            <v>Critical</v>
          </cell>
          <cell r="K149">
            <v>43977.787499999999</v>
          </cell>
        </row>
        <row r="150">
          <cell r="B150" t="str">
            <v>MIG-925</v>
          </cell>
          <cell r="C150" t="str">
            <v>Internal App : Intermittent Issue : Showing up error message when updating member details.</v>
          </cell>
          <cell r="D150" t="str">
            <v>ramakrishna.dontha</v>
          </cell>
          <cell r="E150" t="str">
            <v>ramakrishna.dontha</v>
          </cell>
          <cell r="F150" t="str">
            <v>Closed</v>
          </cell>
          <cell r="G150">
            <v>43983.730555555558</v>
          </cell>
          <cell r="I150" t="str">
            <v>Low</v>
          </cell>
          <cell r="K150">
            <v>43972.867361111108</v>
          </cell>
        </row>
        <row r="151">
          <cell r="B151" t="str">
            <v>MIG-901</v>
          </cell>
          <cell r="C151" t="str">
            <v>Internal App : Unable to upload files when adding/editing  renewal task.</v>
          </cell>
          <cell r="D151" t="str">
            <v>ramakrishna.dontha</v>
          </cell>
          <cell r="E151" t="str">
            <v>ramakrishna.dontha</v>
          </cell>
          <cell r="F151" t="str">
            <v>Closed</v>
          </cell>
          <cell r="G151">
            <v>43983.699305555558</v>
          </cell>
          <cell r="I151" t="str">
            <v>Medium</v>
          </cell>
          <cell r="K151">
            <v>43971.703472222223</v>
          </cell>
        </row>
        <row r="152">
          <cell r="B152" t="str">
            <v>MIG-846</v>
          </cell>
          <cell r="C152" t="str">
            <v>Migrate table STUDENT_APPLICATION data into table [db_MEM].[StudentApplication] - IncludeInMail - Default value should be displayed '1' but Null values displayed</v>
          </cell>
          <cell r="D152" t="str">
            <v>Vijaya Durga Bonthu</v>
          </cell>
          <cell r="E152" t="str">
            <v>Vijaya Durga Bonthu</v>
          </cell>
          <cell r="F152" t="str">
            <v>Closed</v>
          </cell>
          <cell r="G152">
            <v>44000.712500000001</v>
          </cell>
          <cell r="H152" t="str">
            <v>Moderate</v>
          </cell>
          <cell r="I152" t="str">
            <v>Medium</v>
          </cell>
          <cell r="K152">
            <v>43970.754861111112</v>
          </cell>
        </row>
        <row r="153">
          <cell r="B153" t="str">
            <v>MIG-820</v>
          </cell>
          <cell r="C153" t="str">
            <v xml:space="preserve">Rules&amp;Exceptions: Showing up the additional checkboxes under roster and roster reports section. </v>
          </cell>
          <cell r="D153" t="str">
            <v>ramakrishna.dontha</v>
          </cell>
          <cell r="E153" t="str">
            <v>ramakrishna.dontha</v>
          </cell>
          <cell r="F153" t="str">
            <v>Closed</v>
          </cell>
          <cell r="G153">
            <v>43970.50277777778</v>
          </cell>
          <cell r="H153" t="str">
            <v>Moderate</v>
          </cell>
          <cell r="I153" t="str">
            <v>Medium</v>
          </cell>
          <cell r="K153">
            <v>43969.552083333336</v>
          </cell>
        </row>
        <row r="154">
          <cell r="B154" t="str">
            <v>MIG-807</v>
          </cell>
          <cell r="C154" t="str">
            <v>Migrate table COMMITTEE data into table [db_MEM].[committee] - CommitteeTypeID displayed as Null for Standing Committee values 'Y' and 'N'</v>
          </cell>
          <cell r="D154" t="str">
            <v>Vijaya Durga Bonthu</v>
          </cell>
          <cell r="E154" t="str">
            <v>Vijaya Durga Bonthu</v>
          </cell>
          <cell r="F154" t="str">
            <v>Closed</v>
          </cell>
          <cell r="G154">
            <v>43970.630555555559</v>
          </cell>
          <cell r="H154" t="str">
            <v>Major</v>
          </cell>
          <cell r="I154" t="str">
            <v>High</v>
          </cell>
          <cell r="K154">
            <v>43965.515277777777</v>
          </cell>
        </row>
        <row r="155">
          <cell r="B155" t="str">
            <v>MIG-788</v>
          </cell>
          <cell r="C155" t="str">
            <v>Migrate table COMMITTEE data into table [db_MEM].[committee] - McsStatusMasterId records displayed as null for 4305 records out of 4543</v>
          </cell>
          <cell r="D155" t="str">
            <v>Vijaya Durga Bonthu</v>
          </cell>
          <cell r="E155" t="str">
            <v>Vijaya Durga Bonthu</v>
          </cell>
          <cell r="F155" t="str">
            <v>Closed</v>
          </cell>
          <cell r="G155">
            <v>43970.630555555559</v>
          </cell>
          <cell r="H155" t="str">
            <v>Major</v>
          </cell>
          <cell r="I155" t="str">
            <v>High</v>
          </cell>
          <cell r="K155">
            <v>43963.736111111109</v>
          </cell>
        </row>
        <row r="156">
          <cell r="A156" t="str">
            <v>Bug</v>
          </cell>
          <cell r="B156" t="str">
            <v>MIG-698</v>
          </cell>
          <cell r="C156" t="str">
            <v xml:space="preserve">Rules&amp;Exceptions: Showing up the blank screen when click on edit icon.  </v>
          </cell>
          <cell r="D156" t="str">
            <v>ramakrishna.dontha</v>
          </cell>
          <cell r="E156" t="str">
            <v>ramakrishna.dontha</v>
          </cell>
          <cell r="F156" t="str">
            <v>Closed</v>
          </cell>
          <cell r="G156">
            <v>44012.767361111109</v>
          </cell>
          <cell r="I156" t="str">
            <v>Medium</v>
          </cell>
          <cell r="K156">
            <v>43957.722222222219</v>
          </cell>
        </row>
        <row r="157">
          <cell r="B157" t="str">
            <v>MIG-697</v>
          </cell>
          <cell r="C157" t="str">
            <v>mgr_memberdetails.ktr - Error displayed while running script in pentaho -"Select values.0 - ERROR (version 9.0.0.0-423, build 9.0.0.0-423 from 2020-01-31 04.53.04 by buildguy) : Couldn't find field 'LAST_UPDATER' in row!"</v>
          </cell>
          <cell r="D157" t="str">
            <v>Vijaya Durga Bonthu</v>
          </cell>
          <cell r="E157" t="str">
            <v>Vijaya Durga Bonthu</v>
          </cell>
          <cell r="F157" t="str">
            <v>Closed</v>
          </cell>
          <cell r="G157">
            <v>44162.600694444445</v>
          </cell>
          <cell r="H157" t="str">
            <v>Major</v>
          </cell>
          <cell r="I157" t="str">
            <v>High</v>
          </cell>
          <cell r="K157">
            <v>43957.720138888886</v>
          </cell>
        </row>
        <row r="158">
          <cell r="B158" t="str">
            <v>MIG-688</v>
          </cell>
          <cell r="C158" t="str">
            <v>Migrate table MEMBER_DATA data into table [db_MEM].[Member] - Target column 'fee' values not matching with the Source Column 'EBS' value Fee</v>
          </cell>
          <cell r="D158" t="str">
            <v>Vijaya Durga Bonthu</v>
          </cell>
          <cell r="E158" t="str">
            <v>Vijaya Durga Bonthu</v>
          </cell>
          <cell r="F158" t="str">
            <v>Closed</v>
          </cell>
          <cell r="G158">
            <v>43970.676388888889</v>
          </cell>
          <cell r="H158" t="str">
            <v>Showstopper</v>
          </cell>
          <cell r="I158" t="str">
            <v>Critical</v>
          </cell>
          <cell r="K158">
            <v>43956.747916666667</v>
          </cell>
        </row>
        <row r="159">
          <cell r="A159" t="str">
            <v>Bug</v>
          </cell>
          <cell r="B159" t="str">
            <v>MIG-565</v>
          </cell>
          <cell r="C159" t="str">
            <v>Migrate table Inactive_Reasons data into table [db_MEM].[InactiveReason] - Unexpected value displayed for target column new field{merged) in the InActiveReason Column</v>
          </cell>
          <cell r="D159" t="str">
            <v>Vijaya Durga Bonthu</v>
          </cell>
          <cell r="E159" t="str">
            <v>Vijaya Durga Bonthu</v>
          </cell>
          <cell r="F159" t="str">
            <v>Closed</v>
          </cell>
          <cell r="G159">
            <v>43948.915972222225</v>
          </cell>
          <cell r="H159" t="str">
            <v>Moderate</v>
          </cell>
          <cell r="I159" t="str">
            <v>Medium</v>
          </cell>
          <cell r="K159">
            <v>43945.713888888888</v>
          </cell>
        </row>
        <row r="160">
          <cell r="B160" t="str">
            <v>MIG-547</v>
          </cell>
          <cell r="C160" t="str">
            <v>Migrate table STATE_PROVINCE data into table [db_MEM].[State] - Data migrated as null when Province details are missing in Source Table for State(NU)</v>
          </cell>
          <cell r="D160" t="str">
            <v>Vijaya Durga Bonthu</v>
          </cell>
          <cell r="E160" t="str">
            <v>Vijaya Durga Bonthu</v>
          </cell>
          <cell r="F160" t="str">
            <v>Closed</v>
          </cell>
          <cell r="G160">
            <v>43948.911111111112</v>
          </cell>
          <cell r="H160" t="str">
            <v>Minor</v>
          </cell>
          <cell r="I160" t="str">
            <v>Medium</v>
          </cell>
          <cell r="K160">
            <v>43944.720138888886</v>
          </cell>
        </row>
        <row r="161">
          <cell r="A161" t="str">
            <v>Bug</v>
          </cell>
          <cell r="B161" t="str">
            <v>MIG-528</v>
          </cell>
          <cell r="C161" t="str">
            <v>Migrate table MEMBER_TYPES data into table [db_RNE].[MembershipTypes] - Summary and Benefits values are displayed blank instead of Null</v>
          </cell>
          <cell r="D161" t="str">
            <v>Vijaya Durga Bonthu</v>
          </cell>
          <cell r="E161" t="str">
            <v>Vijaya Durga Bonthu</v>
          </cell>
          <cell r="F161" t="str">
            <v>Closed</v>
          </cell>
          <cell r="G161">
            <v>43948.70208333333</v>
          </cell>
          <cell r="H161" t="str">
            <v>Moderate</v>
          </cell>
          <cell r="I161" t="str">
            <v>Medium</v>
          </cell>
          <cell r="K161">
            <v>43942.824999999997</v>
          </cell>
        </row>
        <row r="162">
          <cell r="A162" t="str">
            <v>Bug</v>
          </cell>
          <cell r="B162" t="str">
            <v>MIG-520</v>
          </cell>
          <cell r="C162" t="str">
            <v>Migrate data from table COM_CLASSIFICATION to table [db_RNE].[ClassificationType]  - Target Column(Color Code) Default values should display as per the story but Null values displayed</v>
          </cell>
          <cell r="D162" t="str">
            <v>Vijaya Durga Bonthu</v>
          </cell>
          <cell r="E162" t="str">
            <v>Vijaya Durga Bonthu</v>
          </cell>
          <cell r="F162" t="str">
            <v>Closed</v>
          </cell>
          <cell r="G162">
            <v>43944.796527777777</v>
          </cell>
          <cell r="H162" t="str">
            <v>Moderate</v>
          </cell>
          <cell r="I162" t="str">
            <v>Medium</v>
          </cell>
          <cell r="K162">
            <v>43941.795138888891</v>
          </cell>
        </row>
        <row r="163">
          <cell r="A163" t="str">
            <v>Bug</v>
          </cell>
          <cell r="B163" t="str">
            <v>MIG-519</v>
          </cell>
          <cell r="C163" t="str">
            <v>Migrate data from table COM_CLASSIFICATION to table [db_RNE].[ClassificationType] - Target column "Classification Sequence" is displayed which is not part of this target table</v>
          </cell>
          <cell r="D163" t="str">
            <v>Vijaya Durga Bonthu</v>
          </cell>
          <cell r="E163" t="str">
            <v>Vijaya Durga Bonthu</v>
          </cell>
          <cell r="F163" t="str">
            <v>Closed</v>
          </cell>
          <cell r="G163">
            <v>43944.797222222223</v>
          </cell>
          <cell r="H163" t="str">
            <v>Moderate</v>
          </cell>
          <cell r="I163" t="str">
            <v>Medium</v>
          </cell>
          <cell r="K163">
            <v>43941.767361111109</v>
          </cell>
        </row>
        <row r="164">
          <cell r="A164" t="str">
            <v>Bug</v>
          </cell>
          <cell r="B164" t="str">
            <v>MIG-516</v>
          </cell>
          <cell r="C164" t="str">
            <v>Migrate data from table COM_CLASSIFICATION to table [db_RNE].[ClassificationType] - Target column (Description) - 5th record value should display  as 'UNCL' as per the mapping sheet</v>
          </cell>
          <cell r="D164" t="str">
            <v>Vijaya Durga Bonthu</v>
          </cell>
          <cell r="E164" t="str">
            <v>Vijaya Durga Bonthu</v>
          </cell>
          <cell r="F164" t="str">
            <v>Closed</v>
          </cell>
          <cell r="G164">
            <v>43948.694444444445</v>
          </cell>
          <cell r="H164" t="str">
            <v>Minor</v>
          </cell>
          <cell r="I164" t="str">
            <v>Medium</v>
          </cell>
          <cell r="K164">
            <v>43941.755555555559</v>
          </cell>
        </row>
        <row r="165">
          <cell r="A165" t="str">
            <v>Bug</v>
          </cell>
          <cell r="B165" t="str">
            <v>MIG-514</v>
          </cell>
          <cell r="C165" t="str">
            <v>Migrate data from table COM_ACTIV_CD into table [db_MEM].[CommitteeActivityType] - Target column (ActivityCode) - Values displayed with prefix Zero</v>
          </cell>
          <cell r="D165" t="str">
            <v>Vijaya Durga Bonthu</v>
          </cell>
          <cell r="E165" t="str">
            <v>Vijaya Durga Bonthu</v>
          </cell>
          <cell r="F165" t="str">
            <v>Closed</v>
          </cell>
          <cell r="G165">
            <v>43948.702777777777</v>
          </cell>
          <cell r="H165" t="str">
            <v>Minor</v>
          </cell>
          <cell r="I165" t="str">
            <v>Medium</v>
          </cell>
          <cell r="K165">
            <v>43941.668749999997</v>
          </cell>
        </row>
        <row r="166">
          <cell r="A166" t="str">
            <v>Bug</v>
          </cell>
          <cell r="B166" t="str">
            <v>MIG-491</v>
          </cell>
          <cell r="C166" t="str">
            <v>Roster Maintenance - Warning message is not showing up  when updated the classification from producer to some other classification for Main Committee.</v>
          </cell>
          <cell r="D166" t="str">
            <v>ramakrishna.dontha</v>
          </cell>
          <cell r="E166" t="str">
            <v>ramakrishna.dontha</v>
          </cell>
          <cell r="F166" t="str">
            <v>Closed</v>
          </cell>
          <cell r="G166">
            <v>43937.740277777775</v>
          </cell>
          <cell r="I166" t="str">
            <v>Medium</v>
          </cell>
          <cell r="K166">
            <v>43936.81527777778</v>
          </cell>
        </row>
        <row r="167">
          <cell r="A167" t="str">
            <v>Bug</v>
          </cell>
          <cell r="B167" t="str">
            <v>MIG-435</v>
          </cell>
          <cell r="C167" t="str">
            <v xml:space="preserve">Roster Maintenance – Advanced Search pop up - Auto suggestions are not showing up when typing the company name in the Organization field. </v>
          </cell>
          <cell r="D167" t="str">
            <v>ramakrishna.dontha</v>
          </cell>
          <cell r="E167" t="str">
            <v>ramakrishna.dontha</v>
          </cell>
          <cell r="F167" t="str">
            <v>Closed</v>
          </cell>
          <cell r="G167">
            <v>43935.873611111114</v>
          </cell>
          <cell r="I167" t="str">
            <v>Medium</v>
          </cell>
          <cell r="K167">
            <v>43930.551388888889</v>
          </cell>
        </row>
        <row r="168">
          <cell r="A168" t="str">
            <v>Bug</v>
          </cell>
          <cell r="B168" t="str">
            <v>MIG-434</v>
          </cell>
          <cell r="C168" t="str">
            <v>Roster Maintenance – Advanced Search pop up - All Votes option is not selected by default in Official Vote Drop down.</v>
          </cell>
          <cell r="D168" t="str">
            <v>ramakrishna.dontha</v>
          </cell>
          <cell r="E168" t="str">
            <v>ramakrishna.dontha</v>
          </cell>
          <cell r="F168" t="str">
            <v>Closed</v>
          </cell>
          <cell r="G168">
            <v>43942.754166666666</v>
          </cell>
          <cell r="I168" t="str">
            <v>Medium</v>
          </cell>
          <cell r="K168">
            <v>43930.488194444442</v>
          </cell>
        </row>
        <row r="169">
          <cell r="A169" t="str">
            <v>Bug</v>
          </cell>
          <cell r="B169" t="str">
            <v>MIG-433</v>
          </cell>
          <cell r="C169" t="str">
            <v>Roster Maintenance – Advanced Search pop up -All Classifications option is not selected by default in Member Classification Drop down.</v>
          </cell>
          <cell r="D169" t="str">
            <v>ramakrishna.dontha</v>
          </cell>
          <cell r="E169" t="str">
            <v>ramakrishna.dontha</v>
          </cell>
          <cell r="F169" t="str">
            <v>Closed</v>
          </cell>
          <cell r="G169">
            <v>43937.643055555556</v>
          </cell>
          <cell r="I169" t="str">
            <v>Medium</v>
          </cell>
          <cell r="K169">
            <v>43929.929166666669</v>
          </cell>
        </row>
        <row r="170">
          <cell r="A170" t="str">
            <v>Bug</v>
          </cell>
          <cell r="B170" t="str">
            <v>MIG-432</v>
          </cell>
          <cell r="C170" t="str">
            <v>Roster Maintenance - Add Roster Notes - "All changes saved successfully' message is not showing up when saved notes.</v>
          </cell>
          <cell r="D170" t="str">
            <v>ramakrishna.dontha</v>
          </cell>
          <cell r="E170" t="str">
            <v>ramakrishna.dontha</v>
          </cell>
          <cell r="F170" t="str">
            <v>Closed</v>
          </cell>
          <cell r="G170">
            <v>43935.707638888889</v>
          </cell>
          <cell r="I170" t="str">
            <v>Medium</v>
          </cell>
          <cell r="K170">
            <v>43929.844444444447</v>
          </cell>
        </row>
        <row r="171">
          <cell r="A171" t="str">
            <v>Bug</v>
          </cell>
          <cell r="B171" t="str">
            <v>MEM-18883</v>
          </cell>
          <cell r="C171" t="str">
            <v>UI : Sold Out - Committee/Meeting Title should be a clickable URL when Sold-out [SL] status is seen for the records Meeting, Symposia &amp; Workshop</v>
          </cell>
          <cell r="D171" t="str">
            <v>Siddhartha Mutyala</v>
          </cell>
          <cell r="E171" t="str">
            <v>Siddhartha Mutyala</v>
          </cell>
          <cell r="F171" t="str">
            <v>Closed</v>
          </cell>
          <cell r="G171">
            <v>44281.381944444445</v>
          </cell>
          <cell r="H171" t="str">
            <v>Moderate</v>
          </cell>
          <cell r="I171" t="str">
            <v>High</v>
          </cell>
          <cell r="K171">
            <v>44280.704861111109</v>
          </cell>
        </row>
        <row r="172">
          <cell r="A172" t="str">
            <v>Bug</v>
          </cell>
          <cell r="B172" t="str">
            <v>MEM-18879</v>
          </cell>
          <cell r="C172" t="str">
            <v>When Joining/dropping the sub committee from Manage Committees, Member Committee Information &amp; Committee Roster grid are not getting updated in Internal App.</v>
          </cell>
          <cell r="D172" t="str">
            <v>Sanchit Jindal</v>
          </cell>
          <cell r="E172" t="str">
            <v>Praveen Gautam</v>
          </cell>
          <cell r="F172" t="str">
            <v>Open</v>
          </cell>
          <cell r="G172">
            <v>44280.702777777777</v>
          </cell>
          <cell r="H172" t="str">
            <v>Moderate</v>
          </cell>
          <cell r="I172" t="str">
            <v>Medium</v>
          </cell>
          <cell r="K172">
            <v>44280.615277777775</v>
          </cell>
        </row>
        <row r="173">
          <cell r="A173" t="str">
            <v>Bug</v>
          </cell>
          <cell r="B173" t="str">
            <v>MEM-18878</v>
          </cell>
          <cell r="C173" t="str">
            <v>Sub-committees list is not sorted in Manage Committees, Reinstate, Renewal, On-boarding the Membership.</v>
          </cell>
          <cell r="D173" t="str">
            <v>Praveen Gautam</v>
          </cell>
          <cell r="E173" t="str">
            <v>Praveen Gautam</v>
          </cell>
          <cell r="F173" t="str">
            <v>Open</v>
          </cell>
          <cell r="G173">
            <v>44280.564583333333</v>
          </cell>
          <cell r="H173" t="str">
            <v>Moderate</v>
          </cell>
          <cell r="I173" t="str">
            <v>Medium</v>
          </cell>
          <cell r="K173">
            <v>44280.564583333333</v>
          </cell>
        </row>
        <row r="174">
          <cell r="A174" t="str">
            <v>Bug</v>
          </cell>
          <cell r="B174" t="str">
            <v>MEM-18877</v>
          </cell>
          <cell r="C174" t="str">
            <v>Accessibility Testing: Issues with the labels in meetings &amp; symposia and virtual meetings page.</v>
          </cell>
          <cell r="D174" t="str">
            <v>Sachi Rai</v>
          </cell>
          <cell r="E174" t="str">
            <v>vinay.datla</v>
          </cell>
          <cell r="F174" t="str">
            <v>Open</v>
          </cell>
          <cell r="G174">
            <v>44280.679166666669</v>
          </cell>
          <cell r="H174" t="str">
            <v>Moderate</v>
          </cell>
          <cell r="I174" t="str">
            <v>Medium</v>
          </cell>
          <cell r="K174">
            <v>44280.55</v>
          </cell>
        </row>
        <row r="175">
          <cell r="A175" t="str">
            <v>Bug</v>
          </cell>
          <cell r="B175" t="str">
            <v>MEM-18867</v>
          </cell>
          <cell r="C175" t="str">
            <v>Accessibility Testing: No alt text is displayed for the images present in Meetings &amp; Symposia page.</v>
          </cell>
          <cell r="D175" t="str">
            <v>Sachi Rai</v>
          </cell>
          <cell r="E175" t="str">
            <v>vinay.datla</v>
          </cell>
          <cell r="F175" t="str">
            <v>Open</v>
          </cell>
          <cell r="G175">
            <v>44280.679166666669</v>
          </cell>
          <cell r="H175" t="str">
            <v>Moderate</v>
          </cell>
          <cell r="I175" t="str">
            <v>Medium</v>
          </cell>
          <cell r="K175">
            <v>44280.5</v>
          </cell>
        </row>
        <row r="176">
          <cell r="A176" t="str">
            <v>Bug</v>
          </cell>
          <cell r="B176" t="str">
            <v>MEM-18866</v>
          </cell>
          <cell r="C176" t="str">
            <v>Dockerfile Misconfiguration: Default User Privilege - SAST (Static Application Security Testing)</v>
          </cell>
          <cell r="D176" t="str">
            <v>Kinshuk Marttand</v>
          </cell>
          <cell r="E176" t="str">
            <v>Arunchand Kakkireni</v>
          </cell>
          <cell r="F176" t="str">
            <v>Open</v>
          </cell>
          <cell r="G176">
            <v>44281.379861111112</v>
          </cell>
          <cell r="H176" t="str">
            <v>Minor</v>
          </cell>
          <cell r="I176" t="str">
            <v>Low</v>
          </cell>
          <cell r="K176">
            <v>44280.46875</v>
          </cell>
        </row>
        <row r="177">
          <cell r="A177" t="str">
            <v>Bug</v>
          </cell>
          <cell r="B177" t="str">
            <v>MEM-18854</v>
          </cell>
          <cell r="C177" t="str">
            <v>UAT_3/23/2021-UAT VII- Stage-Collab area not enabled for the Technical contact of a work item.</v>
          </cell>
          <cell r="D177" t="str">
            <v>srinivas Yellamilli</v>
          </cell>
          <cell r="E177" t="str">
            <v>srinivas Yellamilli</v>
          </cell>
          <cell r="F177" t="str">
            <v>In Testing</v>
          </cell>
          <cell r="G177">
            <v>44280.744444444441</v>
          </cell>
          <cell r="H177" t="str">
            <v>Major</v>
          </cell>
          <cell r="I177" t="str">
            <v>High</v>
          </cell>
          <cell r="K177">
            <v>44279.713194444441</v>
          </cell>
        </row>
        <row r="178">
          <cell r="A178" t="str">
            <v>Bug</v>
          </cell>
          <cell r="B178" t="str">
            <v>MEM-18853</v>
          </cell>
          <cell r="C178" t="str">
            <v xml:space="preserve">UI : Symposium &amp; Workshop - Committee Tile is NOT properly displayed. </v>
          </cell>
          <cell r="D178" t="str">
            <v>Naresh Patel</v>
          </cell>
          <cell r="E178" t="str">
            <v>Siddhartha Mutyala</v>
          </cell>
          <cell r="F178" t="str">
            <v>In Testing</v>
          </cell>
          <cell r="G178">
            <v>44280.765277777777</v>
          </cell>
          <cell r="H178" t="str">
            <v>Moderate</v>
          </cell>
          <cell r="I178" t="str">
            <v>Medium</v>
          </cell>
          <cell r="K178">
            <v>44279.708333333336</v>
          </cell>
        </row>
        <row r="179">
          <cell r="A179" t="str">
            <v>Bug</v>
          </cell>
          <cell r="B179" t="str">
            <v>MEM-18830</v>
          </cell>
          <cell r="C179" t="str">
            <v>IA App - The Member name is not displayed in the 'Chair' column in the 'Committee' list page but the member who's an officer with the designation 'Chair' is displayed in the "Committee Roster" grid and in the "Member Committee" full-screen pop up</v>
          </cell>
          <cell r="D179" t="str">
            <v>Sanchit Jindal</v>
          </cell>
          <cell r="E179" t="str">
            <v>Pabitra Samal</v>
          </cell>
          <cell r="F179" t="str">
            <v>Blocked</v>
          </cell>
          <cell r="G179">
            <v>44280.729166666664</v>
          </cell>
          <cell r="H179" t="str">
            <v>Minor</v>
          </cell>
          <cell r="I179" t="str">
            <v>Medium</v>
          </cell>
          <cell r="K179">
            <v>44279.515277777777</v>
          </cell>
        </row>
        <row r="180">
          <cell r="A180" t="str">
            <v>Bug</v>
          </cell>
          <cell r="B180" t="str">
            <v>MEM-18829</v>
          </cell>
          <cell r="C180" t="str">
            <v xml:space="preserve">Member Onboarding - Unable to get Auto Suggestion in 'Organization Name' field </v>
          </cell>
          <cell r="D180" t="str">
            <v>Pabitra Samal</v>
          </cell>
          <cell r="E180" t="str">
            <v>Pabitra Samal</v>
          </cell>
          <cell r="F180" t="str">
            <v>Closed</v>
          </cell>
          <cell r="G180">
            <v>44280.477083333331</v>
          </cell>
          <cell r="H180" t="str">
            <v>Major</v>
          </cell>
          <cell r="I180" t="str">
            <v>Medium</v>
          </cell>
          <cell r="K180">
            <v>44279.505555555559</v>
          </cell>
        </row>
        <row r="181">
          <cell r="A181" t="str">
            <v>Bug</v>
          </cell>
          <cell r="B181" t="str">
            <v>MEM-18828</v>
          </cell>
          <cell r="C181" t="str">
            <v>Regression-Error message is not displaying when submitting Minutes Or Agenda without selecting Minutes or Agenda radio button</v>
          </cell>
          <cell r="D181" t="str">
            <v>Sachi Rai</v>
          </cell>
          <cell r="E181" t="str">
            <v>Sai Kumar Kodipetla</v>
          </cell>
          <cell r="F181" t="str">
            <v>In Dev</v>
          </cell>
          <cell r="G181">
            <v>44280.711111111108</v>
          </cell>
          <cell r="H181" t="str">
            <v>Minor</v>
          </cell>
          <cell r="I181" t="str">
            <v>Low</v>
          </cell>
          <cell r="K181">
            <v>44279.495138888888</v>
          </cell>
        </row>
        <row r="182">
          <cell r="A182" t="str">
            <v>Bug</v>
          </cell>
          <cell r="B182" t="str">
            <v>MEM-18754</v>
          </cell>
          <cell r="C182" t="str">
            <v>API-All the API's returning response as 502-BadGateway</v>
          </cell>
          <cell r="D182" t="str">
            <v>Sachi Rai</v>
          </cell>
          <cell r="E182" t="str">
            <v>Sai Kumar Kodipetla</v>
          </cell>
          <cell r="F182" t="str">
            <v>Closed</v>
          </cell>
          <cell r="G182">
            <v>44277.64166666667</v>
          </cell>
          <cell r="H182" t="str">
            <v>Showstopper</v>
          </cell>
          <cell r="I182" t="str">
            <v>Critical</v>
          </cell>
          <cell r="K182">
            <v>44277.474999999999</v>
          </cell>
        </row>
        <row r="183">
          <cell r="A183" t="str">
            <v>Bug</v>
          </cell>
          <cell r="B183" t="str">
            <v>MEM-18753</v>
          </cell>
          <cell r="C183" t="str">
            <v>UI : Proposal for Symposium - Sponsoring Technical Committee details are NOT displayed in the list.</v>
          </cell>
          <cell r="D183" t="str">
            <v>Siddhartha Mutyala</v>
          </cell>
          <cell r="E183" t="str">
            <v>Siddhartha Mutyala</v>
          </cell>
          <cell r="F183" t="str">
            <v>Closed</v>
          </cell>
          <cell r="G183">
            <v>44277.581944444442</v>
          </cell>
          <cell r="H183" t="str">
            <v>Major</v>
          </cell>
          <cell r="I183" t="str">
            <v>Critical</v>
          </cell>
          <cell r="K183">
            <v>44277.46875</v>
          </cell>
        </row>
        <row r="184">
          <cell r="A184" t="str">
            <v>Bug</v>
          </cell>
          <cell r="B184" t="str">
            <v>MEM-18723</v>
          </cell>
          <cell r="C184" t="str">
            <v xml:space="preserve">MEM Application - Unable to login into MEM application, the system is redirecting to 'Membership Types' page </v>
          </cell>
          <cell r="D184" t="str">
            <v>soumya.akkimardi</v>
          </cell>
          <cell r="E184" t="str">
            <v>soumya.akkimardi</v>
          </cell>
          <cell r="F184" t="str">
            <v>Closed</v>
          </cell>
          <cell r="G184">
            <v>44277.741666666669</v>
          </cell>
          <cell r="H184" t="str">
            <v>Showstopper</v>
          </cell>
          <cell r="I184" t="str">
            <v>High</v>
          </cell>
          <cell r="K184">
            <v>44273.85833333333</v>
          </cell>
        </row>
        <row r="185">
          <cell r="A185" t="str">
            <v>Bug</v>
          </cell>
          <cell r="B185" t="str">
            <v>MEM-18717</v>
          </cell>
          <cell r="C185" t="str">
            <v>Regression: Internal App: Add/Update Organization is not working</v>
          </cell>
          <cell r="D185" t="str">
            <v>Sachi Rai</v>
          </cell>
          <cell r="E185" t="str">
            <v>Sai Kumar Kodipetla</v>
          </cell>
          <cell r="F185" t="str">
            <v>In Dev</v>
          </cell>
          <cell r="G185">
            <v>44279.67083333333</v>
          </cell>
          <cell r="H185" t="str">
            <v>Moderate</v>
          </cell>
          <cell r="I185" t="str">
            <v>Medium</v>
          </cell>
          <cell r="K185">
            <v>44273.779166666667</v>
          </cell>
        </row>
        <row r="186">
          <cell r="A186" t="str">
            <v>Bug</v>
          </cell>
          <cell r="B186" t="str">
            <v>MEM-18711</v>
          </cell>
          <cell r="C186" t="str">
            <v>Stage:Intermittent Issue: The left panel in 'My ASTM' landing page is not showing up</v>
          </cell>
          <cell r="D186" t="str">
            <v>Sai Kumar Kodipetla</v>
          </cell>
          <cell r="E186" t="str">
            <v>Sai Kumar Kodipetla</v>
          </cell>
          <cell r="F186" t="str">
            <v>Closed</v>
          </cell>
          <cell r="G186">
            <v>44274.774305555555</v>
          </cell>
          <cell r="H186" t="str">
            <v>Major</v>
          </cell>
          <cell r="I186" t="str">
            <v>High</v>
          </cell>
          <cell r="K186">
            <v>44273.734027777777</v>
          </cell>
        </row>
        <row r="187">
          <cell r="A187" t="str">
            <v>Bug</v>
          </cell>
          <cell r="B187" t="str">
            <v>MEM-18639</v>
          </cell>
          <cell r="C187" t="str">
            <v>Reinstate Form Page - No response from the system when a member clicks on the 'Yes' button from the 'Cancel' confirmation pop up</v>
          </cell>
          <cell r="D187" t="str">
            <v>soumya.akkimardi</v>
          </cell>
          <cell r="E187" t="str">
            <v>soumya.akkimardi</v>
          </cell>
          <cell r="F187" t="str">
            <v>Closed</v>
          </cell>
          <cell r="G187">
            <v>44279.451388888891</v>
          </cell>
          <cell r="H187" t="str">
            <v>Moderate</v>
          </cell>
          <cell r="I187" t="str">
            <v>Medium</v>
          </cell>
          <cell r="K187">
            <v>44273.540972222225</v>
          </cell>
        </row>
        <row r="188">
          <cell r="A188" t="str">
            <v>Bug</v>
          </cell>
          <cell r="B188" t="str">
            <v>MEM-18634</v>
          </cell>
          <cell r="C188" t="str">
            <v>Internal App- Member Management- Status is displayed as Historical in Member list page but in Member details  page displayed as Active</v>
          </cell>
          <cell r="D188" t="str">
            <v>vikas choudhary</v>
          </cell>
          <cell r="E188" t="str">
            <v>vinay.datla</v>
          </cell>
          <cell r="F188" t="str">
            <v>Open</v>
          </cell>
          <cell r="G188">
            <v>44274.740972222222</v>
          </cell>
          <cell r="H188" t="str">
            <v>Major</v>
          </cell>
          <cell r="I188" t="str">
            <v>Medium</v>
          </cell>
          <cell r="K188">
            <v>44272.895833333336</v>
          </cell>
        </row>
        <row r="189">
          <cell r="A189" t="str">
            <v>Bug</v>
          </cell>
          <cell r="B189" t="str">
            <v>MEM-18619</v>
          </cell>
          <cell r="C189" t="str">
            <v>UI : Proposal for Symposium - Validation error message : momentary issue is shown when junk data is entered in all mandatory fields.</v>
          </cell>
          <cell r="D189" t="str">
            <v>Sachi Rai</v>
          </cell>
          <cell r="E189" t="str">
            <v>Siddhartha Mutyala</v>
          </cell>
          <cell r="F189" t="str">
            <v>Open</v>
          </cell>
          <cell r="G189">
            <v>44280.765277777777</v>
          </cell>
          <cell r="H189" t="str">
            <v>Major</v>
          </cell>
          <cell r="I189" t="str">
            <v>Low</v>
          </cell>
          <cell r="K189">
            <v>44272.76458333333</v>
          </cell>
        </row>
        <row r="190">
          <cell r="A190" t="str">
            <v>Bug</v>
          </cell>
          <cell r="B190" t="str">
            <v>MEM-18612</v>
          </cell>
          <cell r="C190" t="str">
            <v>UI : Proposal for Symposium - End Time should be greater than Start Time &amp; Lesser than start time should get grey out</v>
          </cell>
          <cell r="D190" t="str">
            <v>Sachi Rai</v>
          </cell>
          <cell r="E190" t="str">
            <v>Siddhartha Mutyala</v>
          </cell>
          <cell r="F190" t="str">
            <v>Open</v>
          </cell>
          <cell r="G190">
            <v>44280.765277777777</v>
          </cell>
          <cell r="H190" t="str">
            <v>Moderate</v>
          </cell>
          <cell r="I190" t="str">
            <v>Medium</v>
          </cell>
          <cell r="K190">
            <v>44272.711805555555</v>
          </cell>
        </row>
        <row r="191">
          <cell r="A191" t="str">
            <v>Bug</v>
          </cell>
          <cell r="B191" t="str">
            <v>MEM-18610</v>
          </cell>
          <cell r="C191" t="str">
            <v>UI : Proposal for Symposium - Type of ASTM Publisher Tool Tip Spell errors.</v>
          </cell>
          <cell r="D191" t="str">
            <v>Siddhartha Mutyala</v>
          </cell>
          <cell r="E191" t="str">
            <v>Siddhartha Mutyala</v>
          </cell>
          <cell r="F191" t="str">
            <v>Closed</v>
          </cell>
          <cell r="G191">
            <v>44272.783333333333</v>
          </cell>
          <cell r="H191" t="str">
            <v>Moderate</v>
          </cell>
          <cell r="I191" t="str">
            <v>Medium</v>
          </cell>
          <cell r="K191">
            <v>44272.681944444441</v>
          </cell>
        </row>
        <row r="192">
          <cell r="A192" t="str">
            <v>Bug</v>
          </cell>
          <cell r="B192" t="str">
            <v>MEM-18608</v>
          </cell>
          <cell r="C192" t="str">
            <v>UI : Proposal for Symposium - Start Date Tool Tip is NOT present.</v>
          </cell>
          <cell r="D192" t="str">
            <v>Siddhartha Mutyala</v>
          </cell>
          <cell r="E192" t="str">
            <v>Siddhartha Mutyala</v>
          </cell>
          <cell r="F192" t="str">
            <v>Closed</v>
          </cell>
          <cell r="G192">
            <v>44272.779861111114</v>
          </cell>
          <cell r="H192" t="str">
            <v>Moderate</v>
          </cell>
          <cell r="I192" t="str">
            <v>Medium</v>
          </cell>
          <cell r="K192">
            <v>44272.670138888891</v>
          </cell>
        </row>
        <row r="193">
          <cell r="A193" t="str">
            <v>Bug</v>
          </cell>
          <cell r="B193" t="str">
            <v>MEM-18606</v>
          </cell>
          <cell r="C193" t="str">
            <v>UI : Proposal for Symposium - Sponsoring Technical Committee's should be in ASC order format &amp; Committees are NOT properly aligned.</v>
          </cell>
          <cell r="D193" t="str">
            <v>Siddhartha Mutyala</v>
          </cell>
          <cell r="E193" t="str">
            <v>Siddhartha Mutyala</v>
          </cell>
          <cell r="F193" t="str">
            <v>Closed</v>
          </cell>
          <cell r="G193">
            <v>44272.777777777781</v>
          </cell>
          <cell r="H193" t="str">
            <v>Moderate</v>
          </cell>
          <cell r="I193" t="str">
            <v>High</v>
          </cell>
          <cell r="K193">
            <v>44272.665972222225</v>
          </cell>
        </row>
        <row r="194">
          <cell r="A194" t="str">
            <v>Bug</v>
          </cell>
          <cell r="B194" t="str">
            <v>MEM-18595</v>
          </cell>
          <cell r="C194" t="str">
            <v>UI : Performance issue - Meetings &amp; Symposia page loading is taking too long to load.</v>
          </cell>
          <cell r="D194" t="str">
            <v>Siddhartha Mutyala</v>
          </cell>
          <cell r="E194" t="str">
            <v>Siddhartha Mutyala</v>
          </cell>
          <cell r="F194" t="str">
            <v>Closed</v>
          </cell>
          <cell r="G194">
            <v>44272.755555555559</v>
          </cell>
          <cell r="H194" t="str">
            <v>Major</v>
          </cell>
          <cell r="I194" t="str">
            <v>Medium</v>
          </cell>
          <cell r="K194">
            <v>44272.446527777778</v>
          </cell>
        </row>
        <row r="195">
          <cell r="A195" t="str">
            <v>Bug</v>
          </cell>
          <cell r="B195" t="str">
            <v>MEM-18593</v>
          </cell>
          <cell r="C195" t="str">
            <v>Manual Order Reinstate - The system displayed an error message i.e. "Error occurred while listing users" with a red bar on top of the page when we click on the 'Submit' button on the review page while reinstating the member</v>
          </cell>
          <cell r="D195" t="str">
            <v>Imtiyaz Ahmad</v>
          </cell>
          <cell r="E195" t="str">
            <v>soumya.akkimardi</v>
          </cell>
          <cell r="F195" t="str">
            <v>In Dev</v>
          </cell>
          <cell r="G195">
            <v>44281.456944444442</v>
          </cell>
          <cell r="H195" t="str">
            <v>Major</v>
          </cell>
          <cell r="I195" t="str">
            <v>High</v>
          </cell>
          <cell r="K195">
            <v>44272.030555555553</v>
          </cell>
        </row>
        <row r="196">
          <cell r="A196" t="str">
            <v>Bug</v>
          </cell>
          <cell r="B196" t="str">
            <v>MEM-18588</v>
          </cell>
          <cell r="C196" t="str">
            <v>[INVALID] - Membership Invoice or Receipt - When we click on 'Generate Invoice'/'Generate Invoice Stock' OR 'Generate Receipt'/'Generate Receipt Stock' button system display the form in new tab window and got closed by it self automatically</v>
          </cell>
          <cell r="D196" t="str">
            <v>soumya.akkimardi</v>
          </cell>
          <cell r="E196" t="str">
            <v>soumya.akkimardi</v>
          </cell>
          <cell r="F196" t="str">
            <v>Closed</v>
          </cell>
          <cell r="G196">
            <v>44272.59375</v>
          </cell>
          <cell r="H196" t="str">
            <v>Major</v>
          </cell>
          <cell r="I196" t="str">
            <v>High</v>
          </cell>
          <cell r="K196">
            <v>44271.990277777775</v>
          </cell>
        </row>
        <row r="197">
          <cell r="A197" t="str">
            <v>Bug</v>
          </cell>
          <cell r="B197" t="str">
            <v>MEM-18555</v>
          </cell>
          <cell r="C197" t="str">
            <v>Roster Maintenance - Roster application page is buffering and system didn't display roster application</v>
          </cell>
          <cell r="D197" t="str">
            <v>Pabitra Samal</v>
          </cell>
          <cell r="E197" t="str">
            <v>Pabitra Samal</v>
          </cell>
          <cell r="F197" t="str">
            <v>Closed</v>
          </cell>
          <cell r="G197">
            <v>44272.65347222222</v>
          </cell>
          <cell r="H197" t="str">
            <v>Major</v>
          </cell>
          <cell r="I197" t="str">
            <v>Medium</v>
          </cell>
          <cell r="K197">
            <v>44271.724305555559</v>
          </cell>
        </row>
        <row r="198">
          <cell r="A198" t="str">
            <v>Bug</v>
          </cell>
          <cell r="B198" t="str">
            <v>MEM-18546</v>
          </cell>
          <cell r="C198" t="str">
            <v>eAccessibility Testing: No focus is observed and unable to access from the keyboard for ASTM technical committee field in student membership page.</v>
          </cell>
          <cell r="D198" t="str">
            <v>Prabhakar Mishra</v>
          </cell>
          <cell r="E198" t="str">
            <v>vinay.datla</v>
          </cell>
          <cell r="F198" t="str">
            <v>Open</v>
          </cell>
          <cell r="G198">
            <v>44271.647916666669</v>
          </cell>
          <cell r="H198" t="str">
            <v>Moderate</v>
          </cell>
          <cell r="I198" t="str">
            <v>Medium</v>
          </cell>
          <cell r="K198">
            <v>44271.638194444444</v>
          </cell>
        </row>
        <row r="199">
          <cell r="A199" t="str">
            <v>Bug</v>
          </cell>
          <cell r="B199" t="str">
            <v>MEM-18538</v>
          </cell>
          <cell r="C199" t="str">
            <v>Internal Application - The member names under the 'Chair' column in the 'Committee' list page, in the 'Committee Roster' grid and in data base is not matching</v>
          </cell>
          <cell r="D199" t="str">
            <v>Pabitra Samal</v>
          </cell>
          <cell r="E199" t="str">
            <v>Pabitra Samal</v>
          </cell>
          <cell r="F199" t="str">
            <v>Closed</v>
          </cell>
          <cell r="G199">
            <v>44272.65347222222</v>
          </cell>
          <cell r="H199" t="str">
            <v>Moderate</v>
          </cell>
          <cell r="I199" t="str">
            <v>Medium</v>
          </cell>
          <cell r="K199">
            <v>44271.54791666667</v>
          </cell>
        </row>
        <row r="200">
          <cell r="A200" t="str">
            <v>Bug</v>
          </cell>
          <cell r="B200" t="str">
            <v>MEM-18528</v>
          </cell>
          <cell r="C200" t="str">
            <v>Reinstate Senior Member - The system displayed 'My membership is not associated with an organization' checkbox with checked and in read-only form (For member not associated with an organization)</v>
          </cell>
          <cell r="D200" t="str">
            <v>soumya.akkimardi</v>
          </cell>
          <cell r="E200" t="str">
            <v>soumya.akkimardi</v>
          </cell>
          <cell r="F200" t="str">
            <v>Closed</v>
          </cell>
          <cell r="G200">
            <v>44272.875694444447</v>
          </cell>
          <cell r="H200" t="str">
            <v>Major</v>
          </cell>
          <cell r="I200" t="str">
            <v>High</v>
          </cell>
          <cell r="K200">
            <v>44271.430555555555</v>
          </cell>
        </row>
        <row r="201">
          <cell r="B201" t="str">
            <v>MEM-18526</v>
          </cell>
          <cell r="C201" t="str">
            <v>API :  Getting 200 Response instead of 404 Not found Error when Invalid request passed for Work Item Data</v>
          </cell>
          <cell r="D201" t="str">
            <v>Siddhartha Mutyala</v>
          </cell>
          <cell r="E201" t="str">
            <v>Siddhartha Mutyala</v>
          </cell>
          <cell r="F201" t="str">
            <v>Closed</v>
          </cell>
          <cell r="G201">
            <v>44280.726388888892</v>
          </cell>
          <cell r="H201" t="str">
            <v>Moderate</v>
          </cell>
          <cell r="I201" t="str">
            <v>Medium</v>
          </cell>
          <cell r="K201">
            <v>44270.876388888886</v>
          </cell>
        </row>
        <row r="202">
          <cell r="B202" t="str">
            <v>MEM-18518</v>
          </cell>
          <cell r="C202" t="str">
            <v>Representative Membership Reinstate - By clicking on the ‘Cancel’ button all the Representative Details fields became empty</v>
          </cell>
          <cell r="D202" t="str">
            <v>soumya.akkimardi</v>
          </cell>
          <cell r="E202" t="str">
            <v>soumya.akkimardi</v>
          </cell>
          <cell r="F202" t="str">
            <v>Closed</v>
          </cell>
          <cell r="G202">
            <v>44272.636111111111</v>
          </cell>
          <cell r="H202" t="str">
            <v>Moderate</v>
          </cell>
          <cell r="I202" t="str">
            <v>Medium</v>
          </cell>
          <cell r="K202">
            <v>44270.658333333333</v>
          </cell>
        </row>
        <row r="203">
          <cell r="B203" t="str">
            <v>MEM-18514</v>
          </cell>
          <cell r="C203" t="str">
            <v xml:space="preserve">Representative Membership Reinstate (Where a member is associated with the same organization) - By clicking on the ‘Cancel’ button all Organization Details fields became empty and fields were still in read-only format </v>
          </cell>
          <cell r="D203" t="str">
            <v>soumya.akkimardi</v>
          </cell>
          <cell r="E203" t="str">
            <v>soumya.akkimardi</v>
          </cell>
          <cell r="F203" t="str">
            <v>Closed</v>
          </cell>
          <cell r="G203">
            <v>44272.875694444447</v>
          </cell>
          <cell r="H203" t="str">
            <v>Major</v>
          </cell>
          <cell r="I203" t="str">
            <v>High</v>
          </cell>
          <cell r="K203">
            <v>44270.643055555556</v>
          </cell>
        </row>
        <row r="204">
          <cell r="B204" t="str">
            <v>MEM-18503</v>
          </cell>
          <cell r="C204" t="str">
            <v>Accessibility Testing: Form elements do not have labels for participating and Organizational membership application page.</v>
          </cell>
          <cell r="D204" t="str">
            <v>Prabhakar Mishra</v>
          </cell>
          <cell r="E204" t="str">
            <v>vinay.datla</v>
          </cell>
          <cell r="F204" t="str">
            <v>Open</v>
          </cell>
          <cell r="G204">
            <v>44270.567361111112</v>
          </cell>
          <cell r="H204" t="str">
            <v>Moderate</v>
          </cell>
          <cell r="I204" t="str">
            <v>Medium</v>
          </cell>
          <cell r="K204">
            <v>44270.559027777781</v>
          </cell>
        </row>
        <row r="205">
          <cell r="B205" t="str">
            <v>MEM-18494</v>
          </cell>
          <cell r="C205" t="str">
            <v>Accessibility Testing: For participating and Organizational membership application page consists duplicate ID's for few fields.</v>
          </cell>
          <cell r="D205" t="str">
            <v>Prabhakar Mishra</v>
          </cell>
          <cell r="E205" t="str">
            <v>vinay.datla</v>
          </cell>
          <cell r="F205" t="str">
            <v>Open</v>
          </cell>
          <cell r="G205">
            <v>44270.570138888892</v>
          </cell>
          <cell r="H205" t="str">
            <v>Moderate</v>
          </cell>
          <cell r="I205" t="str">
            <v>Medium</v>
          </cell>
          <cell r="K205">
            <v>44270.522222222222</v>
          </cell>
        </row>
        <row r="206">
          <cell r="B206" t="str">
            <v>MEM-18493</v>
          </cell>
          <cell r="C206" t="str">
            <v>Reinstate Membership - In the "My membership not associated with an organization" confirmation pop up the 'Are' word is displayed twice</v>
          </cell>
          <cell r="D206" t="str">
            <v>soumya.akkimardi</v>
          </cell>
          <cell r="E206" t="str">
            <v>soumya.akkimardi</v>
          </cell>
          <cell r="F206" t="str">
            <v>Closed</v>
          </cell>
          <cell r="G206">
            <v>44272.875</v>
          </cell>
          <cell r="H206" t="str">
            <v>Minor</v>
          </cell>
          <cell r="I206" t="str">
            <v>Low</v>
          </cell>
          <cell r="K206">
            <v>44270.500694444447</v>
          </cell>
        </row>
        <row r="207">
          <cell r="B207" t="str">
            <v>MEM-18492</v>
          </cell>
          <cell r="C207" t="str">
            <v>Roster Maintenance - Roster application page is showing blank page and system didn't display roster application</v>
          </cell>
          <cell r="D207" t="str">
            <v>Pabitra Samal</v>
          </cell>
          <cell r="E207" t="str">
            <v>Pabitra Samal</v>
          </cell>
          <cell r="F207" t="str">
            <v>Closed</v>
          </cell>
          <cell r="G207">
            <v>44272.65347222222</v>
          </cell>
          <cell r="H207" t="str">
            <v>Major</v>
          </cell>
          <cell r="I207" t="str">
            <v>High</v>
          </cell>
          <cell r="K207">
            <v>44270.397916666669</v>
          </cell>
        </row>
        <row r="208">
          <cell r="B208" t="str">
            <v>MEM-18475</v>
          </cell>
          <cell r="C208" t="str">
            <v>Usability Testing: User is not navigated to the top of the page to check the validation message when any mandatory field is missed.</v>
          </cell>
          <cell r="D208" t="str">
            <v>Prabhakar Mishra</v>
          </cell>
          <cell r="E208" t="str">
            <v>vinay.datla</v>
          </cell>
          <cell r="F208" t="str">
            <v>Open</v>
          </cell>
          <cell r="G208">
            <v>44270.569444444445</v>
          </cell>
          <cell r="H208" t="str">
            <v>Moderate</v>
          </cell>
          <cell r="I208" t="str">
            <v>Medium</v>
          </cell>
          <cell r="K208">
            <v>44267.81527777778</v>
          </cell>
        </row>
        <row r="209">
          <cell r="B209" t="str">
            <v>MEM-18427</v>
          </cell>
          <cell r="C209" t="str">
            <v xml:space="preserve">Onboarding - Participating screen is not loading </v>
          </cell>
          <cell r="D209" t="str">
            <v>Pabitra Samal</v>
          </cell>
          <cell r="E209" t="str">
            <v>Pabitra Samal</v>
          </cell>
          <cell r="F209" t="str">
            <v>Closed</v>
          </cell>
          <cell r="G209">
            <v>44272.869444444441</v>
          </cell>
          <cell r="H209" t="str">
            <v>Moderate</v>
          </cell>
          <cell r="I209" t="str">
            <v>Medium</v>
          </cell>
          <cell r="K209">
            <v>44267.354861111111</v>
          </cell>
        </row>
        <row r="210">
          <cell r="B210" t="str">
            <v>MEM-18426</v>
          </cell>
          <cell r="C210" t="str">
            <v>CLONE - Free volume is not visible on the cart page for Organization and Participating membership.</v>
          </cell>
          <cell r="D210" t="str">
            <v>Tanmay Verma</v>
          </cell>
          <cell r="E210" t="str">
            <v>Rahul Sharma</v>
          </cell>
          <cell r="F210" t="str">
            <v>Closed</v>
          </cell>
          <cell r="G210">
            <v>44272.875694444447</v>
          </cell>
          <cell r="H210" t="str">
            <v>Moderate</v>
          </cell>
          <cell r="I210" t="str">
            <v>To Be Defined</v>
          </cell>
          <cell r="K210">
            <v>44266.968055555553</v>
          </cell>
        </row>
        <row r="211">
          <cell r="B211" t="str">
            <v>MEM-18425</v>
          </cell>
          <cell r="C211" t="str">
            <v>UI : Search functionality on Meeting and Symposia &amp; workshops is NOT working as expected.</v>
          </cell>
          <cell r="D211" t="str">
            <v>Siddhartha Mutyala</v>
          </cell>
          <cell r="E211" t="str">
            <v>Siddhartha Mutyala</v>
          </cell>
          <cell r="F211" t="str">
            <v>Closed</v>
          </cell>
          <cell r="G211">
            <v>44267.913888888892</v>
          </cell>
          <cell r="H211" t="str">
            <v>Major</v>
          </cell>
          <cell r="I211" t="str">
            <v>Medium</v>
          </cell>
          <cell r="K211">
            <v>44266.9375</v>
          </cell>
        </row>
        <row r="212">
          <cell r="B212" t="str">
            <v>MEM-18388</v>
          </cell>
          <cell r="C212" t="str">
            <v>Internal Application - The system didn't display the 'Upload Book Volume Movement Information' button on the "Membership Renewal" page</v>
          </cell>
          <cell r="D212" t="str">
            <v>soumya.akkimardi</v>
          </cell>
          <cell r="E212" t="str">
            <v>soumya.akkimardi</v>
          </cell>
          <cell r="F212" t="str">
            <v>Closed</v>
          </cell>
          <cell r="G212">
            <v>44267.603472222225</v>
          </cell>
          <cell r="H212" t="str">
            <v>Major</v>
          </cell>
          <cell r="I212" t="str">
            <v>High</v>
          </cell>
          <cell r="K212">
            <v>44265.696527777778</v>
          </cell>
        </row>
        <row r="213">
          <cell r="B213" t="str">
            <v>MEM-18371</v>
          </cell>
          <cell r="C213" t="str">
            <v>Internal App- Manual Order- Membership Type is not displayed the same as selected</v>
          </cell>
          <cell r="D213" t="str">
            <v>soumya.akkimardi</v>
          </cell>
          <cell r="E213" t="str">
            <v>vinay.datla</v>
          </cell>
          <cell r="F213" t="str">
            <v>Closed</v>
          </cell>
          <cell r="G213">
            <v>44273.49722222222</v>
          </cell>
          <cell r="H213" t="str">
            <v>Major</v>
          </cell>
          <cell r="I213" t="str">
            <v>High</v>
          </cell>
          <cell r="K213">
            <v>44265.582638888889</v>
          </cell>
        </row>
        <row r="214">
          <cell r="B214" t="str">
            <v>MEM-18354</v>
          </cell>
          <cell r="C214" t="str">
            <v>API : Minor Spell mistake message : "Track Name/Aventri ReferenceId is required", when we get 400 Bad Request.</v>
          </cell>
          <cell r="D214" t="str">
            <v>Siddhartha Mutyala</v>
          </cell>
          <cell r="E214" t="str">
            <v>Siddhartha Mutyala</v>
          </cell>
          <cell r="F214" t="str">
            <v>Closed</v>
          </cell>
          <cell r="G214">
            <v>44265.831944444442</v>
          </cell>
          <cell r="H214" t="str">
            <v>Minor</v>
          </cell>
          <cell r="I214" t="str">
            <v>Low</v>
          </cell>
          <cell r="K214">
            <v>44265.513194444444</v>
          </cell>
        </row>
        <row r="215">
          <cell r="B215" t="str">
            <v>MEM-18344</v>
          </cell>
          <cell r="C215" t="str">
            <v>Regression-Stage-Ballot Submission-WorkItem Number is not displayed in Submit and Confirm page with Revision action</v>
          </cell>
          <cell r="D215" t="str">
            <v>Sai Kumar Kodipetla</v>
          </cell>
          <cell r="E215" t="str">
            <v>Sai Kumar Kodipetla</v>
          </cell>
          <cell r="F215" t="str">
            <v>Closed</v>
          </cell>
          <cell r="G215">
            <v>44279.370138888888</v>
          </cell>
          <cell r="I215" t="str">
            <v>Low</v>
          </cell>
          <cell r="K215">
            <v>44265.000694444447</v>
          </cell>
        </row>
        <row r="216">
          <cell r="B216" t="str">
            <v>MEM-18343</v>
          </cell>
          <cell r="C216" t="str">
            <v>UI :  Event/Committee Title doesn't look highlighted for Meeting &amp; Symposia public page.</v>
          </cell>
          <cell r="D216" t="str">
            <v>Siddhartha Mutyala</v>
          </cell>
          <cell r="E216" t="str">
            <v>Siddhartha Mutyala</v>
          </cell>
          <cell r="F216" t="str">
            <v>Closed</v>
          </cell>
          <cell r="G216">
            <v>44267.760416666664</v>
          </cell>
          <cell r="H216" t="str">
            <v>Moderate</v>
          </cell>
          <cell r="I216" t="str">
            <v>Medium</v>
          </cell>
          <cell r="K216">
            <v>44264.736111111109</v>
          </cell>
        </row>
        <row r="217">
          <cell r="B217" t="str">
            <v>MEM-18334</v>
          </cell>
          <cell r="C217" t="str">
            <v>MEM Application Slowness Issue</v>
          </cell>
          <cell r="D217" t="str">
            <v>soumya.akkimardi</v>
          </cell>
          <cell r="E217" t="str">
            <v>soumya.akkimardi</v>
          </cell>
          <cell r="F217" t="str">
            <v>Closed</v>
          </cell>
          <cell r="G217">
            <v>44270.915972222225</v>
          </cell>
          <cell r="H217" t="str">
            <v>Moderate</v>
          </cell>
          <cell r="I217" t="str">
            <v>High</v>
          </cell>
          <cell r="K217">
            <v>44264.572916666664</v>
          </cell>
        </row>
        <row r="218">
          <cell r="B218" t="str">
            <v>MEM-18284</v>
          </cell>
          <cell r="C218" t="str">
            <v>Change Of Employment - The system displayed an "Error Occured" text with a red bar on the step1 form page when a member clicks on the 'Edit' button which is displayed against step1 on the review page</v>
          </cell>
          <cell r="D218" t="str">
            <v>soumya.akkimardi</v>
          </cell>
          <cell r="E218" t="str">
            <v>soumya.akkimardi</v>
          </cell>
          <cell r="F218" t="str">
            <v>Closed</v>
          </cell>
          <cell r="G218">
            <v>44272.87222222222</v>
          </cell>
          <cell r="H218" t="str">
            <v>Minor</v>
          </cell>
          <cell r="I218" t="str">
            <v>Medium</v>
          </cell>
          <cell r="K218">
            <v>44260.688194444447</v>
          </cell>
        </row>
        <row r="219">
          <cell r="B219" t="str">
            <v>MEM-18281</v>
          </cell>
          <cell r="C219" t="str">
            <v>Member Onboard Form Page - For the 'Country' and 'State/Province' fields the exclamation mark &amp; dropdown icon are overlapped</v>
          </cell>
          <cell r="D219" t="str">
            <v>soumya.akkimardi</v>
          </cell>
          <cell r="E219" t="str">
            <v>soumya.akkimardi</v>
          </cell>
          <cell r="F219" t="str">
            <v>Closed</v>
          </cell>
          <cell r="G219">
            <v>44272.87222222222</v>
          </cell>
          <cell r="H219" t="str">
            <v>Minor</v>
          </cell>
          <cell r="I219" t="str">
            <v>Low</v>
          </cell>
          <cell r="K219">
            <v>44260.476388888892</v>
          </cell>
        </row>
        <row r="220">
          <cell r="B220" t="str">
            <v>MEM-18220</v>
          </cell>
          <cell r="C220" t="str">
            <v>Unable to view membership benefit &amp; volume in summary page for Reinitiate Participating Member and the edit button for step1 is displayed with value as a secondary button</v>
          </cell>
          <cell r="D220" t="str">
            <v>Pabitra Samal</v>
          </cell>
          <cell r="E220" t="str">
            <v>Pabitra Samal</v>
          </cell>
          <cell r="F220" t="str">
            <v>Closed</v>
          </cell>
          <cell r="G220">
            <v>44280.744444444441</v>
          </cell>
          <cell r="H220" t="str">
            <v>Moderate</v>
          </cell>
          <cell r="I220" t="str">
            <v>Medium</v>
          </cell>
          <cell r="K220">
            <v>44259.751388888886</v>
          </cell>
        </row>
        <row r="221">
          <cell r="B221" t="str">
            <v>MEM-18202</v>
          </cell>
          <cell r="C221" t="str">
            <v>Organization Member Onboard - The system displayed the 'Step 2 - Select Your Committee(s)' header in 'Review Your Application' for the page when the committee is not chosen on the step2 form page</v>
          </cell>
          <cell r="D221" t="str">
            <v>soumya.akkimardi</v>
          </cell>
          <cell r="E221" t="str">
            <v>soumya.akkimardi</v>
          </cell>
          <cell r="F221" t="str">
            <v>Closed</v>
          </cell>
          <cell r="G221">
            <v>44267.782638888886</v>
          </cell>
          <cell r="H221" t="str">
            <v>Minor</v>
          </cell>
          <cell r="I221" t="str">
            <v>Low</v>
          </cell>
          <cell r="K221">
            <v>44259.695833333331</v>
          </cell>
        </row>
        <row r="222">
          <cell r="B222" t="str">
            <v>MEM-18193</v>
          </cell>
          <cell r="C222" t="str">
            <v xml:space="preserve">Participating/Organizational Onboard - System displayed 'Not Now, I'll choose my volume later' text under step3 on the review form page even though the member choose volume on step3 form page </v>
          </cell>
          <cell r="D222" t="str">
            <v>soumya.akkimardi</v>
          </cell>
          <cell r="E222" t="str">
            <v>soumya.akkimardi</v>
          </cell>
          <cell r="F222" t="str">
            <v>Closed</v>
          </cell>
          <cell r="G222">
            <v>44266.724305555559</v>
          </cell>
          <cell r="H222" t="str">
            <v>Moderate</v>
          </cell>
          <cell r="I222" t="str">
            <v>Medium</v>
          </cell>
          <cell r="K222">
            <v>44259.68472222222</v>
          </cell>
        </row>
        <row r="223">
          <cell r="B223" t="str">
            <v>MEM-18178</v>
          </cell>
          <cell r="C223" t="str">
            <v>Change Of Employment - For ISO/JOINT Member, the title text on top of the change of employment form page is not consistent</v>
          </cell>
          <cell r="D223" t="str">
            <v>soumya.akkimardi</v>
          </cell>
          <cell r="E223" t="str">
            <v>soumya.akkimardi</v>
          </cell>
          <cell r="F223" t="str">
            <v>Closed</v>
          </cell>
          <cell r="G223">
            <v>44272.872916666667</v>
          </cell>
          <cell r="H223" t="str">
            <v>Minor</v>
          </cell>
          <cell r="I223" t="str">
            <v>Low</v>
          </cell>
          <cell r="K223">
            <v>44259.631944444445</v>
          </cell>
        </row>
        <row r="224">
          <cell r="B224" t="str">
            <v>MEM-18142</v>
          </cell>
          <cell r="C224" t="str">
            <v>Participating/Organizational Onboard Review Form - The 'Membership Type/Cost' is not displayed as per the refer design and the cost of membership is not displayed with currency symbol</v>
          </cell>
          <cell r="D224" t="str">
            <v>soumya.akkimardi</v>
          </cell>
          <cell r="E224" t="str">
            <v>soumya.akkimardi</v>
          </cell>
          <cell r="F224" t="str">
            <v>Closed</v>
          </cell>
          <cell r="G224">
            <v>44272.87222222222</v>
          </cell>
          <cell r="H224" t="str">
            <v>Minor</v>
          </cell>
          <cell r="I224" t="str">
            <v>Low</v>
          </cell>
          <cell r="K224">
            <v>44259.571527777778</v>
          </cell>
        </row>
        <row r="225">
          <cell r="B225" t="str">
            <v>MEM-18127</v>
          </cell>
          <cell r="C225" t="str">
            <v>The system displays the incorrect field name in the step2 COE form page for 'Consumer' primary activity</v>
          </cell>
          <cell r="D225" t="str">
            <v>soumya.akkimardi</v>
          </cell>
          <cell r="E225" t="str">
            <v>soumya.akkimardi</v>
          </cell>
          <cell r="F225" t="str">
            <v>Closed</v>
          </cell>
          <cell r="G225">
            <v>44272.87222222222</v>
          </cell>
          <cell r="H225" t="str">
            <v>Minor</v>
          </cell>
          <cell r="I225" t="str">
            <v>Low</v>
          </cell>
          <cell r="K225">
            <v>44258.906944444447</v>
          </cell>
        </row>
        <row r="226">
          <cell r="B226" t="str">
            <v>MEM-18105</v>
          </cell>
          <cell r="C226" t="str">
            <v xml:space="preserve">UI : Unable to select committees properly from Committee(s) field box </v>
          </cell>
          <cell r="D226" t="str">
            <v>Sachi Rai</v>
          </cell>
          <cell r="E226" t="str">
            <v>Siddhartha Mutyala</v>
          </cell>
          <cell r="F226" t="str">
            <v>Open</v>
          </cell>
          <cell r="G226">
            <v>44280.765277777777</v>
          </cell>
          <cell r="H226" t="str">
            <v>Minor</v>
          </cell>
          <cell r="I226" t="str">
            <v>Low</v>
          </cell>
          <cell r="K226">
            <v>44258.63958333333</v>
          </cell>
        </row>
        <row r="227">
          <cell r="B227" t="str">
            <v>MEM-18104</v>
          </cell>
          <cell r="C227" t="str">
            <v>UI : All Events : Prev/Future dates should be greyed out a little to differentiate the Dates in Calendar when Date Range is selected.</v>
          </cell>
          <cell r="D227" t="str">
            <v>Sachi Rai</v>
          </cell>
          <cell r="E227" t="str">
            <v>Siddhartha Mutyala</v>
          </cell>
          <cell r="F227" t="str">
            <v>Open</v>
          </cell>
          <cell r="G227">
            <v>44280.765277777777</v>
          </cell>
          <cell r="H227" t="str">
            <v>Minor</v>
          </cell>
          <cell r="I227" t="str">
            <v>Low</v>
          </cell>
          <cell r="K227">
            <v>44258.622916666667</v>
          </cell>
        </row>
        <row r="228">
          <cell r="B228" t="str">
            <v>MEM-18101</v>
          </cell>
          <cell r="C228" t="str">
            <v>UI : 'Reset' button functionality should be improved as suggested in the Description.</v>
          </cell>
          <cell r="D228" t="str">
            <v>Sachi Rai</v>
          </cell>
          <cell r="E228" t="str">
            <v>Siddhartha Mutyala</v>
          </cell>
          <cell r="F228" t="str">
            <v>Open</v>
          </cell>
          <cell r="G228">
            <v>44280.765277777777</v>
          </cell>
          <cell r="H228" t="str">
            <v>Minor</v>
          </cell>
          <cell r="I228" t="str">
            <v>Low</v>
          </cell>
          <cell r="K228">
            <v>44258.61041666667</v>
          </cell>
        </row>
        <row r="229">
          <cell r="B229" t="str">
            <v>MEM-18100</v>
          </cell>
          <cell r="C229" t="str">
            <v>UI : Alert/ warning messages should be displayed when the Sub-Filter is partially selected (or) when we choose wrong format for All Events</v>
          </cell>
          <cell r="D229" t="str">
            <v>Sachi Rai</v>
          </cell>
          <cell r="E229" t="str">
            <v>Siddhartha Mutyala</v>
          </cell>
          <cell r="F229" t="str">
            <v>Open</v>
          </cell>
          <cell r="G229">
            <v>44280.765277777777</v>
          </cell>
          <cell r="H229" t="str">
            <v>Moderate</v>
          </cell>
          <cell r="I229" t="str">
            <v>Low</v>
          </cell>
          <cell r="K229">
            <v>44258.577777777777</v>
          </cell>
        </row>
        <row r="230">
          <cell r="B230" t="str">
            <v>MEM-18097</v>
          </cell>
          <cell r="C230" t="str">
            <v>UI : Main Filter by Committee(s) should be Mandatory when Searched - alert message should be displayed when left blank.</v>
          </cell>
          <cell r="D230" t="str">
            <v>Sachi Rai</v>
          </cell>
          <cell r="E230" t="str">
            <v>Siddhartha Mutyala</v>
          </cell>
          <cell r="F230" t="str">
            <v>Open</v>
          </cell>
          <cell r="G230">
            <v>44280.765277777777</v>
          </cell>
          <cell r="H230" t="str">
            <v>Moderate</v>
          </cell>
          <cell r="I230" t="str">
            <v>Medium</v>
          </cell>
          <cell r="K230">
            <v>44258.563888888886</v>
          </cell>
        </row>
        <row r="231">
          <cell r="B231" t="str">
            <v>MEM-18096</v>
          </cell>
          <cell r="C231" t="str">
            <v xml:space="preserve">UI : Title: &lt;Title of the Meeting&gt; should be Hyperlink for All Events/ Meetings (public page) </v>
          </cell>
          <cell r="D231" t="str">
            <v>Siddhartha Mutyala</v>
          </cell>
          <cell r="E231" t="str">
            <v>Siddhartha Mutyala</v>
          </cell>
          <cell r="F231" t="str">
            <v>Closed</v>
          </cell>
          <cell r="G231">
            <v>44258.722916666666</v>
          </cell>
          <cell r="H231" t="str">
            <v>Moderate</v>
          </cell>
          <cell r="I231" t="str">
            <v>Medium</v>
          </cell>
          <cell r="K231">
            <v>44258.545138888891</v>
          </cell>
        </row>
        <row r="232">
          <cell r="B232" t="str">
            <v>MEM-18075</v>
          </cell>
          <cell r="C232" t="str">
            <v>Participating/ Organizational Member Onboard - In step2 form page the primary activities field should display field type as 'Text Box' but it's displayed as 'Text Area'</v>
          </cell>
          <cell r="D232" t="str">
            <v>soumya.akkimardi</v>
          </cell>
          <cell r="E232" t="str">
            <v>soumya.akkimardi</v>
          </cell>
          <cell r="F232" t="str">
            <v>Closed</v>
          </cell>
          <cell r="G232">
            <v>44258.696527777778</v>
          </cell>
          <cell r="H232" t="str">
            <v>Moderate</v>
          </cell>
          <cell r="I232" t="str">
            <v>Medium</v>
          </cell>
          <cell r="K232">
            <v>44258.052777777775</v>
          </cell>
        </row>
        <row r="233">
          <cell r="B233" t="str">
            <v>MEM-18074</v>
          </cell>
          <cell r="C233" t="str">
            <v xml:space="preserve">UI : Meeting, Symposia and Workshops page looks tiny &amp; shrink &amp; lot of space on right/left side of the page. </v>
          </cell>
          <cell r="D233" t="str">
            <v>Sachi Rai</v>
          </cell>
          <cell r="E233" t="str">
            <v>Siddhartha Mutyala</v>
          </cell>
          <cell r="F233" t="str">
            <v>Open</v>
          </cell>
          <cell r="G233">
            <v>44280.765277777777</v>
          </cell>
          <cell r="H233" t="str">
            <v>Minor</v>
          </cell>
          <cell r="I233" t="str">
            <v>Low</v>
          </cell>
          <cell r="K233">
            <v>44258.01666666667</v>
          </cell>
        </row>
        <row r="234">
          <cell r="B234" t="str">
            <v>MEM-18073</v>
          </cell>
          <cell r="C234" t="str">
            <v>UI : Related Information is displayed instead of Meeting Information in Meetings/Symposia and Workshops</v>
          </cell>
          <cell r="D234" t="str">
            <v>Siddhartha Mutyala</v>
          </cell>
          <cell r="E234" t="str">
            <v>Siddhartha Mutyala</v>
          </cell>
          <cell r="F234" t="str">
            <v>Closed</v>
          </cell>
          <cell r="G234">
            <v>44258.365972222222</v>
          </cell>
          <cell r="H234" t="str">
            <v>Minor</v>
          </cell>
          <cell r="I234" t="str">
            <v>Low</v>
          </cell>
          <cell r="K234">
            <v>44258.009027777778</v>
          </cell>
        </row>
        <row r="235">
          <cell r="B235" t="str">
            <v>MEM-18072</v>
          </cell>
          <cell r="C235" t="str">
            <v>UI : Search fields in Meeting/Symposia &amp; Workshop page are NOT properly aligned.</v>
          </cell>
          <cell r="D235" t="str">
            <v>Sachi Rai</v>
          </cell>
          <cell r="E235" t="str">
            <v>Siddhartha Mutyala</v>
          </cell>
          <cell r="F235" t="str">
            <v>Open</v>
          </cell>
          <cell r="G235">
            <v>44280.765277777777</v>
          </cell>
          <cell r="H235" t="str">
            <v>Moderate</v>
          </cell>
          <cell r="I235" t="str">
            <v>Low</v>
          </cell>
          <cell r="K235">
            <v>44258.004166666666</v>
          </cell>
        </row>
        <row r="236">
          <cell r="B236" t="str">
            <v>MEM-18071</v>
          </cell>
          <cell r="C236" t="str">
            <v>UI : Committee Weeks &amp; Information Tool tip is NOT properly displayed for Meetings, Symposia and Workshops (public) page.</v>
          </cell>
          <cell r="D236" t="str">
            <v>ved.prakash</v>
          </cell>
          <cell r="E236" t="str">
            <v>Siddhartha Mutyala</v>
          </cell>
          <cell r="F236" t="str">
            <v>Open</v>
          </cell>
          <cell r="G236">
            <v>44280.765277777777</v>
          </cell>
          <cell r="H236" t="str">
            <v>Moderate</v>
          </cell>
          <cell r="I236" t="str">
            <v>Medium</v>
          </cell>
          <cell r="K236">
            <v>44257.99722222222</v>
          </cell>
        </row>
        <row r="237">
          <cell r="B237" t="str">
            <v>MEM-18063</v>
          </cell>
          <cell r="C237" t="str">
            <v>API :  Getting 200 Response instead of 400 Bad Request when Invalid request passed for Member Data.</v>
          </cell>
          <cell r="D237" t="str">
            <v>Siddhartha Mutyala</v>
          </cell>
          <cell r="E237" t="str">
            <v>Siddhartha Mutyala</v>
          </cell>
          <cell r="F237" t="str">
            <v>Closed</v>
          </cell>
          <cell r="G237">
            <v>44259.59097222222</v>
          </cell>
          <cell r="H237" t="str">
            <v>Moderate</v>
          </cell>
          <cell r="I237" t="str">
            <v>Medium</v>
          </cell>
          <cell r="K237">
            <v>44257.806250000001</v>
          </cell>
        </row>
        <row r="238">
          <cell r="B238" t="str">
            <v>MEM-18057</v>
          </cell>
          <cell r="C238" t="str">
            <v>Accessibility Testing: Select elements must have an accessible name in roster maintenance page.</v>
          </cell>
          <cell r="D238" t="str">
            <v>vinay.datla</v>
          </cell>
          <cell r="E238" t="str">
            <v>vinay.datla</v>
          </cell>
          <cell r="F238" t="str">
            <v>In Testing</v>
          </cell>
          <cell r="G238">
            <v>44281.468055555553</v>
          </cell>
          <cell r="H238" t="str">
            <v>Moderate</v>
          </cell>
          <cell r="I238" t="str">
            <v>Medium</v>
          </cell>
          <cell r="K238">
            <v>44257.747916666667</v>
          </cell>
        </row>
        <row r="239">
          <cell r="B239" t="str">
            <v>MEM-18045</v>
          </cell>
          <cell r="C239" t="str">
            <v>The system displays the incorrect field name in step2 Organization Onboard form page for 'Consumer Advocacy Group' primary activity</v>
          </cell>
          <cell r="D239" t="str">
            <v>soumya.akkimardi</v>
          </cell>
          <cell r="E239" t="str">
            <v>soumya.akkimardi</v>
          </cell>
          <cell r="F239" t="str">
            <v>Closed</v>
          </cell>
          <cell r="G239">
            <v>44258.756944444445</v>
          </cell>
          <cell r="H239" t="str">
            <v>Minor</v>
          </cell>
          <cell r="I239" t="str">
            <v>Low</v>
          </cell>
          <cell r="K239">
            <v>44257.42083333333</v>
          </cell>
        </row>
        <row r="240">
          <cell r="B240" t="str">
            <v>MEM-18044</v>
          </cell>
          <cell r="C240" t="str">
            <v xml:space="preserve">The static text and field name in the Participating Onboard form page is not displayed appropriately </v>
          </cell>
          <cell r="D240" t="str">
            <v>soumya.akkimardi</v>
          </cell>
          <cell r="E240" t="str">
            <v>soumya.akkimardi</v>
          </cell>
          <cell r="F240" t="str">
            <v>Closed</v>
          </cell>
          <cell r="G240">
            <v>44258.756249999999</v>
          </cell>
          <cell r="H240" t="str">
            <v>Moderate</v>
          </cell>
          <cell r="I240" t="str">
            <v>Medium</v>
          </cell>
          <cell r="K240">
            <v>44257.401388888888</v>
          </cell>
        </row>
        <row r="241">
          <cell r="B241" t="str">
            <v>MEM-18039</v>
          </cell>
          <cell r="C241" t="str">
            <v>Accessibility Testing: In Roster Maintenance page tables have duplicate ID's</v>
          </cell>
          <cell r="D241" t="str">
            <v>vinay.datla</v>
          </cell>
          <cell r="E241" t="str">
            <v>vinay.datla</v>
          </cell>
          <cell r="F241" t="str">
            <v>In Testing</v>
          </cell>
          <cell r="G241">
            <v>44281.461111111108</v>
          </cell>
          <cell r="H241" t="str">
            <v>Minor</v>
          </cell>
          <cell r="I241" t="str">
            <v>Low</v>
          </cell>
          <cell r="K241">
            <v>44256.869444444441</v>
          </cell>
        </row>
        <row r="242">
          <cell r="B242" t="str">
            <v>MEM-18016</v>
          </cell>
          <cell r="C242" t="str">
            <v>Internal App- Unable to REACTIVATE COMMITTEE</v>
          </cell>
          <cell r="D242" t="str">
            <v>soumya.akkimardi</v>
          </cell>
          <cell r="E242" t="str">
            <v>srinivas Yellamilli</v>
          </cell>
          <cell r="F242" t="str">
            <v>Closed</v>
          </cell>
          <cell r="G242">
            <v>44259.640277777777</v>
          </cell>
          <cell r="H242" t="str">
            <v>Major</v>
          </cell>
          <cell r="I242" t="str">
            <v>High</v>
          </cell>
          <cell r="K242">
            <v>44256.59652777778</v>
          </cell>
        </row>
        <row r="243">
          <cell r="B243" t="str">
            <v>MEM-17985</v>
          </cell>
          <cell r="C243" t="str">
            <v>UAT--Standards Tracking EXCEL missing standard title</v>
          </cell>
          <cell r="D243" t="str">
            <v>Nicole Baldini</v>
          </cell>
          <cell r="E243" t="str">
            <v>Nicole Baldini</v>
          </cell>
          <cell r="F243" t="str">
            <v>Closed</v>
          </cell>
          <cell r="G243">
            <v>44278.960416666669</v>
          </cell>
          <cell r="I243" t="str">
            <v>Medium</v>
          </cell>
          <cell r="K243">
            <v>44254.142361111109</v>
          </cell>
        </row>
        <row r="244">
          <cell r="B244" t="str">
            <v>MEM-17980</v>
          </cell>
          <cell r="C244" t="str">
            <v xml:space="preserve">Member On-Board - System didn't display 'Informational' membership type </v>
          </cell>
          <cell r="D244" t="str">
            <v>soumya.akkimardi</v>
          </cell>
          <cell r="E244" t="str">
            <v>soumya.akkimardi</v>
          </cell>
          <cell r="F244" t="str">
            <v>Closed</v>
          </cell>
          <cell r="G244">
            <v>44253.837500000001</v>
          </cell>
          <cell r="H244" t="str">
            <v>Major</v>
          </cell>
          <cell r="I244" t="str">
            <v>High</v>
          </cell>
          <cell r="K244">
            <v>44253.82916666667</v>
          </cell>
        </row>
        <row r="245">
          <cell r="B245" t="str">
            <v>MEM-17979</v>
          </cell>
          <cell r="C245" t="str">
            <v>Manual Order - System showing Paid for Unpaid Participating member in Pop Up</v>
          </cell>
          <cell r="D245" t="str">
            <v>Pabitra Samal</v>
          </cell>
          <cell r="E245" t="str">
            <v>Pabitra Samal</v>
          </cell>
          <cell r="F245" t="str">
            <v>Closed</v>
          </cell>
          <cell r="G245">
            <v>44272.869444444441</v>
          </cell>
          <cell r="H245" t="str">
            <v>Major</v>
          </cell>
          <cell r="I245" t="str">
            <v>Medium</v>
          </cell>
          <cell r="K245">
            <v>44253.790277777778</v>
          </cell>
        </row>
        <row r="246">
          <cell r="B246" t="str">
            <v>MEM-17913</v>
          </cell>
          <cell r="C246" t="str">
            <v>Unable to login to Member application with Okta enabled accounts</v>
          </cell>
          <cell r="D246" t="str">
            <v>Pabitra Samal</v>
          </cell>
          <cell r="E246" t="str">
            <v>ilangovan.ponnuraman</v>
          </cell>
          <cell r="F246" t="str">
            <v>Closed</v>
          </cell>
          <cell r="G246">
            <v>44258.802083333336</v>
          </cell>
          <cell r="H246" t="str">
            <v>Showstopper</v>
          </cell>
          <cell r="I246" t="str">
            <v>High</v>
          </cell>
          <cell r="K246">
            <v>44253.685416666667</v>
          </cell>
        </row>
        <row r="247">
          <cell r="B247" t="str">
            <v>MEM-17900</v>
          </cell>
          <cell r="C247" t="str">
            <v>The 'Paid Status' audit log is not displaying the appropriate result</v>
          </cell>
          <cell r="D247" t="str">
            <v>soumya.akkimardi</v>
          </cell>
          <cell r="E247" t="str">
            <v>soumya.akkimardi</v>
          </cell>
          <cell r="F247" t="str">
            <v>Closed</v>
          </cell>
          <cell r="G247">
            <v>44258.446527777778</v>
          </cell>
          <cell r="H247" t="str">
            <v>Moderate</v>
          </cell>
          <cell r="I247" t="str">
            <v>Medium</v>
          </cell>
          <cell r="K247">
            <v>44253.631249999999</v>
          </cell>
        </row>
        <row r="248">
          <cell r="B248" t="str">
            <v>MEM-17753</v>
          </cell>
          <cell r="C248" t="str">
            <v>STAGE - Soft delete API not deleting the existing collab area</v>
          </cell>
          <cell r="D248" t="str">
            <v>vikas choudhary</v>
          </cell>
          <cell r="E248" t="str">
            <v>vikas choudhary</v>
          </cell>
          <cell r="F248" t="str">
            <v>Closed</v>
          </cell>
          <cell r="G248">
            <v>44249.763194444444</v>
          </cell>
          <cell r="H248" t="str">
            <v>Showstopper</v>
          </cell>
          <cell r="I248" t="str">
            <v>Critical</v>
          </cell>
          <cell r="K248">
            <v>44246.489583333336</v>
          </cell>
        </row>
        <row r="249">
          <cell r="B249" t="str">
            <v>MEM-17651</v>
          </cell>
          <cell r="C249" t="str">
            <v>Refactoring of audit log based on MEM-ORG changes - The 'Paid Status' audit log is not displaying the appropriate result</v>
          </cell>
          <cell r="D249" t="str">
            <v>soumya.akkimardi</v>
          </cell>
          <cell r="E249" t="str">
            <v>soumya.akkimardi</v>
          </cell>
          <cell r="F249" t="str">
            <v>Closed</v>
          </cell>
          <cell r="G249">
            <v>44245.511805555558</v>
          </cell>
          <cell r="H249" t="str">
            <v>Minor</v>
          </cell>
          <cell r="I249" t="str">
            <v>Medium</v>
          </cell>
          <cell r="K249">
            <v>44243.84652777778</v>
          </cell>
        </row>
        <row r="250">
          <cell r="B250" t="str">
            <v>MEM-17637</v>
          </cell>
          <cell r="C250" t="str">
            <v>Member Onboard - System displayed blank screen when we click on 'Organization Address Line 1' field</v>
          </cell>
          <cell r="D250" t="str">
            <v>soumya.akkimardi</v>
          </cell>
          <cell r="E250" t="str">
            <v>soumya.akkimardi</v>
          </cell>
          <cell r="F250" t="str">
            <v>Closed</v>
          </cell>
          <cell r="G250">
            <v>44245.511805555558</v>
          </cell>
          <cell r="H250" t="str">
            <v>Minor</v>
          </cell>
          <cell r="I250" t="str">
            <v>Low</v>
          </cell>
          <cell r="K250">
            <v>44243.609722222223</v>
          </cell>
        </row>
        <row r="251">
          <cell r="B251" t="str">
            <v>MEM-17618</v>
          </cell>
          <cell r="C251" t="str">
            <v>Member On-Board Form Page - The text under the 'Organizational Details' header should be displayed without punctuation marks</v>
          </cell>
          <cell r="D251" t="str">
            <v>soumya.akkimardi</v>
          </cell>
          <cell r="E251" t="str">
            <v>soumya.akkimardi</v>
          </cell>
          <cell r="F251" t="str">
            <v>Closed</v>
          </cell>
          <cell r="G251">
            <v>44245.511805555558</v>
          </cell>
          <cell r="H251" t="str">
            <v>Minor</v>
          </cell>
          <cell r="I251" t="str">
            <v>Low</v>
          </cell>
          <cell r="K251">
            <v>44242.814583333333</v>
          </cell>
        </row>
        <row r="252">
          <cell r="B252" t="str">
            <v>MEM-17617</v>
          </cell>
          <cell r="C252" t="str">
            <v>Organization Member Onboard - "Organization Address Line 1" field is not displaying results based on the partial match condition.</v>
          </cell>
          <cell r="D252" t="str">
            <v>soumya.akkimardi</v>
          </cell>
          <cell r="E252" t="str">
            <v>soumya.akkimardi</v>
          </cell>
          <cell r="F252" t="str">
            <v>Closed</v>
          </cell>
          <cell r="G252">
            <v>44245.511805555558</v>
          </cell>
          <cell r="H252" t="str">
            <v>Minor</v>
          </cell>
          <cell r="I252" t="str">
            <v>Low</v>
          </cell>
          <cell r="K252">
            <v>44242.742361111108</v>
          </cell>
        </row>
        <row r="253">
          <cell r="B253" t="str">
            <v>MEM-17615</v>
          </cell>
          <cell r="C253" t="str">
            <v xml:space="preserve">Participating Member Onboard - The 'State/Province' field displayed the 'Required Field' message when it's not a mandatory field </v>
          </cell>
          <cell r="D253" t="str">
            <v>soumya.akkimardi</v>
          </cell>
          <cell r="E253" t="str">
            <v>soumya.akkimardi</v>
          </cell>
          <cell r="F253" t="str">
            <v>Closed</v>
          </cell>
          <cell r="G253">
            <v>44245.511805555558</v>
          </cell>
          <cell r="H253" t="str">
            <v>Minor</v>
          </cell>
          <cell r="I253" t="str">
            <v>Low</v>
          </cell>
          <cell r="K253">
            <v>44242.719444444447</v>
          </cell>
        </row>
        <row r="254">
          <cell r="B254" t="str">
            <v>MEM-17594</v>
          </cell>
          <cell r="C254" t="str">
            <v>Duplicate data is displayed in the standards tracking detail page</v>
          </cell>
          <cell r="D254" t="str">
            <v>Aanchal Bhandari</v>
          </cell>
          <cell r="E254" t="str">
            <v>Rajyalakshmi</v>
          </cell>
          <cell r="F254" t="str">
            <v>Closed</v>
          </cell>
          <cell r="G254">
            <v>44260.54791666667</v>
          </cell>
          <cell r="H254" t="str">
            <v>Moderate</v>
          </cell>
          <cell r="I254" t="str">
            <v>Medium</v>
          </cell>
          <cell r="K254">
            <v>44242.638194444444</v>
          </cell>
        </row>
        <row r="255">
          <cell r="B255" t="str">
            <v>MEM-17525</v>
          </cell>
          <cell r="C255" t="str">
            <v>Student Member On-board - When member clicks on 'Become a Student Member' button system is re-directing "Benefits for ASTM Student members"</v>
          </cell>
          <cell r="D255" t="str">
            <v>Pabitra Samal</v>
          </cell>
          <cell r="E255" t="str">
            <v>Pabitra Samal</v>
          </cell>
          <cell r="F255" t="str">
            <v>Closed</v>
          </cell>
          <cell r="G255">
            <v>44273.577777777777</v>
          </cell>
          <cell r="H255" t="str">
            <v>Major</v>
          </cell>
          <cell r="I255" t="str">
            <v>Medium</v>
          </cell>
          <cell r="K255">
            <v>44239.576388888891</v>
          </cell>
        </row>
        <row r="256">
          <cell r="B256" t="str">
            <v>MEM-17523</v>
          </cell>
          <cell r="C256" t="str">
            <v>API-API is not fetching the Minutes document for only provided committee Id, It fetching all committee minutes documents</v>
          </cell>
          <cell r="D256" t="str">
            <v>Sai Kumar Kodipetla</v>
          </cell>
          <cell r="E256" t="str">
            <v>Sai Kumar Kodipetla</v>
          </cell>
          <cell r="F256" t="str">
            <v>Closed</v>
          </cell>
          <cell r="G256">
            <v>44243.588888888888</v>
          </cell>
          <cell r="H256" t="str">
            <v>Moderate</v>
          </cell>
          <cell r="I256" t="str">
            <v>Medium</v>
          </cell>
          <cell r="K256">
            <v>44239.5625</v>
          </cell>
        </row>
        <row r="257">
          <cell r="B257" t="str">
            <v>MEM-17522</v>
          </cell>
          <cell r="C257" t="str">
            <v>API-API is not fetching the Agenda document for provided committee Id</v>
          </cell>
          <cell r="D257" t="str">
            <v>Sai Kumar Kodipetla</v>
          </cell>
          <cell r="E257" t="str">
            <v>Sai Kumar Kodipetla</v>
          </cell>
          <cell r="F257" t="str">
            <v>Closed</v>
          </cell>
          <cell r="G257">
            <v>44243.588194444441</v>
          </cell>
          <cell r="H257" t="str">
            <v>Major</v>
          </cell>
          <cell r="I257" t="str">
            <v>High</v>
          </cell>
          <cell r="K257">
            <v>44239.545138888891</v>
          </cell>
        </row>
        <row r="258">
          <cell r="B258" t="str">
            <v>MEM-17521</v>
          </cell>
          <cell r="C258" t="str">
            <v>UAT_1/27/2021 - Membership Info -&gt; Print Member Invoice OR View Print Member Invoice link on the left navigation - Unable to verify  if fee changed for Rep, as it does not appear a Rep account is set up in MemAppStage</v>
          </cell>
          <cell r="D258" t="str">
            <v>soumya.akkimardi</v>
          </cell>
          <cell r="E258" t="str">
            <v>soumya.akkimardi</v>
          </cell>
          <cell r="F258" t="str">
            <v>Open</v>
          </cell>
          <cell r="G258">
            <v>44277.622916666667</v>
          </cell>
          <cell r="H258" t="str">
            <v>Moderate</v>
          </cell>
          <cell r="I258" t="str">
            <v>Medium</v>
          </cell>
          <cell r="K258">
            <v>44239.532638888886</v>
          </cell>
        </row>
        <row r="259">
          <cell r="B259" t="str">
            <v>MEM-17502</v>
          </cell>
          <cell r="C259" t="str">
            <v xml:space="preserve">UAT_1/27/2021-UAT V - Stage- Work Item Admin </v>
          </cell>
          <cell r="D259" t="str">
            <v>Beverly Benson</v>
          </cell>
          <cell r="E259" t="str">
            <v>srinivas Yellamilli</v>
          </cell>
          <cell r="F259" t="str">
            <v>Open</v>
          </cell>
          <cell r="G259">
            <v>44277.430555555555</v>
          </cell>
          <cell r="H259" t="str">
            <v>Moderate</v>
          </cell>
          <cell r="I259" t="str">
            <v>Medium</v>
          </cell>
          <cell r="K259">
            <v>44238.761111111111</v>
          </cell>
        </row>
        <row r="260">
          <cell r="B260" t="str">
            <v>MEM-17501</v>
          </cell>
          <cell r="C260" t="str">
            <v>UAT_1/27/2021-UAT V - Stage-Meetings Related</v>
          </cell>
          <cell r="D260" t="str">
            <v>Gaurav Upreti</v>
          </cell>
          <cell r="E260" t="str">
            <v>srinivas Yellamilli</v>
          </cell>
          <cell r="F260" t="str">
            <v>Open</v>
          </cell>
          <cell r="G260">
            <v>44278.388194444444</v>
          </cell>
          <cell r="H260" t="str">
            <v>Moderate</v>
          </cell>
          <cell r="I260" t="str">
            <v>Medium</v>
          </cell>
          <cell r="K260">
            <v>44238.756944444445</v>
          </cell>
        </row>
        <row r="261">
          <cell r="B261" t="str">
            <v>MEM-17500</v>
          </cell>
          <cell r="C261" t="str">
            <v>UAT_1/27/2021- UAT V - Stage -Collab area listing &amp; redirection</v>
          </cell>
          <cell r="D261" t="str">
            <v>Beverly Benson</v>
          </cell>
          <cell r="E261" t="str">
            <v>srinivas Yellamilli</v>
          </cell>
          <cell r="F261" t="str">
            <v>Open</v>
          </cell>
          <cell r="G261">
            <v>44280.8125</v>
          </cell>
          <cell r="H261" t="str">
            <v>Moderate</v>
          </cell>
          <cell r="I261" t="str">
            <v>Medium</v>
          </cell>
          <cell r="K261">
            <v>44238.754861111112</v>
          </cell>
        </row>
        <row r="262">
          <cell r="B262" t="str">
            <v>MEM-17499</v>
          </cell>
          <cell r="C262" t="str">
            <v>UAT_1/27/2021-UAT V - Stage-Set up Collaboration area from work Item registration process</v>
          </cell>
          <cell r="E262" t="str">
            <v>srinivas Yellamilli</v>
          </cell>
          <cell r="F262" t="str">
            <v>Open</v>
          </cell>
          <cell r="G262">
            <v>44280.797222222223</v>
          </cell>
          <cell r="H262" t="str">
            <v>Moderate</v>
          </cell>
          <cell r="I262" t="str">
            <v>Medium</v>
          </cell>
          <cell r="K262">
            <v>44238.752083333333</v>
          </cell>
        </row>
        <row r="263">
          <cell r="B263" t="str">
            <v>MEM-17497</v>
          </cell>
          <cell r="C263" t="str">
            <v>UAT_1/27/2021-UAT V - Stage-Colaboration Area Integration</v>
          </cell>
          <cell r="D263" t="str">
            <v>srinivas Yellamilli</v>
          </cell>
          <cell r="E263" t="str">
            <v>srinivas Yellamilli</v>
          </cell>
          <cell r="F263" t="str">
            <v>Open</v>
          </cell>
          <cell r="G263">
            <v>44277.45416666667</v>
          </cell>
          <cell r="H263" t="str">
            <v>Moderate</v>
          </cell>
          <cell r="I263" t="str">
            <v>Medium</v>
          </cell>
          <cell r="K263">
            <v>44238.74722222222</v>
          </cell>
        </row>
        <row r="264">
          <cell r="B264" t="str">
            <v>MEM-17496</v>
          </cell>
          <cell r="C264" t="str">
            <v>UAT_1/27/2021-UAT V - Stage-Work Item Admin</v>
          </cell>
          <cell r="D264" t="str">
            <v>srinivas Yellamilli</v>
          </cell>
          <cell r="E264" t="str">
            <v>srinivas Yellamilli</v>
          </cell>
          <cell r="F264" t="str">
            <v>Closed</v>
          </cell>
          <cell r="G264">
            <v>44265.943749999999</v>
          </cell>
          <cell r="I264" t="str">
            <v>Medium</v>
          </cell>
          <cell r="K264">
            <v>44238.737500000003</v>
          </cell>
        </row>
        <row r="265">
          <cell r="B265" t="str">
            <v>MEM-17495</v>
          </cell>
          <cell r="C265" t="str">
            <v>UAT_1/27/2021-UAT V - Stage-Work Item Summary page</v>
          </cell>
          <cell r="E265" t="str">
            <v>srinivas Yellamilli</v>
          </cell>
          <cell r="F265" t="str">
            <v>Closed</v>
          </cell>
          <cell r="G265">
            <v>44266.855555555558</v>
          </cell>
          <cell r="I265" t="str">
            <v>Medium</v>
          </cell>
          <cell r="K265">
            <v>44238.73541666667</v>
          </cell>
        </row>
        <row r="266">
          <cell r="B266" t="str">
            <v>MEM-17492</v>
          </cell>
          <cell r="C266" t="str">
            <v xml:space="preserve">UAT_1/27/2021-UAT V - Stage-Work Item Summary page </v>
          </cell>
          <cell r="D266" t="str">
            <v>vikas choudhary</v>
          </cell>
          <cell r="E266" t="str">
            <v>srinivas Yellamilli</v>
          </cell>
          <cell r="F266" t="str">
            <v>In Dev</v>
          </cell>
          <cell r="G266">
            <v>44280.647222222222</v>
          </cell>
          <cell r="H266" t="str">
            <v>Moderate</v>
          </cell>
          <cell r="I266" t="str">
            <v>Medium</v>
          </cell>
          <cell r="K266">
            <v>44238.726388888892</v>
          </cell>
        </row>
        <row r="267">
          <cell r="B267" t="str">
            <v>MEM-17491</v>
          </cell>
          <cell r="C267" t="str">
            <v>UAT_1/27/2021-UAT V - Stage-Nickname of a member</v>
          </cell>
          <cell r="D267" t="str">
            <v>Niyati kumari</v>
          </cell>
          <cell r="E267" t="str">
            <v>srinivas Yellamilli</v>
          </cell>
          <cell r="F267" t="str">
            <v>Open</v>
          </cell>
          <cell r="G267">
            <v>44280.800000000003</v>
          </cell>
          <cell r="H267" t="str">
            <v>Moderate</v>
          </cell>
          <cell r="I267" t="str">
            <v>Medium</v>
          </cell>
          <cell r="K267">
            <v>44238.71875</v>
          </cell>
        </row>
        <row r="268">
          <cell r="B268" t="str">
            <v>MEM-17488</v>
          </cell>
          <cell r="C268" t="str">
            <v>UAT_1/27/2021-UAT V - Stage- Standards Tracking</v>
          </cell>
          <cell r="D268" t="str">
            <v>Lisa Sementa</v>
          </cell>
          <cell r="E268" t="str">
            <v>srinivas Yellamilli</v>
          </cell>
          <cell r="F268" t="str">
            <v>Closed</v>
          </cell>
          <cell r="G268">
            <v>44272.775000000001</v>
          </cell>
          <cell r="I268" t="str">
            <v>Medium</v>
          </cell>
          <cell r="K268">
            <v>44238.70208333333</v>
          </cell>
        </row>
        <row r="269">
          <cell r="B269" t="str">
            <v>MEM-17481</v>
          </cell>
          <cell r="C269" t="str">
            <v>Designation ID's displayed in the UI should not have underscore</v>
          </cell>
          <cell r="D269" t="str">
            <v>Md Shahbaz Ahmad</v>
          </cell>
          <cell r="E269" t="str">
            <v>Rajyalakshmi</v>
          </cell>
          <cell r="F269" t="str">
            <v>Open</v>
          </cell>
          <cell r="G269">
            <v>44237.869444444441</v>
          </cell>
          <cell r="H269" t="str">
            <v>Moderate</v>
          </cell>
          <cell r="I269" t="str">
            <v>Medium</v>
          </cell>
          <cell r="K269">
            <v>44237.843055555553</v>
          </cell>
        </row>
        <row r="270">
          <cell r="B270" t="str">
            <v>MEM-17463</v>
          </cell>
          <cell r="C270" t="str">
            <v>Auto redirection post logout taking us to OKTA URL instead on Member/Public URL</v>
          </cell>
          <cell r="D270" t="str">
            <v>soumya.akkimardi</v>
          </cell>
          <cell r="E270" t="str">
            <v>Yashwant Kumar</v>
          </cell>
          <cell r="F270" t="str">
            <v>Closed</v>
          </cell>
          <cell r="G270">
            <v>44258.569444444445</v>
          </cell>
          <cell r="I270" t="str">
            <v>Medium</v>
          </cell>
          <cell r="K270">
            <v>44237.661111111112</v>
          </cell>
        </row>
        <row r="271">
          <cell r="B271" t="str">
            <v>MEM-17462</v>
          </cell>
          <cell r="C271" t="str">
            <v>Session time out when clicked on ILS link</v>
          </cell>
          <cell r="D271" t="str">
            <v>soumya.akkimardi</v>
          </cell>
          <cell r="E271" t="str">
            <v>Yashwant Kumar</v>
          </cell>
          <cell r="F271" t="str">
            <v>Closed</v>
          </cell>
          <cell r="G271">
            <v>44258.674305555556</v>
          </cell>
          <cell r="I271" t="str">
            <v>Medium</v>
          </cell>
          <cell r="K271">
            <v>44237.661111111112</v>
          </cell>
        </row>
        <row r="272">
          <cell r="B272" t="str">
            <v>MEM-17383</v>
          </cell>
          <cell r="C272" t="str">
            <v>Stage - Member On-Board - Unable to View "Become a participating member" button</v>
          </cell>
          <cell r="D272" t="str">
            <v>soumya.akkimardi</v>
          </cell>
          <cell r="E272" t="str">
            <v>Pabitra Samal</v>
          </cell>
          <cell r="F272" t="str">
            <v>Closed</v>
          </cell>
          <cell r="G272">
            <v>44273.706250000003</v>
          </cell>
          <cell r="H272" t="str">
            <v>Moderate</v>
          </cell>
          <cell r="I272" t="str">
            <v>Medium</v>
          </cell>
          <cell r="K272">
            <v>44236.495833333334</v>
          </cell>
        </row>
        <row r="273">
          <cell r="B273" t="str">
            <v>MEM-17259</v>
          </cell>
          <cell r="C273" t="str">
            <v>UAT_1/27/2021 - Roster Maintenance email scenario - Email template is incorrect</v>
          </cell>
          <cell r="D273" t="str">
            <v>soumya.akkimardi</v>
          </cell>
          <cell r="E273" t="str">
            <v>soumya.akkimardi</v>
          </cell>
          <cell r="F273" t="str">
            <v>Closed</v>
          </cell>
          <cell r="G273">
            <v>44279.774305555555</v>
          </cell>
          <cell r="H273" t="str">
            <v>Moderate</v>
          </cell>
          <cell r="I273" t="str">
            <v>Medium</v>
          </cell>
          <cell r="K273">
            <v>44231.715277777781</v>
          </cell>
        </row>
        <row r="274">
          <cell r="B274" t="str">
            <v>MEM-17232</v>
          </cell>
          <cell r="C274" t="str">
            <v>UI : Member/Register user login text alignment is NOT properly displayed on an event detail page/sub-page.</v>
          </cell>
          <cell r="D274" t="str">
            <v>Siddhartha Mutyala</v>
          </cell>
          <cell r="E274" t="str">
            <v>Siddhartha Mutyala</v>
          </cell>
          <cell r="F274" t="str">
            <v>Closed</v>
          </cell>
          <cell r="G274">
            <v>44246.585416666669</v>
          </cell>
          <cell r="H274" t="str">
            <v>Moderate</v>
          </cell>
          <cell r="I274" t="str">
            <v>Low</v>
          </cell>
          <cell r="K274">
            <v>44231.604861111111</v>
          </cell>
        </row>
        <row r="275">
          <cell r="B275" t="str">
            <v>MEM-17179</v>
          </cell>
          <cell r="C275" t="str">
            <v>Accessibility Testing: No focus and verbalization is not observed for the error messages related to comboxes in work item creation and submit ballots screens.</v>
          </cell>
          <cell r="D275" t="str">
            <v>shashi kant singh</v>
          </cell>
          <cell r="E275" t="str">
            <v>vinay.datla</v>
          </cell>
          <cell r="F275" t="str">
            <v>In Testing</v>
          </cell>
          <cell r="G275">
            <v>44271.925694444442</v>
          </cell>
          <cell r="H275" t="str">
            <v>Minor</v>
          </cell>
          <cell r="I275" t="str">
            <v>Low</v>
          </cell>
          <cell r="K275">
            <v>44229.972222222219</v>
          </cell>
        </row>
        <row r="276">
          <cell r="B276" t="str">
            <v>MEM-17083</v>
          </cell>
          <cell r="C276" t="str">
            <v>UAT_1/27/2021 - After reactivating the committee system displayed all the members in the committee roster grid with some delay</v>
          </cell>
          <cell r="D276" t="str">
            <v>soumya.akkimardi</v>
          </cell>
          <cell r="E276" t="str">
            <v>soumya.akkimardi</v>
          </cell>
          <cell r="F276" t="str">
            <v>Closed</v>
          </cell>
          <cell r="G276">
            <v>44267.517361111109</v>
          </cell>
          <cell r="H276" t="str">
            <v>Moderate</v>
          </cell>
          <cell r="I276" t="str">
            <v>Medium</v>
          </cell>
          <cell r="K276">
            <v>44229.472222222219</v>
          </cell>
        </row>
        <row r="277">
          <cell r="B277" t="str">
            <v>MEM-16991</v>
          </cell>
          <cell r="C277" t="str">
            <v>The system didn't redirect to cart page when member click on 'No' button on "Do you have an affiliation with an organization?" prompt message in Informational form page</v>
          </cell>
          <cell r="D277" t="str">
            <v>soumya.akkimardi</v>
          </cell>
          <cell r="E277" t="str">
            <v>soumya.akkimardi</v>
          </cell>
          <cell r="F277" t="str">
            <v>Closed</v>
          </cell>
          <cell r="G277">
            <v>44272.871527777781</v>
          </cell>
          <cell r="H277" t="str">
            <v>Moderate</v>
          </cell>
          <cell r="I277" t="str">
            <v>High</v>
          </cell>
          <cell r="K277">
            <v>44228.557638888888</v>
          </cell>
        </row>
        <row r="278">
          <cell r="B278" t="str">
            <v>MEM-16957</v>
          </cell>
          <cell r="C278" t="str">
            <v xml:space="preserve">Member Onboard - Participating Membership - When a user clicks on the 'Next' button in step 2 form page the system didn't display the 'Required field.' message under the personal details mandatory fields </v>
          </cell>
          <cell r="D278" t="str">
            <v>soumya.akkimardi</v>
          </cell>
          <cell r="E278" t="str">
            <v>soumya.akkimardi</v>
          </cell>
          <cell r="F278" t="str">
            <v>Closed</v>
          </cell>
          <cell r="G278">
            <v>44245.511805555558</v>
          </cell>
          <cell r="H278" t="str">
            <v>Minor</v>
          </cell>
          <cell r="I278" t="str">
            <v>Low</v>
          </cell>
          <cell r="K278">
            <v>44225.640972222223</v>
          </cell>
        </row>
        <row r="279">
          <cell r="B279" t="str">
            <v>MEM-16906</v>
          </cell>
          <cell r="C279" t="str">
            <v>UAT_1/27/2021-UAT V - Stage- Member App - Refactoring for word version of standards</v>
          </cell>
          <cell r="D279" t="str">
            <v>Lisa Sementa</v>
          </cell>
          <cell r="E279" t="str">
            <v>srinivas Yellamilli</v>
          </cell>
          <cell r="F279" t="str">
            <v>Deployed to Staging</v>
          </cell>
          <cell r="G279">
            <v>44280.82708333333</v>
          </cell>
          <cell r="H279" t="str">
            <v>Moderate</v>
          </cell>
          <cell r="I279" t="str">
            <v>High</v>
          </cell>
          <cell r="K279">
            <v>44224.710416666669</v>
          </cell>
        </row>
        <row r="280">
          <cell r="B280" t="str">
            <v>MEM-16899</v>
          </cell>
          <cell r="C280" t="str">
            <v>Member app- My Outstanding Ballots- Bottom to Top hyperlink is not completely scrolling to top of the page and breadcrumb is not displayed</v>
          </cell>
          <cell r="D280" t="str">
            <v>vinay.datla</v>
          </cell>
          <cell r="E280" t="str">
            <v>vinay.datla</v>
          </cell>
          <cell r="F280" t="str">
            <v>Closed</v>
          </cell>
          <cell r="G280">
            <v>44232.586805555555</v>
          </cell>
          <cell r="H280" t="str">
            <v>Minor</v>
          </cell>
          <cell r="I280" t="str">
            <v>Low</v>
          </cell>
          <cell r="K280">
            <v>44224.592361111114</v>
          </cell>
        </row>
        <row r="281">
          <cell r="B281" t="str">
            <v>MEM-16864</v>
          </cell>
          <cell r="C281" t="str">
            <v>Stage - Unable to Submit New/Revision Standard Work item(Error Message "Error occurred while saving work item")</v>
          </cell>
          <cell r="D281" t="str">
            <v>srinivas Yellamilli</v>
          </cell>
          <cell r="E281" t="str">
            <v>srinivas Yellamilli</v>
          </cell>
          <cell r="F281" t="str">
            <v>Closed</v>
          </cell>
          <cell r="G281">
            <v>44232.587500000001</v>
          </cell>
          <cell r="H281" t="str">
            <v>Showstopper</v>
          </cell>
          <cell r="I281" t="str">
            <v>Critical</v>
          </cell>
          <cell r="K281">
            <v>44223.611111111109</v>
          </cell>
        </row>
        <row r="282">
          <cell r="B282" t="str">
            <v>MEM-16843</v>
          </cell>
          <cell r="C282" t="str">
            <v>Staging-Hakuna- Page loading issue while click on committee link in Standard Tracking</v>
          </cell>
          <cell r="D282" t="str">
            <v>Kishore Linga</v>
          </cell>
          <cell r="E282" t="str">
            <v>Kishore Linga</v>
          </cell>
          <cell r="F282" t="str">
            <v>Closed</v>
          </cell>
          <cell r="G282">
            <v>44232.587500000001</v>
          </cell>
          <cell r="H282" t="str">
            <v>Major</v>
          </cell>
          <cell r="I282" t="str">
            <v>High</v>
          </cell>
          <cell r="K282">
            <v>44221.743055555555</v>
          </cell>
        </row>
        <row r="283">
          <cell r="B283" t="str">
            <v>MEM-16811</v>
          </cell>
          <cell r="C283" t="str">
            <v>Stage-Regression: Ballot Submission with Re-Approval is not working</v>
          </cell>
          <cell r="D283" t="str">
            <v>Sai Kumar Kodipetla</v>
          </cell>
          <cell r="E283" t="str">
            <v>Sai Kumar Kodipetla</v>
          </cell>
          <cell r="F283" t="str">
            <v>Closed</v>
          </cell>
          <cell r="G283">
            <v>44236.768750000003</v>
          </cell>
          <cell r="H283" t="str">
            <v>Major</v>
          </cell>
          <cell r="I283" t="str">
            <v>Medium</v>
          </cell>
          <cell r="K283">
            <v>44218.626388888886</v>
          </cell>
        </row>
        <row r="284">
          <cell r="B284" t="str">
            <v>MEM-16794</v>
          </cell>
          <cell r="C284" t="str">
            <v>Unable to view "My committees" and other options in Membership application</v>
          </cell>
          <cell r="D284" t="str">
            <v>Sai Kumar Kodipetla</v>
          </cell>
          <cell r="E284" t="str">
            <v>Sai Kumar Kodipetla</v>
          </cell>
          <cell r="F284" t="str">
            <v>Closed</v>
          </cell>
          <cell r="G284">
            <v>44243.26666666667</v>
          </cell>
          <cell r="H284" t="str">
            <v>Major</v>
          </cell>
          <cell r="I284" t="str">
            <v>High</v>
          </cell>
          <cell r="K284">
            <v>44217.771527777775</v>
          </cell>
        </row>
        <row r="285">
          <cell r="B285" t="str">
            <v>MEM-16772</v>
          </cell>
          <cell r="C285" t="str">
            <v>Member On-Board - System displayed membership type list page with duplicate join&lt;membershipname&gt;/Become a &lt;membershipname&gt; member buttons</v>
          </cell>
          <cell r="D285" t="str">
            <v>soumya.akkimardi</v>
          </cell>
          <cell r="E285" t="str">
            <v>Pabitra Samal</v>
          </cell>
          <cell r="F285" t="str">
            <v>Closed</v>
          </cell>
          <cell r="G285">
            <v>44273.498611111114</v>
          </cell>
          <cell r="H285" t="str">
            <v>Moderate</v>
          </cell>
          <cell r="I285" t="str">
            <v>Medium</v>
          </cell>
          <cell r="K285">
            <v>44217.472916666666</v>
          </cell>
        </row>
        <row r="286">
          <cell r="B286" t="str">
            <v>MEM-16703</v>
          </cell>
          <cell r="C286" t="str">
            <v>Member On-Board - System didn't display 'Become an Orgnization Member' button on Membership Onboarding page</v>
          </cell>
          <cell r="D286" t="str">
            <v>soumya.akkimardi</v>
          </cell>
          <cell r="E286" t="str">
            <v>soumya.akkimardi</v>
          </cell>
          <cell r="F286" t="str">
            <v>Closed</v>
          </cell>
          <cell r="G286">
            <v>44273.498611111114</v>
          </cell>
          <cell r="H286" t="str">
            <v>Major</v>
          </cell>
          <cell r="I286" t="str">
            <v>High</v>
          </cell>
          <cell r="K286">
            <v>44216.604861111111</v>
          </cell>
        </row>
        <row r="287">
          <cell r="B287" t="str">
            <v>MEM-16634</v>
          </cell>
          <cell r="C287" t="str">
            <v xml:space="preserve">Participating Member Onboard - In step1 form page committee and primary activity list is not displayed </v>
          </cell>
          <cell r="D287" t="str">
            <v>soumya.akkimardi</v>
          </cell>
          <cell r="E287" t="str">
            <v>soumya.akkimardi</v>
          </cell>
          <cell r="F287" t="str">
            <v>Closed</v>
          </cell>
          <cell r="G287">
            <v>44245.505555555559</v>
          </cell>
          <cell r="H287" t="str">
            <v>Showstopper</v>
          </cell>
          <cell r="I287" t="str">
            <v>High</v>
          </cell>
          <cell r="K287">
            <v>44216.477777777778</v>
          </cell>
        </row>
        <row r="288">
          <cell r="B288" t="str">
            <v>MEM-16633</v>
          </cell>
          <cell r="C288" t="str">
            <v>Member On-Board - System didn't display 'Become a Student Member' button on Membership Onboarding page</v>
          </cell>
          <cell r="D288" t="str">
            <v>soumya.akkimardi</v>
          </cell>
          <cell r="E288" t="str">
            <v>Pabitra Samal</v>
          </cell>
          <cell r="F288" t="str">
            <v>Closed</v>
          </cell>
          <cell r="G288">
            <v>44273.498611111114</v>
          </cell>
          <cell r="H288" t="str">
            <v>Major</v>
          </cell>
          <cell r="I288" t="str">
            <v>High</v>
          </cell>
          <cell r="K288">
            <v>44216.439583333333</v>
          </cell>
        </row>
        <row r="289">
          <cell r="B289" t="str">
            <v>MEM-16631</v>
          </cell>
          <cell r="C289" t="str">
            <v>Accessibility Testing: Sub committee link is wrongly verbalized in few screens.</v>
          </cell>
          <cell r="D289" t="str">
            <v>vikas choudhary</v>
          </cell>
          <cell r="E289" t="str">
            <v>vinay.datla</v>
          </cell>
          <cell r="F289" t="str">
            <v>Dev Ready</v>
          </cell>
          <cell r="G289">
            <v>44273.661805555559</v>
          </cell>
          <cell r="H289" t="str">
            <v>Minor</v>
          </cell>
          <cell r="I289" t="str">
            <v>Low</v>
          </cell>
          <cell r="K289">
            <v>44215.905555555553</v>
          </cell>
        </row>
        <row r="290">
          <cell r="B290" t="str">
            <v>MEM-16630</v>
          </cell>
          <cell r="C290" t="str">
            <v>Accessibility Testing: Profile menu dropdown in header section is wrongly verbalized in back navigation.</v>
          </cell>
          <cell r="D290" t="str">
            <v>vinay.datla</v>
          </cell>
          <cell r="E290" t="str">
            <v>vinay.datla</v>
          </cell>
          <cell r="F290" t="str">
            <v>Closed</v>
          </cell>
          <cell r="G290">
            <v>44244.742361111108</v>
          </cell>
          <cell r="H290" t="str">
            <v>Minor</v>
          </cell>
          <cell r="I290" t="str">
            <v>Low</v>
          </cell>
          <cell r="K290">
            <v>44215.84097222222</v>
          </cell>
        </row>
        <row r="291">
          <cell r="B291" t="str">
            <v>MEM-16629</v>
          </cell>
          <cell r="C291" t="str">
            <v xml:space="preserve">Member App -  Unable to select the standard for List of Standards </v>
          </cell>
          <cell r="D291" t="str">
            <v>Kishore Linga</v>
          </cell>
          <cell r="E291" t="str">
            <v>Kishore Linga</v>
          </cell>
          <cell r="F291" t="str">
            <v>Closed</v>
          </cell>
          <cell r="G291">
            <v>44215.880555555559</v>
          </cell>
          <cell r="H291" t="str">
            <v>Major</v>
          </cell>
          <cell r="I291" t="str">
            <v>Critical</v>
          </cell>
          <cell r="K291">
            <v>44215.824305555558</v>
          </cell>
        </row>
        <row r="292">
          <cell r="B292" t="str">
            <v>MEM-16614</v>
          </cell>
          <cell r="C292" t="str">
            <v>Regression-Work Item Selection in Combo select is not working for Ballot submission(Options: New Standard, Revision, Withdrawal)</v>
          </cell>
          <cell r="D292" t="str">
            <v>Sai Kumar Kodipetla</v>
          </cell>
          <cell r="E292" t="str">
            <v>Sai Kumar Kodipetla</v>
          </cell>
          <cell r="F292" t="str">
            <v>Closed</v>
          </cell>
          <cell r="G292">
            <v>44216.704861111109</v>
          </cell>
          <cell r="H292" t="str">
            <v>Major</v>
          </cell>
          <cell r="I292" t="str">
            <v>Medium</v>
          </cell>
          <cell r="K292">
            <v>44215.686111111114</v>
          </cell>
        </row>
        <row r="293">
          <cell r="B293" t="str">
            <v>MEM-16586</v>
          </cell>
          <cell r="C293" t="str">
            <v>Accessibility Testing: No immediate navigation is observed for click here popup window in minutes &amp; agendas page.</v>
          </cell>
          <cell r="D293" t="str">
            <v>vikas choudhary</v>
          </cell>
          <cell r="E293" t="str">
            <v>vinay.datla</v>
          </cell>
          <cell r="F293" t="str">
            <v>Closed</v>
          </cell>
          <cell r="G293">
            <v>44277.847222222219</v>
          </cell>
          <cell r="H293" t="str">
            <v>Minor</v>
          </cell>
          <cell r="I293" t="str">
            <v>Low</v>
          </cell>
          <cell r="K293">
            <v>44214.784722222219</v>
          </cell>
        </row>
        <row r="294">
          <cell r="B294" t="str">
            <v>MEM-16585</v>
          </cell>
          <cell r="C294" t="str">
            <v>Accessibility Testing: No alt text is displayed for the images present in the submenu links in header section for all pages.</v>
          </cell>
          <cell r="D294" t="str">
            <v>vinay.datla</v>
          </cell>
          <cell r="E294" t="str">
            <v>vinay.datla</v>
          </cell>
          <cell r="F294" t="str">
            <v>Closed</v>
          </cell>
          <cell r="G294">
            <v>44244.743055555555</v>
          </cell>
          <cell r="H294" t="str">
            <v>Moderate</v>
          </cell>
          <cell r="I294" t="str">
            <v>Medium</v>
          </cell>
          <cell r="K294">
            <v>44214.775694444441</v>
          </cell>
        </row>
        <row r="295">
          <cell r="B295" t="str">
            <v>MEM-16584</v>
          </cell>
          <cell r="C295" t="str">
            <v>Roster Maintenance - Roster application page is buffering and system didn't display roster application</v>
          </cell>
          <cell r="D295" t="str">
            <v>Pabitra Samal</v>
          </cell>
          <cell r="E295" t="str">
            <v>soumya.akkimardi</v>
          </cell>
          <cell r="F295" t="str">
            <v>Closed</v>
          </cell>
          <cell r="G295">
            <v>44271.75277777778</v>
          </cell>
          <cell r="H295" t="str">
            <v>Major</v>
          </cell>
          <cell r="I295" t="str">
            <v>High</v>
          </cell>
          <cell r="K295">
            <v>44214.730555555558</v>
          </cell>
        </row>
        <row r="296">
          <cell r="B296" t="str">
            <v>MEM-16576</v>
          </cell>
          <cell r="C296" t="str">
            <v xml:space="preserve">Rules and Exception Application - System displayed 'You do not have permission to access this page.' page when logged into RnE application </v>
          </cell>
          <cell r="D296" t="str">
            <v>soumya.akkimardi</v>
          </cell>
          <cell r="E296" t="str">
            <v>soumya.akkimardi</v>
          </cell>
          <cell r="F296" t="str">
            <v>Closed</v>
          </cell>
          <cell r="G296">
            <v>44230.712500000001</v>
          </cell>
          <cell r="H296" t="str">
            <v>Moderate</v>
          </cell>
          <cell r="I296" t="str">
            <v>High</v>
          </cell>
          <cell r="K296">
            <v>44214.686111111114</v>
          </cell>
        </row>
        <row r="297">
          <cell r="B297" t="str">
            <v>MEM-16502</v>
          </cell>
          <cell r="C297" t="str">
            <v>My Committees : Unable to access My Committees page, java.lang.String error... is displayed.</v>
          </cell>
          <cell r="D297" t="str">
            <v>Siddhartha Mutyala</v>
          </cell>
          <cell r="E297" t="str">
            <v>Siddhartha Mutyala</v>
          </cell>
          <cell r="F297" t="str">
            <v>Closed</v>
          </cell>
          <cell r="G297">
            <v>44246.585416666669</v>
          </cell>
          <cell r="H297" t="str">
            <v>Showstopper</v>
          </cell>
          <cell r="I297" t="str">
            <v>Critical</v>
          </cell>
          <cell r="K297">
            <v>44211.452777777777</v>
          </cell>
        </row>
        <row r="298">
          <cell r="B298" t="str">
            <v>MEM-16444</v>
          </cell>
          <cell r="C298" t="str">
            <v>Accessibility Testing: Focus is navigating to the blank elements in minutes &amp; agendas page while navigating from my committees page.</v>
          </cell>
          <cell r="D298" t="str">
            <v>vinay.datla</v>
          </cell>
          <cell r="E298" t="str">
            <v>vinay.datla</v>
          </cell>
          <cell r="F298" t="str">
            <v>Closed</v>
          </cell>
          <cell r="G298">
            <v>44271.627083333333</v>
          </cell>
          <cell r="H298" t="str">
            <v>Minor</v>
          </cell>
          <cell r="I298" t="str">
            <v>Low</v>
          </cell>
          <cell r="K298">
            <v>44209.698611111111</v>
          </cell>
        </row>
        <row r="299">
          <cell r="B299" t="str">
            <v>MEM-16429</v>
          </cell>
          <cell r="C299" t="str">
            <v>Insecure Direct Object Reference - DAST (Dynamic Application Security Testing)</v>
          </cell>
          <cell r="D299" t="str">
            <v>Abhishek Thatipalli</v>
          </cell>
          <cell r="E299" t="str">
            <v>Abhishek Thatipalli</v>
          </cell>
          <cell r="F299" t="str">
            <v>In Testing</v>
          </cell>
          <cell r="G299">
            <v>44281.461111111108</v>
          </cell>
          <cell r="H299" t="str">
            <v>Moderate</v>
          </cell>
          <cell r="I299" t="str">
            <v>Medium</v>
          </cell>
          <cell r="K299">
            <v>44208.833333333336</v>
          </cell>
        </row>
        <row r="300">
          <cell r="B300" t="str">
            <v>MEM-16428</v>
          </cell>
          <cell r="C300" t="str">
            <v>Accessibility Testing: Duplicate ID's are present in the header section for all screens in member application.</v>
          </cell>
          <cell r="D300" t="str">
            <v>vinay.datla</v>
          </cell>
          <cell r="E300" t="str">
            <v>vinay.datla</v>
          </cell>
          <cell r="F300" t="str">
            <v>Closed</v>
          </cell>
          <cell r="G300">
            <v>44223.873611111114</v>
          </cell>
          <cell r="H300" t="str">
            <v>Moderate</v>
          </cell>
          <cell r="I300" t="str">
            <v>Medium</v>
          </cell>
          <cell r="K300">
            <v>44208.806944444441</v>
          </cell>
        </row>
        <row r="301">
          <cell r="B301" t="str">
            <v>MEM-16426</v>
          </cell>
          <cell r="C301" t="str">
            <v>Internal App- Add Fee Group- Address 2 Field accepting characters, special characters and more than 10 digits</v>
          </cell>
          <cell r="D301" t="str">
            <v>vinay.datla</v>
          </cell>
          <cell r="E301" t="str">
            <v>vinay.datla</v>
          </cell>
          <cell r="F301" t="str">
            <v>Closed</v>
          </cell>
          <cell r="G301">
            <v>44214.570138888892</v>
          </cell>
          <cell r="H301" t="str">
            <v>Moderate</v>
          </cell>
          <cell r="I301" t="str">
            <v>Medium</v>
          </cell>
          <cell r="K301">
            <v>44208.753472222219</v>
          </cell>
        </row>
        <row r="302">
          <cell r="B302" t="str">
            <v>MEM-16418</v>
          </cell>
          <cell r="C302" t="str">
            <v xml:space="preserve">The Create Collaboration Area, intermittently stops working, resulting in non-creation of the collaboration area against the Work Item </v>
          </cell>
          <cell r="D302" t="str">
            <v>Ritesh Kumar</v>
          </cell>
          <cell r="E302" t="str">
            <v>Meenakshi Bhatt</v>
          </cell>
          <cell r="F302" t="str">
            <v>Closed</v>
          </cell>
          <cell r="G302">
            <v>44230.463888888888</v>
          </cell>
          <cell r="H302" t="str">
            <v>Showstopper</v>
          </cell>
          <cell r="I302" t="str">
            <v>Critical</v>
          </cell>
          <cell r="K302">
            <v>44208.574999999997</v>
          </cell>
        </row>
        <row r="303">
          <cell r="B303" t="str">
            <v>MEM-16396</v>
          </cell>
          <cell r="C303" t="str">
            <v>Stage- Member App- Launch Admin Collaboration Area is not redirecting correctly</v>
          </cell>
          <cell r="D303" t="str">
            <v>vinay.datla</v>
          </cell>
          <cell r="E303" t="str">
            <v>vinay.datla</v>
          </cell>
          <cell r="F303" t="str">
            <v>Closed</v>
          </cell>
          <cell r="G303">
            <v>44215.568055555559</v>
          </cell>
          <cell r="H303" t="str">
            <v>Major</v>
          </cell>
          <cell r="I303" t="str">
            <v>High</v>
          </cell>
          <cell r="K303">
            <v>44207.538888888892</v>
          </cell>
        </row>
        <row r="304">
          <cell r="B304" t="str">
            <v>MEM-16394</v>
          </cell>
          <cell r="C304" t="str">
            <v xml:space="preserve">Stage - The member accounts and committee present in database is not showing up in 'Staff Internal' application  </v>
          </cell>
          <cell r="D304" t="str">
            <v>vikas choudhary</v>
          </cell>
          <cell r="E304" t="str">
            <v>Pabitra Samal</v>
          </cell>
          <cell r="F304" t="str">
            <v>Closed</v>
          </cell>
          <cell r="G304">
            <v>44250.696527777778</v>
          </cell>
          <cell r="H304" t="str">
            <v>Showstopper</v>
          </cell>
          <cell r="I304" t="str">
            <v>Critical</v>
          </cell>
          <cell r="K304">
            <v>44207.373611111114</v>
          </cell>
        </row>
        <row r="305">
          <cell r="B305" t="str">
            <v>MEM-16390</v>
          </cell>
          <cell r="C305" t="str">
            <v>Member App - Mandatory error message is not getting fired for Rational text field in Data page</v>
          </cell>
          <cell r="D305" t="str">
            <v>Kishore Linga</v>
          </cell>
          <cell r="E305" t="str">
            <v>Kishore Linga</v>
          </cell>
          <cell r="F305" t="str">
            <v>Closed</v>
          </cell>
          <cell r="G305">
            <v>44208.698611111111</v>
          </cell>
          <cell r="H305" t="str">
            <v>Showstopper</v>
          </cell>
          <cell r="I305" t="str">
            <v>Critical</v>
          </cell>
          <cell r="K305">
            <v>44204.838888888888</v>
          </cell>
        </row>
        <row r="306">
          <cell r="B306" t="str">
            <v>MEM-16258</v>
          </cell>
          <cell r="C306" t="str">
            <v>Member App - Loading issue in Work Item registration page</v>
          </cell>
          <cell r="D306" t="str">
            <v>Kishore Linga</v>
          </cell>
          <cell r="E306" t="str">
            <v>Kishore Linga</v>
          </cell>
          <cell r="F306" t="str">
            <v>Closed</v>
          </cell>
          <cell r="G306">
            <v>44203.577777777777</v>
          </cell>
          <cell r="H306" t="str">
            <v>Major</v>
          </cell>
          <cell r="I306" t="str">
            <v>High</v>
          </cell>
          <cell r="K306">
            <v>44202.503472222219</v>
          </cell>
        </row>
        <row r="307">
          <cell r="B307" t="str">
            <v>MEM-16257</v>
          </cell>
          <cell r="C307" t="str">
            <v>Internal App - You do not have permission to access this page</v>
          </cell>
          <cell r="D307" t="str">
            <v>Kishore Linga</v>
          </cell>
          <cell r="E307" t="str">
            <v>Kishore Linga</v>
          </cell>
          <cell r="F307" t="str">
            <v>Closed</v>
          </cell>
          <cell r="G307">
            <v>44203.892361111109</v>
          </cell>
          <cell r="H307" t="str">
            <v>Showstopper</v>
          </cell>
          <cell r="I307" t="str">
            <v>Critical</v>
          </cell>
          <cell r="K307">
            <v>44202.49722222222</v>
          </cell>
        </row>
        <row r="308">
          <cell r="B308" t="str">
            <v>MEM-16256</v>
          </cell>
          <cell r="C308" t="str">
            <v>Roster Maintenance Application - The system displayed an error message as "Error occurred while fetching roster permission" after clicking on roster maintenance Link</v>
          </cell>
          <cell r="D308" t="str">
            <v>Pabitra Samal</v>
          </cell>
          <cell r="E308" t="str">
            <v>Pabitra Samal</v>
          </cell>
          <cell r="F308" t="str">
            <v>Closed</v>
          </cell>
          <cell r="G308">
            <v>44204.507638888892</v>
          </cell>
          <cell r="H308" t="str">
            <v>Showstopper</v>
          </cell>
          <cell r="I308" t="str">
            <v>High</v>
          </cell>
          <cell r="K308">
            <v>44202.433333333334</v>
          </cell>
        </row>
        <row r="309">
          <cell r="B309" t="str">
            <v>MEM-16255</v>
          </cell>
          <cell r="C309" t="str">
            <v xml:space="preserve">Internal Apps - System displayed "You don't have permission to the page" after login into IA Apps </v>
          </cell>
          <cell r="D309" t="str">
            <v>Prageeth Saravanan</v>
          </cell>
          <cell r="E309" t="str">
            <v>Pabitra Samal</v>
          </cell>
          <cell r="F309" t="str">
            <v>Closed</v>
          </cell>
          <cell r="G309">
            <v>44270.829861111109</v>
          </cell>
          <cell r="H309" t="str">
            <v>Showstopper</v>
          </cell>
          <cell r="I309" t="str">
            <v>High</v>
          </cell>
          <cell r="K309">
            <v>44202.427777777775</v>
          </cell>
        </row>
        <row r="310">
          <cell r="B310" t="str">
            <v>MEM-16224</v>
          </cell>
          <cell r="C310" t="str">
            <v xml:space="preserve">Display Committee &amp; WKs under My Work Items module under My Tools </v>
          </cell>
          <cell r="D310" t="str">
            <v>vinay.datla</v>
          </cell>
          <cell r="E310" t="str">
            <v>Meenakshi Bhatt</v>
          </cell>
          <cell r="F310" t="str">
            <v>Closed</v>
          </cell>
          <cell r="G310">
            <v>44217.52847222222</v>
          </cell>
          <cell r="I310" t="str">
            <v>Medium</v>
          </cell>
          <cell r="K310">
            <v>44188.690972222219</v>
          </cell>
        </row>
        <row r="311">
          <cell r="B311" t="str">
            <v>MEM-16221</v>
          </cell>
          <cell r="C311" t="str">
            <v>Internal App : Ballot Admin: Get Vote History Page is not opening</v>
          </cell>
          <cell r="D311" t="str">
            <v>Sai Kumar Kodipetla</v>
          </cell>
          <cell r="E311" t="str">
            <v>Sai Kumar Kodipetla</v>
          </cell>
          <cell r="F311" t="str">
            <v>Closed</v>
          </cell>
          <cell r="G311">
            <v>44236.763888888891</v>
          </cell>
          <cell r="H311" t="str">
            <v>Moderate</v>
          </cell>
          <cell r="I311" t="str">
            <v>High</v>
          </cell>
          <cell r="K311">
            <v>44188.487500000003</v>
          </cell>
        </row>
        <row r="312">
          <cell r="B312" t="str">
            <v>MEM-16220</v>
          </cell>
          <cell r="C312" t="str">
            <v xml:space="preserve">403 Response Code observed during 50 Users Performance Execution for "My Committees, Submit Item To Ballot, Login, Join/Drop Main Committee, Roster Maintenance, Roster Maintenance under committees, Click on MY ASTM" </v>
          </cell>
          <cell r="D312" t="str">
            <v>Prabhakar Mishra</v>
          </cell>
          <cell r="E312" t="str">
            <v>Sreevatsava</v>
          </cell>
          <cell r="F312" t="str">
            <v>Open</v>
          </cell>
          <cell r="G312">
            <v>44280.76458333333</v>
          </cell>
          <cell r="H312" t="str">
            <v>Moderate</v>
          </cell>
          <cell r="I312" t="str">
            <v>Medium</v>
          </cell>
          <cell r="K312">
            <v>44188.484722222223</v>
          </cell>
        </row>
        <row r="313">
          <cell r="B313" t="str">
            <v>MEM-16219</v>
          </cell>
          <cell r="C313" t="str">
            <v>Non HTTP response code: javax.net.ssl.SSLException -  Error is Observed for "Roster Maintenance, My Committees, Select Main Committee for Edit, Create, Revise Work Items, Click on Submit/Edit, Select Edit Work Item and Continue "</v>
          </cell>
          <cell r="D313" t="str">
            <v>vikas choudhary</v>
          </cell>
          <cell r="E313" t="str">
            <v>Sreevatsava</v>
          </cell>
          <cell r="F313" t="str">
            <v>Open</v>
          </cell>
          <cell r="G313">
            <v>44278.520833333336</v>
          </cell>
          <cell r="H313" t="str">
            <v>Moderate</v>
          </cell>
          <cell r="I313" t="str">
            <v>Medium</v>
          </cell>
          <cell r="K313">
            <v>44188.479166666664</v>
          </cell>
        </row>
        <row r="314">
          <cell r="B314" t="str">
            <v>MEM-16212</v>
          </cell>
          <cell r="C314" t="str">
            <v>The system didn't display a pop-up message when user add/update SM or AA officers where members are already officers in AA or SM</v>
          </cell>
          <cell r="D314" t="str">
            <v>soumya.akkimardi</v>
          </cell>
          <cell r="E314" t="str">
            <v>soumya.akkimardi</v>
          </cell>
          <cell r="F314" t="str">
            <v>Closed</v>
          </cell>
          <cell r="G314">
            <v>44208.840277777781</v>
          </cell>
          <cell r="H314" t="str">
            <v>Major</v>
          </cell>
          <cell r="I314" t="str">
            <v>High</v>
          </cell>
          <cell r="K314">
            <v>44187.65347222222</v>
          </cell>
        </row>
        <row r="315">
          <cell r="B315" t="str">
            <v>MEM-16207</v>
          </cell>
          <cell r="C315" t="str">
            <v>Accessibility Testing: No labels for form control elements in submit minutes &amp; agendas page.</v>
          </cell>
          <cell r="D315" t="str">
            <v>vinay.datla</v>
          </cell>
          <cell r="E315" t="str">
            <v>vinay.datla</v>
          </cell>
          <cell r="F315" t="str">
            <v>Closed</v>
          </cell>
          <cell r="G315">
            <v>44236.758333333331</v>
          </cell>
          <cell r="H315" t="str">
            <v>Minor</v>
          </cell>
          <cell r="I315" t="str">
            <v>Low</v>
          </cell>
          <cell r="K315">
            <v>44186.796527777777</v>
          </cell>
        </row>
        <row r="316">
          <cell r="B316" t="str">
            <v>MEM-16200</v>
          </cell>
          <cell r="C316" t="str">
            <v>Issues in Membership Kafka Queue - queueing.ecommerce.memorder.create</v>
          </cell>
          <cell r="D316" t="str">
            <v>Pabitra Samal</v>
          </cell>
          <cell r="E316" t="str">
            <v>Pabitra Samal</v>
          </cell>
          <cell r="F316" t="str">
            <v>Closed</v>
          </cell>
          <cell r="G316">
            <v>44272.868750000001</v>
          </cell>
          <cell r="H316" t="str">
            <v>Major</v>
          </cell>
          <cell r="I316" t="str">
            <v>High</v>
          </cell>
          <cell r="K316">
            <v>44186.722916666666</v>
          </cell>
        </row>
        <row r="317">
          <cell r="B317" t="str">
            <v>MEM-16199</v>
          </cell>
          <cell r="C317" t="str">
            <v xml:space="preserve">The Order Date Field in Manual Order Page is not displaying the current data as default </v>
          </cell>
          <cell r="D317" t="str">
            <v>Pabitra Samal</v>
          </cell>
          <cell r="E317" t="str">
            <v>Pabitra Samal</v>
          </cell>
          <cell r="F317" t="str">
            <v>Closed</v>
          </cell>
          <cell r="G317">
            <v>44208.840277777781</v>
          </cell>
          <cell r="H317" t="str">
            <v>Minor</v>
          </cell>
          <cell r="I317" t="str">
            <v>Low</v>
          </cell>
          <cell r="K317">
            <v>44186.711805555555</v>
          </cell>
        </row>
        <row r="318">
          <cell r="B318" t="str">
            <v>MEM-16140</v>
          </cell>
          <cell r="C318" t="str">
            <v>Member App - My Committees- Ballots &amp; Work Items- Launch Admin Collaboration Area- Account Selection Screen(Specbuilder) is displayed</v>
          </cell>
          <cell r="D318" t="str">
            <v>vinay.datla</v>
          </cell>
          <cell r="E318" t="str">
            <v>vinay.datla</v>
          </cell>
          <cell r="F318" t="str">
            <v>Closed</v>
          </cell>
          <cell r="G318">
            <v>44188.776388888888</v>
          </cell>
          <cell r="H318" t="str">
            <v>Moderate</v>
          </cell>
          <cell r="I318" t="str">
            <v>Medium</v>
          </cell>
          <cell r="K318">
            <v>44182.667361111111</v>
          </cell>
        </row>
        <row r="319">
          <cell r="B319" t="str">
            <v>MEM-16071</v>
          </cell>
          <cell r="C319" t="str">
            <v>Regression:Create My Agenda page is not working.</v>
          </cell>
          <cell r="D319" t="str">
            <v>Sai Kumar Kodipetla</v>
          </cell>
          <cell r="E319" t="str">
            <v>Sai Kumar Kodipetla</v>
          </cell>
          <cell r="F319" t="str">
            <v>Closed</v>
          </cell>
          <cell r="G319">
            <v>44236.768750000003</v>
          </cell>
          <cell r="H319" t="str">
            <v>Moderate</v>
          </cell>
          <cell r="I319" t="str">
            <v>High</v>
          </cell>
          <cell r="K319">
            <v>44180.882638888892</v>
          </cell>
        </row>
        <row r="320">
          <cell r="B320" t="str">
            <v>MEM-16054</v>
          </cell>
          <cell r="C320" t="str">
            <v>Roster Maintenance - Unable to access roster app, the roster screen is buffering and the member got logged out from application</v>
          </cell>
          <cell r="D320" t="str">
            <v>soumya.akkimardi</v>
          </cell>
          <cell r="E320" t="str">
            <v>soumya.akkimardi</v>
          </cell>
          <cell r="F320" t="str">
            <v>Closed</v>
          </cell>
          <cell r="G320">
            <v>44245.518750000003</v>
          </cell>
          <cell r="H320" t="str">
            <v>Showstopper</v>
          </cell>
          <cell r="I320" t="str">
            <v>High</v>
          </cell>
          <cell r="K320">
            <v>44180.560416666667</v>
          </cell>
        </row>
        <row r="321">
          <cell r="B321" t="str">
            <v>MEM-16002</v>
          </cell>
          <cell r="C321" t="str">
            <v xml:space="preserve"> Non HTTP response code: javax.net.ssl.SSLException - Error is observed for "Select Main Committee, Roster Maintenance, Select main Committee, Submit Work Item, Select Edit Edit work item " during 50 Users performance Execution and continue</v>
          </cell>
          <cell r="D321" t="str">
            <v>vikas choudhary</v>
          </cell>
          <cell r="E321" t="str">
            <v>Sreevatsava</v>
          </cell>
          <cell r="F321" t="str">
            <v>Open</v>
          </cell>
          <cell r="G321">
            <v>44278.520833333336</v>
          </cell>
          <cell r="H321" t="str">
            <v>Moderate</v>
          </cell>
          <cell r="I321" t="str">
            <v>Medium</v>
          </cell>
          <cell r="K321">
            <v>44176.707638888889</v>
          </cell>
        </row>
        <row r="322">
          <cell r="B322" t="str">
            <v>MEM-16001</v>
          </cell>
          <cell r="C322" t="str">
            <v>Recent Activity - 403 Response code is observed during Performance Execution with 50 Users</v>
          </cell>
          <cell r="D322" t="str">
            <v>Prabhakar Mishra</v>
          </cell>
          <cell r="E322" t="str">
            <v>Sreevatsava</v>
          </cell>
          <cell r="F322" t="str">
            <v>Closed</v>
          </cell>
          <cell r="G322">
            <v>44228.523611111108</v>
          </cell>
          <cell r="I322" t="str">
            <v>Medium</v>
          </cell>
          <cell r="K322">
            <v>44176.702777777777</v>
          </cell>
        </row>
        <row r="323">
          <cell r="B323" t="str">
            <v>MEM-16000</v>
          </cell>
          <cell r="C323" t="str">
            <v>Signout - 403 Response Code is observed during Performance execution with 50 Users Load</v>
          </cell>
          <cell r="D323" t="str">
            <v>Sachi Rai</v>
          </cell>
          <cell r="E323" t="str">
            <v>Sreevatsava</v>
          </cell>
          <cell r="F323" t="str">
            <v>Open</v>
          </cell>
          <cell r="G323">
            <v>44278.520833333336</v>
          </cell>
          <cell r="H323" t="str">
            <v>Moderate</v>
          </cell>
          <cell r="I323" t="str">
            <v>Medium</v>
          </cell>
          <cell r="K323">
            <v>44176.698611111111</v>
          </cell>
        </row>
        <row r="324">
          <cell r="B324" t="str">
            <v>MEM-15868</v>
          </cell>
          <cell r="C324" t="str">
            <v xml:space="preserve">Roster Maintenance - Mobile Screen - In the 'Meeting Attendance List' section the meeting date calendar is not displayed completely </v>
          </cell>
          <cell r="D324" t="str">
            <v>soumya.akkimardi</v>
          </cell>
          <cell r="E324" t="str">
            <v>soumya.akkimardi</v>
          </cell>
          <cell r="F324" t="str">
            <v>Closed</v>
          </cell>
          <cell r="G324">
            <v>44175.419444444444</v>
          </cell>
          <cell r="H324" t="str">
            <v>Minor</v>
          </cell>
          <cell r="I324" t="str">
            <v>Medium</v>
          </cell>
          <cell r="K324">
            <v>44173.853472222225</v>
          </cell>
        </row>
        <row r="325">
          <cell r="B325" t="str">
            <v>MEM-15867</v>
          </cell>
          <cell r="C325" t="str">
            <v>Roster Maintenance - Mobile Screen - The 'Sort By' text field is displayed blank</v>
          </cell>
          <cell r="D325" t="str">
            <v>soumya.akkimardi</v>
          </cell>
          <cell r="E325" t="str">
            <v>soumya.akkimardi</v>
          </cell>
          <cell r="F325" t="str">
            <v>Closed</v>
          </cell>
          <cell r="G325">
            <v>44175.418749999997</v>
          </cell>
          <cell r="H325" t="str">
            <v>Minor</v>
          </cell>
          <cell r="I325" t="str">
            <v>Low</v>
          </cell>
          <cell r="K325">
            <v>44173.841666666667</v>
          </cell>
        </row>
        <row r="326">
          <cell r="B326" t="str">
            <v>MEM-15864</v>
          </cell>
          <cell r="C326" t="str">
            <v>Roster Maintenance - Mobile Screen - In the 'Galaxy Fold' responsive screen the roster maintenance details are not aligned properly</v>
          </cell>
          <cell r="D326" t="str">
            <v>soumya.akkimardi</v>
          </cell>
          <cell r="E326" t="str">
            <v>soumya.akkimardi</v>
          </cell>
          <cell r="F326" t="str">
            <v>Closed</v>
          </cell>
          <cell r="G326">
            <v>44208.840277777781</v>
          </cell>
          <cell r="H326" t="str">
            <v>Moderate</v>
          </cell>
          <cell r="I326" t="str">
            <v>Medium</v>
          </cell>
          <cell r="K326">
            <v>44173.745833333334</v>
          </cell>
        </row>
        <row r="327">
          <cell r="B327" t="str">
            <v>MEM-15863</v>
          </cell>
          <cell r="C327" t="str">
            <v xml:space="preserve">Roster Maintenance - Mobile Screen - 'Roster Maintenance' label is missing </v>
          </cell>
          <cell r="D327" t="str">
            <v>soumya.akkimardi</v>
          </cell>
          <cell r="E327" t="str">
            <v>soumya.akkimardi</v>
          </cell>
          <cell r="F327" t="str">
            <v>Closed</v>
          </cell>
          <cell r="G327">
            <v>44175.419444444444</v>
          </cell>
          <cell r="H327" t="str">
            <v>Minor</v>
          </cell>
          <cell r="I327" t="str">
            <v>Low</v>
          </cell>
          <cell r="K327">
            <v>44173.741666666669</v>
          </cell>
        </row>
        <row r="328">
          <cell r="B328" t="str">
            <v>MEM-15862</v>
          </cell>
          <cell r="C328" t="str">
            <v xml:space="preserve">Roster Maintenance - Mobile Screen - In the header menu the 'Contact' and 'Cart' menus are not displayed </v>
          </cell>
          <cell r="D328" t="str">
            <v>soumya.akkimardi</v>
          </cell>
          <cell r="E328" t="str">
            <v>soumya.akkimardi</v>
          </cell>
          <cell r="F328" t="str">
            <v>Closed</v>
          </cell>
          <cell r="G328">
            <v>44175.419444444444</v>
          </cell>
          <cell r="H328" t="str">
            <v>Moderate</v>
          </cell>
          <cell r="I328" t="str">
            <v>Medium</v>
          </cell>
          <cell r="K328">
            <v>44173.737500000003</v>
          </cell>
        </row>
        <row r="329">
          <cell r="B329" t="str">
            <v>MEM-15861</v>
          </cell>
          <cell r="C329" t="str">
            <v>Roster Maintenance - Mobile Screen - The hint text displayed in the site search text box is incorrect</v>
          </cell>
          <cell r="D329" t="str">
            <v>soumya.akkimardi</v>
          </cell>
          <cell r="E329" t="str">
            <v>soumya.akkimardi</v>
          </cell>
          <cell r="F329" t="str">
            <v>Closed</v>
          </cell>
          <cell r="G329">
            <v>44175.418749999997</v>
          </cell>
          <cell r="H329" t="str">
            <v>Minor</v>
          </cell>
          <cell r="I329" t="str">
            <v>Low</v>
          </cell>
          <cell r="K329">
            <v>44173.722916666666</v>
          </cell>
        </row>
        <row r="330">
          <cell r="B330" t="str">
            <v>MEM-15855</v>
          </cell>
          <cell r="C330" t="str">
            <v xml:space="preserve">Roster Maintenance - Mobile Screen - The drop-down lists are displayed at the bottom of the screen and the drop-down list pop up screen size is larger than the device screen </v>
          </cell>
          <cell r="D330" t="str">
            <v>soumya.akkimardi</v>
          </cell>
          <cell r="E330" t="str">
            <v>soumya.akkimardi</v>
          </cell>
          <cell r="F330" t="str">
            <v>Closed</v>
          </cell>
          <cell r="G330">
            <v>44175.419444444444</v>
          </cell>
          <cell r="H330" t="str">
            <v>Moderate</v>
          </cell>
          <cell r="I330" t="str">
            <v>Low</v>
          </cell>
          <cell r="K330">
            <v>44173.69027777778</v>
          </cell>
        </row>
        <row r="331">
          <cell r="B331" t="str">
            <v>MEM-15836</v>
          </cell>
          <cell r="C331" t="str">
            <v xml:space="preserve">[INVALID] - Internal App- Member Management- Temporary Member Audit log is not generated when updated the personal details </v>
          </cell>
          <cell r="D331" t="str">
            <v>vinay.datla</v>
          </cell>
          <cell r="E331" t="str">
            <v>vinay.datla</v>
          </cell>
          <cell r="F331" t="str">
            <v>Closed</v>
          </cell>
          <cell r="G331">
            <v>44174.625</v>
          </cell>
          <cell r="H331" t="str">
            <v>Moderate</v>
          </cell>
          <cell r="I331" t="str">
            <v>Medium</v>
          </cell>
          <cell r="K331">
            <v>44172.950694444444</v>
          </cell>
        </row>
        <row r="332">
          <cell r="B332" t="str">
            <v>MEM-15835</v>
          </cell>
          <cell r="C332" t="str">
            <v xml:space="preserve">The system displayed an incorrect pop-up message on the committee details page while adding a member as an officer with the title Administrative Assistant/Staff Manager </v>
          </cell>
          <cell r="D332" t="str">
            <v>soumya.akkimardi</v>
          </cell>
          <cell r="E332" t="str">
            <v>soumya.akkimardi</v>
          </cell>
          <cell r="F332" t="str">
            <v>Closed</v>
          </cell>
          <cell r="G332">
            <v>44175.418749999997</v>
          </cell>
          <cell r="H332" t="str">
            <v>Moderate</v>
          </cell>
          <cell r="I332" t="str">
            <v>Medium</v>
          </cell>
          <cell r="K332">
            <v>44172.929166666669</v>
          </cell>
        </row>
        <row r="333">
          <cell r="B333" t="str">
            <v>MEM-15827</v>
          </cell>
          <cell r="C333" t="str">
            <v xml:space="preserve">The system displayed member name with a dot after the middle name on the invoice page </v>
          </cell>
          <cell r="D333" t="str">
            <v>soumya.akkimardi</v>
          </cell>
          <cell r="E333" t="str">
            <v>soumya.akkimardi</v>
          </cell>
          <cell r="F333" t="str">
            <v>Closed</v>
          </cell>
          <cell r="G333">
            <v>44175.419444444444</v>
          </cell>
          <cell r="H333" t="str">
            <v>Minor</v>
          </cell>
          <cell r="I333" t="str">
            <v>Low</v>
          </cell>
          <cell r="K333">
            <v>44172.665972222225</v>
          </cell>
        </row>
        <row r="334">
          <cell r="B334" t="str">
            <v>MEM-15824</v>
          </cell>
          <cell r="C334" t="str">
            <v>Internal App- Member Management- Nick Name is getting displayed the same which previously tried to edit(Not saved) and cancel(Only in Edit Mode)</v>
          </cell>
          <cell r="D334" t="str">
            <v>vinay.datla</v>
          </cell>
          <cell r="E334" t="str">
            <v>vinay.datla</v>
          </cell>
          <cell r="F334" t="str">
            <v>Closed</v>
          </cell>
          <cell r="G334">
            <v>44173.531944444447</v>
          </cell>
          <cell r="H334" t="str">
            <v>Moderate</v>
          </cell>
          <cell r="I334" t="str">
            <v>Medium</v>
          </cell>
          <cell r="K334">
            <v>44172.645138888889</v>
          </cell>
        </row>
        <row r="335">
          <cell r="B335" t="str">
            <v>MEM-15815</v>
          </cell>
          <cell r="C335" t="str">
            <v>Tablet Screen - Member Card - The scroll bar on the member card is not working and an alignment issue in 'Other Committee Information' section</v>
          </cell>
          <cell r="D335" t="str">
            <v>soumya.akkimardi</v>
          </cell>
          <cell r="E335" t="str">
            <v>soumya.akkimardi</v>
          </cell>
          <cell r="F335" t="str">
            <v>Closed</v>
          </cell>
          <cell r="G335">
            <v>44175.418749999997</v>
          </cell>
          <cell r="H335" t="str">
            <v>Moderate</v>
          </cell>
          <cell r="I335" t="str">
            <v>Medium</v>
          </cell>
          <cell r="K335">
            <v>44172.418055555558</v>
          </cell>
        </row>
        <row r="336">
          <cell r="B336" t="str">
            <v>MEM-15814</v>
          </cell>
          <cell r="C336" t="str">
            <v xml:space="preserve">The system didn't display ballot items details on the recent activity page </v>
          </cell>
          <cell r="D336" t="str">
            <v>soumya.akkimardi</v>
          </cell>
          <cell r="E336" t="str">
            <v>soumya.akkimardi</v>
          </cell>
          <cell r="F336" t="str">
            <v>Closed</v>
          </cell>
          <cell r="G336">
            <v>44175.418749999997</v>
          </cell>
          <cell r="H336" t="str">
            <v>Moderate</v>
          </cell>
          <cell r="I336" t="str">
            <v>Medium</v>
          </cell>
          <cell r="K336">
            <v>44172.373611111114</v>
          </cell>
        </row>
        <row r="337">
          <cell r="B337" t="str">
            <v>MEM-15812</v>
          </cell>
          <cell r="C337" t="str">
            <v>The system displayed member name on the left-hand side of membership card section on the Invoice page</v>
          </cell>
          <cell r="D337" t="str">
            <v>soumya.akkimardi</v>
          </cell>
          <cell r="E337" t="str">
            <v>soumya.akkimardi</v>
          </cell>
          <cell r="F337" t="str">
            <v>Closed</v>
          </cell>
          <cell r="G337">
            <v>44175.418749999997</v>
          </cell>
          <cell r="H337" t="str">
            <v>Minor</v>
          </cell>
          <cell r="I337" t="str">
            <v>Low</v>
          </cell>
          <cell r="K337">
            <v>44172.34097222222</v>
          </cell>
        </row>
        <row r="338">
          <cell r="B338" t="str">
            <v>MEM-15810</v>
          </cell>
          <cell r="C338" t="str">
            <v>Insecure Direct Object Reference - DAST (Dynamic Application Security Testing)</v>
          </cell>
          <cell r="D338" t="str">
            <v>Sachi Rai</v>
          </cell>
          <cell r="E338" t="str">
            <v>Abhishek Thatipalli</v>
          </cell>
          <cell r="F338" t="str">
            <v>Open</v>
          </cell>
          <cell r="G338">
            <v>44272.572916666664</v>
          </cell>
          <cell r="H338" t="str">
            <v>Minor</v>
          </cell>
          <cell r="I338" t="str">
            <v>Low</v>
          </cell>
          <cell r="K338">
            <v>44169.804166666669</v>
          </cell>
        </row>
        <row r="339">
          <cell r="B339" t="str">
            <v>MEM-15730</v>
          </cell>
          <cell r="C339" t="str">
            <v>The membership name above member class are not aligned accurately in 'Member Invoice' card</v>
          </cell>
          <cell r="D339" t="str">
            <v>soumya.akkimardi</v>
          </cell>
          <cell r="E339" t="str">
            <v>soumya.akkimardi</v>
          </cell>
          <cell r="F339" t="str">
            <v>Closed</v>
          </cell>
          <cell r="G339">
            <v>44175.418749999997</v>
          </cell>
          <cell r="H339" t="str">
            <v>Minor</v>
          </cell>
          <cell r="I339" t="str">
            <v>Medium</v>
          </cell>
          <cell r="K339">
            <v>44168.57916666667</v>
          </cell>
        </row>
        <row r="340">
          <cell r="B340" t="str">
            <v>MEM-15727</v>
          </cell>
          <cell r="C340" t="str">
            <v>Unable to login into MEM application - System displayed 'Account number does not exist.' message</v>
          </cell>
          <cell r="D340" t="str">
            <v>soumya.akkimardi</v>
          </cell>
          <cell r="E340" t="str">
            <v>soumya.akkimardi</v>
          </cell>
          <cell r="F340" t="str">
            <v>Closed</v>
          </cell>
          <cell r="G340">
            <v>44175.533333333333</v>
          </cell>
          <cell r="H340" t="str">
            <v>Showstopper</v>
          </cell>
          <cell r="I340" t="str">
            <v>Critical</v>
          </cell>
          <cell r="K340">
            <v>44168.384027777778</v>
          </cell>
        </row>
        <row r="341">
          <cell r="B341" t="str">
            <v>MEM-15726</v>
          </cell>
          <cell r="C341" t="str">
            <v>If account is made "not paid" or "hold" in MCS2, then date should be null and not appear in MCS1</v>
          </cell>
          <cell r="D341" t="str">
            <v>vinay.datla</v>
          </cell>
          <cell r="E341" t="str">
            <v>Nicole Baldini</v>
          </cell>
          <cell r="F341" t="str">
            <v>Closed</v>
          </cell>
          <cell r="G341">
            <v>44200.961111111108</v>
          </cell>
          <cell r="I341" t="str">
            <v>Medium</v>
          </cell>
          <cell r="K341">
            <v>44168.317361111112</v>
          </cell>
        </row>
        <row r="342">
          <cell r="B342" t="str">
            <v>MEM-15721</v>
          </cell>
          <cell r="C342" t="str">
            <v>Accessibility Testing: No proper verbalization and wrong navigation is observed in my work items page in one scenario.</v>
          </cell>
          <cell r="D342" t="str">
            <v>srinivas Yellamilli</v>
          </cell>
          <cell r="E342" t="str">
            <v>vinay.datla</v>
          </cell>
          <cell r="F342" t="str">
            <v>Closed</v>
          </cell>
          <cell r="G342">
            <v>44244.740277777775</v>
          </cell>
          <cell r="H342" t="str">
            <v>Moderate</v>
          </cell>
          <cell r="I342" t="str">
            <v>Medium</v>
          </cell>
          <cell r="K342">
            <v>44167.87777777778</v>
          </cell>
        </row>
        <row r="343">
          <cell r="B343" t="str">
            <v>MEM-15709</v>
          </cell>
          <cell r="C343" t="str">
            <v>Stage - API - Get-Member List For Committee- System displayed response code as 400 with message no permission found</v>
          </cell>
          <cell r="D343" t="str">
            <v>Prabhakar Mishra</v>
          </cell>
          <cell r="E343" t="str">
            <v>Pabitra Samal</v>
          </cell>
          <cell r="F343" t="str">
            <v>Closed</v>
          </cell>
          <cell r="G343">
            <v>44267.657638888886</v>
          </cell>
          <cell r="H343" t="str">
            <v>Moderate</v>
          </cell>
          <cell r="I343" t="str">
            <v>Medium</v>
          </cell>
          <cell r="K343">
            <v>44167.70208333333</v>
          </cell>
        </row>
        <row r="344">
          <cell r="B344" t="str">
            <v>MEM-15636</v>
          </cell>
          <cell r="C344" t="str">
            <v>Accessibility Testing: Issues with advanced search in roster maintenance page.</v>
          </cell>
          <cell r="D344" t="str">
            <v>vinay.datla</v>
          </cell>
          <cell r="E344" t="str">
            <v>vinay.datla</v>
          </cell>
          <cell r="F344" t="str">
            <v>Closed</v>
          </cell>
          <cell r="G344">
            <v>44237.713194444441</v>
          </cell>
          <cell r="H344" t="str">
            <v>Minor</v>
          </cell>
          <cell r="I344" t="str">
            <v>Low</v>
          </cell>
          <cell r="K344">
            <v>44166.907638888886</v>
          </cell>
        </row>
        <row r="345">
          <cell r="B345" t="str">
            <v>MEM-15632</v>
          </cell>
          <cell r="C345" t="str">
            <v>Officer roles are not syncing to or showing in MCS1</v>
          </cell>
          <cell r="D345" t="str">
            <v>vikas choudhary</v>
          </cell>
          <cell r="E345" t="str">
            <v>Nicole Baldini</v>
          </cell>
          <cell r="F345" t="str">
            <v>Open</v>
          </cell>
          <cell r="G345">
            <v>44274.805555555555</v>
          </cell>
          <cell r="H345" t="str">
            <v>Major</v>
          </cell>
          <cell r="I345" t="str">
            <v>Medium</v>
          </cell>
          <cell r="K345">
            <v>44165.876388888886</v>
          </cell>
        </row>
        <row r="346">
          <cell r="B346" t="str">
            <v>MEM-15506</v>
          </cell>
          <cell r="C346" t="str">
            <v>Accessibility Testing: Issues with nick name text box in membership info page.</v>
          </cell>
          <cell r="D346" t="str">
            <v>vinay.datla</v>
          </cell>
          <cell r="E346" t="str">
            <v>vinay.datla</v>
          </cell>
          <cell r="F346" t="str">
            <v>Closed</v>
          </cell>
          <cell r="G346">
            <v>44232.589583333334</v>
          </cell>
          <cell r="H346" t="str">
            <v>Minor</v>
          </cell>
          <cell r="I346" t="str">
            <v>Low</v>
          </cell>
          <cell r="K346">
            <v>44159.86041666667</v>
          </cell>
        </row>
        <row r="347">
          <cell r="B347" t="str">
            <v>MEM-15497</v>
          </cell>
          <cell r="C347" t="str">
            <v>UI : Unknown error occurred, error message is displayed when we submit ballot item</v>
          </cell>
          <cell r="D347" t="str">
            <v>Siddhartha Mutyala</v>
          </cell>
          <cell r="E347" t="str">
            <v>Siddhartha Mutyala</v>
          </cell>
          <cell r="F347" t="str">
            <v>Closed</v>
          </cell>
          <cell r="G347">
            <v>44246.585416666669</v>
          </cell>
          <cell r="H347" t="str">
            <v>Moderate</v>
          </cell>
          <cell r="I347" t="str">
            <v>Medium</v>
          </cell>
          <cell r="K347">
            <v>44159.741666666669</v>
          </cell>
        </row>
        <row r="348">
          <cell r="B348" t="str">
            <v>MEM-15490</v>
          </cell>
          <cell r="C348" t="str">
            <v>The system didn't trigger an email to member and committee officer when classification or vote is updated in the roster maintenance application</v>
          </cell>
          <cell r="D348" t="str">
            <v>soumya.akkimardi</v>
          </cell>
          <cell r="E348" t="str">
            <v>soumya.akkimardi</v>
          </cell>
          <cell r="F348" t="str">
            <v>Closed</v>
          </cell>
          <cell r="G348">
            <v>44175.418749999997</v>
          </cell>
          <cell r="H348" t="str">
            <v>Major</v>
          </cell>
          <cell r="I348" t="str">
            <v>High</v>
          </cell>
          <cell r="K348">
            <v>44159.668055555558</v>
          </cell>
        </row>
        <row r="349">
          <cell r="B349" t="str">
            <v>MEM-15469</v>
          </cell>
          <cell r="C349" t="str">
            <v>Members are getting pulled in at "I" inactive status instead of "A" Active</v>
          </cell>
          <cell r="E349" t="str">
            <v>Nicole Baldini</v>
          </cell>
          <cell r="F349" t="str">
            <v>Open</v>
          </cell>
          <cell r="G349">
            <v>44274.804861111108</v>
          </cell>
          <cell r="I349" t="str">
            <v>Medium</v>
          </cell>
          <cell r="K349">
            <v>44158.843055555553</v>
          </cell>
        </row>
        <row r="350">
          <cell r="B350" t="str">
            <v>MEM-15466</v>
          </cell>
          <cell r="C350" t="str">
            <v>Internal App- Committee Management- Reason for Inactive drop down values are not displayed when trying to inactivate a member in full screen pop up</v>
          </cell>
          <cell r="D350" t="str">
            <v>vinay.datla</v>
          </cell>
          <cell r="E350" t="str">
            <v>vinay.datla</v>
          </cell>
          <cell r="F350" t="str">
            <v>Closed</v>
          </cell>
          <cell r="G350">
            <v>44169.602777777778</v>
          </cell>
          <cell r="H350" t="str">
            <v>Moderate</v>
          </cell>
          <cell r="I350" t="str">
            <v>Medium</v>
          </cell>
          <cell r="K350">
            <v>44158.745138888888</v>
          </cell>
        </row>
        <row r="351">
          <cell r="B351" t="str">
            <v>MEM-15432</v>
          </cell>
          <cell r="C351" t="str">
            <v>System displayed text on mouse hover on 'Organization' name which is not in a truncated format</v>
          </cell>
          <cell r="D351" t="str">
            <v>soumya.akkimardi</v>
          </cell>
          <cell r="E351" t="str">
            <v>soumya.akkimardi</v>
          </cell>
          <cell r="F351" t="str">
            <v>Closed</v>
          </cell>
          <cell r="G351">
            <v>44208.840277777781</v>
          </cell>
          <cell r="H351" t="str">
            <v>Minor</v>
          </cell>
          <cell r="I351" t="str">
            <v>Low</v>
          </cell>
          <cell r="K351">
            <v>44155.704861111109</v>
          </cell>
        </row>
        <row r="352">
          <cell r="B352" t="str">
            <v>MEM-15428</v>
          </cell>
          <cell r="C352" t="str">
            <v xml:space="preserve">WK58412 should be a suppressed work item  </v>
          </cell>
          <cell r="D352" t="str">
            <v>vikas choudhary</v>
          </cell>
          <cell r="E352" t="str">
            <v>Niyati kumari</v>
          </cell>
          <cell r="F352" t="str">
            <v>Closed</v>
          </cell>
          <cell r="G352">
            <v>44221.696527777778</v>
          </cell>
          <cell r="I352" t="str">
            <v>Medium</v>
          </cell>
          <cell r="K352">
            <v>44155.597916666666</v>
          </cell>
        </row>
        <row r="353">
          <cell r="B353" t="str">
            <v>MEM-15418</v>
          </cell>
          <cell r="C353" t="str">
            <v>Under Membership, when Nickname is not available, it is getting displayed both First name and the last name.</v>
          </cell>
          <cell r="D353" t="str">
            <v>srinivas Yellamilli</v>
          </cell>
          <cell r="E353" t="str">
            <v>srinivas Yellamilli</v>
          </cell>
          <cell r="F353" t="str">
            <v>Closed</v>
          </cell>
          <cell r="G353">
            <v>44175.413194444445</v>
          </cell>
          <cell r="H353" t="str">
            <v>Moderate</v>
          </cell>
          <cell r="I353" t="str">
            <v>Medium</v>
          </cell>
          <cell r="K353">
            <v>44155.460416666669</v>
          </cell>
        </row>
        <row r="354">
          <cell r="B354" t="str">
            <v>MEM-15387</v>
          </cell>
          <cell r="C354" t="str">
            <v>[INVALID] - Membership Landing page - System displayed welcome label without a comma before the member name</v>
          </cell>
          <cell r="D354" t="str">
            <v>srinivas Yellamilli</v>
          </cell>
          <cell r="E354" t="str">
            <v>soumya.akkimardi</v>
          </cell>
          <cell r="F354" t="str">
            <v>Closed</v>
          </cell>
          <cell r="G354">
            <v>44175.40902777778</v>
          </cell>
          <cell r="H354" t="str">
            <v>Minor</v>
          </cell>
          <cell r="I354" t="str">
            <v>Low</v>
          </cell>
          <cell r="K354">
            <v>44154.614583333336</v>
          </cell>
        </row>
        <row r="355">
          <cell r="B355" t="str">
            <v>MEM-15381</v>
          </cell>
          <cell r="C355" t="str">
            <v>[INVALID] Meeting sequence allowed at subcommittee level--not current state</v>
          </cell>
          <cell r="D355" t="str">
            <v>Nicole Baldini</v>
          </cell>
          <cell r="E355" t="str">
            <v>Nicole Baldini</v>
          </cell>
          <cell r="F355" t="str">
            <v>Closed</v>
          </cell>
          <cell r="G355">
            <v>44279.420138888891</v>
          </cell>
          <cell r="I355" t="str">
            <v>Medium</v>
          </cell>
          <cell r="K355">
            <v>44154.089583333334</v>
          </cell>
        </row>
        <row r="356">
          <cell r="B356" t="str">
            <v>MEM-15380</v>
          </cell>
          <cell r="C356" t="str">
            <v>Meeting date edits are overwriting existing data, not adding</v>
          </cell>
          <cell r="D356" t="str">
            <v>vinay.datla</v>
          </cell>
          <cell r="E356" t="str">
            <v>Nicole Baldini</v>
          </cell>
          <cell r="F356" t="str">
            <v>Closed</v>
          </cell>
          <cell r="G356">
            <v>44188.776388888888</v>
          </cell>
          <cell r="I356" t="str">
            <v>Medium</v>
          </cell>
          <cell r="K356">
            <v>44154.086805555555</v>
          </cell>
        </row>
        <row r="357">
          <cell r="B357" t="str">
            <v>MEM-15379</v>
          </cell>
          <cell r="C357" t="str">
            <v>Ballot voter rationale record appearing incorrectly for Affirmative and Abstention votes</v>
          </cell>
          <cell r="D357" t="str">
            <v>Nicole Baldini</v>
          </cell>
          <cell r="E357" t="str">
            <v>Nicole Baldini</v>
          </cell>
          <cell r="F357" t="str">
            <v>Closed</v>
          </cell>
          <cell r="G357">
            <v>44243.265277777777</v>
          </cell>
          <cell r="H357" t="str">
            <v>Moderate</v>
          </cell>
          <cell r="I357" t="str">
            <v>Medium</v>
          </cell>
          <cell r="J357" t="str">
            <v>Regression</v>
          </cell>
          <cell r="K357">
            <v>44154.070833333331</v>
          </cell>
        </row>
        <row r="358">
          <cell r="B358" t="str">
            <v>MEM-15378</v>
          </cell>
          <cell r="C358" t="str">
            <v>Voting allows for both attachment and text box comment--does this match current state?</v>
          </cell>
          <cell r="D358" t="str">
            <v>Nicole Baldini</v>
          </cell>
          <cell r="E358" t="str">
            <v>Nicole Baldini</v>
          </cell>
          <cell r="F358" t="str">
            <v>Closed</v>
          </cell>
          <cell r="G358">
            <v>44245.119444444441</v>
          </cell>
          <cell r="I358" t="str">
            <v>Medium</v>
          </cell>
          <cell r="K358">
            <v>44154.070138888892</v>
          </cell>
        </row>
        <row r="359">
          <cell r="B359" t="str">
            <v>MEM-15376</v>
          </cell>
          <cell r="C359" t="str">
            <v>Ballot_nr must be 11 characters long (use spaces at the end if needed)</v>
          </cell>
          <cell r="D359" t="str">
            <v>Nicole Baldini</v>
          </cell>
          <cell r="E359" t="str">
            <v>Nicole Baldini</v>
          </cell>
          <cell r="F359" t="str">
            <v>Closed</v>
          </cell>
          <cell r="G359">
            <v>44243.265972222223</v>
          </cell>
          <cell r="H359" t="str">
            <v>Moderate</v>
          </cell>
          <cell r="I359" t="str">
            <v>Medium</v>
          </cell>
          <cell r="J359" t="str">
            <v>Regression</v>
          </cell>
          <cell r="K359">
            <v>44154.061111111114</v>
          </cell>
        </row>
        <row r="360">
          <cell r="B360" t="str">
            <v>MEM-15355</v>
          </cell>
          <cell r="C360" t="str">
            <v>Accessibility Testing: Issues while selecting standards in data page while creating work item and submitting ballots.</v>
          </cell>
          <cell r="D360" t="str">
            <v>vinay.datla</v>
          </cell>
          <cell r="E360" t="str">
            <v>vinay.datla</v>
          </cell>
          <cell r="F360" t="str">
            <v>Closed</v>
          </cell>
          <cell r="G360">
            <v>44277.870833333334</v>
          </cell>
          <cell r="H360" t="str">
            <v>Moderate</v>
          </cell>
          <cell r="I360" t="str">
            <v>Medium</v>
          </cell>
          <cell r="K360">
            <v>44153.660416666666</v>
          </cell>
        </row>
        <row r="361">
          <cell r="B361" t="str">
            <v>MEM-15317</v>
          </cell>
          <cell r="C361" t="str">
            <v xml:space="preserve"> INTEGRATION 9|| MEM|| Staging|| User is getting an error message on "Member Vote History" page </v>
          </cell>
          <cell r="D361" t="str">
            <v>Priyanka Manocha</v>
          </cell>
          <cell r="E361" t="str">
            <v>Priyanka Manocha</v>
          </cell>
          <cell r="F361" t="str">
            <v>Closed</v>
          </cell>
          <cell r="G361">
            <v>44236.763888888891</v>
          </cell>
          <cell r="H361" t="str">
            <v>Moderate</v>
          </cell>
          <cell r="I361" t="str">
            <v>To Be Defined</v>
          </cell>
          <cell r="J361" t="str">
            <v>Regression</v>
          </cell>
          <cell r="K361">
            <v>44152.86041666667</v>
          </cell>
        </row>
        <row r="362">
          <cell r="B362" t="str">
            <v>MEM-15311</v>
          </cell>
          <cell r="C362" t="str">
            <v>For reinstatements, check committee details coming across from MCS2 into MCS1</v>
          </cell>
          <cell r="E362" t="str">
            <v>Nicole Baldini</v>
          </cell>
          <cell r="F362" t="str">
            <v>Closed</v>
          </cell>
          <cell r="G362">
            <v>44217.53125</v>
          </cell>
          <cell r="I362" t="str">
            <v>Medium</v>
          </cell>
          <cell r="K362">
            <v>44152.829861111109</v>
          </cell>
        </row>
        <row r="363">
          <cell r="B363" t="str">
            <v>MEM-15308</v>
          </cell>
          <cell r="C363" t="str">
            <v>For Withdrawal with Replacement of a Standard - Work Items are not syncing correctly in MCS1 Database and UI</v>
          </cell>
          <cell r="E363" t="str">
            <v>Nicole Baldini</v>
          </cell>
          <cell r="F363" t="str">
            <v>Closed</v>
          </cell>
          <cell r="G363">
            <v>44217.529166666667</v>
          </cell>
          <cell r="I363" t="str">
            <v>Medium</v>
          </cell>
          <cell r="K363">
            <v>44152.825694444444</v>
          </cell>
        </row>
        <row r="364">
          <cell r="B364" t="str">
            <v>MEM-15270</v>
          </cell>
          <cell r="C364" t="str">
            <v>MCS1 cannot accept multiple staff managers or multiple AAs</v>
          </cell>
          <cell r="D364" t="str">
            <v>Nicole Baldini</v>
          </cell>
          <cell r="E364" t="str">
            <v>Nicole Baldini</v>
          </cell>
          <cell r="F364" t="str">
            <v>Closed</v>
          </cell>
          <cell r="G364">
            <v>44168.765972222223</v>
          </cell>
          <cell r="I364" t="str">
            <v>Medium</v>
          </cell>
          <cell r="K364">
            <v>44152.095833333333</v>
          </cell>
        </row>
        <row r="365">
          <cell r="B365" t="str">
            <v>MEM-15150</v>
          </cell>
          <cell r="C365" t="str">
            <v>UAT IV - Stage- Member App - UAT Feedback Exception Handling</v>
          </cell>
          <cell r="D365" t="str">
            <v>Nicole Baldini</v>
          </cell>
          <cell r="E365" t="str">
            <v>srinivas Yellamilli</v>
          </cell>
          <cell r="F365" t="str">
            <v>Deployed to Staging</v>
          </cell>
          <cell r="G365">
            <v>44243.267361111109</v>
          </cell>
          <cell r="H365" t="str">
            <v>Moderate</v>
          </cell>
          <cell r="I365" t="str">
            <v>To Be Defined</v>
          </cell>
          <cell r="K365">
            <v>44146.518055555556</v>
          </cell>
        </row>
        <row r="366">
          <cell r="B366" t="str">
            <v>MEM-15149</v>
          </cell>
          <cell r="C366" t="str">
            <v>UAT IV - Stage- Member App - Standards Tracking</v>
          </cell>
          <cell r="D366" t="str">
            <v>srinivas Yellamilli</v>
          </cell>
          <cell r="E366" t="str">
            <v>srinivas Yellamilli</v>
          </cell>
          <cell r="F366" t="str">
            <v>Closed</v>
          </cell>
          <cell r="G366">
            <v>44232.590277777781</v>
          </cell>
          <cell r="I366" t="str">
            <v>To Be Defined</v>
          </cell>
          <cell r="K366">
            <v>44146.509027777778</v>
          </cell>
        </row>
        <row r="367">
          <cell r="B367" t="str">
            <v>MEM-15148</v>
          </cell>
          <cell r="C367" t="str">
            <v>UAT IV - Stage- Member App - Minutes, Agendas, Committee Doc</v>
          </cell>
          <cell r="D367" t="str">
            <v>srinivas Yellamilli</v>
          </cell>
          <cell r="E367" t="str">
            <v>srinivas Yellamilli</v>
          </cell>
          <cell r="F367" t="str">
            <v>Closed</v>
          </cell>
          <cell r="G367">
            <v>44188.776388888888</v>
          </cell>
          <cell r="I367" t="str">
            <v>To Be Defined</v>
          </cell>
          <cell r="K367">
            <v>44146.506944444445</v>
          </cell>
        </row>
        <row r="368">
          <cell r="B368" t="str">
            <v>MEM-15147</v>
          </cell>
          <cell r="C368" t="str">
            <v>UAT IV - Stage- Internal App - Fee Group Management</v>
          </cell>
          <cell r="D368" t="str">
            <v>Lisa Sementa</v>
          </cell>
          <cell r="E368" t="str">
            <v>srinivas Yellamilli</v>
          </cell>
          <cell r="F368" t="str">
            <v>Closed</v>
          </cell>
          <cell r="G368">
            <v>44232.786805555559</v>
          </cell>
          <cell r="I368" t="str">
            <v>To Be Defined</v>
          </cell>
          <cell r="K368">
            <v>44146.504166666666</v>
          </cell>
        </row>
        <row r="369">
          <cell r="B369" t="str">
            <v>MEM-15146</v>
          </cell>
          <cell r="C369" t="str">
            <v>UAT IV - Stage- Member App - Collaboration Area Integration</v>
          </cell>
          <cell r="D369" t="str">
            <v>Lisa Sementa</v>
          </cell>
          <cell r="E369" t="str">
            <v>srinivas Yellamilli</v>
          </cell>
          <cell r="F369" t="str">
            <v>Integration Ready</v>
          </cell>
          <cell r="G369">
            <v>44277.427777777775</v>
          </cell>
          <cell r="H369" t="str">
            <v>Moderate</v>
          </cell>
          <cell r="I369" t="str">
            <v>To Be Defined</v>
          </cell>
          <cell r="K369">
            <v>44146.502083333333</v>
          </cell>
        </row>
        <row r="370">
          <cell r="B370" t="str">
            <v>MEM-15145</v>
          </cell>
          <cell r="C370" t="str">
            <v>UAT IV - Stage- Member App - Ballot designation hyperlink/Ballot Queue - Need Further Triage</v>
          </cell>
          <cell r="D370" t="str">
            <v>Nicole Baldini</v>
          </cell>
          <cell r="E370" t="str">
            <v>srinivas Yellamilli</v>
          </cell>
          <cell r="F370" t="str">
            <v>Deployed to Staging</v>
          </cell>
          <cell r="G370">
            <v>44243.267361111109</v>
          </cell>
          <cell r="H370" t="str">
            <v>Moderate</v>
          </cell>
          <cell r="I370" t="str">
            <v>To Be Defined</v>
          </cell>
          <cell r="K370">
            <v>44146.495138888888</v>
          </cell>
        </row>
        <row r="371">
          <cell r="B371" t="str">
            <v>MEM-15144</v>
          </cell>
          <cell r="C371" t="str">
            <v xml:space="preserve">UAT IV - Stage- Internal App - No Audit Logs Appeared </v>
          </cell>
          <cell r="D371" t="str">
            <v>Lisa Sementa</v>
          </cell>
          <cell r="E371" t="str">
            <v>srinivas Yellamilli</v>
          </cell>
          <cell r="F371" t="str">
            <v>Deployed to Staging</v>
          </cell>
          <cell r="G371">
            <v>44277.427083333336</v>
          </cell>
          <cell r="H371" t="str">
            <v>Moderate</v>
          </cell>
          <cell r="I371" t="str">
            <v>To Be Defined</v>
          </cell>
          <cell r="K371">
            <v>44146.491666666669</v>
          </cell>
        </row>
        <row r="372">
          <cell r="B372" t="str">
            <v>MEM-15143</v>
          </cell>
          <cell r="C372" t="str">
            <v>UAT - Stage - Staff Internal Application - Manual Order Committee Application</v>
          </cell>
          <cell r="D372" t="str">
            <v>soumya.akkimardi</v>
          </cell>
          <cell r="E372" t="str">
            <v>soumya.akkimardi</v>
          </cell>
          <cell r="F372" t="str">
            <v>Closed</v>
          </cell>
          <cell r="G372">
            <v>44174.779166666667</v>
          </cell>
          <cell r="H372" t="str">
            <v>Minor</v>
          </cell>
          <cell r="I372" t="str">
            <v>Low</v>
          </cell>
          <cell r="K372">
            <v>44146.489583333336</v>
          </cell>
        </row>
        <row r="373">
          <cell r="B373" t="str">
            <v>MEM-15142</v>
          </cell>
          <cell r="C373" t="str">
            <v>[Invalid] - UAT IV - Stage-Staff redirect popup not appeared when logged as AA or Staff Admin</v>
          </cell>
          <cell r="D373" t="str">
            <v>srinivas Yellamilli</v>
          </cell>
          <cell r="E373" t="str">
            <v>srinivas Yellamilli</v>
          </cell>
          <cell r="F373" t="str">
            <v>Closed</v>
          </cell>
          <cell r="G373">
            <v>44175.441666666666</v>
          </cell>
          <cell r="I373" t="str">
            <v>To Be Defined</v>
          </cell>
          <cell r="K373">
            <v>44146.486805555556</v>
          </cell>
        </row>
        <row r="374">
          <cell r="B374" t="str">
            <v>MEM-15141</v>
          </cell>
          <cell r="C374" t="str">
            <v>UAT - Stage - Staff Internal Application -  Audit Log does not work for Join and Drop Committees</v>
          </cell>
          <cell r="D374" t="str">
            <v>soumya.akkimardi</v>
          </cell>
          <cell r="E374" t="str">
            <v>soumya.akkimardi</v>
          </cell>
          <cell r="F374" t="str">
            <v>Closed</v>
          </cell>
          <cell r="G374">
            <v>44167.790972222225</v>
          </cell>
          <cell r="I374" t="str">
            <v>Medium</v>
          </cell>
          <cell r="K374">
            <v>44146.472222222219</v>
          </cell>
        </row>
        <row r="375">
          <cell r="B375" t="str">
            <v>MEM-15140</v>
          </cell>
          <cell r="C375" t="str">
            <v>UAT - Stage - Member Application - Subcommittee (Level 2) not selected automatically when Section (Level 3) committee is selected</v>
          </cell>
          <cell r="D375" t="str">
            <v>soumya.akkimardi</v>
          </cell>
          <cell r="E375" t="str">
            <v>soumya.akkimardi</v>
          </cell>
          <cell r="F375" t="str">
            <v>Closed</v>
          </cell>
          <cell r="G375">
            <v>44174.779166666667</v>
          </cell>
          <cell r="I375" t="str">
            <v>To Be Defined</v>
          </cell>
          <cell r="K375">
            <v>44146.465277777781</v>
          </cell>
        </row>
        <row r="376">
          <cell r="B376" t="str">
            <v>MEM-15139</v>
          </cell>
          <cell r="C376" t="str">
            <v xml:space="preserve">UAT - Stage - Roster maintenance App - System displayed 'AuthApiError' when clicked on 'MYASTM' button </v>
          </cell>
          <cell r="D376" t="str">
            <v>soumya.akkimardi</v>
          </cell>
          <cell r="E376" t="str">
            <v>soumya.akkimardi</v>
          </cell>
          <cell r="F376" t="str">
            <v>Closed</v>
          </cell>
          <cell r="G376">
            <v>44174.779166666667</v>
          </cell>
          <cell r="I376" t="str">
            <v>To Be Defined</v>
          </cell>
          <cell r="K376">
            <v>44146.459722222222</v>
          </cell>
        </row>
        <row r="377">
          <cell r="B377" t="str">
            <v>MEM-15138</v>
          </cell>
          <cell r="C377" t="str">
            <v>UAT - Stage - Member Application - Address format issue on Change of Employment and Roster pages</v>
          </cell>
          <cell r="D377" t="str">
            <v>soumya.akkimardi</v>
          </cell>
          <cell r="E377" t="str">
            <v>soumya.akkimardi</v>
          </cell>
          <cell r="F377" t="str">
            <v>Closed</v>
          </cell>
          <cell r="G377">
            <v>44216.911111111112</v>
          </cell>
          <cell r="I377" t="str">
            <v>To Be Defined</v>
          </cell>
          <cell r="K377">
            <v>44146.45</v>
          </cell>
        </row>
        <row r="378">
          <cell r="B378" t="str">
            <v>MEM-15118</v>
          </cell>
          <cell r="C378" t="str">
            <v>Intermittent - OKTA Token URL call failed (getting 400 response code)</v>
          </cell>
          <cell r="D378" t="str">
            <v>soumya.akkimardi</v>
          </cell>
          <cell r="E378" t="str">
            <v>Prabhakar Mishra</v>
          </cell>
          <cell r="F378" t="str">
            <v>Closed</v>
          </cell>
          <cell r="G378">
            <v>44208.840277777781</v>
          </cell>
          <cell r="I378" t="str">
            <v>Medium</v>
          </cell>
          <cell r="K378">
            <v>44145.910416666666</v>
          </cell>
        </row>
        <row r="379">
          <cell r="B379" t="str">
            <v>MEM-15114</v>
          </cell>
          <cell r="C379" t="str">
            <v>Double Extension File Upload  - DAST (Dynamic Application Security Testing)</v>
          </cell>
          <cell r="D379" t="str">
            <v>Abhishek Thatipalli</v>
          </cell>
          <cell r="E379" t="str">
            <v>Abhishek Thatipalli</v>
          </cell>
          <cell r="F379" t="str">
            <v>Closed</v>
          </cell>
          <cell r="G379">
            <v>44159.661805555559</v>
          </cell>
          <cell r="H379" t="str">
            <v>Minor</v>
          </cell>
          <cell r="I379" t="str">
            <v>Low</v>
          </cell>
          <cell r="K379">
            <v>44145.82708333333</v>
          </cell>
        </row>
        <row r="380">
          <cell r="B380" t="str">
            <v>MEM-15111</v>
          </cell>
          <cell r="C380" t="str">
            <v>Manual Order - Renewal Process - The system displayed an ‘Unknown error occured' message when we click on the submit button in step 3 'Add Member’ form page</v>
          </cell>
          <cell r="D380" t="str">
            <v>soumya.akkimardi</v>
          </cell>
          <cell r="E380" t="str">
            <v>soumya.akkimardi</v>
          </cell>
          <cell r="F380" t="str">
            <v>Closed</v>
          </cell>
          <cell r="G380">
            <v>44245.520138888889</v>
          </cell>
          <cell r="H380" t="str">
            <v>Major</v>
          </cell>
          <cell r="I380" t="str">
            <v>High</v>
          </cell>
          <cell r="K380">
            <v>44145.763888888891</v>
          </cell>
        </row>
        <row r="381">
          <cell r="B381" t="str">
            <v>MEM-15109</v>
          </cell>
          <cell r="C381" t="str">
            <v>Member App- Unable to create the New Standard Work item - in DATA Page Continue button  is not working.</v>
          </cell>
          <cell r="D381" t="str">
            <v>srinivas Yellamilli</v>
          </cell>
          <cell r="E381" t="str">
            <v>srinivas Yellamilli</v>
          </cell>
          <cell r="F381" t="str">
            <v>Closed</v>
          </cell>
          <cell r="G381">
            <v>44236.768750000003</v>
          </cell>
          <cell r="H381" t="str">
            <v>Major</v>
          </cell>
          <cell r="I381" t="str">
            <v>High</v>
          </cell>
          <cell r="K381">
            <v>44145.712500000001</v>
          </cell>
        </row>
        <row r="382">
          <cell r="B382" t="str">
            <v>MEM-15099</v>
          </cell>
          <cell r="C382" t="str">
            <v>Submitting Item to Ballot - 401 Error Code observed during Performance Execution</v>
          </cell>
          <cell r="D382" t="str">
            <v>Sachi Rai</v>
          </cell>
          <cell r="E382" t="str">
            <v>Sreevatsava</v>
          </cell>
          <cell r="F382" t="str">
            <v>Dev Ready</v>
          </cell>
          <cell r="G382">
            <v>44238.71597222222</v>
          </cell>
          <cell r="H382" t="str">
            <v>Moderate</v>
          </cell>
          <cell r="I382" t="str">
            <v>Medium</v>
          </cell>
          <cell r="K382">
            <v>44145.625694444447</v>
          </cell>
        </row>
        <row r="383">
          <cell r="B383" t="str">
            <v>MEM-15098</v>
          </cell>
          <cell r="C383" t="str">
            <v xml:space="preserve">My Committees Page - 401 and 403 Error Code observed during Performance Execution </v>
          </cell>
          <cell r="D383" t="str">
            <v>Prabhakar Mishra</v>
          </cell>
          <cell r="E383" t="str">
            <v>Sreevatsava</v>
          </cell>
          <cell r="F383" t="str">
            <v>Open</v>
          </cell>
          <cell r="G383">
            <v>44194.476388888892</v>
          </cell>
          <cell r="H383" t="str">
            <v>Moderate</v>
          </cell>
          <cell r="I383" t="str">
            <v>Medium</v>
          </cell>
          <cell r="K383">
            <v>44145.618750000001</v>
          </cell>
        </row>
        <row r="384">
          <cell r="B384" t="str">
            <v>MEM-15097</v>
          </cell>
          <cell r="C384" t="str">
            <v>High Response Time (more than 5 Seconds) observed while uploading Zip and Word files (20 MB) under Ballots</v>
          </cell>
          <cell r="D384" t="str">
            <v>Sachi Rai</v>
          </cell>
          <cell r="E384" t="str">
            <v>Sreevatsava</v>
          </cell>
          <cell r="F384" t="str">
            <v>Open</v>
          </cell>
          <cell r="G384">
            <v>44166.870833333334</v>
          </cell>
          <cell r="H384" t="str">
            <v>Moderate</v>
          </cell>
          <cell r="I384" t="str">
            <v>Medium</v>
          </cell>
          <cell r="K384">
            <v>44145.609722222223</v>
          </cell>
        </row>
        <row r="385">
          <cell r="B385" t="str">
            <v>MEM-15096</v>
          </cell>
          <cell r="C385" t="str">
            <v>API: Member to join additional Committee(s) (Main and Sub) - System displayed response code as 400 with response status as false</v>
          </cell>
          <cell r="D385" t="str">
            <v>soumya.akkimardi</v>
          </cell>
          <cell r="E385" t="str">
            <v>soumya.akkimardi</v>
          </cell>
          <cell r="F385" t="str">
            <v>Closed</v>
          </cell>
          <cell r="G385">
            <v>44175.40902777778</v>
          </cell>
          <cell r="H385" t="str">
            <v>Moderate</v>
          </cell>
          <cell r="I385" t="str">
            <v>Medium</v>
          </cell>
          <cell r="K385">
            <v>44145.600694444445</v>
          </cell>
        </row>
        <row r="386">
          <cell r="B386" t="str">
            <v>MEM-15095</v>
          </cell>
          <cell r="C386" t="str">
            <v>The system is redirected to 'MyASTM' landing page when member click on 'Print Membership Certificate' or 'Print Membership Card'</v>
          </cell>
          <cell r="D386" t="str">
            <v>soumya.akkimardi</v>
          </cell>
          <cell r="E386" t="str">
            <v>soumya.akkimardi</v>
          </cell>
          <cell r="F386" t="str">
            <v>Closed</v>
          </cell>
          <cell r="G386">
            <v>44175.40902777778</v>
          </cell>
          <cell r="H386" t="str">
            <v>Major</v>
          </cell>
          <cell r="I386" t="str">
            <v>High</v>
          </cell>
          <cell r="K386">
            <v>44145.595138888886</v>
          </cell>
        </row>
        <row r="387">
          <cell r="B387" t="str">
            <v>MEM-15093</v>
          </cell>
          <cell r="C387" t="str">
            <v>In the 'MemberDetails' page when member click on 'Classification' or 'Voting status' or 'Non-Vote Reason' system displayed 'MyASTM' landing page in the pop-up screen</v>
          </cell>
          <cell r="D387" t="str">
            <v>soumya.akkimardi</v>
          </cell>
          <cell r="E387" t="str">
            <v>soumya.akkimardi</v>
          </cell>
          <cell r="F387" t="str">
            <v>Closed</v>
          </cell>
          <cell r="G387">
            <v>44175.40902777778</v>
          </cell>
          <cell r="H387" t="str">
            <v>Moderate</v>
          </cell>
          <cell r="I387" t="str">
            <v>Medium</v>
          </cell>
          <cell r="K387">
            <v>44145.577777777777</v>
          </cell>
        </row>
        <row r="388">
          <cell r="B388" t="str">
            <v>MEM-15092</v>
          </cell>
          <cell r="C388" t="str">
            <v xml:space="preserve">Internal Application - The 'Member List' and 'Committee List' page is not showig up all the records </v>
          </cell>
          <cell r="D388" t="str">
            <v>soumya.akkimardi</v>
          </cell>
          <cell r="E388" t="str">
            <v>soumya.akkimardi</v>
          </cell>
          <cell r="F388" t="str">
            <v>Closed</v>
          </cell>
          <cell r="G388">
            <v>44175.408333333333</v>
          </cell>
          <cell r="H388" t="str">
            <v>Showstopper</v>
          </cell>
          <cell r="I388" t="str">
            <v>Critical</v>
          </cell>
          <cell r="K388">
            <v>44145.511111111111</v>
          </cell>
        </row>
        <row r="389">
          <cell r="B389" t="str">
            <v>MEM-15091</v>
          </cell>
          <cell r="C389" t="str">
            <v>[INVALID] - The member name on the MyASTM landing page should be displayed in ‘First Name Middle Initial. Last Name’ format but it's displayed in ‘First Name Middle Initial Last Name’</v>
          </cell>
          <cell r="D389" t="str">
            <v>soumya.akkimardi</v>
          </cell>
          <cell r="E389" t="str">
            <v>soumya.akkimardi</v>
          </cell>
          <cell r="F389" t="str">
            <v>Closed</v>
          </cell>
          <cell r="G389">
            <v>44175.40902777778</v>
          </cell>
          <cell r="H389" t="str">
            <v>Minor</v>
          </cell>
          <cell r="I389" t="str">
            <v>Low</v>
          </cell>
          <cell r="K389">
            <v>44145.487500000003</v>
          </cell>
        </row>
        <row r="390">
          <cell r="B390" t="str">
            <v>MEM-15090</v>
          </cell>
          <cell r="C390" t="str">
            <v>System displayed 'Error Occured' message when member tries to join committee through manage committee page</v>
          </cell>
          <cell r="D390" t="str">
            <v>soumya.akkimardi</v>
          </cell>
          <cell r="E390" t="str">
            <v>soumya.akkimardi</v>
          </cell>
          <cell r="F390" t="str">
            <v>Closed</v>
          </cell>
          <cell r="G390">
            <v>44175.40902777778</v>
          </cell>
          <cell r="H390" t="str">
            <v>Major</v>
          </cell>
          <cell r="I390" t="str">
            <v>High</v>
          </cell>
          <cell r="K390">
            <v>44145.462500000001</v>
          </cell>
        </row>
        <row r="391">
          <cell r="B391" t="str">
            <v>MEM-15074</v>
          </cell>
          <cell r="C391" t="str">
            <v>[INVALID] - Internal App- Committee Management- Overview and Scope is displayed with&lt;p&gt; tag in database after creating committee</v>
          </cell>
          <cell r="D391" t="str">
            <v>vinay.datla</v>
          </cell>
          <cell r="E391" t="str">
            <v>vinay.datla</v>
          </cell>
          <cell r="F391" t="str">
            <v>Closed</v>
          </cell>
          <cell r="G391">
            <v>44174.509027777778</v>
          </cell>
          <cell r="H391" t="str">
            <v>Major</v>
          </cell>
          <cell r="I391" t="str">
            <v>Medium</v>
          </cell>
          <cell r="K391">
            <v>44144.673611111109</v>
          </cell>
        </row>
        <row r="392">
          <cell r="B392" t="str">
            <v>MEM-15072</v>
          </cell>
          <cell r="C392" t="str">
            <v>Internal app- Error occurred while getting deleted work item list</v>
          </cell>
          <cell r="D392" t="str">
            <v>srinivas Yellamilli</v>
          </cell>
          <cell r="E392" t="str">
            <v>srinivas Yellamilli</v>
          </cell>
          <cell r="F392" t="str">
            <v>Closed</v>
          </cell>
          <cell r="G392">
            <v>44175.426388888889</v>
          </cell>
          <cell r="H392" t="str">
            <v>Major</v>
          </cell>
          <cell r="I392" t="str">
            <v>High</v>
          </cell>
          <cell r="K392">
            <v>44144.654861111114</v>
          </cell>
        </row>
        <row r="393">
          <cell r="B393" t="str">
            <v>MEM-15066</v>
          </cell>
          <cell r="C393" t="str">
            <v>The 'Pending Applications' and 'Producer Waitlist' tabs in the roster maintenance application are not displayed as per reference bootstrap design</v>
          </cell>
          <cell r="D393" t="str">
            <v>soumya.akkimardi</v>
          </cell>
          <cell r="E393" t="str">
            <v>soumya.akkimardi</v>
          </cell>
          <cell r="F393" t="str">
            <v>Closed</v>
          </cell>
          <cell r="G393">
            <v>44175.418749999997</v>
          </cell>
          <cell r="H393" t="str">
            <v>Moderate</v>
          </cell>
          <cell r="I393" t="str">
            <v>Medium</v>
          </cell>
          <cell r="K393">
            <v>44144.573611111111</v>
          </cell>
        </row>
        <row r="394">
          <cell r="B394" t="str">
            <v>MEM-15057</v>
          </cell>
          <cell r="C394" t="str">
            <v xml:space="preserve">System didn't displayed 'My Work Item' menu in right nav </v>
          </cell>
          <cell r="D394" t="str">
            <v>soumya.akkimardi</v>
          </cell>
          <cell r="E394" t="str">
            <v>soumya.akkimardi</v>
          </cell>
          <cell r="F394" t="str">
            <v>Closed</v>
          </cell>
          <cell r="G394">
            <v>44175.40902777778</v>
          </cell>
          <cell r="H394" t="str">
            <v>Moderate</v>
          </cell>
          <cell r="I394" t="str">
            <v>Medium</v>
          </cell>
          <cell r="K394">
            <v>44144.515972222223</v>
          </cell>
        </row>
        <row r="395">
          <cell r="B395" t="str">
            <v>MEM-15050</v>
          </cell>
          <cell r="C395" t="str">
            <v>The 'Roster Reports' section in the roster maintenance application is not displayed as per the reference bootstrap design</v>
          </cell>
          <cell r="D395" t="str">
            <v>soumya.akkimardi</v>
          </cell>
          <cell r="E395" t="str">
            <v>soumya.akkimardi</v>
          </cell>
          <cell r="F395" t="str">
            <v>Closed</v>
          </cell>
          <cell r="G395">
            <v>44175.419444444444</v>
          </cell>
          <cell r="H395" t="str">
            <v>Moderate</v>
          </cell>
          <cell r="I395" t="str">
            <v>Medium</v>
          </cell>
          <cell r="K395">
            <v>44143.021527777775</v>
          </cell>
        </row>
        <row r="396">
          <cell r="B396" t="str">
            <v>MEM-15043</v>
          </cell>
          <cell r="C396" t="str">
            <v>Member Card in Roster Maintenance - The bootstrap design is not displayed as per the reference design</v>
          </cell>
          <cell r="D396" t="str">
            <v>soumya.akkimardi</v>
          </cell>
          <cell r="E396" t="str">
            <v>soumya.akkimardi</v>
          </cell>
          <cell r="F396" t="str">
            <v>Closed</v>
          </cell>
          <cell r="G396">
            <v>44175.419444444444</v>
          </cell>
          <cell r="H396" t="str">
            <v>Moderate</v>
          </cell>
          <cell r="I396" t="str">
            <v>Medium</v>
          </cell>
          <cell r="K396">
            <v>44142.083333333336</v>
          </cell>
        </row>
        <row r="397">
          <cell r="B397" t="str">
            <v>MEM-15028</v>
          </cell>
          <cell r="C397" t="str">
            <v>The system didn't trigger an email to the committee officers after the email service was enabled</v>
          </cell>
          <cell r="D397" t="str">
            <v>soumya.akkimardi</v>
          </cell>
          <cell r="E397" t="str">
            <v>soumya.akkimardi</v>
          </cell>
          <cell r="F397" t="str">
            <v>Closed</v>
          </cell>
          <cell r="G397">
            <v>44194.521527777775</v>
          </cell>
          <cell r="H397" t="str">
            <v>Major</v>
          </cell>
          <cell r="I397" t="str">
            <v>High</v>
          </cell>
          <cell r="K397">
            <v>44141.899305555555</v>
          </cell>
        </row>
        <row r="398">
          <cell r="B398" t="str">
            <v>MEM-15027</v>
          </cell>
          <cell r="C398" t="str">
            <v xml:space="preserve">UAT 4 - File with blank name is getting created under Outbound bucket in S3(Stage) </v>
          </cell>
          <cell r="D398" t="str">
            <v>Siddhartha Mutyala</v>
          </cell>
          <cell r="E398" t="str">
            <v>Gaurav Upreti</v>
          </cell>
          <cell r="F398" t="str">
            <v>Closed</v>
          </cell>
          <cell r="G398">
            <v>44236.771527777775</v>
          </cell>
          <cell r="H398" t="str">
            <v>Moderate</v>
          </cell>
          <cell r="I398" t="str">
            <v>Medium</v>
          </cell>
          <cell r="K398">
            <v>44141.795138888891</v>
          </cell>
        </row>
        <row r="399">
          <cell r="B399" t="str">
            <v>MEM-15021</v>
          </cell>
          <cell r="C399" t="str">
            <v>Email is not triggered to officer when member join/drop from committee through manage committee page</v>
          </cell>
          <cell r="D399" t="str">
            <v>soumya.akkimardi</v>
          </cell>
          <cell r="E399" t="str">
            <v>soumya.akkimardi</v>
          </cell>
          <cell r="F399" t="str">
            <v>Closed</v>
          </cell>
          <cell r="G399">
            <v>44175.418749999997</v>
          </cell>
          <cell r="H399" t="str">
            <v>Moderate</v>
          </cell>
          <cell r="I399" t="str">
            <v>Medium</v>
          </cell>
          <cell r="K399">
            <v>44141.63958333333</v>
          </cell>
        </row>
        <row r="400">
          <cell r="B400" t="str">
            <v>MEM-15011</v>
          </cell>
          <cell r="C400" t="str">
            <v>Unable to access 'Roster Maintenance' application - System display 'Welcome to nginx!' message</v>
          </cell>
          <cell r="D400" t="str">
            <v>soumya.akkimardi</v>
          </cell>
          <cell r="E400" t="str">
            <v>soumya.akkimardi</v>
          </cell>
          <cell r="F400" t="str">
            <v>Closed</v>
          </cell>
          <cell r="G400">
            <v>44175.40902777778</v>
          </cell>
          <cell r="H400" t="str">
            <v>Major</v>
          </cell>
          <cell r="I400" t="str">
            <v>Critical</v>
          </cell>
          <cell r="K400">
            <v>44141.446527777778</v>
          </cell>
        </row>
        <row r="401">
          <cell r="B401" t="str">
            <v>MEM-15005</v>
          </cell>
          <cell r="C401" t="str">
            <v>Membership - Issue on OKTA Logout and Token url</v>
          </cell>
          <cell r="D401" t="str">
            <v>Mallikarjun Math</v>
          </cell>
          <cell r="E401" t="str">
            <v>Prabhakar Mishra</v>
          </cell>
          <cell r="F401" t="str">
            <v>Open</v>
          </cell>
          <cell r="G401">
            <v>44279.780555555553</v>
          </cell>
          <cell r="H401" t="str">
            <v>Major</v>
          </cell>
          <cell r="I401" t="str">
            <v>High</v>
          </cell>
          <cell r="K401">
            <v>44140.76458333333</v>
          </cell>
        </row>
        <row r="402">
          <cell r="B402" t="str">
            <v>MEM-14970</v>
          </cell>
          <cell r="C402" t="str">
            <v>UI : Reapproval/Withdrawal : No Alert message is displayed when there are NO standards for Reapproval/Withdrawal.</v>
          </cell>
          <cell r="D402" t="str">
            <v>Siddhartha Mutyala</v>
          </cell>
          <cell r="E402" t="str">
            <v>Siddhartha Mutyala</v>
          </cell>
          <cell r="F402" t="str">
            <v>Closed</v>
          </cell>
          <cell r="G402">
            <v>44246.585416666669</v>
          </cell>
          <cell r="H402" t="str">
            <v>Moderate</v>
          </cell>
          <cell r="I402" t="str">
            <v>High</v>
          </cell>
          <cell r="K402">
            <v>44140.433333333334</v>
          </cell>
        </row>
        <row r="403">
          <cell r="B403" t="str">
            <v>MEM-14968</v>
          </cell>
          <cell r="C403" t="str">
            <v>Internal App : Unable to access QA internal app</v>
          </cell>
          <cell r="D403" t="str">
            <v>Siddhartha Mutyala</v>
          </cell>
          <cell r="E403" t="str">
            <v>Siddhartha Mutyala</v>
          </cell>
          <cell r="F403" t="str">
            <v>Closed</v>
          </cell>
          <cell r="G403">
            <v>44246.585416666669</v>
          </cell>
          <cell r="H403" t="str">
            <v>Showstopper</v>
          </cell>
          <cell r="I403" t="str">
            <v>Critical</v>
          </cell>
          <cell r="K403">
            <v>44139.954861111109</v>
          </cell>
        </row>
        <row r="404">
          <cell r="B404" t="str">
            <v>MEM-14963</v>
          </cell>
          <cell r="C404" t="str">
            <v>Get collaboration area api not working on stage environment</v>
          </cell>
          <cell r="D404" t="str">
            <v>vikas choudhary</v>
          </cell>
          <cell r="E404" t="str">
            <v>vikas choudhary</v>
          </cell>
          <cell r="F404" t="str">
            <v>Closed</v>
          </cell>
          <cell r="G404">
            <v>44140.862500000003</v>
          </cell>
          <cell r="H404" t="str">
            <v>Showstopper</v>
          </cell>
          <cell r="I404" t="str">
            <v>Critical</v>
          </cell>
          <cell r="K404">
            <v>44139.70416666667</v>
          </cell>
        </row>
        <row r="405">
          <cell r="B405" t="str">
            <v>MEM-14960</v>
          </cell>
          <cell r="C405" t="str">
            <v>Unable to access 'MEM' application and the system displayed account number does not exist message on top</v>
          </cell>
          <cell r="D405" t="str">
            <v>soumya.akkimardi</v>
          </cell>
          <cell r="E405" t="str">
            <v>soumya.akkimardi</v>
          </cell>
          <cell r="F405" t="str">
            <v>Closed</v>
          </cell>
          <cell r="G405">
            <v>44175.40902777778</v>
          </cell>
          <cell r="H405" t="str">
            <v>Major</v>
          </cell>
          <cell r="I405" t="str">
            <v>High</v>
          </cell>
          <cell r="K405">
            <v>44139.476388888892</v>
          </cell>
        </row>
        <row r="406">
          <cell r="B406" t="str">
            <v>MEM-14953</v>
          </cell>
          <cell r="C406" t="str">
            <v>Manual order new  member order process issue</v>
          </cell>
          <cell r="D406" t="str">
            <v>Prabhakar Mishra</v>
          </cell>
          <cell r="E406" t="str">
            <v>vikas choudhary</v>
          </cell>
          <cell r="F406" t="str">
            <v>Closed</v>
          </cell>
          <cell r="G406">
            <v>44168.810416666667</v>
          </cell>
          <cell r="H406" t="str">
            <v>Major</v>
          </cell>
          <cell r="I406" t="str">
            <v>Medium</v>
          </cell>
          <cell r="K406">
            <v>44138.84652777778</v>
          </cell>
        </row>
        <row r="407">
          <cell r="B407" t="str">
            <v>MEM-14952</v>
          </cell>
          <cell r="C407" t="str">
            <v>S3 bucket url not right to download standards doc</v>
          </cell>
          <cell r="D407" t="str">
            <v>srinivas Yellamilli</v>
          </cell>
          <cell r="E407" t="str">
            <v>vikas choudhary</v>
          </cell>
          <cell r="F407" t="str">
            <v>Closed</v>
          </cell>
          <cell r="G407">
            <v>44172.489583333336</v>
          </cell>
          <cell r="H407" t="str">
            <v>Major</v>
          </cell>
          <cell r="I407" t="str">
            <v>Medium</v>
          </cell>
          <cell r="K407">
            <v>44138.84375</v>
          </cell>
        </row>
        <row r="408">
          <cell r="B408" t="str">
            <v>MEM-14951</v>
          </cell>
          <cell r="C408" t="str">
            <v>CSP policies blocking MAE calls on stage</v>
          </cell>
          <cell r="D408" t="str">
            <v>srinivas Yellamilli</v>
          </cell>
          <cell r="E408" t="str">
            <v>vikas choudhary</v>
          </cell>
          <cell r="F408" t="str">
            <v>Closed</v>
          </cell>
          <cell r="G408">
            <v>44172.489583333336</v>
          </cell>
          <cell r="H408" t="str">
            <v>Major</v>
          </cell>
          <cell r="I408" t="str">
            <v>Critical</v>
          </cell>
          <cell r="K408">
            <v>44138.834027777775</v>
          </cell>
        </row>
        <row r="409">
          <cell r="B409" t="str">
            <v>MEM-14909</v>
          </cell>
          <cell r="C409" t="str">
            <v>Getting exception with switch and delete API Intermittent</v>
          </cell>
          <cell r="D409" t="str">
            <v>vikas choudhary</v>
          </cell>
          <cell r="E409" t="str">
            <v>vikas choudhary</v>
          </cell>
          <cell r="F409" t="str">
            <v>Closed</v>
          </cell>
          <cell r="G409">
            <v>44161.482638888891</v>
          </cell>
          <cell r="H409" t="str">
            <v>Showstopper</v>
          </cell>
          <cell r="I409" t="str">
            <v>Critical</v>
          </cell>
          <cell r="K409">
            <v>44137.863194444442</v>
          </cell>
        </row>
        <row r="410">
          <cell r="B410" t="str">
            <v>MEM-14908</v>
          </cell>
          <cell r="C410" t="str">
            <v>SPB Collab View page is not working</v>
          </cell>
          <cell r="D410" t="str">
            <v>vikas choudhary</v>
          </cell>
          <cell r="E410" t="str">
            <v>vikas choudhary</v>
          </cell>
          <cell r="F410" t="str">
            <v>Closed</v>
          </cell>
          <cell r="G410">
            <v>44188.776388888888</v>
          </cell>
          <cell r="H410" t="str">
            <v>Major</v>
          </cell>
          <cell r="I410" t="str">
            <v>High</v>
          </cell>
          <cell r="K410">
            <v>44137.859027777777</v>
          </cell>
        </row>
        <row r="411">
          <cell r="B411" t="str">
            <v>MEM-14903</v>
          </cell>
          <cell r="C411" t="str">
            <v>Accessibility Testing: In roster maintenance page wrong verbalization is observed while navigating on calendar on roster reports tab.</v>
          </cell>
          <cell r="D411" t="str">
            <v>ved.prakash</v>
          </cell>
          <cell r="E411" t="str">
            <v>vinay.datla</v>
          </cell>
          <cell r="F411" t="str">
            <v>Dev Ready</v>
          </cell>
          <cell r="G411">
            <v>44225.7</v>
          </cell>
          <cell r="H411" t="str">
            <v>Minor</v>
          </cell>
          <cell r="I411" t="str">
            <v>Low</v>
          </cell>
          <cell r="K411">
            <v>44137.789583333331</v>
          </cell>
        </row>
        <row r="412">
          <cell r="B412" t="str">
            <v>MEM-14885</v>
          </cell>
          <cell r="C412" t="str">
            <v>The system is redirected to the 'Member Details' page in a new tab when the member clicks on the 'View Member Details' button in member committee full-screen pop up</v>
          </cell>
          <cell r="D412" t="str">
            <v>soumya.akkimardi</v>
          </cell>
          <cell r="E412" t="str">
            <v>soumya.akkimardi</v>
          </cell>
          <cell r="F412" t="str">
            <v>Closed</v>
          </cell>
          <cell r="G412">
            <v>44175.40902777778</v>
          </cell>
          <cell r="H412" t="str">
            <v>Minor</v>
          </cell>
          <cell r="I412" t="str">
            <v>Low</v>
          </cell>
          <cell r="K412">
            <v>44137.491666666669</v>
          </cell>
        </row>
        <row r="413">
          <cell r="B413" t="str">
            <v>MEM-14856</v>
          </cell>
          <cell r="C413" t="str">
            <v>Accessibility Testing: In one scenario background selected subcommittee list is verbalized in frontend while traversing through manage committee page.</v>
          </cell>
          <cell r="D413" t="str">
            <v>vinay.datla</v>
          </cell>
          <cell r="E413" t="str">
            <v>vinay.datla</v>
          </cell>
          <cell r="F413" t="str">
            <v>Closed</v>
          </cell>
          <cell r="G413">
            <v>44208.840277777781</v>
          </cell>
          <cell r="H413" t="str">
            <v>Moderate</v>
          </cell>
          <cell r="I413" t="str">
            <v>Medium</v>
          </cell>
          <cell r="K413">
            <v>44133.774305555555</v>
          </cell>
        </row>
        <row r="414">
          <cell r="B414" t="str">
            <v>MEM-14853</v>
          </cell>
          <cell r="C414" t="str">
            <v>Accessibility Testing: Close button is verbalized as only clickable for few screens in membership application.</v>
          </cell>
          <cell r="D414" t="str">
            <v>vinay.datla</v>
          </cell>
          <cell r="E414" t="str">
            <v>vinay.datla</v>
          </cell>
          <cell r="F414" t="str">
            <v>Closed</v>
          </cell>
          <cell r="G414">
            <v>44208.840277777781</v>
          </cell>
          <cell r="H414" t="str">
            <v>Minor</v>
          </cell>
          <cell r="I414" t="str">
            <v>Low</v>
          </cell>
          <cell r="K414">
            <v>44133.746527777781</v>
          </cell>
        </row>
        <row r="415">
          <cell r="B415" t="str">
            <v>MEM-14839</v>
          </cell>
          <cell r="C415" t="str">
            <v>UI : Withdrawal : "Replace Standard" and "Withdrawal Standard" shows the same standard values</v>
          </cell>
          <cell r="D415" t="str">
            <v>Siddhartha Mutyala</v>
          </cell>
          <cell r="E415" t="str">
            <v>Siddhartha Mutyala</v>
          </cell>
          <cell r="F415" t="str">
            <v>Closed</v>
          </cell>
          <cell r="G415">
            <v>44246.585416666669</v>
          </cell>
          <cell r="H415" t="str">
            <v>Moderate</v>
          </cell>
          <cell r="I415" t="str">
            <v>Medium</v>
          </cell>
          <cell r="K415">
            <v>44133.658333333333</v>
          </cell>
        </row>
        <row r="416">
          <cell r="B416" t="str">
            <v>MEM-14824</v>
          </cell>
          <cell r="C416" t="str">
            <v>UI : Withdrawal : "Replace the Standard with" - all Standard Search results are NOT displayed only few standards are displpayed.</v>
          </cell>
          <cell r="D416" t="str">
            <v>Siddhartha Mutyala</v>
          </cell>
          <cell r="E416" t="str">
            <v>Siddhartha Mutyala</v>
          </cell>
          <cell r="F416" t="str">
            <v>Closed</v>
          </cell>
          <cell r="G416">
            <v>44246.585416666669</v>
          </cell>
          <cell r="H416" t="str">
            <v>Moderate</v>
          </cell>
          <cell r="I416" t="str">
            <v>Medium</v>
          </cell>
          <cell r="K416">
            <v>44133.616666666669</v>
          </cell>
        </row>
        <row r="417">
          <cell r="B417" t="str">
            <v>MEM-14777</v>
          </cell>
          <cell r="C417" t="str">
            <v xml:space="preserve">UI : Reapproval/Withdrawal : "No record found" error message is NOT displayed for few Invalid searches. </v>
          </cell>
          <cell r="D417" t="str">
            <v>Siddhartha Mutyala</v>
          </cell>
          <cell r="E417" t="str">
            <v>Siddhartha Mutyala</v>
          </cell>
          <cell r="F417" t="str">
            <v>Closed</v>
          </cell>
          <cell r="G417">
            <v>44246.585416666669</v>
          </cell>
          <cell r="H417" t="str">
            <v>Moderate</v>
          </cell>
          <cell r="I417" t="str">
            <v>Medium</v>
          </cell>
          <cell r="K417">
            <v>44133.486805555556</v>
          </cell>
        </row>
        <row r="418">
          <cell r="B418" t="str">
            <v>MEM-14722</v>
          </cell>
          <cell r="C418" t="str">
            <v>Roster Maintenance - Summary Information Section - When the user click on the 'More' link in chart legends the link name is not getting changed to'Less'</v>
          </cell>
          <cell r="D418" t="str">
            <v>soumya.akkimardi</v>
          </cell>
          <cell r="E418" t="str">
            <v>soumya.akkimardi</v>
          </cell>
          <cell r="F418" t="str">
            <v>Closed</v>
          </cell>
          <cell r="G418">
            <v>44175.419444444444</v>
          </cell>
          <cell r="H418" t="str">
            <v>Minor</v>
          </cell>
          <cell r="I418" t="str">
            <v>Medium</v>
          </cell>
          <cell r="K418">
            <v>44131.746527777781</v>
          </cell>
        </row>
        <row r="419">
          <cell r="B419" t="str">
            <v>MEM-14719</v>
          </cell>
          <cell r="C419" t="str">
            <v>Roster Maintenance - Footer Section - The serach box and search icon are not aligned properly</v>
          </cell>
          <cell r="D419" t="str">
            <v>soumya.akkimardi</v>
          </cell>
          <cell r="E419" t="str">
            <v>soumya.akkimardi</v>
          </cell>
          <cell r="F419" t="str">
            <v>Closed</v>
          </cell>
          <cell r="G419">
            <v>44175.419444444444</v>
          </cell>
          <cell r="H419" t="str">
            <v>Minor</v>
          </cell>
          <cell r="I419" t="str">
            <v>Low</v>
          </cell>
          <cell r="K419">
            <v>44131.734722222223</v>
          </cell>
        </row>
        <row r="420">
          <cell r="B420" t="str">
            <v>MEM-14707</v>
          </cell>
          <cell r="C420" t="str">
            <v xml:space="preserve">Reapproval/Withdrawal : UI : Uppercase letter format is missing to distinction between the letters for the header for the Standard that we are selecting for Submission of Ballot Item. </v>
          </cell>
          <cell r="D420" t="str">
            <v>Siddhartha Mutyala</v>
          </cell>
          <cell r="E420" t="str">
            <v>Siddhartha Mutyala</v>
          </cell>
          <cell r="F420" t="str">
            <v>Closed</v>
          </cell>
          <cell r="G420">
            <v>44246.585416666669</v>
          </cell>
          <cell r="H420" t="str">
            <v>Minor</v>
          </cell>
          <cell r="I420" t="str">
            <v>Medium</v>
          </cell>
          <cell r="K420">
            <v>44131.631944444445</v>
          </cell>
        </row>
        <row r="421">
          <cell r="B421" t="str">
            <v>MEM-14706</v>
          </cell>
          <cell r="C421" t="str">
            <v>The system displayed the 'Logout' button on the roster maintenance header menu and by clicking on it system redirected to a page with message displayed as 400 bad request</v>
          </cell>
          <cell r="D421" t="str">
            <v>soumya.akkimardi</v>
          </cell>
          <cell r="E421" t="str">
            <v>soumya.akkimardi</v>
          </cell>
          <cell r="F421" t="str">
            <v>Closed</v>
          </cell>
          <cell r="G421">
            <v>44175.40902777778</v>
          </cell>
          <cell r="H421" t="str">
            <v>Moderate</v>
          </cell>
          <cell r="I421" t="str">
            <v>Medium</v>
          </cell>
          <cell r="K421">
            <v>44131.625694444447</v>
          </cell>
        </row>
        <row r="422">
          <cell r="B422" t="str">
            <v>MEM-14658</v>
          </cell>
          <cell r="C422" t="str">
            <v xml:space="preserve">Member Onboard - System displayed 404 code with message on page as 'The page you requested was not found' </v>
          </cell>
          <cell r="D422" t="str">
            <v>soumya.akkimardi</v>
          </cell>
          <cell r="E422" t="str">
            <v>soumya.akkimardi</v>
          </cell>
          <cell r="F422" t="str">
            <v>Closed</v>
          </cell>
          <cell r="G422">
            <v>44175.40902777778</v>
          </cell>
          <cell r="H422" t="str">
            <v>Major</v>
          </cell>
          <cell r="I422" t="str">
            <v>High</v>
          </cell>
          <cell r="K422">
            <v>44130.475694444445</v>
          </cell>
        </row>
        <row r="423">
          <cell r="B423" t="str">
            <v>MEM-14657</v>
          </cell>
          <cell r="C423" t="str">
            <v xml:space="preserve">Unable to access 'Rules and Exception' application </v>
          </cell>
          <cell r="D423" t="str">
            <v>soumya.akkimardi</v>
          </cell>
          <cell r="E423" t="str">
            <v>soumya.akkimardi</v>
          </cell>
          <cell r="F423" t="str">
            <v>Closed</v>
          </cell>
          <cell r="G423">
            <v>44175.40902777778</v>
          </cell>
          <cell r="H423" t="str">
            <v>Showstopper</v>
          </cell>
          <cell r="I423" t="str">
            <v>High</v>
          </cell>
          <cell r="K423">
            <v>44130.429166666669</v>
          </cell>
        </row>
        <row r="424">
          <cell r="B424" t="str">
            <v>MEM-14656</v>
          </cell>
          <cell r="C424" t="str">
            <v>Unable to login into 'Staff Internal' application</v>
          </cell>
          <cell r="D424" t="str">
            <v>soumya.akkimardi</v>
          </cell>
          <cell r="E424" t="str">
            <v>soumya.akkimardi</v>
          </cell>
          <cell r="F424" t="str">
            <v>Closed</v>
          </cell>
          <cell r="G424">
            <v>44175.40902777778</v>
          </cell>
          <cell r="H424" t="str">
            <v>Showstopper</v>
          </cell>
          <cell r="I424" t="str">
            <v>High</v>
          </cell>
          <cell r="K424">
            <v>44130.425694444442</v>
          </cell>
        </row>
        <row r="425">
          <cell r="B425" t="str">
            <v>MEM-14655</v>
          </cell>
          <cell r="C425" t="str">
            <v xml:space="preserve">Unable to access 'MEM' application </v>
          </cell>
          <cell r="D425" t="str">
            <v>soumya.akkimardi</v>
          </cell>
          <cell r="E425" t="str">
            <v>soumya.akkimardi</v>
          </cell>
          <cell r="F425" t="str">
            <v>Closed</v>
          </cell>
          <cell r="G425">
            <v>44175.40902777778</v>
          </cell>
          <cell r="H425" t="str">
            <v>Showstopper</v>
          </cell>
          <cell r="I425" t="str">
            <v>High</v>
          </cell>
          <cell r="K425">
            <v>44130.413888888892</v>
          </cell>
        </row>
        <row r="426">
          <cell r="B426" t="str">
            <v>MEM-14645</v>
          </cell>
          <cell r="C426" t="str">
            <v xml:space="preserve">API - Drop Member From Committee - The system displayed 400 response code with an 'Error Occurred' message while dropping committee </v>
          </cell>
          <cell r="D426" t="str">
            <v>soumya.akkimardi</v>
          </cell>
          <cell r="E426" t="str">
            <v>soumya.akkimardi</v>
          </cell>
          <cell r="F426" t="str">
            <v>Closed</v>
          </cell>
          <cell r="G426">
            <v>44175.40902777778</v>
          </cell>
          <cell r="H426" t="str">
            <v>Moderate</v>
          </cell>
          <cell r="I426" t="str">
            <v>Medium</v>
          </cell>
          <cell r="K426">
            <v>44126.722916666666</v>
          </cell>
        </row>
        <row r="427">
          <cell r="B427" t="str">
            <v>MEM-14642</v>
          </cell>
          <cell r="C427" t="str">
            <v>Unable to submit the ballot - Continue is not working in Data page</v>
          </cell>
          <cell r="D427" t="str">
            <v>Sai Kumar Kodipetla</v>
          </cell>
          <cell r="E427" t="str">
            <v>Sai Kumar Kodipetla</v>
          </cell>
          <cell r="F427" t="str">
            <v>Closed</v>
          </cell>
          <cell r="G427">
            <v>44173.664583333331</v>
          </cell>
          <cell r="H427" t="str">
            <v>Major</v>
          </cell>
          <cell r="I427" t="str">
            <v>High</v>
          </cell>
          <cell r="K427">
            <v>44126.684027777781</v>
          </cell>
        </row>
        <row r="428">
          <cell r="B428" t="str">
            <v>MEM-14636</v>
          </cell>
          <cell r="C428" t="str">
            <v>Intermittent - Right nav menus on MyCommittees page is buffering and menus are not showed up immediately</v>
          </cell>
          <cell r="D428" t="str">
            <v>soumya.akkimardi</v>
          </cell>
          <cell r="E428" t="str">
            <v>soumya.akkimardi</v>
          </cell>
          <cell r="F428" t="str">
            <v>Closed</v>
          </cell>
          <cell r="G428">
            <v>44175.40902777778</v>
          </cell>
          <cell r="H428" t="str">
            <v>Moderate</v>
          </cell>
          <cell r="I428" t="str">
            <v>Medium</v>
          </cell>
          <cell r="K428">
            <v>44126.588888888888</v>
          </cell>
        </row>
        <row r="429">
          <cell r="B429" t="str">
            <v>MEM-14635</v>
          </cell>
          <cell r="C429" t="str">
            <v>API - Get Member Data - The system displayed the 'Phone' value as NULL in response &amp; in the database the phone number value is present for a member</v>
          </cell>
          <cell r="D429" t="str">
            <v>soumya.akkimardi</v>
          </cell>
          <cell r="E429" t="str">
            <v>soumya.akkimardi</v>
          </cell>
          <cell r="F429" t="str">
            <v>Closed</v>
          </cell>
          <cell r="G429">
            <v>44175.40902777778</v>
          </cell>
          <cell r="H429" t="str">
            <v>Moderate</v>
          </cell>
          <cell r="I429" t="str">
            <v>Medium</v>
          </cell>
          <cell r="K429">
            <v>44126.548611111109</v>
          </cell>
        </row>
        <row r="430">
          <cell r="B430" t="str">
            <v>MEM-14634</v>
          </cell>
          <cell r="C430" t="str">
            <v xml:space="preserve">The system displayed an 'Error Occurred' message while dropping and joining the committee from the 'ManageCommittee' page </v>
          </cell>
          <cell r="D430" t="str">
            <v>soumya.akkimardi</v>
          </cell>
          <cell r="E430" t="str">
            <v>soumya.akkimardi</v>
          </cell>
          <cell r="F430" t="str">
            <v>Closed</v>
          </cell>
          <cell r="G430">
            <v>44175.40902777778</v>
          </cell>
          <cell r="H430" t="str">
            <v>Major</v>
          </cell>
          <cell r="I430" t="str">
            <v>Medium</v>
          </cell>
          <cell r="K430">
            <v>44126.512499999997</v>
          </cell>
        </row>
        <row r="431">
          <cell r="B431" t="str">
            <v>MEM-14592</v>
          </cell>
          <cell r="C431" t="str">
            <v>Cosmetic Issue - The system displayed dot in member committee full-screen popup page</v>
          </cell>
          <cell r="D431" t="str">
            <v>soumya.akkimardi</v>
          </cell>
          <cell r="E431" t="str">
            <v>soumya.akkimardi</v>
          </cell>
          <cell r="F431" t="str">
            <v>Closed</v>
          </cell>
          <cell r="G431">
            <v>44168.810416666667</v>
          </cell>
          <cell r="H431" t="str">
            <v>Minor</v>
          </cell>
          <cell r="I431" t="str">
            <v>Low</v>
          </cell>
          <cell r="K431">
            <v>44125.425000000003</v>
          </cell>
        </row>
        <row r="432">
          <cell r="B432" t="str">
            <v>MEM-14575</v>
          </cell>
          <cell r="C432" t="str">
            <v>Edit Work Item, Revision Work Item pages - 403 Response codes observed during performance executions</v>
          </cell>
          <cell r="D432" t="str">
            <v>Sachi Rai</v>
          </cell>
          <cell r="E432" t="str">
            <v>Sreevatsava</v>
          </cell>
          <cell r="F432" t="str">
            <v>Open</v>
          </cell>
          <cell r="G432">
            <v>44169.679166666669</v>
          </cell>
          <cell r="H432" t="str">
            <v>Moderate</v>
          </cell>
          <cell r="I432" t="str">
            <v>Medium</v>
          </cell>
          <cell r="K432">
            <v>44124.713888888888</v>
          </cell>
        </row>
        <row r="433">
          <cell r="B433" t="str">
            <v>MEM-14574</v>
          </cell>
          <cell r="C433" t="str">
            <v xml:space="preserve">Error message under My Committee page during Performance execution </v>
          </cell>
          <cell r="D433" t="str">
            <v>vikas choudhary</v>
          </cell>
          <cell r="E433" t="str">
            <v>Sreevatsava</v>
          </cell>
          <cell r="F433" t="str">
            <v>Open</v>
          </cell>
          <cell r="G433">
            <v>44169.679861111108</v>
          </cell>
          <cell r="H433" t="str">
            <v>Moderate</v>
          </cell>
          <cell r="I433" t="str">
            <v>Medium</v>
          </cell>
          <cell r="K433">
            <v>44124.709722222222</v>
          </cell>
        </row>
        <row r="434">
          <cell r="B434" t="str">
            <v>MEM-14571</v>
          </cell>
          <cell r="C434" t="str">
            <v>Error message under Revision Work-Item page during Performance execution</v>
          </cell>
          <cell r="D434" t="str">
            <v>vikas choudhary</v>
          </cell>
          <cell r="E434" t="str">
            <v>Sreevatsava</v>
          </cell>
          <cell r="F434" t="str">
            <v>Open</v>
          </cell>
          <cell r="G434">
            <v>44169.679861111108</v>
          </cell>
          <cell r="H434" t="str">
            <v>Moderate</v>
          </cell>
          <cell r="I434" t="str">
            <v>Medium</v>
          </cell>
          <cell r="K434">
            <v>44124.708333333336</v>
          </cell>
        </row>
        <row r="435">
          <cell r="B435" t="str">
            <v>MEM-14570</v>
          </cell>
          <cell r="C435" t="str">
            <v xml:space="preserve">Error message under Edit Work-Item page during Performance execution </v>
          </cell>
          <cell r="D435" t="str">
            <v>vikas choudhary</v>
          </cell>
          <cell r="E435" t="str">
            <v>Sreevatsava</v>
          </cell>
          <cell r="F435" t="str">
            <v>Open</v>
          </cell>
          <cell r="G435">
            <v>44228.835416666669</v>
          </cell>
          <cell r="H435" t="str">
            <v>Moderate</v>
          </cell>
          <cell r="I435" t="str">
            <v>Medium</v>
          </cell>
          <cell r="K435">
            <v>44124.70208333333</v>
          </cell>
        </row>
        <row r="436">
          <cell r="B436" t="str">
            <v>MEM-14547</v>
          </cell>
          <cell r="C436" t="str">
            <v>Unable to login into 'Staff Internal' application</v>
          </cell>
          <cell r="D436" t="str">
            <v>soumya.akkimardi</v>
          </cell>
          <cell r="E436" t="str">
            <v>soumya.akkimardi</v>
          </cell>
          <cell r="F436" t="str">
            <v>Closed</v>
          </cell>
          <cell r="G436">
            <v>44175.40902777778</v>
          </cell>
          <cell r="H436" t="str">
            <v>Major</v>
          </cell>
          <cell r="I436" t="str">
            <v>High</v>
          </cell>
          <cell r="K436">
            <v>44124.429861111108</v>
          </cell>
        </row>
        <row r="437">
          <cell r="B437" t="str">
            <v>MEM-14517</v>
          </cell>
          <cell r="C437" t="str">
            <v>STAGE  Issue - Test ILS link redirecting to MyASTM</v>
          </cell>
          <cell r="D437" t="str">
            <v>Lisa Sementa</v>
          </cell>
          <cell r="E437" t="str">
            <v>Niyati kumari</v>
          </cell>
          <cell r="F437" t="str">
            <v>Closed</v>
          </cell>
          <cell r="G437">
            <v>44280.620833333334</v>
          </cell>
          <cell r="I437" t="str">
            <v>Medium</v>
          </cell>
          <cell r="K437">
            <v>44120.786111111112</v>
          </cell>
        </row>
        <row r="438">
          <cell r="B438" t="str">
            <v>MEM-14364</v>
          </cell>
          <cell r="C438" t="str">
            <v>Upload Word Document in VM(Not having the MS office) for Ballot submission is failing</v>
          </cell>
          <cell r="D438" t="str">
            <v>Sai Kumar Kodipetla</v>
          </cell>
          <cell r="E438" t="str">
            <v>Sai Kumar Kodipetla</v>
          </cell>
          <cell r="F438" t="str">
            <v>Closed</v>
          </cell>
          <cell r="G438">
            <v>44173.664583333331</v>
          </cell>
          <cell r="H438" t="str">
            <v>Major</v>
          </cell>
          <cell r="I438" t="str">
            <v>Medium</v>
          </cell>
          <cell r="K438">
            <v>44117.706944444442</v>
          </cell>
        </row>
        <row r="439">
          <cell r="B439" t="str">
            <v>MEM-14350</v>
          </cell>
          <cell r="C439" t="str">
            <v>Get File meta data API with Invalid file path returning 200 Ok response</v>
          </cell>
          <cell r="D439" t="str">
            <v>Sai Kumar Kodipetla</v>
          </cell>
          <cell r="E439" t="str">
            <v>Sai Kumar Kodipetla</v>
          </cell>
          <cell r="F439" t="str">
            <v>Closed</v>
          </cell>
          <cell r="G439">
            <v>44173.656944444447</v>
          </cell>
          <cell r="H439" t="str">
            <v>Moderate</v>
          </cell>
          <cell r="I439" t="str">
            <v>Medium</v>
          </cell>
          <cell r="K439">
            <v>44116.799305555556</v>
          </cell>
        </row>
        <row r="440">
          <cell r="B440" t="str">
            <v>MEM-14344</v>
          </cell>
          <cell r="C440" t="str">
            <v>[INVALID] - Member App- Create Work Item - In Confirmation Page Collaboration Area is displayed as "No" when member selected "Yes" in summary Page</v>
          </cell>
          <cell r="D440" t="str">
            <v>vinay.datla</v>
          </cell>
          <cell r="E440" t="str">
            <v>vinay.datla</v>
          </cell>
          <cell r="F440" t="str">
            <v>Closed</v>
          </cell>
          <cell r="G440">
            <v>44169.680555555555</v>
          </cell>
          <cell r="H440" t="str">
            <v>Major</v>
          </cell>
          <cell r="I440" t="str">
            <v>Medium</v>
          </cell>
          <cell r="K440">
            <v>44116.585416666669</v>
          </cell>
        </row>
        <row r="441">
          <cell r="B441" t="str">
            <v>MEM-14282</v>
          </cell>
          <cell r="C441" t="str">
            <v>MEM App - System didn't display left nav when user login into membership application</v>
          </cell>
          <cell r="D441" t="str">
            <v>soumya.akkimardi</v>
          </cell>
          <cell r="E441" t="str">
            <v>soumya.akkimardi</v>
          </cell>
          <cell r="F441" t="str">
            <v>Closed</v>
          </cell>
          <cell r="G441">
            <v>44175.40902777778</v>
          </cell>
          <cell r="H441" t="str">
            <v>Showstopper</v>
          </cell>
          <cell r="I441" t="str">
            <v>High</v>
          </cell>
          <cell r="K441">
            <v>44111.936805555553</v>
          </cell>
        </row>
        <row r="442">
          <cell r="B442" t="str">
            <v>MEM-14281</v>
          </cell>
          <cell r="C442" t="str">
            <v>Membership team needs CollabArea Name in get collab Area API</v>
          </cell>
          <cell r="D442" t="str">
            <v>vikas choudhary</v>
          </cell>
          <cell r="E442" t="str">
            <v>vikas choudhary</v>
          </cell>
          <cell r="F442" t="str">
            <v>Closed</v>
          </cell>
          <cell r="G442">
            <v>44118.943055555559</v>
          </cell>
          <cell r="I442" t="str">
            <v>High</v>
          </cell>
          <cell r="K442">
            <v>44111.881249999999</v>
          </cell>
        </row>
        <row r="443">
          <cell r="B443" t="str">
            <v>MEM-14275</v>
          </cell>
          <cell r="C443" t="str">
            <v>Internal App- QA- Officer title Not getting displayed.</v>
          </cell>
          <cell r="D443" t="str">
            <v>srinivas Yellamilli</v>
          </cell>
          <cell r="E443" t="str">
            <v>srinivas Yellamilli</v>
          </cell>
          <cell r="F443" t="str">
            <v>Closed</v>
          </cell>
          <cell r="G443">
            <v>44169.602777777778</v>
          </cell>
          <cell r="H443" t="str">
            <v>Major</v>
          </cell>
          <cell r="I443" t="str">
            <v>High</v>
          </cell>
          <cell r="K443">
            <v>44111.75</v>
          </cell>
        </row>
        <row r="444">
          <cell r="B444" t="str">
            <v>MEM-14173</v>
          </cell>
          <cell r="C444" t="str">
            <v>Accessibility Testing: Edit link is not verbalized properly in review step for member application and change of employment screens.</v>
          </cell>
          <cell r="D444" t="str">
            <v>vinay.datla</v>
          </cell>
          <cell r="E444" t="str">
            <v>vinay.datla</v>
          </cell>
          <cell r="F444" t="str">
            <v>Closed</v>
          </cell>
          <cell r="G444">
            <v>44230.625694444447</v>
          </cell>
          <cell r="H444" t="str">
            <v>Minor</v>
          </cell>
          <cell r="I444" t="str">
            <v>Low</v>
          </cell>
          <cell r="K444">
            <v>44105.757638888892</v>
          </cell>
        </row>
        <row r="445">
          <cell r="B445" t="str">
            <v>MEM-14171</v>
          </cell>
          <cell r="C445" t="str">
            <v>Accessibility Testing: No immediate navigation is observed to committee selection window  in memeber application page.</v>
          </cell>
          <cell r="D445" t="str">
            <v>Prabhakar Mishra</v>
          </cell>
          <cell r="E445" t="str">
            <v>vinay.datla</v>
          </cell>
          <cell r="F445" t="str">
            <v>Closed</v>
          </cell>
          <cell r="G445">
            <v>44277.838194444441</v>
          </cell>
          <cell r="H445" t="str">
            <v>Moderate</v>
          </cell>
          <cell r="I445" t="str">
            <v>Medium</v>
          </cell>
          <cell r="K445">
            <v>44105.74722222222</v>
          </cell>
        </row>
        <row r="446">
          <cell r="B446" t="str">
            <v>MEM-14113</v>
          </cell>
          <cell r="C446" t="str">
            <v>UAT 3 -Stage - Internal application - AzureAD integration for IA - for Staff Authentication</v>
          </cell>
          <cell r="D446" t="str">
            <v>Priyanka Manocha</v>
          </cell>
          <cell r="E446" t="str">
            <v>srinivas Yellamilli</v>
          </cell>
          <cell r="F446" t="str">
            <v>Closed</v>
          </cell>
          <cell r="G446">
            <v>44175.413194444445</v>
          </cell>
          <cell r="H446" t="str">
            <v>Moderate</v>
          </cell>
          <cell r="I446" t="str">
            <v>Medium</v>
          </cell>
          <cell r="K446">
            <v>44104.692361111112</v>
          </cell>
        </row>
        <row r="447">
          <cell r="B447" t="str">
            <v>MEM-14086</v>
          </cell>
          <cell r="C447" t="str">
            <v>UAT 3 - Improvement- Revision Standard - STEP 4 - List of standards- the names of the standards are too long and  difficulty in scrolling down</v>
          </cell>
          <cell r="D447" t="str">
            <v>vinay.datla</v>
          </cell>
          <cell r="E447" t="str">
            <v>vinay.datla</v>
          </cell>
          <cell r="F447" t="str">
            <v>Closed</v>
          </cell>
          <cell r="G447">
            <v>44236.768750000003</v>
          </cell>
          <cell r="H447" t="str">
            <v>Moderate</v>
          </cell>
          <cell r="I447" t="str">
            <v>Medium</v>
          </cell>
          <cell r="J447" t="str">
            <v>Regression</v>
          </cell>
          <cell r="K447">
            <v>44104.570833333331</v>
          </cell>
        </row>
        <row r="448">
          <cell r="B448" t="str">
            <v>MEM-14073</v>
          </cell>
          <cell r="C448" t="str">
            <v xml:space="preserve">UAT - Stage - Roster maintenance App - The system can run the roster but the meeting attendance list just keeps circling also the membership reports are circling and not completing </v>
          </cell>
          <cell r="D448" t="str">
            <v>soumya.akkimardi</v>
          </cell>
          <cell r="E448" t="str">
            <v>soumya.akkimardi</v>
          </cell>
          <cell r="F448" t="str">
            <v>Closed</v>
          </cell>
          <cell r="G448">
            <v>44174.779166666667</v>
          </cell>
          <cell r="H448" t="str">
            <v>Moderate</v>
          </cell>
          <cell r="I448" t="str">
            <v>Medium</v>
          </cell>
          <cell r="K448">
            <v>44103.864583333336</v>
          </cell>
        </row>
        <row r="449">
          <cell r="B449" t="str">
            <v>MEM-14072</v>
          </cell>
          <cell r="C449" t="str">
            <v>Accessibility Testing: No labels for form control elements in outstanding ballots page.</v>
          </cell>
          <cell r="D449" t="str">
            <v>vinay.datla</v>
          </cell>
          <cell r="E449" t="str">
            <v>vinay.datla</v>
          </cell>
          <cell r="F449" t="str">
            <v>Closed</v>
          </cell>
          <cell r="G449">
            <v>44217.529861111114</v>
          </cell>
          <cell r="H449" t="str">
            <v>Minor</v>
          </cell>
          <cell r="I449" t="str">
            <v>Low</v>
          </cell>
          <cell r="K449">
            <v>44103.864583333336</v>
          </cell>
        </row>
        <row r="450">
          <cell r="B450" t="str">
            <v>MEM-14070</v>
          </cell>
          <cell r="C450" t="str">
            <v>Accessibility Testing: Proper verbalization is not observed for few elements in outstanding ballots pages.</v>
          </cell>
          <cell r="D450" t="str">
            <v>vinay.datla</v>
          </cell>
          <cell r="E450" t="str">
            <v>vinay.datla</v>
          </cell>
          <cell r="F450" t="str">
            <v>Closed</v>
          </cell>
          <cell r="G450">
            <v>44161.48333333333</v>
          </cell>
          <cell r="H450" t="str">
            <v>Moderate</v>
          </cell>
          <cell r="I450" t="str">
            <v>Medium</v>
          </cell>
          <cell r="K450">
            <v>44103.819444444445</v>
          </cell>
        </row>
        <row r="451">
          <cell r="B451" t="str">
            <v>MEM-14069</v>
          </cell>
          <cell r="C451" t="str">
            <v>UAT 3- IMPROVEMENT - Stage- Internal application- Use cases for committee suppression and inactive technical contact in work item audit log"</v>
          </cell>
          <cell r="E451" t="str">
            <v>srinivas Yellamilli</v>
          </cell>
          <cell r="F451" t="str">
            <v>Closed</v>
          </cell>
          <cell r="G451">
            <v>44175.413194444445</v>
          </cell>
          <cell r="H451" t="str">
            <v>Moderate</v>
          </cell>
          <cell r="I451" t="str">
            <v>Medium</v>
          </cell>
          <cell r="K451">
            <v>44103.813888888886</v>
          </cell>
        </row>
        <row r="452">
          <cell r="B452" t="str">
            <v>MEM-14068</v>
          </cell>
          <cell r="C452" t="str">
            <v>Accessibility Testing: In work item collaboration area screen step navigation links are wrongly verbalized in header section.</v>
          </cell>
          <cell r="D452" t="str">
            <v>vinay.datla</v>
          </cell>
          <cell r="E452" t="str">
            <v>vinay.datla</v>
          </cell>
          <cell r="F452" t="str">
            <v>Closed</v>
          </cell>
          <cell r="G452">
            <v>44161.48333333333</v>
          </cell>
          <cell r="H452" t="str">
            <v>Minor</v>
          </cell>
          <cell r="I452" t="str">
            <v>Low</v>
          </cell>
          <cell r="K452">
            <v>44103.800694444442</v>
          </cell>
        </row>
        <row r="453">
          <cell r="B453" t="str">
            <v>MEM-14061</v>
          </cell>
          <cell r="C453" t="str">
            <v>Migration - The system displayed paid status as 'Paid' in confirmation pop up  during the renewal process when the paid status of a member is 'Hold'</v>
          </cell>
          <cell r="D453" t="str">
            <v>Praveen Gautam</v>
          </cell>
          <cell r="E453" t="str">
            <v>soumya.akkimardi</v>
          </cell>
          <cell r="F453" t="str">
            <v>Open</v>
          </cell>
          <cell r="G453">
            <v>44265.775694444441</v>
          </cell>
          <cell r="H453" t="str">
            <v>Moderate</v>
          </cell>
          <cell r="I453" t="str">
            <v>Medium</v>
          </cell>
          <cell r="K453">
            <v>44103.57708333333</v>
          </cell>
        </row>
        <row r="454">
          <cell r="B454" t="str">
            <v>MEM-14045</v>
          </cell>
          <cell r="C454" t="str">
            <v>Improvement - The system displayed "All Committees have been dropped" message in the 'Committee(s) Kept' section in the email</v>
          </cell>
          <cell r="D454" t="str">
            <v>soumya.akkimardi</v>
          </cell>
          <cell r="E454" t="str">
            <v>soumya.akkimardi</v>
          </cell>
          <cell r="F454" t="str">
            <v>Closed</v>
          </cell>
          <cell r="G454">
            <v>44175.419444444444</v>
          </cell>
          <cell r="H454" t="str">
            <v>Minor</v>
          </cell>
          <cell r="I454" t="str">
            <v>Low</v>
          </cell>
          <cell r="K454">
            <v>44103.000694444447</v>
          </cell>
        </row>
        <row r="455">
          <cell r="B455" t="str">
            <v>MEM-14041</v>
          </cell>
          <cell r="C455" t="str">
            <v>Active standard section field not getting displayed for Revision, Re approval or Withdrawal work items</v>
          </cell>
          <cell r="D455" t="str">
            <v>srinivas Yellamilli</v>
          </cell>
          <cell r="E455" t="str">
            <v>srinivas Yellamilli</v>
          </cell>
          <cell r="F455" t="str">
            <v>Closed</v>
          </cell>
          <cell r="G455">
            <v>44209.48541666667</v>
          </cell>
          <cell r="H455" t="str">
            <v>Major</v>
          </cell>
          <cell r="I455" t="str">
            <v>Medium</v>
          </cell>
          <cell r="K455">
            <v>44102.955555555556</v>
          </cell>
        </row>
        <row r="456">
          <cell r="B456" t="str">
            <v>MEM-14038</v>
          </cell>
          <cell r="C456" t="str">
            <v>Internal App- Not able to access with valid AD credentials for the first time logged in user</v>
          </cell>
          <cell r="D456" t="str">
            <v>vinay.datla</v>
          </cell>
          <cell r="E456" t="str">
            <v>vinay.datla</v>
          </cell>
          <cell r="F456" t="str">
            <v>Closed</v>
          </cell>
          <cell r="G456">
            <v>44169.611111111109</v>
          </cell>
          <cell r="H456" t="str">
            <v>Major</v>
          </cell>
          <cell r="I456" t="str">
            <v>High</v>
          </cell>
          <cell r="K456">
            <v>44102.78402777778</v>
          </cell>
        </row>
        <row r="457">
          <cell r="B457" t="str">
            <v>MEM-14029</v>
          </cell>
          <cell r="C457" t="str">
            <v>UAT - Stage - Member App - Recent Activity will this include committee added for a member via the internal application or only what the member joined via the web</v>
          </cell>
          <cell r="D457" t="str">
            <v>soumya.akkimardi</v>
          </cell>
          <cell r="E457" t="str">
            <v>soumya.akkimardi</v>
          </cell>
          <cell r="F457" t="str">
            <v>Closed</v>
          </cell>
          <cell r="G457">
            <v>44175.419444444444</v>
          </cell>
          <cell r="H457" t="str">
            <v>Moderate</v>
          </cell>
          <cell r="I457" t="str">
            <v>Medium</v>
          </cell>
          <cell r="K457">
            <v>44102.603472222225</v>
          </cell>
        </row>
        <row r="458">
          <cell r="B458" t="str">
            <v>MEM-14016</v>
          </cell>
          <cell r="C458" t="str">
            <v>Migration - Manual Order Process - System didn't display the correct paid status in member details and banner page after the successful reinstate of a representative member</v>
          </cell>
          <cell r="D458" t="str">
            <v>Praveen Gautam</v>
          </cell>
          <cell r="E458" t="str">
            <v>soumya.akkimardi</v>
          </cell>
          <cell r="F458" t="str">
            <v>Open</v>
          </cell>
          <cell r="G458">
            <v>44265.775694444441</v>
          </cell>
          <cell r="H458" t="str">
            <v>Moderate</v>
          </cell>
          <cell r="I458" t="str">
            <v>Medium</v>
          </cell>
          <cell r="K458">
            <v>44101.842361111114</v>
          </cell>
        </row>
        <row r="459">
          <cell r="B459" t="str">
            <v>MEM-13968</v>
          </cell>
          <cell r="C459" t="str">
            <v>UAT - Stage - Member App - Getting message unexpected error occured</v>
          </cell>
          <cell r="D459" t="str">
            <v>soumya.akkimardi</v>
          </cell>
          <cell r="E459" t="str">
            <v>soumya.akkimardi</v>
          </cell>
          <cell r="F459" t="str">
            <v>Closed</v>
          </cell>
          <cell r="G459">
            <v>44174.779166666667</v>
          </cell>
          <cell r="H459" t="str">
            <v>Moderate</v>
          </cell>
          <cell r="I459" t="str">
            <v>Medium</v>
          </cell>
          <cell r="K459">
            <v>44099.852777777778</v>
          </cell>
        </row>
        <row r="460">
          <cell r="B460" t="str">
            <v>MEM-13967</v>
          </cell>
          <cell r="C460" t="str">
            <v>Accessibility Testing: Color contrast ratio fails for few links and text related to ballots screens.</v>
          </cell>
          <cell r="D460" t="str">
            <v>vinay.datla</v>
          </cell>
          <cell r="E460" t="str">
            <v>vinay.datla</v>
          </cell>
          <cell r="F460" t="str">
            <v>Closed</v>
          </cell>
          <cell r="G460">
            <v>44217.529861111114</v>
          </cell>
          <cell r="H460" t="str">
            <v>Minor</v>
          </cell>
          <cell r="I460" t="str">
            <v>Low</v>
          </cell>
          <cell r="K460">
            <v>44099.826388888891</v>
          </cell>
        </row>
        <row r="461">
          <cell r="B461" t="str">
            <v>MEM-13958</v>
          </cell>
          <cell r="C461" t="str">
            <v>UAT 3 -Stage- Member application-Ballot Item submittal - Submit a Re approval Ballot Item without Editorial Change  to main and society review ballot</v>
          </cell>
          <cell r="D461" t="str">
            <v>Siddhartha Mutyala</v>
          </cell>
          <cell r="E461" t="str">
            <v>srinivas Yellamilli</v>
          </cell>
          <cell r="F461" t="str">
            <v>Closed</v>
          </cell>
          <cell r="G461">
            <v>44236.767361111109</v>
          </cell>
          <cell r="H461" t="str">
            <v>Minor</v>
          </cell>
          <cell r="I461" t="str">
            <v>Medium</v>
          </cell>
          <cell r="K461">
            <v>44099.693055555559</v>
          </cell>
        </row>
        <row r="462">
          <cell r="B462" t="str">
            <v>MEM-13957</v>
          </cell>
          <cell r="C462" t="str">
            <v>UAT 3 -Stage- Internal App-Ballot association for Work Items with MCS 1 for Work Item Delete/ Suppress</v>
          </cell>
          <cell r="D462" t="str">
            <v>srinivas Yellamilli</v>
          </cell>
          <cell r="E462" t="str">
            <v>srinivas Yellamilli</v>
          </cell>
          <cell r="F462" t="str">
            <v>Closed</v>
          </cell>
          <cell r="G462">
            <v>44175.413194444445</v>
          </cell>
          <cell r="H462" t="str">
            <v>Minor</v>
          </cell>
          <cell r="I462" t="str">
            <v>Low</v>
          </cell>
          <cell r="K462">
            <v>44099.688194444447</v>
          </cell>
        </row>
        <row r="463">
          <cell r="B463" t="str">
            <v>MEM-13954</v>
          </cell>
          <cell r="C463" t="str">
            <v>UAT 3 - IMPROVEMENT - Stage- Internal App-Committee suppression and inactive technical contact in work item audit log</v>
          </cell>
          <cell r="D463" t="str">
            <v>Lisa Sementa</v>
          </cell>
          <cell r="E463" t="str">
            <v>srinivas Yellamilli</v>
          </cell>
          <cell r="F463" t="str">
            <v>Closed</v>
          </cell>
          <cell r="G463">
            <v>44175.413194444445</v>
          </cell>
          <cell r="H463" t="str">
            <v>Minor</v>
          </cell>
          <cell r="I463" t="str">
            <v>Medium</v>
          </cell>
          <cell r="K463">
            <v>44099.67083333333</v>
          </cell>
        </row>
        <row r="464">
          <cell r="B464" t="str">
            <v>MEM-13953</v>
          </cell>
          <cell r="C464" t="str">
            <v>Sort Order is getting reset when user come back to View Vote History, upon clicking 'Return to User Vote History' button.</v>
          </cell>
          <cell r="D464" t="str">
            <v>Siddhartha Mutyala</v>
          </cell>
          <cell r="E464" t="str">
            <v>Siddhartha Mutyala</v>
          </cell>
          <cell r="F464" t="str">
            <v>Closed</v>
          </cell>
          <cell r="G464">
            <v>44246.585416666669</v>
          </cell>
          <cell r="H464" t="str">
            <v>Moderate</v>
          </cell>
          <cell r="I464" t="str">
            <v>Medium</v>
          </cell>
          <cell r="K464">
            <v>44099.65</v>
          </cell>
        </row>
        <row r="465">
          <cell r="B465" t="str">
            <v>MEM-13951</v>
          </cell>
          <cell r="C465" t="str">
            <v>Accessibility Testing: Links under name column are not traversed through TAB key and no immediate navigation observed to the popup window in roster maintenace page</v>
          </cell>
          <cell r="D465" t="str">
            <v>vinay.datla</v>
          </cell>
          <cell r="E465" t="str">
            <v>vinay.datla</v>
          </cell>
          <cell r="F465" t="str">
            <v>Closed</v>
          </cell>
          <cell r="G465">
            <v>44224.520833333336</v>
          </cell>
          <cell r="H465" t="str">
            <v>Minor</v>
          </cell>
          <cell r="I465" t="str">
            <v>Low</v>
          </cell>
          <cell r="K465">
            <v>44099.604166666664</v>
          </cell>
        </row>
        <row r="466">
          <cell r="B466" t="str">
            <v>MEM-13950</v>
          </cell>
          <cell r="C466" t="str">
            <v>Accessibility Testing: No navigation and no focus is observed for few elements in roster maintenance and outstanding ballots page.</v>
          </cell>
          <cell r="D466" t="str">
            <v>vinay.datla</v>
          </cell>
          <cell r="E466" t="str">
            <v>vinay.datla</v>
          </cell>
          <cell r="F466" t="str">
            <v>Closed</v>
          </cell>
          <cell r="G466">
            <v>44232.59097222222</v>
          </cell>
          <cell r="H466" t="str">
            <v>Minor</v>
          </cell>
          <cell r="I466" t="str">
            <v>Low</v>
          </cell>
          <cell r="K466">
            <v>44099.577777777777</v>
          </cell>
        </row>
        <row r="467">
          <cell r="B467" t="str">
            <v>MEM-13949</v>
          </cell>
          <cell r="C467" t="str">
            <v>After navigating to the cart/check out page system didn't display the cost and it's redirected the customer login page with an error messages</v>
          </cell>
          <cell r="D467" t="str">
            <v>Dan Ombati</v>
          </cell>
          <cell r="E467" t="str">
            <v>soumya.akkimardi</v>
          </cell>
          <cell r="F467" t="str">
            <v>In Review</v>
          </cell>
          <cell r="G467">
            <v>44217.817361111112</v>
          </cell>
          <cell r="H467" t="str">
            <v>Major</v>
          </cell>
          <cell r="I467" t="str">
            <v>High</v>
          </cell>
          <cell r="K467">
            <v>44099.560416666667</v>
          </cell>
        </row>
        <row r="468">
          <cell r="B468" t="str">
            <v>MEM-13822</v>
          </cell>
          <cell r="C468" t="str">
            <v>The system didn't prompt an error message [i.e. Required Field] for the fields displayed under 'Does the same information apply as above for this committee?' section</v>
          </cell>
          <cell r="D468" t="str">
            <v>soumya.akkimardi</v>
          </cell>
          <cell r="E468" t="str">
            <v>soumya.akkimardi</v>
          </cell>
          <cell r="F468" t="str">
            <v>Closed</v>
          </cell>
          <cell r="G468">
            <v>44175.419444444444</v>
          </cell>
          <cell r="H468" t="str">
            <v>Minor</v>
          </cell>
          <cell r="I468" t="str">
            <v>Medium</v>
          </cell>
          <cell r="K468">
            <v>44097.04583333333</v>
          </cell>
        </row>
        <row r="469">
          <cell r="B469" t="str">
            <v>MEM-13805</v>
          </cell>
          <cell r="C469" t="str">
            <v>When a member clicks on the roster maintenance link in the MEM application system displayed 'Roster Maintenance' application is a new tab</v>
          </cell>
          <cell r="D469" t="str">
            <v>soumya.akkimardi</v>
          </cell>
          <cell r="E469" t="str">
            <v>soumya.akkimardi</v>
          </cell>
          <cell r="F469" t="str">
            <v>Closed</v>
          </cell>
          <cell r="G469">
            <v>44175.40902777778</v>
          </cell>
          <cell r="H469" t="str">
            <v>Minor</v>
          </cell>
          <cell r="I469" t="str">
            <v>Low</v>
          </cell>
          <cell r="K469">
            <v>44096.504861111112</v>
          </cell>
        </row>
        <row r="470">
          <cell r="B470" t="str">
            <v>MEM-13780</v>
          </cell>
          <cell r="C470" t="str">
            <v>Status column is NOT displayed when current and closed ballots are chosen. Only displays for ALL ballots.</v>
          </cell>
          <cell r="D470" t="str">
            <v>Siddhartha Mutyala</v>
          </cell>
          <cell r="E470" t="str">
            <v>Siddhartha Mutyala</v>
          </cell>
          <cell r="F470" t="str">
            <v>Closed</v>
          </cell>
          <cell r="G470">
            <v>44246.585416666669</v>
          </cell>
          <cell r="H470" t="str">
            <v>Major</v>
          </cell>
          <cell r="I470" t="str">
            <v>High</v>
          </cell>
          <cell r="K470">
            <v>44096.411111111112</v>
          </cell>
        </row>
        <row r="471">
          <cell r="B471" t="str">
            <v>MEM-13654</v>
          </cell>
          <cell r="C471" t="str">
            <v>Not able to call Edit CollabArea API from staff application(machine to machine okta)</v>
          </cell>
          <cell r="D471" t="str">
            <v>vikas choudhary</v>
          </cell>
          <cell r="E471" t="str">
            <v>vikas choudhary</v>
          </cell>
          <cell r="F471" t="str">
            <v>Closed</v>
          </cell>
          <cell r="G471">
            <v>44132.736111111109</v>
          </cell>
          <cell r="H471" t="str">
            <v>Showstopper</v>
          </cell>
          <cell r="I471" t="str">
            <v>Critical</v>
          </cell>
          <cell r="K471">
            <v>44092.762499999997</v>
          </cell>
        </row>
        <row r="472">
          <cell r="B472" t="str">
            <v>MEM-13584</v>
          </cell>
          <cell r="C472" t="str">
            <v xml:space="preserve">Change Of Employment Form - 'Organization Name' field (in step 3 form page) value is pre-populated with the value present in DB instead the value should be pre-populated form the information provided in the 'New Organization Name' field in Step 1 </v>
          </cell>
          <cell r="D472" t="str">
            <v>soumya.akkimardi</v>
          </cell>
          <cell r="E472" t="str">
            <v>soumya.akkimardi</v>
          </cell>
          <cell r="F472" t="str">
            <v>Closed</v>
          </cell>
          <cell r="G472">
            <v>44175.418749999997</v>
          </cell>
          <cell r="H472" t="str">
            <v>Moderate</v>
          </cell>
          <cell r="I472" t="str">
            <v>Medium</v>
          </cell>
          <cell r="K472">
            <v>44091.62222222222</v>
          </cell>
        </row>
        <row r="473">
          <cell r="B473" t="str">
            <v>MEM-13548</v>
          </cell>
          <cell r="C473" t="str">
            <v>[Invalid] Accessibility Testing: Color contrast ratio fails for breadcrums and text in membership info screens.</v>
          </cell>
          <cell r="D473" t="str">
            <v>ved.prakash</v>
          </cell>
          <cell r="E473" t="str">
            <v>vinay.datla</v>
          </cell>
          <cell r="F473" t="str">
            <v>Closed</v>
          </cell>
          <cell r="G473">
            <v>44249.809027777781</v>
          </cell>
          <cell r="H473" t="str">
            <v>Minor</v>
          </cell>
          <cell r="I473" t="str">
            <v>Low</v>
          </cell>
          <cell r="K473">
            <v>44090.855555555558</v>
          </cell>
        </row>
        <row r="474">
          <cell r="B474" t="str">
            <v>MEM-13547</v>
          </cell>
          <cell r="C474" t="str">
            <v>Accessibility Testing: Some form elements do not have labels in change of employment related screens.</v>
          </cell>
          <cell r="D474" t="str">
            <v>vinay.datla</v>
          </cell>
          <cell r="E474" t="str">
            <v>vinay.datla</v>
          </cell>
          <cell r="F474" t="str">
            <v>In Testing</v>
          </cell>
          <cell r="G474">
            <v>44281.468055555553</v>
          </cell>
          <cell r="H474" t="str">
            <v>Moderate</v>
          </cell>
          <cell r="I474" t="str">
            <v>Medium</v>
          </cell>
          <cell r="K474">
            <v>44090.820833333331</v>
          </cell>
        </row>
        <row r="475">
          <cell r="B475" t="str">
            <v>MEM-13520</v>
          </cell>
          <cell r="C475" t="str">
            <v>[INVALID] - The committees which student member joined during the member order process is not shown in member details page after successful creation of a record</v>
          </cell>
          <cell r="D475" t="str">
            <v>soumya.akkimardi</v>
          </cell>
          <cell r="E475" t="str">
            <v>soumya.akkimardi</v>
          </cell>
          <cell r="F475" t="str">
            <v>Closed</v>
          </cell>
          <cell r="G475">
            <v>44175.419444444444</v>
          </cell>
          <cell r="H475" t="str">
            <v>Major</v>
          </cell>
          <cell r="I475" t="str">
            <v>Medium</v>
          </cell>
          <cell r="K475">
            <v>44090.654861111114</v>
          </cell>
        </row>
        <row r="476">
          <cell r="B476" t="str">
            <v>MEM-13505</v>
          </cell>
          <cell r="C476" t="str">
            <v>Improvement - The system displayed an error message as 'Unknown error Occured' when the user enters the same account number in the 'Account Number' and 'Organization Account Number' field</v>
          </cell>
          <cell r="D476" t="str">
            <v>soumya.akkimardi</v>
          </cell>
          <cell r="E476" t="str">
            <v>soumya.akkimardi</v>
          </cell>
          <cell r="F476" t="str">
            <v>Closed</v>
          </cell>
          <cell r="G476">
            <v>44175.418749999997</v>
          </cell>
          <cell r="H476" t="str">
            <v>Moderate</v>
          </cell>
          <cell r="I476" t="str">
            <v>Medium</v>
          </cell>
          <cell r="K476">
            <v>44090.53402777778</v>
          </cell>
        </row>
        <row r="477">
          <cell r="B477" t="str">
            <v>MEM-13504</v>
          </cell>
          <cell r="C477" t="str">
            <v>Improvement - The subcommittee details displayed in step 3 'Review and confirmation' are not in a readable manner</v>
          </cell>
          <cell r="D477" t="str">
            <v>soumya.akkimardi</v>
          </cell>
          <cell r="E477" t="str">
            <v>soumya.akkimardi</v>
          </cell>
          <cell r="F477" t="str">
            <v>Closed</v>
          </cell>
          <cell r="G477">
            <v>44175.419444444444</v>
          </cell>
          <cell r="H477" t="str">
            <v>Minor</v>
          </cell>
          <cell r="I477" t="str">
            <v>Low</v>
          </cell>
          <cell r="K477">
            <v>44090.511805555558</v>
          </cell>
        </row>
        <row r="478">
          <cell r="B478" t="str">
            <v>MEM-13489</v>
          </cell>
          <cell r="C478" t="str">
            <v xml:space="preserve">System displayed 'Error Occurred' message in step 1 'Change Of Employment' form page </v>
          </cell>
          <cell r="D478" t="str">
            <v>soumya.akkimardi</v>
          </cell>
          <cell r="E478" t="str">
            <v>soumya.akkimardi</v>
          </cell>
          <cell r="F478" t="str">
            <v>Closed</v>
          </cell>
          <cell r="G478">
            <v>44175.419444444444</v>
          </cell>
          <cell r="H478" t="str">
            <v>Moderate</v>
          </cell>
          <cell r="I478" t="str">
            <v>Medium</v>
          </cell>
          <cell r="K478">
            <v>44090.040972222225</v>
          </cell>
        </row>
        <row r="479">
          <cell r="B479" t="str">
            <v>MEM-13486</v>
          </cell>
          <cell r="C479" t="str">
            <v>Improvement - New Member Order - Review Details Page: For 'Organizational' membership in step 2 section the details of the primary activity and representative information are in continuation manner.</v>
          </cell>
          <cell r="D479" t="str">
            <v>soumya.akkimardi</v>
          </cell>
          <cell r="E479" t="str">
            <v>soumya.akkimardi</v>
          </cell>
          <cell r="F479" t="str">
            <v>Closed</v>
          </cell>
          <cell r="G479">
            <v>44175.419444444444</v>
          </cell>
          <cell r="H479" t="str">
            <v>Minor</v>
          </cell>
          <cell r="I479" t="str">
            <v>Medium</v>
          </cell>
          <cell r="K479">
            <v>44089.964583333334</v>
          </cell>
        </row>
        <row r="480">
          <cell r="B480" t="str">
            <v>MEM-13485</v>
          </cell>
          <cell r="C480" t="str">
            <v>New Member Order - Review Details Page: For 'Student' membership the 'Membership Type' label is not present and in step 2 section we have 'Committee Details' text</v>
          </cell>
          <cell r="D480" t="str">
            <v>soumya.akkimardi</v>
          </cell>
          <cell r="E480" t="str">
            <v>soumya.akkimardi</v>
          </cell>
          <cell r="F480" t="str">
            <v>Closed</v>
          </cell>
          <cell r="G480">
            <v>44175.419444444444</v>
          </cell>
          <cell r="H480" t="str">
            <v>Moderate</v>
          </cell>
          <cell r="I480" t="str">
            <v>Medium</v>
          </cell>
          <cell r="K480">
            <v>44089.95416666667</v>
          </cell>
        </row>
        <row r="481">
          <cell r="B481" t="str">
            <v>MEM-13484</v>
          </cell>
          <cell r="C481" t="str">
            <v>[INVALID] - When informational member join the committee which is inactive in the committee grid - In this scenario, the system didn't display 'Reactivated on Committee Date' audit log in member details page</v>
          </cell>
          <cell r="D481" t="str">
            <v>soumya.akkimardi</v>
          </cell>
          <cell r="E481" t="str">
            <v>soumya.akkimardi</v>
          </cell>
          <cell r="F481" t="str">
            <v>Closed</v>
          </cell>
          <cell r="G481">
            <v>44175.419444444444</v>
          </cell>
          <cell r="H481" t="str">
            <v>Minor</v>
          </cell>
          <cell r="I481" t="str">
            <v>Medium</v>
          </cell>
          <cell r="K481">
            <v>44089.893055555556</v>
          </cell>
        </row>
        <row r="482">
          <cell r="B482" t="str">
            <v>MEM-13483</v>
          </cell>
          <cell r="C482" t="str">
            <v>Improvement - When a member joins the committee for the first time the 'Classification Assigned Date' and 'Vote Assigned Date' audit logs are not displayed in the member details page.</v>
          </cell>
          <cell r="D482" t="str">
            <v>Praveen Gautam</v>
          </cell>
          <cell r="E482" t="str">
            <v>soumya.akkimardi</v>
          </cell>
          <cell r="F482" t="str">
            <v>Open</v>
          </cell>
          <cell r="G482">
            <v>44175.419444444444</v>
          </cell>
          <cell r="H482" t="str">
            <v>Minor</v>
          </cell>
          <cell r="I482" t="str">
            <v>Medium</v>
          </cell>
          <cell r="K482">
            <v>44089.871527777781</v>
          </cell>
        </row>
        <row r="483">
          <cell r="B483" t="str">
            <v>MEM-13480</v>
          </cell>
          <cell r="C483" t="str">
            <v>Edited work item (Work Item Admin) is not reflected in My Collaboration Area(Member App)</v>
          </cell>
          <cell r="D483" t="str">
            <v>vinay.datla</v>
          </cell>
          <cell r="E483" t="str">
            <v>vinay.datla</v>
          </cell>
          <cell r="F483" t="str">
            <v>Closed</v>
          </cell>
          <cell r="G483">
            <v>44169.681944444441</v>
          </cell>
          <cell r="H483" t="str">
            <v>Major</v>
          </cell>
          <cell r="I483" t="str">
            <v>Medium</v>
          </cell>
          <cell r="K483">
            <v>44089.759722222225</v>
          </cell>
        </row>
        <row r="484">
          <cell r="B484" t="str">
            <v>MEM-13479</v>
          </cell>
          <cell r="C484" t="str">
            <v xml:space="preserve">Improvement - The system didn't display officer audit logs for main/subcommittee when member drop from the committees </v>
          </cell>
          <cell r="D484" t="str">
            <v>Praveen Gautam</v>
          </cell>
          <cell r="E484" t="str">
            <v>soumya.akkimardi</v>
          </cell>
          <cell r="F484" t="str">
            <v>Blocked</v>
          </cell>
          <cell r="G484">
            <v>44249.752083333333</v>
          </cell>
          <cell r="H484" t="str">
            <v>Moderate</v>
          </cell>
          <cell r="I484" t="str">
            <v>Medium</v>
          </cell>
          <cell r="K484">
            <v>44089.701388888891</v>
          </cell>
        </row>
        <row r="485">
          <cell r="B485" t="str">
            <v>MEM-13474</v>
          </cell>
          <cell r="C485" t="str">
            <v xml:space="preserve">Unable to log in into MEM Application </v>
          </cell>
          <cell r="D485" t="str">
            <v>soumya.akkimardi</v>
          </cell>
          <cell r="E485" t="str">
            <v>soumya.akkimardi</v>
          </cell>
          <cell r="F485" t="str">
            <v>Closed</v>
          </cell>
          <cell r="G485">
            <v>44175.419444444444</v>
          </cell>
          <cell r="H485" t="str">
            <v>Showstopper</v>
          </cell>
          <cell r="I485" t="str">
            <v>Critical</v>
          </cell>
          <cell r="K485">
            <v>44089.599305555559</v>
          </cell>
        </row>
        <row r="486">
          <cell r="B486" t="str">
            <v>MEM-13473</v>
          </cell>
          <cell r="C486" t="str">
            <v>[INVALID]-In Consistent Issue-The State/Province drop-down list contain the state code in the member order forms in staff internal application whereas during the on-board process from MEM application we have complete State/Province names in dropdown list</v>
          </cell>
          <cell r="D486" t="str">
            <v>soumya.akkimardi</v>
          </cell>
          <cell r="E486" t="str">
            <v>soumya.akkimardi</v>
          </cell>
          <cell r="F486" t="str">
            <v>Closed</v>
          </cell>
          <cell r="G486">
            <v>44175.40902777778</v>
          </cell>
          <cell r="H486" t="str">
            <v>Minor</v>
          </cell>
          <cell r="I486" t="str">
            <v>Low</v>
          </cell>
          <cell r="K486">
            <v>44089.556944444441</v>
          </cell>
        </row>
        <row r="487">
          <cell r="B487" t="str">
            <v>MEM-13458</v>
          </cell>
          <cell r="C487" t="str">
            <v>Inputs provided by member in step 3 'Change of Employment' form page are not saved when member redirects to step 3 form page from step 2 page</v>
          </cell>
          <cell r="D487" t="str">
            <v>soumya.akkimardi</v>
          </cell>
          <cell r="E487" t="str">
            <v>soumya.akkimardi</v>
          </cell>
          <cell r="F487" t="str">
            <v>Closed</v>
          </cell>
          <cell r="G487">
            <v>44175.419444444444</v>
          </cell>
          <cell r="H487" t="str">
            <v>Moderate</v>
          </cell>
          <cell r="I487" t="str">
            <v>Medium</v>
          </cell>
          <cell r="K487">
            <v>44088.986111111109</v>
          </cell>
        </row>
        <row r="488">
          <cell r="B488" t="str">
            <v>MEM-13457</v>
          </cell>
          <cell r="C488" t="str">
            <v>UI : Clicking on ' Return to Admin screen' button - Page is navigating to Members page when page is left idle for a while.</v>
          </cell>
          <cell r="D488" t="str">
            <v>Siddhartha Mutyala</v>
          </cell>
          <cell r="E488" t="str">
            <v>Siddhartha Mutyala</v>
          </cell>
          <cell r="F488" t="str">
            <v>Closed</v>
          </cell>
          <cell r="G488">
            <v>44246.585416666669</v>
          </cell>
          <cell r="H488" t="str">
            <v>Minor</v>
          </cell>
          <cell r="I488" t="str">
            <v>Low</v>
          </cell>
          <cell r="K488">
            <v>44088.918749999997</v>
          </cell>
        </row>
        <row r="489">
          <cell r="B489" t="str">
            <v>MEM-13456</v>
          </cell>
          <cell r="C489" t="str">
            <v>My ASTM 2.0 page is not getting displayed on Internet explorer 11</v>
          </cell>
          <cell r="D489" t="str">
            <v>srinivas Yellamilli</v>
          </cell>
          <cell r="E489" t="str">
            <v>srinivas Yellamilli</v>
          </cell>
          <cell r="F489" t="str">
            <v>Closed</v>
          </cell>
          <cell r="G489">
            <v>44175.900694444441</v>
          </cell>
          <cell r="H489" t="str">
            <v>Moderate</v>
          </cell>
          <cell r="I489" t="str">
            <v>Medium</v>
          </cell>
          <cell r="K489">
            <v>44088.902083333334</v>
          </cell>
        </row>
        <row r="490">
          <cell r="B490" t="str">
            <v>MEM-13449</v>
          </cell>
          <cell r="C490" t="str">
            <v>UI : Refresh the Letter Ballot page on browser displays BLANK page.</v>
          </cell>
          <cell r="D490" t="str">
            <v>Siddhartha Mutyala</v>
          </cell>
          <cell r="E490" t="str">
            <v>Siddhartha Mutyala</v>
          </cell>
          <cell r="F490" t="str">
            <v>Closed</v>
          </cell>
          <cell r="G490">
            <v>44246.585416666669</v>
          </cell>
          <cell r="H490" t="str">
            <v>Major</v>
          </cell>
          <cell r="I490" t="str">
            <v>Medium</v>
          </cell>
          <cell r="K490">
            <v>44088.822916666664</v>
          </cell>
        </row>
        <row r="491">
          <cell r="B491" t="str">
            <v>MEM-13446</v>
          </cell>
          <cell r="C491" t="str">
            <v>API : SubNumber : New record is created for Letter ballot - Ballot Item Admin frontend( internal app), when we provide non-existing Sub Number in the API body content.</v>
          </cell>
          <cell r="D491" t="str">
            <v>Siddhartha Mutyala</v>
          </cell>
          <cell r="E491" t="str">
            <v>Siddhartha Mutyala</v>
          </cell>
          <cell r="F491" t="str">
            <v>Closed</v>
          </cell>
          <cell r="G491">
            <v>44246.585416666669</v>
          </cell>
          <cell r="H491" t="str">
            <v>Moderate</v>
          </cell>
          <cell r="I491" t="str">
            <v>High</v>
          </cell>
          <cell r="K491">
            <v>44088.79583333333</v>
          </cell>
        </row>
        <row r="492">
          <cell r="B492" t="str">
            <v>MEM-13422</v>
          </cell>
          <cell r="C492" t="str">
            <v>Internal App- Work Item Admin Tool Page- View Ballots Items- Page Loading issue</v>
          </cell>
          <cell r="D492" t="str">
            <v>vinay.datla</v>
          </cell>
          <cell r="E492" t="str">
            <v>vinay.datla</v>
          </cell>
          <cell r="F492" t="str">
            <v>Closed</v>
          </cell>
          <cell r="G492">
            <v>44175.413194444445</v>
          </cell>
          <cell r="H492" t="str">
            <v>Major</v>
          </cell>
          <cell r="I492" t="str">
            <v>High</v>
          </cell>
          <cell r="K492">
            <v>44088.600694444445</v>
          </cell>
        </row>
        <row r="493">
          <cell r="B493" t="str">
            <v>MEM-13418</v>
          </cell>
          <cell r="C493" t="str">
            <v>Member App-My Work Item - Copyright/ permissions- Page is not redirecting to Url "https://qa.astm.org/media/pdf/Itpolicy.pdf"</v>
          </cell>
          <cell r="D493" t="str">
            <v>vinay.datla</v>
          </cell>
          <cell r="E493" t="str">
            <v>vinay.datla</v>
          </cell>
          <cell r="F493" t="str">
            <v>Closed</v>
          </cell>
          <cell r="G493">
            <v>44175.409722222219</v>
          </cell>
          <cell r="H493" t="str">
            <v>Moderate</v>
          </cell>
          <cell r="I493" t="str">
            <v>Medium</v>
          </cell>
          <cell r="K493">
            <v>44088.594444444447</v>
          </cell>
        </row>
        <row r="494">
          <cell r="B494" t="str">
            <v>MEM-13417</v>
          </cell>
          <cell r="C494" t="str">
            <v>The system didn't display the account address in the aligned form in change of employment page</v>
          </cell>
          <cell r="D494" t="str">
            <v>soumya.akkimardi</v>
          </cell>
          <cell r="E494" t="str">
            <v>soumya.akkimardi</v>
          </cell>
          <cell r="F494" t="str">
            <v>Closed</v>
          </cell>
          <cell r="G494">
            <v>44175.418749999997</v>
          </cell>
          <cell r="H494" t="str">
            <v>Minor</v>
          </cell>
          <cell r="I494" t="str">
            <v>Low</v>
          </cell>
          <cell r="K494">
            <v>44088.568055555559</v>
          </cell>
        </row>
        <row r="495">
          <cell r="B495" t="str">
            <v>MEM-13267</v>
          </cell>
          <cell r="C495" t="str">
            <v xml:space="preserve">[INVALID] - Member App- Work Item Registration- Data Page- What is the type of Standard? drop down only 7 values are displayed </v>
          </cell>
          <cell r="D495" t="str">
            <v>vinay.datla</v>
          </cell>
          <cell r="E495" t="str">
            <v>vinay.datla</v>
          </cell>
          <cell r="F495" t="str">
            <v>Closed</v>
          </cell>
          <cell r="G495">
            <v>44175.413194444445</v>
          </cell>
          <cell r="H495" t="str">
            <v>Moderate</v>
          </cell>
          <cell r="I495" t="str">
            <v>Medium</v>
          </cell>
          <cell r="K495">
            <v>44084.631249999999</v>
          </cell>
        </row>
        <row r="496">
          <cell r="B496" t="str">
            <v>MEM-13261</v>
          </cell>
          <cell r="C496" t="str">
            <v>Accessibility Testing: User unable to expand submenu in header section for all pages in membership application.</v>
          </cell>
          <cell r="D496" t="str">
            <v>vinay.datla</v>
          </cell>
          <cell r="E496" t="str">
            <v>vinay.datla</v>
          </cell>
          <cell r="F496" t="str">
            <v>Closed</v>
          </cell>
          <cell r="G496">
            <v>44244.740277777775</v>
          </cell>
          <cell r="H496" t="str">
            <v>Moderate</v>
          </cell>
          <cell r="I496" t="str">
            <v>Medium</v>
          </cell>
          <cell r="K496">
            <v>44084.558333333334</v>
          </cell>
        </row>
        <row r="497">
          <cell r="B497" t="str">
            <v>MEM-13260</v>
          </cell>
          <cell r="C497" t="str">
            <v>Accessibility Testing: Exact focus is not observed for the radio buttons in manage committees and reinstatmenbership page.</v>
          </cell>
          <cell r="D497" t="str">
            <v>Prabhakar Mishra</v>
          </cell>
          <cell r="E497" t="str">
            <v>vinay.datla</v>
          </cell>
          <cell r="F497" t="str">
            <v>Closed</v>
          </cell>
          <cell r="G497">
            <v>44277.85833333333</v>
          </cell>
          <cell r="H497" t="str">
            <v>Minor</v>
          </cell>
          <cell r="I497" t="str">
            <v>Low</v>
          </cell>
          <cell r="K497">
            <v>44084.540972222225</v>
          </cell>
        </row>
        <row r="498">
          <cell r="B498" t="str">
            <v>MEM-13258</v>
          </cell>
          <cell r="C498" t="str">
            <v>Member App-Minutes &amp; Agendas- In Information Text "Chairman" is displayed instead of "Chair"</v>
          </cell>
          <cell r="D498" t="str">
            <v>vinay.datla</v>
          </cell>
          <cell r="E498" t="str">
            <v>vinay.datla</v>
          </cell>
          <cell r="F498" t="str">
            <v>Closed</v>
          </cell>
          <cell r="G498">
            <v>44175.413194444445</v>
          </cell>
          <cell r="H498" t="str">
            <v>Minor</v>
          </cell>
          <cell r="I498" t="str">
            <v>Low</v>
          </cell>
          <cell r="K498">
            <v>44084.491666666669</v>
          </cell>
        </row>
        <row r="499">
          <cell r="B499" t="str">
            <v>MEM-13242</v>
          </cell>
          <cell r="C499" t="str">
            <v>Accessibility Testing: User cant able to access buttons from keyboard in manage committee page and reinstate membership.</v>
          </cell>
          <cell r="D499" t="str">
            <v>vinay.datla</v>
          </cell>
          <cell r="E499" t="str">
            <v>vinay.datla</v>
          </cell>
          <cell r="F499" t="str">
            <v>Closed</v>
          </cell>
          <cell r="G499">
            <v>44230.703472222223</v>
          </cell>
          <cell r="H499" t="str">
            <v>Moderate</v>
          </cell>
          <cell r="I499" t="str">
            <v>Medium</v>
          </cell>
          <cell r="K499">
            <v>44083.785416666666</v>
          </cell>
        </row>
        <row r="500">
          <cell r="B500" t="str">
            <v>MEM-13238</v>
          </cell>
          <cell r="C500" t="str">
            <v>Accessibility Testing: Arrow keys are verbalized as only clickable in add member page while creating collaboration area.</v>
          </cell>
          <cell r="D500" t="str">
            <v>vinay.datla</v>
          </cell>
          <cell r="E500" t="str">
            <v>vinay.datla</v>
          </cell>
          <cell r="F500" t="str">
            <v>Closed</v>
          </cell>
          <cell r="G500">
            <v>44161.48333333333</v>
          </cell>
          <cell r="H500" t="str">
            <v>Moderate</v>
          </cell>
          <cell r="I500" t="str">
            <v>Medium</v>
          </cell>
          <cell r="K500">
            <v>44083.76458333333</v>
          </cell>
        </row>
        <row r="501">
          <cell r="B501" t="str">
            <v>MEM-13222</v>
          </cell>
          <cell r="C501" t="str">
            <v>Member App- "Application Error, please contact support." when click on sign in</v>
          </cell>
          <cell r="D501" t="str">
            <v>vinay.datla</v>
          </cell>
          <cell r="E501" t="str">
            <v>vinay.datla</v>
          </cell>
          <cell r="F501" t="str">
            <v>Closed</v>
          </cell>
          <cell r="G501">
            <v>44175.410416666666</v>
          </cell>
          <cell r="H501" t="str">
            <v>Showstopper</v>
          </cell>
          <cell r="I501" t="str">
            <v>Critical</v>
          </cell>
          <cell r="K501">
            <v>44083.669444444444</v>
          </cell>
        </row>
        <row r="502">
          <cell r="B502" t="str">
            <v>MEM-13208</v>
          </cell>
          <cell r="C502" t="str">
            <v>Accessibility Testing: Some form elements do not have labels in manage committe and new work item collaboration area pages</v>
          </cell>
          <cell r="D502" t="str">
            <v>shashi kant singh</v>
          </cell>
          <cell r="E502" t="str">
            <v>vinay.datla</v>
          </cell>
          <cell r="F502" t="str">
            <v>Dev Ready</v>
          </cell>
          <cell r="G502">
            <v>44272.886805555558</v>
          </cell>
          <cell r="H502" t="str">
            <v>Moderate</v>
          </cell>
          <cell r="I502" t="str">
            <v>Medium</v>
          </cell>
          <cell r="K502">
            <v>44082.831944444442</v>
          </cell>
        </row>
        <row r="503">
          <cell r="B503" t="str">
            <v>MEM-13207</v>
          </cell>
          <cell r="C503" t="str">
            <v>Accessibility Testing: Blank element is verbalized with some text in sign in page for membership application</v>
          </cell>
          <cell r="D503" t="str">
            <v>vinay.datla</v>
          </cell>
          <cell r="E503" t="str">
            <v>vinay.datla</v>
          </cell>
          <cell r="F503" t="str">
            <v>Closed</v>
          </cell>
          <cell r="G503">
            <v>44249.731249999997</v>
          </cell>
          <cell r="H503" t="str">
            <v>Moderate</v>
          </cell>
          <cell r="I503" t="str">
            <v>Medium</v>
          </cell>
          <cell r="K503">
            <v>44082.811111111114</v>
          </cell>
        </row>
        <row r="504">
          <cell r="B504" t="str">
            <v>MEM-13206</v>
          </cell>
          <cell r="C504" t="str">
            <v>Accessibility Testing: Color contrast ratio fails for few links in renewal membership related pages.</v>
          </cell>
          <cell r="D504" t="str">
            <v>vinay.datla</v>
          </cell>
          <cell r="E504" t="str">
            <v>vinay.datla</v>
          </cell>
          <cell r="F504" t="str">
            <v>Closed</v>
          </cell>
          <cell r="G504">
            <v>44216.913888888892</v>
          </cell>
          <cell r="H504" t="str">
            <v>Minor</v>
          </cell>
          <cell r="I504" t="str">
            <v>Low</v>
          </cell>
          <cell r="K504">
            <v>44082.803472222222</v>
          </cell>
        </row>
        <row r="505">
          <cell r="B505" t="str">
            <v>MEM-13205</v>
          </cell>
          <cell r="C505" t="str">
            <v>Reinstate - Member who's account status is historical for more than 3 years are redirected to less than 3-year form page while reinstating</v>
          </cell>
          <cell r="D505" t="str">
            <v>soumya.akkimardi</v>
          </cell>
          <cell r="E505" t="str">
            <v>soumya.akkimardi</v>
          </cell>
          <cell r="F505" t="str">
            <v>Closed</v>
          </cell>
          <cell r="G505">
            <v>44175.418749999997</v>
          </cell>
          <cell r="H505" t="str">
            <v>Major</v>
          </cell>
          <cell r="I505" t="str">
            <v>High</v>
          </cell>
          <cell r="K505">
            <v>44082.729861111111</v>
          </cell>
        </row>
        <row r="506">
          <cell r="B506" t="str">
            <v>MEM-13183</v>
          </cell>
          <cell r="C506" t="str">
            <v>Unable to navigate to cart/checkout page</v>
          </cell>
          <cell r="D506" t="str">
            <v>soumya.akkimardi</v>
          </cell>
          <cell r="E506" t="str">
            <v>soumya.akkimardi</v>
          </cell>
          <cell r="F506" t="str">
            <v>Closed</v>
          </cell>
          <cell r="G506">
            <v>44267.603472222225</v>
          </cell>
          <cell r="H506" t="str">
            <v>Major</v>
          </cell>
          <cell r="I506" t="str">
            <v>High</v>
          </cell>
          <cell r="K506">
            <v>44082.65</v>
          </cell>
        </row>
        <row r="507">
          <cell r="B507" t="str">
            <v>MEM-13002</v>
          </cell>
          <cell r="C507" t="str">
            <v>Work Item Admin- Collaboration Area status is not getting updated from Yes to No when unselect the check box in the restore confirmation pop up</v>
          </cell>
          <cell r="D507" t="str">
            <v>vinay.datla</v>
          </cell>
          <cell r="E507" t="str">
            <v>vinay.datla</v>
          </cell>
          <cell r="F507" t="str">
            <v>Closed</v>
          </cell>
          <cell r="G507">
            <v>44175.413194444445</v>
          </cell>
          <cell r="H507" t="str">
            <v>Moderate</v>
          </cell>
          <cell r="I507" t="str">
            <v>Medium</v>
          </cell>
          <cell r="K507">
            <v>44076.880555555559</v>
          </cell>
        </row>
        <row r="508">
          <cell r="B508" t="str">
            <v>MEM-12909</v>
          </cell>
          <cell r="C508" t="str">
            <v xml:space="preserve">System displayed 'Member Benefit' section for temporary member </v>
          </cell>
          <cell r="D508" t="str">
            <v>soumya.akkimardi</v>
          </cell>
          <cell r="E508" t="str">
            <v>soumya.akkimardi</v>
          </cell>
          <cell r="F508" t="str">
            <v>Closed</v>
          </cell>
          <cell r="G508">
            <v>44175.418749999997</v>
          </cell>
          <cell r="H508" t="str">
            <v>Moderate</v>
          </cell>
          <cell r="I508" t="str">
            <v>Medium</v>
          </cell>
          <cell r="K508">
            <v>44075.95208333333</v>
          </cell>
        </row>
        <row r="509">
          <cell r="B509" t="str">
            <v>MEM-12893</v>
          </cell>
          <cell r="C509" t="str">
            <v xml:space="preserve">Migration : Staff Internal Application - Members are displayed with 'Account Status' as 'Inactive' </v>
          </cell>
          <cell r="D509" t="str">
            <v>soumya.akkimardi</v>
          </cell>
          <cell r="E509" t="str">
            <v>soumya.akkimardi</v>
          </cell>
          <cell r="F509" t="str">
            <v>Closed</v>
          </cell>
          <cell r="G509">
            <v>44273.527083333334</v>
          </cell>
          <cell r="H509" t="str">
            <v>Moderate</v>
          </cell>
          <cell r="I509" t="str">
            <v>Medium</v>
          </cell>
          <cell r="K509">
            <v>44075.709722222222</v>
          </cell>
        </row>
        <row r="510">
          <cell r="B510" t="str">
            <v>MEM-12891</v>
          </cell>
          <cell r="C510" t="str">
            <v>Member App- Work Item Registration-  Error Message when work item is submitted when collaboration area is selected as “YES”</v>
          </cell>
          <cell r="D510" t="str">
            <v>vinay.datla</v>
          </cell>
          <cell r="E510" t="str">
            <v>vinay.datla</v>
          </cell>
          <cell r="F510" t="str">
            <v>Closed</v>
          </cell>
          <cell r="G510">
            <v>44169.711111111108</v>
          </cell>
          <cell r="H510" t="str">
            <v>Major</v>
          </cell>
          <cell r="I510" t="str">
            <v>High</v>
          </cell>
          <cell r="K510">
            <v>44075.704861111109</v>
          </cell>
        </row>
        <row r="511">
          <cell r="B511" t="str">
            <v>MEM-12888</v>
          </cell>
          <cell r="C511" t="str">
            <v>The system didn't navigate to the step 3 form page when member having paid status as 'Not Paid' instead it displays a confirmation message as 'The account number is already active with paid status as Paid. Do you want to continue renewing the account?'</v>
          </cell>
          <cell r="D511" t="str">
            <v>soumya.akkimardi</v>
          </cell>
          <cell r="E511" t="str">
            <v>soumya.akkimardi</v>
          </cell>
          <cell r="F511" t="str">
            <v>Closed</v>
          </cell>
          <cell r="G511">
            <v>44175.419444444444</v>
          </cell>
          <cell r="H511" t="str">
            <v>Major</v>
          </cell>
          <cell r="I511" t="str">
            <v>High</v>
          </cell>
          <cell r="K511">
            <v>44075.677777777775</v>
          </cell>
        </row>
        <row r="512">
          <cell r="B512" t="str">
            <v>MEM-12887</v>
          </cell>
          <cell r="C512" t="str">
            <v>Internal App- Work Item Admin- Unable to Delete work item</v>
          </cell>
          <cell r="D512" t="str">
            <v>vinay.datla</v>
          </cell>
          <cell r="E512" t="str">
            <v>vinay.datla</v>
          </cell>
          <cell r="F512" t="str">
            <v>Closed</v>
          </cell>
          <cell r="G512">
            <v>44169.611111111109</v>
          </cell>
          <cell r="H512" t="str">
            <v>Moderate</v>
          </cell>
          <cell r="I512" t="str">
            <v>Medium</v>
          </cell>
          <cell r="K512">
            <v>44075.668749999997</v>
          </cell>
        </row>
        <row r="513">
          <cell r="B513" t="str">
            <v>MEM-12886</v>
          </cell>
          <cell r="C513" t="str">
            <v xml:space="preserve">System didn't display 'Order Date is required' message </v>
          </cell>
          <cell r="D513" t="str">
            <v>soumya.akkimardi</v>
          </cell>
          <cell r="E513" t="str">
            <v>soumya.akkimardi</v>
          </cell>
          <cell r="F513" t="str">
            <v>Closed</v>
          </cell>
          <cell r="G513">
            <v>44175.418749999997</v>
          </cell>
          <cell r="H513" t="str">
            <v>Minor</v>
          </cell>
          <cell r="I513" t="str">
            <v>Low</v>
          </cell>
          <cell r="K513">
            <v>44075.663888888892</v>
          </cell>
        </row>
        <row r="514">
          <cell r="B514" t="str">
            <v>MEM-12879</v>
          </cell>
          <cell r="C514" t="str">
            <v>[Improvement] System displayed incorrect/incomplete message if the member is not having any affiliation</v>
          </cell>
          <cell r="D514" t="str">
            <v>soumya.akkimardi</v>
          </cell>
          <cell r="E514" t="str">
            <v>soumya.akkimardi</v>
          </cell>
          <cell r="F514" t="str">
            <v>Closed</v>
          </cell>
          <cell r="G514">
            <v>44175.419444444444</v>
          </cell>
          <cell r="H514" t="str">
            <v>Minor</v>
          </cell>
          <cell r="I514" t="str">
            <v>Low</v>
          </cell>
          <cell r="K514">
            <v>44075.54791666667</v>
          </cell>
        </row>
        <row r="515">
          <cell r="B515" t="str">
            <v>MEM-12871</v>
          </cell>
          <cell r="C515" t="str">
            <v>System display error message as 'Error occured while getting Free Volume' when user navigate to step 2 form page</v>
          </cell>
          <cell r="D515" t="str">
            <v>soumya.akkimardi</v>
          </cell>
          <cell r="E515" t="str">
            <v>soumya.akkimardi</v>
          </cell>
          <cell r="F515" t="str">
            <v>Closed</v>
          </cell>
          <cell r="G515">
            <v>44175.419444444444</v>
          </cell>
          <cell r="H515" t="str">
            <v>Moderate</v>
          </cell>
          <cell r="I515" t="str">
            <v>Medium</v>
          </cell>
          <cell r="K515">
            <v>44075.404166666667</v>
          </cell>
        </row>
        <row r="516">
          <cell r="B516" t="str">
            <v>MEM-12869</v>
          </cell>
          <cell r="C516" t="str">
            <v>The 'Membership Type' name in step 2 form page is displayed as &lt;Membership Type Name Member&gt; format eg: Exempt Member Member</v>
          </cell>
          <cell r="D516" t="str">
            <v>soumya.akkimardi</v>
          </cell>
          <cell r="E516" t="str">
            <v>soumya.akkimardi</v>
          </cell>
          <cell r="F516" t="str">
            <v>Closed</v>
          </cell>
          <cell r="G516">
            <v>44175.419444444444</v>
          </cell>
          <cell r="H516" t="str">
            <v>Minor</v>
          </cell>
          <cell r="I516" t="str">
            <v>Low</v>
          </cell>
          <cell r="K516">
            <v>44074.980555555558</v>
          </cell>
        </row>
        <row r="517">
          <cell r="B517" t="str">
            <v>MEM-12854</v>
          </cell>
          <cell r="C517" t="str">
            <v>‘Member Institution’ membership which is associated with the active committee is not showing up ‘My Committees’ menu on left nav in MEM application</v>
          </cell>
          <cell r="D517" t="str">
            <v>soumya.akkimardi</v>
          </cell>
          <cell r="E517" t="str">
            <v>soumya.akkimardi</v>
          </cell>
          <cell r="F517" t="str">
            <v>Closed</v>
          </cell>
          <cell r="G517">
            <v>44175.418749999997</v>
          </cell>
          <cell r="H517" t="str">
            <v>Moderate</v>
          </cell>
          <cell r="I517" t="str">
            <v>Medium</v>
          </cell>
          <cell r="K517">
            <v>44074.736111111109</v>
          </cell>
        </row>
        <row r="518">
          <cell r="B518" t="str">
            <v>MEM-12760</v>
          </cell>
          <cell r="C518" t="str">
            <v xml:space="preserve">Main Committee List is not getting Populated in the Drop down </v>
          </cell>
          <cell r="D518" t="str">
            <v>srinivas Yellamilli</v>
          </cell>
          <cell r="E518" t="str">
            <v>srinivas Yellamilli</v>
          </cell>
          <cell r="F518" t="str">
            <v>Closed</v>
          </cell>
          <cell r="G518">
            <v>44169.712500000001</v>
          </cell>
          <cell r="H518" t="str">
            <v>Showstopper</v>
          </cell>
          <cell r="I518" t="str">
            <v>Critical</v>
          </cell>
          <cell r="K518">
            <v>44071.552083333336</v>
          </cell>
        </row>
        <row r="519">
          <cell r="B519" t="str">
            <v>MEM-12648</v>
          </cell>
          <cell r="C519" t="str">
            <v>Stage - GetCommitteeList API - System displayed response code as 400 with response message as 'Error Occurred'</v>
          </cell>
          <cell r="D519" t="str">
            <v>soumya.akkimardi</v>
          </cell>
          <cell r="E519" t="str">
            <v>soumya.akkimardi</v>
          </cell>
          <cell r="F519" t="str">
            <v>Closed</v>
          </cell>
          <cell r="G519">
            <v>44175.40902777778</v>
          </cell>
          <cell r="H519" t="str">
            <v>Moderate</v>
          </cell>
          <cell r="I519" t="str">
            <v>Medium</v>
          </cell>
          <cell r="K519">
            <v>44070.884722222225</v>
          </cell>
        </row>
        <row r="520">
          <cell r="B520" t="str">
            <v>MEM-12624</v>
          </cell>
          <cell r="C520" t="str">
            <v>Vote attachments : Unable to upload files - Error occurred while uploading document message is displayed.</v>
          </cell>
          <cell r="D520" t="str">
            <v>Siddhartha Mutyala</v>
          </cell>
          <cell r="E520" t="str">
            <v>Siddhartha Mutyala</v>
          </cell>
          <cell r="F520" t="str">
            <v>Closed</v>
          </cell>
          <cell r="G520">
            <v>44246.585416666669</v>
          </cell>
          <cell r="H520" t="str">
            <v>Major</v>
          </cell>
          <cell r="I520" t="str">
            <v>High</v>
          </cell>
          <cell r="K520">
            <v>44070.543055555558</v>
          </cell>
        </row>
        <row r="521">
          <cell r="B521" t="str">
            <v>MEM-12620</v>
          </cell>
          <cell r="C521" t="str">
            <v>Regression : Getting 400 Error response, when we send API request to Save Vote as Draft / Submit Ballot Vote</v>
          </cell>
          <cell r="D521" t="str">
            <v>Siddhartha Mutyala</v>
          </cell>
          <cell r="E521" t="str">
            <v>Siddhartha Mutyala</v>
          </cell>
          <cell r="F521" t="str">
            <v>Closed</v>
          </cell>
          <cell r="G521">
            <v>44246.585416666669</v>
          </cell>
          <cell r="H521" t="str">
            <v>Major</v>
          </cell>
          <cell r="I521" t="str">
            <v>High</v>
          </cell>
          <cell r="K521">
            <v>44070.453472222223</v>
          </cell>
        </row>
        <row r="522">
          <cell r="B522" t="str">
            <v>MEM-12488</v>
          </cell>
          <cell r="C522" t="str">
            <v>Internal App-Blank Page is displayed when click on Work item in Audit Log Page/Deleted Work Item Page</v>
          </cell>
          <cell r="D522" t="str">
            <v>vinay.datla</v>
          </cell>
          <cell r="E522" t="str">
            <v>vinay.datla</v>
          </cell>
          <cell r="F522" t="str">
            <v>Closed</v>
          </cell>
          <cell r="G522">
            <v>44169.611111111109</v>
          </cell>
          <cell r="H522" t="str">
            <v>Major</v>
          </cell>
          <cell r="I522" t="str">
            <v>High</v>
          </cell>
          <cell r="K522">
            <v>44069.573611111111</v>
          </cell>
        </row>
        <row r="523">
          <cell r="B523" t="str">
            <v>MEM-12487</v>
          </cell>
          <cell r="C523" t="str">
            <v>Member Application- Not able to Submit the New Standard Work item</v>
          </cell>
          <cell r="D523" t="str">
            <v>srinivas Yellamilli</v>
          </cell>
          <cell r="E523" t="str">
            <v>srinivas Yellamilli</v>
          </cell>
          <cell r="F523" t="str">
            <v>Closed</v>
          </cell>
          <cell r="G523">
            <v>44172.486805555556</v>
          </cell>
          <cell r="H523" t="str">
            <v>Showstopper</v>
          </cell>
          <cell r="I523" t="str">
            <v>High</v>
          </cell>
          <cell r="K523">
            <v>44069.571527777778</v>
          </cell>
        </row>
        <row r="524">
          <cell r="B524" t="str">
            <v>MEM-12482</v>
          </cell>
          <cell r="C524" t="str">
            <v>Unable to log into 'Rules and Exception' application, the system displayed the blank page when user tries to login into application</v>
          </cell>
          <cell r="D524" t="str">
            <v>soumya.akkimardi</v>
          </cell>
          <cell r="E524" t="str">
            <v>soumya.akkimardi</v>
          </cell>
          <cell r="F524" t="str">
            <v>Closed</v>
          </cell>
          <cell r="G524">
            <v>44175.40902777778</v>
          </cell>
          <cell r="H524" t="str">
            <v>Showstopper</v>
          </cell>
          <cell r="I524" t="str">
            <v>High</v>
          </cell>
          <cell r="K524">
            <v>44069.479166666664</v>
          </cell>
        </row>
        <row r="525">
          <cell r="B525" t="str">
            <v>MEM-12427</v>
          </cell>
          <cell r="C525" t="str">
            <v>UAT- Stage-  Launch Admin Collab Area sign in page</v>
          </cell>
          <cell r="D525" t="str">
            <v>Priyanka Manocha</v>
          </cell>
          <cell r="E525" t="str">
            <v>srinivas Yellamilli</v>
          </cell>
          <cell r="F525" t="str">
            <v>Closed</v>
          </cell>
          <cell r="G525">
            <v>44172.486805555556</v>
          </cell>
          <cell r="H525" t="str">
            <v>Minor</v>
          </cell>
          <cell r="I525" t="str">
            <v>Medium</v>
          </cell>
          <cell r="K525">
            <v>44068.65347222222</v>
          </cell>
        </row>
        <row r="526">
          <cell r="B526" t="str">
            <v>MEM-12424</v>
          </cell>
          <cell r="C526" t="str">
            <v>UAT-Stage- Create Collaboration Area- Upload file default values</v>
          </cell>
          <cell r="D526" t="str">
            <v>Priyanka Manocha</v>
          </cell>
          <cell r="E526" t="str">
            <v>srinivas Yellamilli</v>
          </cell>
          <cell r="F526" t="str">
            <v>Closed</v>
          </cell>
          <cell r="G526">
            <v>44172.487500000003</v>
          </cell>
          <cell r="H526" t="str">
            <v>Moderate</v>
          </cell>
          <cell r="I526" t="str">
            <v>Low</v>
          </cell>
          <cell r="K526">
            <v>44068.637499999997</v>
          </cell>
        </row>
        <row r="527">
          <cell r="B527" t="str">
            <v>MEM-12423</v>
          </cell>
          <cell r="C527" t="str">
            <v>UAT-Stage- Internal App- Restore and the Audit log are not getting generated.</v>
          </cell>
          <cell r="D527" t="str">
            <v>Priyanka Manocha</v>
          </cell>
          <cell r="E527" t="str">
            <v>srinivas Yellamilli</v>
          </cell>
          <cell r="F527" t="str">
            <v>Closed</v>
          </cell>
          <cell r="G527">
            <v>44172.487500000003</v>
          </cell>
          <cell r="H527" t="str">
            <v>Moderate</v>
          </cell>
          <cell r="I527" t="str">
            <v>Medium</v>
          </cell>
          <cell r="K527">
            <v>44068.633333333331</v>
          </cell>
        </row>
        <row r="528">
          <cell r="B528" t="str">
            <v>MEM-12422</v>
          </cell>
          <cell r="C528" t="str">
            <v>UAT-Stage-Internal App-For deleted Work Item Username and the reason for delete is not getting displayed.</v>
          </cell>
          <cell r="D528" t="str">
            <v>Priyanka Manocha</v>
          </cell>
          <cell r="E528" t="str">
            <v>srinivas Yellamilli</v>
          </cell>
          <cell r="F528" t="str">
            <v>Closed</v>
          </cell>
          <cell r="G528">
            <v>44172.490277777775</v>
          </cell>
          <cell r="H528" t="str">
            <v>Moderate</v>
          </cell>
          <cell r="I528" t="str">
            <v>Low</v>
          </cell>
          <cell r="K528">
            <v>44068.629861111112</v>
          </cell>
        </row>
        <row r="529">
          <cell r="B529" t="str">
            <v>MEM-12419</v>
          </cell>
          <cell r="C529" t="str">
            <v>UAT-Stage- E-mails are Not getting Triggered to the sub committee officer title.</v>
          </cell>
          <cell r="D529" t="str">
            <v>Nicole Baldini</v>
          </cell>
          <cell r="E529" t="str">
            <v>srinivas Yellamilli</v>
          </cell>
          <cell r="F529" t="str">
            <v>Closed</v>
          </cell>
          <cell r="G529">
            <v>44236.771527777775</v>
          </cell>
          <cell r="H529" t="str">
            <v>Moderate</v>
          </cell>
          <cell r="I529" t="str">
            <v>Medium</v>
          </cell>
          <cell r="K529">
            <v>44068.615972222222</v>
          </cell>
        </row>
        <row r="530">
          <cell r="B530" t="str">
            <v>MEM-12418</v>
          </cell>
          <cell r="C530" t="str">
            <v>Migration - The 'Sub Committee' list in the UI and API response are not matching</v>
          </cell>
          <cell r="D530" t="str">
            <v>soumya.akkimardi</v>
          </cell>
          <cell r="E530" t="str">
            <v>soumya.akkimardi</v>
          </cell>
          <cell r="F530" t="str">
            <v>Blocked</v>
          </cell>
          <cell r="G530">
            <v>44265.776388888888</v>
          </cell>
          <cell r="H530" t="str">
            <v>Moderate</v>
          </cell>
          <cell r="I530" t="str">
            <v>Medium</v>
          </cell>
          <cell r="K530">
            <v>44068.613888888889</v>
          </cell>
        </row>
        <row r="531">
          <cell r="B531" t="str">
            <v>MEM-12417</v>
          </cell>
          <cell r="C531" t="str">
            <v>Migration - The 'Main Committee' list in the UI and API response are not matching</v>
          </cell>
          <cell r="D531" t="str">
            <v>soumya.akkimardi</v>
          </cell>
          <cell r="E531" t="str">
            <v>soumya.akkimardi</v>
          </cell>
          <cell r="F531" t="str">
            <v>Blocked</v>
          </cell>
          <cell r="G531">
            <v>44265.776388888888</v>
          </cell>
          <cell r="H531" t="str">
            <v>Moderate</v>
          </cell>
          <cell r="I531" t="str">
            <v>High</v>
          </cell>
          <cell r="K531">
            <v>44068.59375</v>
          </cell>
        </row>
        <row r="532">
          <cell r="B532" t="str">
            <v>MEM-12351</v>
          </cell>
          <cell r="C532" t="str">
            <v>Work Item Emails - Design Update - Submit a New Standard WK-E-mail Not Triggered to the Submitter.</v>
          </cell>
          <cell r="D532" t="str">
            <v>Lisa Sementa</v>
          </cell>
          <cell r="E532" t="str">
            <v>srinivas Yellamilli</v>
          </cell>
          <cell r="F532" t="str">
            <v>Closed</v>
          </cell>
          <cell r="G532">
            <v>44175.413194444445</v>
          </cell>
          <cell r="H532" t="str">
            <v>Major</v>
          </cell>
          <cell r="I532" t="str">
            <v>Medium</v>
          </cell>
          <cell r="K532">
            <v>44064.817361111112</v>
          </cell>
        </row>
        <row r="533">
          <cell r="B533" t="str">
            <v>MEM-12256</v>
          </cell>
          <cell r="C533" t="str">
            <v>I was able to select "reapproval" for the ballot action, but once i navigated to the step where i select the standard to reapprove there was no active standards under that subcommittee (D02.04)</v>
          </cell>
          <cell r="D533" t="str">
            <v>Siddhartha Mutyala</v>
          </cell>
          <cell r="E533" t="str">
            <v>James Farrell</v>
          </cell>
          <cell r="F533" t="str">
            <v>Closed</v>
          </cell>
          <cell r="G533">
            <v>44236.768750000003</v>
          </cell>
          <cell r="H533" t="str">
            <v>Moderate</v>
          </cell>
          <cell r="I533" t="str">
            <v>Medium</v>
          </cell>
          <cell r="K533">
            <v>44063.338194444441</v>
          </cell>
        </row>
        <row r="534">
          <cell r="B534" t="str">
            <v>MEM-12255</v>
          </cell>
          <cell r="C534" t="str">
            <v>Search for member on internal app not recognizing first and last name search.</v>
          </cell>
          <cell r="D534" t="str">
            <v>Sachi Rai</v>
          </cell>
          <cell r="E534" t="str">
            <v>James Farrell</v>
          </cell>
          <cell r="F534" t="str">
            <v>Closed</v>
          </cell>
          <cell r="G534">
            <v>44243.26666666667</v>
          </cell>
          <cell r="H534" t="str">
            <v>Moderate</v>
          </cell>
          <cell r="J534" t="str">
            <v>Regression</v>
          </cell>
          <cell r="K534">
            <v>44063.294444444444</v>
          </cell>
        </row>
        <row r="535">
          <cell r="B535" t="str">
            <v>MEM-12251</v>
          </cell>
          <cell r="C535" t="str">
            <v xml:space="preserve">The year date order appears inaccurate. See screen shot. I think (2012) should appear before (2013). </v>
          </cell>
          <cell r="D535" t="str">
            <v>Priyanka Manocha</v>
          </cell>
          <cell r="E535" t="str">
            <v>Suzanne Daulerio</v>
          </cell>
          <cell r="F535" t="str">
            <v>Closed</v>
          </cell>
          <cell r="G535">
            <v>44174.780555555553</v>
          </cell>
          <cell r="K535">
            <v>44062.874305555553</v>
          </cell>
        </row>
        <row r="536">
          <cell r="B536" t="str">
            <v>MEM-12249</v>
          </cell>
          <cell r="C536" t="str">
            <v>Error received when navigating to the MyCommittees page from the last page registering WK</v>
          </cell>
          <cell r="D536" t="str">
            <v>Priyanka Manocha</v>
          </cell>
          <cell r="E536" t="str">
            <v>Lisa Sementa</v>
          </cell>
          <cell r="F536" t="str">
            <v>Closed</v>
          </cell>
          <cell r="G536">
            <v>44174.780555555553</v>
          </cell>
          <cell r="K536">
            <v>44062.85833333333</v>
          </cell>
        </row>
        <row r="537">
          <cell r="B537" t="str">
            <v>MEM-12142</v>
          </cell>
          <cell r="C537" t="str">
            <v>Migration - The member list in 'Committee Roster' grid and the member list displayed in the database are not matching</v>
          </cell>
          <cell r="D537" t="str">
            <v>soumya.akkimardi</v>
          </cell>
          <cell r="E537" t="str">
            <v>soumya.akkimardi</v>
          </cell>
          <cell r="F537" t="str">
            <v>Blocked</v>
          </cell>
          <cell r="G537">
            <v>44265.776388888888</v>
          </cell>
          <cell r="H537" t="str">
            <v>Major</v>
          </cell>
          <cell r="I537" t="str">
            <v>High</v>
          </cell>
          <cell r="K537">
            <v>44061.668055555558</v>
          </cell>
        </row>
        <row r="538">
          <cell r="B538" t="str">
            <v>MEM-12120</v>
          </cell>
          <cell r="C538" t="str">
            <v>Stage - In 'Provide Representative Information' form page the country drop down is not sorted alphabetically in ascending order</v>
          </cell>
          <cell r="D538" t="str">
            <v>soumya.akkimardi</v>
          </cell>
          <cell r="E538" t="str">
            <v>soumya.akkimardi</v>
          </cell>
          <cell r="F538" t="str">
            <v>Closed</v>
          </cell>
          <cell r="G538">
            <v>44175.40902777778</v>
          </cell>
          <cell r="H538" t="str">
            <v>Minor</v>
          </cell>
          <cell r="I538" t="str">
            <v>Medium</v>
          </cell>
          <cell r="K538">
            <v>44060.838888888888</v>
          </cell>
        </row>
        <row r="539">
          <cell r="B539" t="str">
            <v>MEM-12119</v>
          </cell>
          <cell r="C539" t="str">
            <v>Stage - System didn't display pre-populated values in 'Provide Representative Information' form page</v>
          </cell>
          <cell r="D539" t="str">
            <v>Tanmay Verma</v>
          </cell>
          <cell r="E539" t="str">
            <v>soumya.akkimardi</v>
          </cell>
          <cell r="F539" t="str">
            <v>Reopened</v>
          </cell>
          <cell r="G539">
            <v>44175.40902777778</v>
          </cell>
          <cell r="H539" t="str">
            <v>Moderate</v>
          </cell>
          <cell r="I539" t="str">
            <v>High</v>
          </cell>
          <cell r="K539">
            <v>44060.826388888891</v>
          </cell>
        </row>
        <row r="540">
          <cell r="B540" t="str">
            <v>MEM-12080</v>
          </cell>
          <cell r="C540" t="str">
            <v xml:space="preserve">Membership App - Standards Tracking page is not loading </v>
          </cell>
          <cell r="D540" t="str">
            <v>Hasitha Turlapati</v>
          </cell>
          <cell r="E540" t="str">
            <v>Hasitha Turlapati</v>
          </cell>
          <cell r="F540" t="str">
            <v>Closed</v>
          </cell>
          <cell r="G540">
            <v>44169.574305555558</v>
          </cell>
          <cell r="H540" t="str">
            <v>Showstopper</v>
          </cell>
          <cell r="I540" t="str">
            <v>Medium</v>
          </cell>
          <cell r="K540">
            <v>44057.923611111109</v>
          </cell>
        </row>
        <row r="541">
          <cell r="B541" t="str">
            <v>MEM-12077</v>
          </cell>
          <cell r="C541" t="str">
            <v>My Work items Page Not Loading  when member click on the My Work items Under MY tools</v>
          </cell>
          <cell r="D541" t="str">
            <v>srinivas Yellamilli</v>
          </cell>
          <cell r="E541" t="str">
            <v>srinivas Yellamilli</v>
          </cell>
          <cell r="F541" t="str">
            <v>Closed</v>
          </cell>
          <cell r="G541">
            <v>44172.488194444442</v>
          </cell>
          <cell r="H541" t="str">
            <v>Moderate</v>
          </cell>
          <cell r="I541" t="str">
            <v>Medium</v>
          </cell>
          <cell r="K541">
            <v>44057.726388888892</v>
          </cell>
        </row>
        <row r="542">
          <cell r="B542" t="str">
            <v>MEM-12073</v>
          </cell>
          <cell r="C542" t="str">
            <v>Member App- Blank page  while navigating to Ballots, My Outstanding ballots</v>
          </cell>
          <cell r="D542" t="str">
            <v>vinay.datla</v>
          </cell>
          <cell r="E542" t="str">
            <v>vinay.datla</v>
          </cell>
          <cell r="F542" t="str">
            <v>Closed</v>
          </cell>
          <cell r="G542">
            <v>44172.488194444442</v>
          </cell>
          <cell r="H542" t="str">
            <v>Major</v>
          </cell>
          <cell r="I542" t="str">
            <v>High</v>
          </cell>
          <cell r="K542">
            <v>44057.696527777778</v>
          </cell>
        </row>
        <row r="543">
          <cell r="B543" t="str">
            <v>MEM-12072</v>
          </cell>
          <cell r="C543" t="str">
            <v>My Collaboration Area- Create Work item Collaboration- Error Message " Error occurred while getting work item list"</v>
          </cell>
          <cell r="D543" t="str">
            <v>vinay.datla</v>
          </cell>
          <cell r="E543" t="str">
            <v>vinay.datla</v>
          </cell>
          <cell r="F543" t="str">
            <v>Closed</v>
          </cell>
          <cell r="G543">
            <v>44175.413194444445</v>
          </cell>
          <cell r="H543" t="str">
            <v>Major</v>
          </cell>
          <cell r="I543" t="str">
            <v>High</v>
          </cell>
          <cell r="K543">
            <v>44057.689583333333</v>
          </cell>
        </row>
        <row r="544">
          <cell r="B544" t="str">
            <v>MEM-12071</v>
          </cell>
          <cell r="C544" t="str">
            <v>UI : Unable to submit ballot items for any of the actions - unknown error is displayed.</v>
          </cell>
          <cell r="D544" t="str">
            <v>Siddhartha Mutyala</v>
          </cell>
          <cell r="E544" t="str">
            <v>Siddhartha Mutyala</v>
          </cell>
          <cell r="F544" t="str">
            <v>Closed</v>
          </cell>
          <cell r="G544">
            <v>44246.585416666669</v>
          </cell>
          <cell r="H544" t="str">
            <v>Major</v>
          </cell>
          <cell r="I544" t="str">
            <v>High</v>
          </cell>
          <cell r="K544">
            <v>44057.663194444445</v>
          </cell>
        </row>
        <row r="545">
          <cell r="B545" t="str">
            <v>MEM-12048</v>
          </cell>
          <cell r="C545" t="str">
            <v>Intermittent Issue - The 'Membership' name is not displayed in reinstate form page when the user clears the information entered by them in form page</v>
          </cell>
          <cell r="D545" t="str">
            <v>soumya.akkimardi</v>
          </cell>
          <cell r="E545" t="str">
            <v>soumya.akkimardi</v>
          </cell>
          <cell r="F545" t="str">
            <v>Closed</v>
          </cell>
          <cell r="G545">
            <v>44175.419444444444</v>
          </cell>
          <cell r="H545" t="str">
            <v>Moderate</v>
          </cell>
          <cell r="I545" t="str">
            <v>Medium</v>
          </cell>
          <cell r="K545">
            <v>44056.708333333336</v>
          </cell>
        </row>
        <row r="546">
          <cell r="B546" t="str">
            <v>MEM-12045</v>
          </cell>
          <cell r="C546" t="str">
            <v>Intermittent Issue - Renewal Representative Member - System displayed ‘Select Free Volume’ panel without any volume list and ‘Error Occurred’ message is displayed in renewal form page</v>
          </cell>
          <cell r="D546" t="str">
            <v>soumya.akkimardi</v>
          </cell>
          <cell r="E546" t="str">
            <v>soumya.akkimardi</v>
          </cell>
          <cell r="F546" t="str">
            <v>Closed</v>
          </cell>
          <cell r="G546">
            <v>44175.419444444444</v>
          </cell>
          <cell r="H546" t="str">
            <v>Moderate</v>
          </cell>
          <cell r="I546" t="str">
            <v>Medium</v>
          </cell>
          <cell r="K546">
            <v>44056.697222222225</v>
          </cell>
        </row>
        <row r="547">
          <cell r="B547" t="str">
            <v>MEM-12044</v>
          </cell>
          <cell r="C547" t="str">
            <v>System displayed 'Error Occurred' message when member clicked on submit/checkout button.</v>
          </cell>
          <cell r="D547" t="str">
            <v>soumya.akkimardi</v>
          </cell>
          <cell r="E547" t="str">
            <v>soumya.akkimardi</v>
          </cell>
          <cell r="F547" t="str">
            <v>Closed</v>
          </cell>
          <cell r="G547">
            <v>44175.40902777778</v>
          </cell>
          <cell r="H547" t="str">
            <v>Moderate</v>
          </cell>
          <cell r="I547" t="str">
            <v>High</v>
          </cell>
          <cell r="K547">
            <v>44056.68472222222</v>
          </cell>
        </row>
        <row r="548">
          <cell r="B548" t="str">
            <v>MEM-12043</v>
          </cell>
          <cell r="C548" t="str">
            <v xml:space="preserve">[Data Issue] - Internal Application - Unexpected error occurred while trying to edit and save a work item </v>
          </cell>
          <cell r="D548" t="str">
            <v>Hasitha Turlapati</v>
          </cell>
          <cell r="E548" t="str">
            <v>Hasitha Turlapati</v>
          </cell>
          <cell r="F548" t="str">
            <v>Closed</v>
          </cell>
          <cell r="G548">
            <v>44169.575694444444</v>
          </cell>
          <cell r="H548" t="str">
            <v>Major</v>
          </cell>
          <cell r="I548" t="str">
            <v>Medium</v>
          </cell>
          <cell r="K548">
            <v>44056.669444444444</v>
          </cell>
        </row>
        <row r="549">
          <cell r="B549" t="str">
            <v>MEM-12042</v>
          </cell>
          <cell r="C549" t="str">
            <v>System didn't display primary activities in 'Please select one of the following categories that most appropriately describes you or the organization you represent.' field</v>
          </cell>
          <cell r="D549" t="str">
            <v>soumya.akkimardi</v>
          </cell>
          <cell r="E549" t="str">
            <v>soumya.akkimardi</v>
          </cell>
          <cell r="F549" t="str">
            <v>Closed</v>
          </cell>
          <cell r="G549">
            <v>44175.419444444444</v>
          </cell>
          <cell r="H549" t="str">
            <v>Moderate</v>
          </cell>
          <cell r="I549" t="str">
            <v>High</v>
          </cell>
          <cell r="K549">
            <v>44056.665972222225</v>
          </cell>
        </row>
        <row r="550">
          <cell r="B550" t="str">
            <v>MEM-12041</v>
          </cell>
          <cell r="C550" t="str">
            <v>Internal Application - Audit Log Not getting generated</v>
          </cell>
          <cell r="D550" t="str">
            <v>Hasitha Turlapati</v>
          </cell>
          <cell r="E550" t="str">
            <v>Hasitha Turlapati</v>
          </cell>
          <cell r="F550" t="str">
            <v>Closed</v>
          </cell>
          <cell r="G550">
            <v>44169.576388888891</v>
          </cell>
          <cell r="H550" t="str">
            <v>Major</v>
          </cell>
          <cell r="I550" t="str">
            <v>High</v>
          </cell>
          <cell r="K550">
            <v>44056.622916666667</v>
          </cell>
        </row>
        <row r="551">
          <cell r="B551" t="str">
            <v>MEM-12040</v>
          </cell>
          <cell r="C551" t="str">
            <v>In-Active Report link is not displayed under Ballots &amp; Work items.</v>
          </cell>
          <cell r="D551" t="str">
            <v>Siddhartha Mutyala</v>
          </cell>
          <cell r="E551" t="str">
            <v>Siddhartha Mutyala</v>
          </cell>
          <cell r="F551" t="str">
            <v>Closed</v>
          </cell>
          <cell r="G551">
            <v>44246.585416666669</v>
          </cell>
          <cell r="H551" t="str">
            <v>Moderate</v>
          </cell>
          <cell r="I551" t="str">
            <v>High</v>
          </cell>
          <cell r="K551">
            <v>44056.620833333334</v>
          </cell>
        </row>
        <row r="552">
          <cell r="B552" t="str">
            <v>MEM-12037</v>
          </cell>
          <cell r="C552" t="str">
            <v xml:space="preserve">Error Occurred While Submitting the New/Revision Standard Work Item </v>
          </cell>
          <cell r="D552" t="str">
            <v>srinivas Yellamilli</v>
          </cell>
          <cell r="E552" t="str">
            <v>srinivas Yellamilli</v>
          </cell>
          <cell r="F552" t="str">
            <v>Closed</v>
          </cell>
          <cell r="G552">
            <v>44172.488888888889</v>
          </cell>
          <cell r="H552" t="str">
            <v>Major</v>
          </cell>
          <cell r="I552" t="str">
            <v>High</v>
          </cell>
          <cell r="K552">
            <v>44056.543749999997</v>
          </cell>
        </row>
        <row r="553">
          <cell r="B553" t="str">
            <v>MEM-11918</v>
          </cell>
          <cell r="C553" t="str">
            <v xml:space="preserve">API : Unable to view the JSON Response in the Body, for Society Review when Invalid format is triggered. </v>
          </cell>
          <cell r="D553" t="str">
            <v>Siddhartha Mutyala</v>
          </cell>
          <cell r="E553" t="str">
            <v>Siddhartha Mutyala</v>
          </cell>
          <cell r="F553" t="str">
            <v>Closed</v>
          </cell>
          <cell r="G553">
            <v>44246.585416666669</v>
          </cell>
          <cell r="H553" t="str">
            <v>Moderate</v>
          </cell>
          <cell r="I553" t="str">
            <v>Medium</v>
          </cell>
          <cell r="K553">
            <v>44055.634722222225</v>
          </cell>
        </row>
        <row r="554">
          <cell r="B554" t="str">
            <v>MEM-11917</v>
          </cell>
          <cell r="C554" t="str">
            <v>Staging-API-Getting Internal server error(500) for Save Vote API.</v>
          </cell>
          <cell r="D554" t="str">
            <v>Sai Kumar Kodipetla</v>
          </cell>
          <cell r="E554" t="str">
            <v>Sai Kumar Kodipetla</v>
          </cell>
          <cell r="F554" t="str">
            <v>Closed</v>
          </cell>
          <cell r="G554">
            <v>44173.656944444447</v>
          </cell>
          <cell r="H554" t="str">
            <v>Moderate</v>
          </cell>
          <cell r="I554" t="str">
            <v>Medium</v>
          </cell>
          <cell r="K554">
            <v>44055.5</v>
          </cell>
        </row>
        <row r="555">
          <cell r="B555" t="str">
            <v>MEM-11878</v>
          </cell>
          <cell r="C555" t="str">
            <v>Malicious File Upload - DAST (Dynamic Application Security Testing)</v>
          </cell>
          <cell r="D555" t="str">
            <v>srinivas Yellamilli</v>
          </cell>
          <cell r="E555" t="str">
            <v>Abhishek Thatipalli</v>
          </cell>
          <cell r="F555" t="str">
            <v>Closed</v>
          </cell>
          <cell r="G555">
            <v>44175.520833333336</v>
          </cell>
          <cell r="H555" t="str">
            <v>Moderate</v>
          </cell>
          <cell r="I555" t="str">
            <v>Medium</v>
          </cell>
          <cell r="K555">
            <v>44053.794444444444</v>
          </cell>
        </row>
        <row r="556">
          <cell r="B556" t="str">
            <v>MEM-11843</v>
          </cell>
          <cell r="C556" t="str">
            <v>Staff Internal Application - Add Member - The field label for 'Consultant' primary activity is not correct</v>
          </cell>
          <cell r="D556" t="str">
            <v>soumya.akkimardi</v>
          </cell>
          <cell r="E556" t="str">
            <v>soumya.akkimardi</v>
          </cell>
          <cell r="F556" t="str">
            <v>Closed</v>
          </cell>
          <cell r="G556">
            <v>44175.419444444444</v>
          </cell>
          <cell r="H556" t="str">
            <v>Minor</v>
          </cell>
          <cell r="I556" t="str">
            <v>Low</v>
          </cell>
          <cell r="K556">
            <v>44052.833333333336</v>
          </cell>
        </row>
        <row r="557">
          <cell r="B557" t="str">
            <v>MEM-11842</v>
          </cell>
          <cell r="C557" t="str">
            <v>Staff Internal Application - Add Member - The field label for consumer primary activity is not correct</v>
          </cell>
          <cell r="D557" t="str">
            <v>soumya.akkimardi</v>
          </cell>
          <cell r="E557" t="str">
            <v>soumya.akkimardi</v>
          </cell>
          <cell r="F557" t="str">
            <v>Closed</v>
          </cell>
          <cell r="G557">
            <v>44175.419444444444</v>
          </cell>
          <cell r="H557" t="str">
            <v>Minor</v>
          </cell>
          <cell r="I557" t="str">
            <v>Low</v>
          </cell>
          <cell r="K557">
            <v>44052.827777777777</v>
          </cell>
        </row>
        <row r="558">
          <cell r="B558" t="str">
            <v>MEM-11841</v>
          </cell>
          <cell r="C558" t="str">
            <v>Intermittent Issue: The left panel in 'My ASTM' landing page is not showing up</v>
          </cell>
          <cell r="D558" t="str">
            <v>soumya.akkimardi</v>
          </cell>
          <cell r="E558" t="str">
            <v>soumya.akkimardi</v>
          </cell>
          <cell r="F558" t="str">
            <v>Closed</v>
          </cell>
          <cell r="G558">
            <v>44175.40902777778</v>
          </cell>
          <cell r="H558" t="str">
            <v>Moderate</v>
          </cell>
          <cell r="I558" t="str">
            <v>Medium</v>
          </cell>
          <cell r="K558">
            <v>44052.822916666664</v>
          </cell>
        </row>
        <row r="559">
          <cell r="B559" t="str">
            <v>MEM-11840</v>
          </cell>
          <cell r="C559" t="str">
            <v xml:space="preserve">Migration - Unable to update 'Paid Status' in staff internal application for 'Representative' member </v>
          </cell>
          <cell r="D559" t="str">
            <v>soumya.akkimardi</v>
          </cell>
          <cell r="E559" t="str">
            <v>soumya.akkimardi</v>
          </cell>
          <cell r="F559" t="str">
            <v>Blocked</v>
          </cell>
          <cell r="G559">
            <v>44249.756249999999</v>
          </cell>
          <cell r="H559" t="str">
            <v>Moderate</v>
          </cell>
          <cell r="I559" t="str">
            <v>High</v>
          </cell>
          <cell r="K559">
            <v>44052.818749999999</v>
          </cell>
        </row>
        <row r="560">
          <cell r="B560" t="str">
            <v>MEM-11839</v>
          </cell>
          <cell r="C560" t="str">
            <v>Issue with the fields which displayed below 'What best describes your consulting firm?' for consultant primary activity</v>
          </cell>
          <cell r="D560" t="str">
            <v>soumya.akkimardi</v>
          </cell>
          <cell r="E560" t="str">
            <v>soumya.akkimardi</v>
          </cell>
          <cell r="F560" t="str">
            <v>Closed</v>
          </cell>
          <cell r="G560">
            <v>44175.419444444444</v>
          </cell>
          <cell r="H560" t="str">
            <v>Moderate</v>
          </cell>
          <cell r="I560" t="str">
            <v>Medium</v>
          </cell>
          <cell r="K560">
            <v>44052.817361111112</v>
          </cell>
        </row>
        <row r="561">
          <cell r="B561" t="str">
            <v>MEM-11748</v>
          </cell>
          <cell r="C561" t="str">
            <v>API : When API getting Bad Request or NotFound response,then the Response body is in HTML</v>
          </cell>
          <cell r="D561" t="str">
            <v>Sai Kumar Kodipetla</v>
          </cell>
          <cell r="E561" t="str">
            <v>Sai Kumar Kodipetla</v>
          </cell>
          <cell r="F561" t="str">
            <v>Closed</v>
          </cell>
          <cell r="G561">
            <v>44173.656944444447</v>
          </cell>
          <cell r="H561" t="str">
            <v>Moderate</v>
          </cell>
          <cell r="I561" t="str">
            <v>Medium</v>
          </cell>
          <cell r="K561">
            <v>44049.5</v>
          </cell>
        </row>
        <row r="562">
          <cell r="B562" t="str">
            <v>MEM-11610</v>
          </cell>
          <cell r="C562" t="str">
            <v>Staff Internal Application - System displayed an error message as 'Error occurred while getting member list' and no data is displayed in 'Members' list page</v>
          </cell>
          <cell r="D562" t="str">
            <v>Anwesh Patukuri</v>
          </cell>
          <cell r="E562" t="str">
            <v>soumya.akkimardi</v>
          </cell>
          <cell r="F562" t="str">
            <v>Closed</v>
          </cell>
          <cell r="G562">
            <v>44175.419444444444</v>
          </cell>
          <cell r="H562" t="str">
            <v>Major</v>
          </cell>
          <cell r="I562" t="str">
            <v>High</v>
          </cell>
          <cell r="K562">
            <v>44048.469444444447</v>
          </cell>
        </row>
        <row r="563">
          <cell r="B563" t="str">
            <v>MEM-11609</v>
          </cell>
          <cell r="C563" t="str">
            <v xml:space="preserve">System didn't display left nav menu when member login into MEM application with historical account number </v>
          </cell>
          <cell r="D563" t="str">
            <v>soumya.akkimardi</v>
          </cell>
          <cell r="E563" t="str">
            <v>soumya.akkimardi</v>
          </cell>
          <cell r="F563" t="str">
            <v>Closed</v>
          </cell>
          <cell r="G563">
            <v>44175.40902777778</v>
          </cell>
          <cell r="H563" t="str">
            <v>Major</v>
          </cell>
          <cell r="I563" t="str">
            <v>High</v>
          </cell>
          <cell r="K563">
            <v>44048.463888888888</v>
          </cell>
        </row>
        <row r="564">
          <cell r="B564" t="str">
            <v>MEM-11608</v>
          </cell>
          <cell r="C564" t="str">
            <v xml:space="preserve">Get 'Historical' Account Status of Member - System displayed message as 'Unauthorized access' </v>
          </cell>
          <cell r="D564" t="str">
            <v>soumya.akkimardi</v>
          </cell>
          <cell r="E564" t="str">
            <v>soumya.akkimardi</v>
          </cell>
          <cell r="F564" t="str">
            <v>Closed</v>
          </cell>
          <cell r="G564">
            <v>44175.40902777778</v>
          </cell>
          <cell r="H564" t="str">
            <v>Moderate</v>
          </cell>
          <cell r="I564" t="str">
            <v>High</v>
          </cell>
          <cell r="K564">
            <v>44048.458333333336</v>
          </cell>
        </row>
        <row r="565">
          <cell r="B565" t="str">
            <v>MEM-11588</v>
          </cell>
          <cell r="C565" t="str">
            <v>[Improvement] Sponsoring subcommittee field is not displaying an error message while saved with blank value</v>
          </cell>
          <cell r="D565" t="str">
            <v>Hasitha Turlapati</v>
          </cell>
          <cell r="E565" t="str">
            <v>Hasitha Turlapati</v>
          </cell>
          <cell r="F565" t="str">
            <v>Closed</v>
          </cell>
          <cell r="G565">
            <v>44169.57708333333</v>
          </cell>
          <cell r="H565" t="str">
            <v>Major</v>
          </cell>
          <cell r="I565" t="str">
            <v>High</v>
          </cell>
          <cell r="K565">
            <v>44047.613888888889</v>
          </cell>
        </row>
        <row r="566">
          <cell r="B566" t="str">
            <v>MEM-11582</v>
          </cell>
          <cell r="C566" t="str">
            <v>For 'Consultant' primary activity we have a field with name 'What does the Organization(s) you represent produce/sell?' but in review and confirmation page it's displayed as 'What does the Organization(s) you represent produces/sells?'</v>
          </cell>
          <cell r="D566" t="str">
            <v>soumya.akkimardi</v>
          </cell>
          <cell r="E566" t="str">
            <v>soumya.akkimardi</v>
          </cell>
          <cell r="F566" t="str">
            <v>Closed</v>
          </cell>
          <cell r="G566">
            <v>44175.40902777778</v>
          </cell>
          <cell r="H566" t="str">
            <v>Minor</v>
          </cell>
          <cell r="I566" t="str">
            <v>Low</v>
          </cell>
          <cell r="K566">
            <v>44047.564583333333</v>
          </cell>
        </row>
        <row r="567">
          <cell r="B567" t="str">
            <v>MEM-11570</v>
          </cell>
          <cell r="C567" t="str">
            <v xml:space="preserve">System didn't display 'Informational Member' membership type option in add member page </v>
          </cell>
          <cell r="D567" t="str">
            <v>soumya.akkimardi</v>
          </cell>
          <cell r="E567" t="str">
            <v>soumya.akkimardi</v>
          </cell>
          <cell r="F567" t="str">
            <v>Closed</v>
          </cell>
          <cell r="G567">
            <v>44175.418749999997</v>
          </cell>
          <cell r="I567" t="str">
            <v>Medium</v>
          </cell>
          <cell r="K567">
            <v>44046.954861111109</v>
          </cell>
        </row>
        <row r="568">
          <cell r="B568" t="str">
            <v>MEM-11566</v>
          </cell>
          <cell r="C568" t="str">
            <v>Membership_Login_ Sign In Button is not working</v>
          </cell>
          <cell r="D568" t="str">
            <v>Hasitha Turlapati</v>
          </cell>
          <cell r="E568" t="str">
            <v>Hasitha Turlapati</v>
          </cell>
          <cell r="F568" t="str">
            <v>Closed</v>
          </cell>
          <cell r="G568">
            <v>44169.594444444447</v>
          </cell>
          <cell r="H568" t="str">
            <v>Major</v>
          </cell>
          <cell r="I568" t="str">
            <v>High</v>
          </cell>
          <cell r="K568">
            <v>44046.844444444447</v>
          </cell>
        </row>
        <row r="569">
          <cell r="B569" t="str">
            <v>MEM-11561</v>
          </cell>
          <cell r="C569" t="str">
            <v>API : When Special Characters are Entered Getting Response in HTML</v>
          </cell>
          <cell r="D569" t="str">
            <v>Siddhartha Mutyala</v>
          </cell>
          <cell r="E569" t="str">
            <v>Sai Kumar Kodipetla</v>
          </cell>
          <cell r="F569" t="str">
            <v>Closed</v>
          </cell>
          <cell r="G569">
            <v>44173.656944444447</v>
          </cell>
          <cell r="H569" t="str">
            <v>Minor</v>
          </cell>
          <cell r="I569" t="str">
            <v>Medium</v>
          </cell>
          <cell r="K569">
            <v>44046.711805555555</v>
          </cell>
        </row>
        <row r="570">
          <cell r="B570" t="str">
            <v>MEM-11560</v>
          </cell>
          <cell r="C570" t="str">
            <v>Error Message - Uknown Error Occurred - While Creating or Editing the New/Revision Standard Work Item.</v>
          </cell>
          <cell r="D570" t="str">
            <v>srinivas Yellamilli</v>
          </cell>
          <cell r="E570" t="str">
            <v>srinivas Yellamilli</v>
          </cell>
          <cell r="F570" t="str">
            <v>Closed</v>
          </cell>
          <cell r="G570">
            <v>44169.738194444442</v>
          </cell>
          <cell r="H570" t="str">
            <v>Major</v>
          </cell>
          <cell r="I570" t="str">
            <v>Critical</v>
          </cell>
          <cell r="K570">
            <v>44046.705555555556</v>
          </cell>
        </row>
        <row r="571">
          <cell r="B571" t="str">
            <v>MEM-11559</v>
          </cell>
          <cell r="C571" t="str">
            <v>API : When Invalid Parameter is passed to GET request, Response should be 400 Bad request instead it is showing 404 error.</v>
          </cell>
          <cell r="D571" t="str">
            <v>Siddhartha Mutyala</v>
          </cell>
          <cell r="E571" t="str">
            <v>Siddhartha Mutyala</v>
          </cell>
          <cell r="F571" t="str">
            <v>Closed</v>
          </cell>
          <cell r="G571">
            <v>44246.585416666669</v>
          </cell>
          <cell r="H571" t="str">
            <v>Moderate</v>
          </cell>
          <cell r="I571" t="str">
            <v>Medium</v>
          </cell>
          <cell r="K571">
            <v>44046.688194444447</v>
          </cell>
        </row>
        <row r="572">
          <cell r="B572" t="str">
            <v>MEM-11558</v>
          </cell>
          <cell r="C572" t="str">
            <v>ASTM 2.0- My Collaboration Area - Create work item Collaboration - Step 3 -  Upload Options - "No" option is selected by default</v>
          </cell>
          <cell r="D572" t="str">
            <v>vinay.datla</v>
          </cell>
          <cell r="E572" t="str">
            <v>vinay.datla</v>
          </cell>
          <cell r="F572" t="str">
            <v>Closed</v>
          </cell>
          <cell r="G572">
            <v>44169.737500000003</v>
          </cell>
          <cell r="H572" t="str">
            <v>Moderate</v>
          </cell>
          <cell r="I572" t="str">
            <v>Medium</v>
          </cell>
          <cell r="K572">
            <v>44046.684027777781</v>
          </cell>
        </row>
        <row r="573">
          <cell r="B573" t="str">
            <v>MEM-11557</v>
          </cell>
          <cell r="C573" t="str">
            <v>API : When Invalid Special Characters are Entered there is difference in the Response for various Special Characters.</v>
          </cell>
          <cell r="D573" t="str">
            <v>Siddhartha Mutyala</v>
          </cell>
          <cell r="E573" t="str">
            <v>Siddhartha Mutyala</v>
          </cell>
          <cell r="F573" t="str">
            <v>Closed</v>
          </cell>
          <cell r="G573">
            <v>44246.585416666669</v>
          </cell>
          <cell r="H573" t="str">
            <v>Moderate</v>
          </cell>
          <cell r="I573" t="str">
            <v>High</v>
          </cell>
          <cell r="K573">
            <v>44046.663194444445</v>
          </cell>
        </row>
        <row r="574">
          <cell r="B574" t="str">
            <v>MEM-11492</v>
          </cell>
          <cell r="C574" t="str">
            <v xml:space="preserve">Unable to access roster maintenance application </v>
          </cell>
          <cell r="D574" t="str">
            <v>soumya.akkimardi</v>
          </cell>
          <cell r="E574" t="str">
            <v>soumya.akkimardi</v>
          </cell>
          <cell r="F574" t="str">
            <v>Closed</v>
          </cell>
          <cell r="G574">
            <v>44175.419444444444</v>
          </cell>
          <cell r="H574" t="str">
            <v>Moderate</v>
          </cell>
          <cell r="I574" t="str">
            <v>High</v>
          </cell>
          <cell r="K574">
            <v>44043.693749999999</v>
          </cell>
        </row>
        <row r="575">
          <cell r="B575" t="str">
            <v>MEM-11489</v>
          </cell>
          <cell r="C575" t="str">
            <v>In member on-boarding form pages the header menu is not displayed</v>
          </cell>
          <cell r="D575" t="str">
            <v>soumya.akkimardi</v>
          </cell>
          <cell r="E575" t="str">
            <v>soumya.akkimardi</v>
          </cell>
          <cell r="F575" t="str">
            <v>Closed</v>
          </cell>
          <cell r="G575">
            <v>44175.40902777778</v>
          </cell>
          <cell r="H575" t="str">
            <v>Moderate</v>
          </cell>
          <cell r="I575" t="str">
            <v>Medium</v>
          </cell>
          <cell r="K575">
            <v>44043.67083333333</v>
          </cell>
        </row>
        <row r="576">
          <cell r="B576" t="str">
            <v>MEM-11426</v>
          </cell>
          <cell r="C576" t="str">
            <v>Staging : "Unknown error occurred" - error message is displayed when we User Submits the Ballot Item.</v>
          </cell>
          <cell r="D576" t="str">
            <v>Siddhartha Mutyala</v>
          </cell>
          <cell r="E576" t="str">
            <v>Siddhartha Mutyala</v>
          </cell>
          <cell r="F576" t="str">
            <v>Closed</v>
          </cell>
          <cell r="G576">
            <v>44246.585416666669</v>
          </cell>
          <cell r="H576" t="str">
            <v>Major</v>
          </cell>
          <cell r="I576" t="str">
            <v>High</v>
          </cell>
          <cell r="K576">
            <v>44042.524305555555</v>
          </cell>
        </row>
        <row r="577">
          <cell r="B577" t="str">
            <v>MEM-11399</v>
          </cell>
          <cell r="C577" t="str">
            <v>API : Vote Status - Member Id : 500 Internal Server error response is displayed instead of 400 Bad Request response.</v>
          </cell>
          <cell r="D577" t="str">
            <v>Siddhartha Mutyala</v>
          </cell>
          <cell r="E577" t="str">
            <v>Siddhartha Mutyala</v>
          </cell>
          <cell r="F577" t="str">
            <v>Closed</v>
          </cell>
          <cell r="G577">
            <v>44246.585416666669</v>
          </cell>
          <cell r="H577" t="str">
            <v>Moderate</v>
          </cell>
          <cell r="I577" t="str">
            <v>High</v>
          </cell>
          <cell r="K577">
            <v>44041.682638888888</v>
          </cell>
        </row>
        <row r="578">
          <cell r="B578" t="str">
            <v>MEM-11390</v>
          </cell>
          <cell r="C578" t="str">
            <v xml:space="preserve">System displayed member details in response body when inactive committee designation is given in API request </v>
          </cell>
          <cell r="D578" t="str">
            <v>soumya.akkimardi</v>
          </cell>
          <cell r="E578" t="str">
            <v>soumya.akkimardi</v>
          </cell>
          <cell r="F578" t="str">
            <v>Closed</v>
          </cell>
          <cell r="G578">
            <v>44175.419444444444</v>
          </cell>
          <cell r="I578" t="str">
            <v>Medium</v>
          </cell>
          <cell r="K578">
            <v>44041.62222222222</v>
          </cell>
        </row>
        <row r="579">
          <cell r="B579" t="str">
            <v>MEM-11389</v>
          </cell>
          <cell r="C579" t="str">
            <v>System displayed inactive members of committee in the response body</v>
          </cell>
          <cell r="D579" t="str">
            <v>soumya.akkimardi</v>
          </cell>
          <cell r="E579" t="str">
            <v>soumya.akkimardi</v>
          </cell>
          <cell r="F579" t="str">
            <v>Closed</v>
          </cell>
          <cell r="G579">
            <v>44175.419444444444</v>
          </cell>
          <cell r="I579" t="str">
            <v>Medium</v>
          </cell>
          <cell r="K579">
            <v>44041.613888888889</v>
          </cell>
        </row>
        <row r="580">
          <cell r="B580" t="str">
            <v>MEM-11386</v>
          </cell>
          <cell r="C580" t="str">
            <v xml:space="preserve">System didn't display 'Membership Info' menu in MEM application for 'Perpetual Industry' membership type and membership name above member class are not aligned accurately </v>
          </cell>
          <cell r="D580" t="str">
            <v>soumya.akkimardi</v>
          </cell>
          <cell r="E580" t="str">
            <v>soumya.akkimardi</v>
          </cell>
          <cell r="F580" t="str">
            <v>Closed</v>
          </cell>
          <cell r="G580">
            <v>44175.419444444444</v>
          </cell>
          <cell r="I580" t="str">
            <v>Medium</v>
          </cell>
          <cell r="K580">
            <v>44041.588194444441</v>
          </cell>
        </row>
        <row r="581">
          <cell r="B581" t="str">
            <v>MEM-11384</v>
          </cell>
          <cell r="C581" t="str">
            <v>Rules and Exception Application - Error messages displayed in 'Membership Management' sub menu pages and 'Committee Management' sub menu pages</v>
          </cell>
          <cell r="D581" t="str">
            <v>ilangovan.ponnuraman</v>
          </cell>
          <cell r="E581" t="str">
            <v>soumya.akkimardi</v>
          </cell>
          <cell r="F581" t="str">
            <v>Closed</v>
          </cell>
          <cell r="G581">
            <v>44175.40902777778</v>
          </cell>
          <cell r="H581" t="str">
            <v>Major</v>
          </cell>
          <cell r="I581" t="str">
            <v>Critical</v>
          </cell>
          <cell r="K581">
            <v>44041.493750000001</v>
          </cell>
        </row>
        <row r="582">
          <cell r="B582" t="str">
            <v>MEM-11383</v>
          </cell>
          <cell r="C582" t="str">
            <v>Committee details under member is not showing up in Internal App</v>
          </cell>
          <cell r="D582" t="str">
            <v>ilangovan.ponnuraman</v>
          </cell>
          <cell r="E582" t="str">
            <v>soumya.akkimardi</v>
          </cell>
          <cell r="F582" t="str">
            <v>Closed</v>
          </cell>
          <cell r="G582">
            <v>44175.40902777778</v>
          </cell>
          <cell r="I582" t="str">
            <v>Medium</v>
          </cell>
          <cell r="K582">
            <v>44041.48333333333</v>
          </cell>
        </row>
        <row r="583">
          <cell r="B583" t="str">
            <v>MEM-11381</v>
          </cell>
          <cell r="C583" t="str">
            <v xml:space="preserve">[Internal Application] System is not loading "Committee Details" Page </v>
          </cell>
          <cell r="D583" t="str">
            <v>Hasitha Turlapati</v>
          </cell>
          <cell r="E583" t="str">
            <v>Hasitha Turlapati</v>
          </cell>
          <cell r="F583" t="str">
            <v>Closed</v>
          </cell>
          <cell r="G583">
            <v>44169.594444444447</v>
          </cell>
          <cell r="H583" t="str">
            <v>Showstopper</v>
          </cell>
          <cell r="I583" t="str">
            <v>High</v>
          </cell>
          <cell r="K583">
            <v>44041.472916666666</v>
          </cell>
        </row>
        <row r="584">
          <cell r="B584" t="str">
            <v>MEM-11380</v>
          </cell>
          <cell r="C584" t="str">
            <v>Member app is not loading left &amp; right navigation panes after login</v>
          </cell>
          <cell r="D584" t="str">
            <v>ilangovan.ponnuraman</v>
          </cell>
          <cell r="E584" t="str">
            <v>ilangovan.ponnuraman</v>
          </cell>
          <cell r="F584" t="str">
            <v>Closed</v>
          </cell>
          <cell r="G584">
            <v>44246.561111111114</v>
          </cell>
          <cell r="H584" t="str">
            <v>Showstopper</v>
          </cell>
          <cell r="I584" t="str">
            <v>Critical</v>
          </cell>
          <cell r="K584">
            <v>44041.459027777775</v>
          </cell>
        </row>
        <row r="585">
          <cell r="B585" t="str">
            <v>MEM-11379</v>
          </cell>
          <cell r="C585" t="str">
            <v>API's are failing with '403 Forbidden' error</v>
          </cell>
          <cell r="D585" t="str">
            <v>ilangovan.ponnuraman</v>
          </cell>
          <cell r="E585" t="str">
            <v>ilangovan.ponnuraman</v>
          </cell>
          <cell r="F585" t="str">
            <v>Closed</v>
          </cell>
          <cell r="G585">
            <v>44246.561805555553</v>
          </cell>
          <cell r="H585" t="str">
            <v>Showstopper</v>
          </cell>
          <cell r="I585" t="str">
            <v>Critical</v>
          </cell>
          <cell r="K585">
            <v>44041.456944444442</v>
          </cell>
        </row>
        <row r="586">
          <cell r="B586" t="str">
            <v>MEM-11378</v>
          </cell>
          <cell r="C586" t="str">
            <v xml:space="preserve">Unable to view "My committees " in the left panel </v>
          </cell>
          <cell r="D586" t="str">
            <v>vinay.datla</v>
          </cell>
          <cell r="E586" t="str">
            <v>Hasitha Turlapati</v>
          </cell>
          <cell r="F586" t="str">
            <v>Closed</v>
          </cell>
          <cell r="G586">
            <v>44169.594444444447</v>
          </cell>
          <cell r="H586" t="str">
            <v>Showstopper</v>
          </cell>
          <cell r="I586" t="str">
            <v>Critical</v>
          </cell>
          <cell r="K586">
            <v>44041.456250000003</v>
          </cell>
        </row>
        <row r="587">
          <cell r="B587" t="str">
            <v>MEM-11373</v>
          </cell>
          <cell r="C587" t="str">
            <v>Member name which is lengthier is displayed out of membership card box (front side)</v>
          </cell>
          <cell r="D587" t="str">
            <v>soumya.akkimardi</v>
          </cell>
          <cell r="E587" t="str">
            <v>soumya.akkimardi</v>
          </cell>
          <cell r="F587" t="str">
            <v>Closed</v>
          </cell>
          <cell r="G587">
            <v>44175.418749999997</v>
          </cell>
          <cell r="I587" t="str">
            <v>Medium</v>
          </cell>
          <cell r="K587">
            <v>44040.909722222219</v>
          </cell>
        </row>
        <row r="588">
          <cell r="B588" t="str">
            <v>MEM-11372</v>
          </cell>
          <cell r="C588" t="str">
            <v>[INVALID] - Accessibility Testing: Color contrast ratio fails for few buttons and elements in membership application.</v>
          </cell>
          <cell r="D588" t="str">
            <v>vinay.datla</v>
          </cell>
          <cell r="E588" t="str">
            <v>vinay.datla</v>
          </cell>
          <cell r="F588" t="str">
            <v>Closed</v>
          </cell>
          <cell r="G588">
            <v>44174.779166666667</v>
          </cell>
          <cell r="H588" t="str">
            <v>Minor</v>
          </cell>
          <cell r="I588" t="str">
            <v>Low</v>
          </cell>
          <cell r="K588">
            <v>44040.78402777778</v>
          </cell>
        </row>
        <row r="589">
          <cell r="B589" t="str">
            <v>MEM-11368</v>
          </cell>
          <cell r="C589" t="str">
            <v>UAT Issue - If I choose the select all option and hit download i get an error</v>
          </cell>
          <cell r="D589" t="str">
            <v>Priyanka Manocha</v>
          </cell>
          <cell r="E589" t="str">
            <v>Yashwant Kumar</v>
          </cell>
          <cell r="F589" t="str">
            <v>Closed</v>
          </cell>
          <cell r="G589">
            <v>44155.772222222222</v>
          </cell>
          <cell r="I589" t="str">
            <v>Medium</v>
          </cell>
          <cell r="K589">
            <v>44040.745833333334</v>
          </cell>
        </row>
        <row r="590">
          <cell r="B590" t="str">
            <v>MEM-11367</v>
          </cell>
          <cell r="C590" t="str">
            <v>System displayed label on membership card as 'Customer Relations &amp; Publication Orders' but in the story the label is mentioned as 'Sales and Publication Orders'</v>
          </cell>
          <cell r="D590" t="str">
            <v>soumya.akkimardi</v>
          </cell>
          <cell r="E590" t="str">
            <v>soumya.akkimardi</v>
          </cell>
          <cell r="F590" t="str">
            <v>Closed</v>
          </cell>
          <cell r="G590">
            <v>44175.418749999997</v>
          </cell>
          <cell r="H590" t="str">
            <v>Minor</v>
          </cell>
          <cell r="I590" t="str">
            <v>Low</v>
          </cell>
          <cell r="K590">
            <v>44040.709027777775</v>
          </cell>
        </row>
        <row r="591">
          <cell r="B591" t="str">
            <v>MEM-11366</v>
          </cell>
          <cell r="C591" t="str">
            <v>Privacy Violation - SAST (Static Application Security Testing)</v>
          </cell>
          <cell r="D591" t="str">
            <v>Abhishek Thatipalli</v>
          </cell>
          <cell r="E591" t="str">
            <v>Abhishek Thatipalli</v>
          </cell>
          <cell r="F591" t="str">
            <v>Closed</v>
          </cell>
          <cell r="G591">
            <v>44174.780555555553</v>
          </cell>
          <cell r="H591" t="str">
            <v>Moderate</v>
          </cell>
          <cell r="I591" t="str">
            <v>Medium</v>
          </cell>
          <cell r="K591">
            <v>44040.693749999999</v>
          </cell>
        </row>
        <row r="592">
          <cell r="B592" t="str">
            <v>MEM-11365</v>
          </cell>
          <cell r="C592" t="str">
            <v>Hardcoded Encryption Key - SAST (Static Application Security Testing)</v>
          </cell>
          <cell r="D592" t="str">
            <v>Abhishek Thatipalli</v>
          </cell>
          <cell r="E592" t="str">
            <v>Abhishek Thatipalli</v>
          </cell>
          <cell r="F592" t="str">
            <v>Closed</v>
          </cell>
          <cell r="G592">
            <v>44174.779166666667</v>
          </cell>
          <cell r="H592" t="str">
            <v>Major</v>
          </cell>
          <cell r="I592" t="str">
            <v>High</v>
          </cell>
          <cell r="K592">
            <v>44040.691666666666</v>
          </cell>
        </row>
        <row r="593">
          <cell r="B593" t="str">
            <v>MEM-11299</v>
          </cell>
          <cell r="C593" t="str">
            <v>The system didn't display committees on 'My Committee' page even though the member is associated with active main committees</v>
          </cell>
          <cell r="D593" t="str">
            <v>soumya.akkimardi</v>
          </cell>
          <cell r="E593" t="str">
            <v>soumya.akkimardi</v>
          </cell>
          <cell r="F593" t="str">
            <v>Closed</v>
          </cell>
          <cell r="G593">
            <v>44175.40902777778</v>
          </cell>
          <cell r="I593" t="str">
            <v>Medium</v>
          </cell>
          <cell r="K593">
            <v>44040.43472222222</v>
          </cell>
        </row>
        <row r="594">
          <cell r="B594" t="str">
            <v>MEM-11134</v>
          </cell>
          <cell r="C594" t="str">
            <v>Missing HSTS Header - API Security Testing ||DAST (Dynamic Application Security Testing)||</v>
          </cell>
          <cell r="D594" t="str">
            <v>Abhishek Thatipalli</v>
          </cell>
          <cell r="E594" t="str">
            <v>Abhishek Thatipalli</v>
          </cell>
          <cell r="F594" t="str">
            <v>Closed</v>
          </cell>
          <cell r="G594">
            <v>44236.772222222222</v>
          </cell>
          <cell r="H594" t="str">
            <v>Minor</v>
          </cell>
          <cell r="I594" t="str">
            <v>Low</v>
          </cell>
          <cell r="K594">
            <v>44035.533333333333</v>
          </cell>
        </row>
        <row r="595">
          <cell r="B595" t="str">
            <v>MEM-11133</v>
          </cell>
          <cell r="C595" t="str">
            <v>Full Path Disclosure - API Security Testing ||DAST (Dynamic Application Security Testing)||</v>
          </cell>
          <cell r="D595" t="str">
            <v>Siddhartha Mutyala</v>
          </cell>
          <cell r="E595" t="str">
            <v>Abhishek Thatipalli</v>
          </cell>
          <cell r="F595" t="str">
            <v>Closed</v>
          </cell>
          <cell r="G595">
            <v>44236.772222222222</v>
          </cell>
          <cell r="H595" t="str">
            <v>Minor</v>
          </cell>
          <cell r="I595" t="str">
            <v>Low</v>
          </cell>
          <cell r="K595">
            <v>44035.527083333334</v>
          </cell>
        </row>
        <row r="596">
          <cell r="B596" t="str">
            <v>MEM-11118</v>
          </cell>
          <cell r="C596" t="str">
            <v>Accessibility Testing: Some form elements do not have labels in submit item/ballots pages.</v>
          </cell>
          <cell r="D596" t="str">
            <v>Siddhartha Mutyala</v>
          </cell>
          <cell r="E596" t="str">
            <v>vinay.datla</v>
          </cell>
          <cell r="F596" t="str">
            <v>Closed</v>
          </cell>
          <cell r="G596">
            <v>44236.765277777777</v>
          </cell>
          <cell r="H596" t="str">
            <v>Moderate</v>
          </cell>
          <cell r="I596" t="str">
            <v>Medium</v>
          </cell>
          <cell r="K596">
            <v>44034.869444444441</v>
          </cell>
        </row>
        <row r="597">
          <cell r="B597" t="str">
            <v>MEM-11007</v>
          </cell>
          <cell r="C597" t="str">
            <v>Reinstate Membership - System displayed $75 for 'Senior' membership in cart page</v>
          </cell>
          <cell r="D597" t="str">
            <v>soumya.akkimardi</v>
          </cell>
          <cell r="E597" t="str">
            <v>soumya.akkimardi</v>
          </cell>
          <cell r="F597" t="str">
            <v>Closed</v>
          </cell>
          <cell r="G597">
            <v>44175.419444444444</v>
          </cell>
          <cell r="I597" t="str">
            <v>High</v>
          </cell>
          <cell r="K597">
            <v>44034.452777777777</v>
          </cell>
        </row>
        <row r="598">
          <cell r="B598" t="str">
            <v>MEM-10999</v>
          </cell>
          <cell r="C598" t="str">
            <v>System displayed 'Error Occurred' message while reinstating 'Informational' member and didn't redirect to cart page</v>
          </cell>
          <cell r="D598" t="str">
            <v>soumya.akkimardi</v>
          </cell>
          <cell r="E598" t="str">
            <v>soumya.akkimardi</v>
          </cell>
          <cell r="F598" t="str">
            <v>Closed</v>
          </cell>
          <cell r="G598">
            <v>44175.418749999997</v>
          </cell>
          <cell r="I598" t="str">
            <v>High</v>
          </cell>
          <cell r="K598">
            <v>44034.319444444445</v>
          </cell>
        </row>
        <row r="599">
          <cell r="B599" t="str">
            <v>MEM-10983</v>
          </cell>
          <cell r="C599" t="str">
            <v>Accessibility Testing: While submitting ballots step navigation links are wrongly verbalized in header.</v>
          </cell>
          <cell r="D599" t="str">
            <v>Siddhartha Mutyala</v>
          </cell>
          <cell r="E599" t="str">
            <v>vinay.datla</v>
          </cell>
          <cell r="F599" t="str">
            <v>Closed</v>
          </cell>
          <cell r="G599">
            <v>44236.765277777777</v>
          </cell>
          <cell r="H599" t="str">
            <v>Moderate</v>
          </cell>
          <cell r="I599" t="str">
            <v>Medium</v>
          </cell>
          <cell r="K599">
            <v>44033.837500000001</v>
          </cell>
        </row>
        <row r="600">
          <cell r="B600" t="str">
            <v>MEM-10982</v>
          </cell>
          <cell r="C600" t="str">
            <v>Accessibility Testing: User can able to navigate to next page even if mandatory fields are missed while submitting ballots</v>
          </cell>
          <cell r="D600" t="str">
            <v>Siddhartha Mutyala</v>
          </cell>
          <cell r="E600" t="str">
            <v>vinay.datla</v>
          </cell>
          <cell r="F600" t="str">
            <v>Closed</v>
          </cell>
          <cell r="G600">
            <v>44236.765972222223</v>
          </cell>
          <cell r="H600" t="str">
            <v>Major</v>
          </cell>
          <cell r="I600" t="str">
            <v>High</v>
          </cell>
          <cell r="K600">
            <v>44033.82916666667</v>
          </cell>
        </row>
        <row r="601">
          <cell r="B601" t="str">
            <v>MEM-10980</v>
          </cell>
          <cell r="C601" t="str">
            <v>Accessibility Testing: Choose file button is not verbalized properly in attach page.</v>
          </cell>
          <cell r="D601" t="str">
            <v>Siddhartha Mutyala</v>
          </cell>
          <cell r="E601" t="str">
            <v>vinay.datla</v>
          </cell>
          <cell r="F601" t="str">
            <v>Closed</v>
          </cell>
          <cell r="G601">
            <v>44236.765972222223</v>
          </cell>
          <cell r="H601" t="str">
            <v>Minor</v>
          </cell>
          <cell r="I601" t="str">
            <v>Low</v>
          </cell>
          <cell r="K601">
            <v>44033.8125</v>
          </cell>
        </row>
        <row r="602">
          <cell r="B602" t="str">
            <v>MEM-10979</v>
          </cell>
          <cell r="C602" t="str">
            <v>Accessibility Testing: In standards tracking page user cant able to access 'here' link from keyboard and focus is not moving to the exact element</v>
          </cell>
          <cell r="D602" t="str">
            <v>shashi kant singh</v>
          </cell>
          <cell r="E602" t="str">
            <v>vinay.datla</v>
          </cell>
          <cell r="F602" t="str">
            <v>Closed</v>
          </cell>
          <cell r="G602">
            <v>44232.59097222222</v>
          </cell>
          <cell r="H602" t="str">
            <v>Moderate</v>
          </cell>
          <cell r="I602" t="str">
            <v>Medium</v>
          </cell>
          <cell r="K602">
            <v>44033.804166666669</v>
          </cell>
        </row>
        <row r="603">
          <cell r="B603" t="str">
            <v>MEM-10977</v>
          </cell>
          <cell r="C603" t="str">
            <v>Password Management: Password in Configuration File - SAST (Static Application Security Testing)</v>
          </cell>
          <cell r="D603" t="str">
            <v>Abhishek Thatipalli</v>
          </cell>
          <cell r="E603" t="str">
            <v>Abhishek Thatipalli</v>
          </cell>
          <cell r="F603" t="str">
            <v>Closed</v>
          </cell>
          <cell r="G603">
            <v>44174.779166666667</v>
          </cell>
          <cell r="H603" t="str">
            <v>Major</v>
          </cell>
          <cell r="I603" t="str">
            <v>High</v>
          </cell>
          <cell r="K603">
            <v>44033.769444444442</v>
          </cell>
        </row>
        <row r="604">
          <cell r="B604" t="str">
            <v>MEM-10976</v>
          </cell>
          <cell r="C604" t="str">
            <v>Password Management: Hardcoded Password - SAST (Static Application Security Testing)</v>
          </cell>
          <cell r="D604" t="str">
            <v>Abhishek Thatipalli</v>
          </cell>
          <cell r="E604" t="str">
            <v>Abhishek Thatipalli</v>
          </cell>
          <cell r="F604" t="str">
            <v>Closed</v>
          </cell>
          <cell r="G604">
            <v>44174.779166666667</v>
          </cell>
          <cell r="H604" t="str">
            <v>Major</v>
          </cell>
          <cell r="I604" t="str">
            <v>High</v>
          </cell>
          <cell r="K604">
            <v>44033.760416666664</v>
          </cell>
        </row>
        <row r="605">
          <cell r="B605" t="str">
            <v>MEM-10966</v>
          </cell>
          <cell r="C605" t="str">
            <v>ASTM 2.0 - MY Outstanding Ballots- Save and Return Later- Error Message "Access denied." when member click on Send Copy on Email</v>
          </cell>
          <cell r="D605" t="str">
            <v>vinay.datla</v>
          </cell>
          <cell r="E605" t="str">
            <v>vinay.datla</v>
          </cell>
          <cell r="F605" t="str">
            <v>Closed</v>
          </cell>
          <cell r="G605">
            <v>44169.736805555556</v>
          </cell>
          <cell r="H605" t="str">
            <v>Moderate</v>
          </cell>
          <cell r="I605" t="str">
            <v>Medium</v>
          </cell>
          <cell r="K605">
            <v>44033.604861111111</v>
          </cell>
        </row>
        <row r="606">
          <cell r="B606" t="str">
            <v>MEM-10964</v>
          </cell>
          <cell r="C606" t="str">
            <v>System displayed membership page title as 'My Account' instead of 'My Membership'</v>
          </cell>
          <cell r="D606" t="str">
            <v>soumya.akkimardi</v>
          </cell>
          <cell r="E606" t="str">
            <v>soumya.akkimardi</v>
          </cell>
          <cell r="F606" t="str">
            <v>Closed</v>
          </cell>
          <cell r="G606">
            <v>44194.522222222222</v>
          </cell>
          <cell r="H606" t="str">
            <v>Minor</v>
          </cell>
          <cell r="I606" t="str">
            <v>Medium</v>
          </cell>
          <cell r="K606">
            <v>44033.584722222222</v>
          </cell>
        </row>
        <row r="607">
          <cell r="B607" t="str">
            <v>MEM-10960</v>
          </cell>
          <cell r="C607" t="str">
            <v>Power Point File not getting Uploaded-Affirm with Comment/Negative with Statement/Abstain with Comment</v>
          </cell>
          <cell r="D607" t="str">
            <v>srinivas Yellamilli</v>
          </cell>
          <cell r="E607" t="str">
            <v>srinivas Yellamilli</v>
          </cell>
          <cell r="F607" t="str">
            <v>Closed</v>
          </cell>
          <cell r="G607">
            <v>44169.73541666667</v>
          </cell>
          <cell r="H607" t="str">
            <v>Minor</v>
          </cell>
          <cell r="I607" t="str">
            <v>Medium</v>
          </cell>
          <cell r="K607">
            <v>44033.523611111108</v>
          </cell>
        </row>
        <row r="608">
          <cell r="B608" t="str">
            <v>MEM-10955</v>
          </cell>
          <cell r="C608" t="str">
            <v>System displayed member name in &lt;Last Name First Name&gt; format as the acceptance criteria is should be displayed in &lt;First Name Last Name&gt; format</v>
          </cell>
          <cell r="D608" t="str">
            <v>soumya.akkimardi</v>
          </cell>
          <cell r="E608" t="str">
            <v>soumya.akkimardi</v>
          </cell>
          <cell r="F608" t="str">
            <v>Closed</v>
          </cell>
          <cell r="G608">
            <v>44175.418749999997</v>
          </cell>
          <cell r="I608" t="str">
            <v>Medium</v>
          </cell>
          <cell r="K608">
            <v>44032.749305555553</v>
          </cell>
        </row>
        <row r="609">
          <cell r="B609" t="str">
            <v>MEM-10954</v>
          </cell>
          <cell r="C609" t="str">
            <v>Roster Maintenance API - System displayed 'Could not get response' message for all roster maintenance API's</v>
          </cell>
          <cell r="D609" t="str">
            <v>Praveen Gautam</v>
          </cell>
          <cell r="E609" t="str">
            <v>soumya.akkimardi</v>
          </cell>
          <cell r="F609" t="str">
            <v>Closed</v>
          </cell>
          <cell r="G609">
            <v>44175.40902777778</v>
          </cell>
          <cell r="H609" t="str">
            <v>Major</v>
          </cell>
          <cell r="I609" t="str">
            <v>Critical</v>
          </cell>
          <cell r="K609">
            <v>44032.731944444444</v>
          </cell>
        </row>
        <row r="610">
          <cell r="B610" t="str">
            <v>MEM-10950</v>
          </cell>
          <cell r="C610" t="str">
            <v>Unable to submit the ballot with "Withdrawal" and "Replace the standard with" option</v>
          </cell>
          <cell r="D610" t="str">
            <v>Sai Kumar Kodipetla</v>
          </cell>
          <cell r="E610" t="str">
            <v>Sai Kumar Kodipetla</v>
          </cell>
          <cell r="F610" t="str">
            <v>Closed</v>
          </cell>
          <cell r="G610">
            <v>44173.664583333331</v>
          </cell>
          <cell r="H610" t="str">
            <v>Major</v>
          </cell>
          <cell r="I610" t="str">
            <v>High</v>
          </cell>
          <cell r="K610">
            <v>44032.615972222222</v>
          </cell>
        </row>
        <row r="611">
          <cell r="B611" t="str">
            <v>MEM-10946</v>
          </cell>
          <cell r="C611" t="str">
            <v>API : When Invalid Ballot Number is Entered, 200 Response is shown instead of 404 Response.</v>
          </cell>
          <cell r="D611" t="str">
            <v>Siddhartha Mutyala</v>
          </cell>
          <cell r="E611" t="str">
            <v>Siddhartha Mutyala</v>
          </cell>
          <cell r="F611" t="str">
            <v>Closed</v>
          </cell>
          <cell r="G611">
            <v>44246.585416666669</v>
          </cell>
          <cell r="H611" t="str">
            <v>Moderate</v>
          </cell>
          <cell r="I611" t="str">
            <v>Medium</v>
          </cell>
          <cell r="K611">
            <v>44032.603472222225</v>
          </cell>
        </row>
        <row r="612">
          <cell r="B612" t="str">
            <v>MEM-10927</v>
          </cell>
          <cell r="C612" t="str">
            <v>ASTM 2.0 - Ballots- View Ballots Queue- Error Message is displayed as "Error occured while getting ballot details." in Ballot Queue Page</v>
          </cell>
          <cell r="D612" t="str">
            <v>vinay.datla</v>
          </cell>
          <cell r="E612" t="str">
            <v>vinay.datla</v>
          </cell>
          <cell r="F612" t="str">
            <v>Closed</v>
          </cell>
          <cell r="G612">
            <v>44169.734722222223</v>
          </cell>
          <cell r="H612" t="str">
            <v>Moderate</v>
          </cell>
          <cell r="I612" t="str">
            <v>Medium</v>
          </cell>
          <cell r="K612">
            <v>44032.581944444442</v>
          </cell>
        </row>
        <row r="613">
          <cell r="B613" t="str">
            <v>MEM-10906</v>
          </cell>
          <cell r="C613" t="str">
            <v>Work item List details displayed in Black color instead of blue.</v>
          </cell>
          <cell r="D613" t="str">
            <v>srinivas Yellamilli</v>
          </cell>
          <cell r="E613" t="str">
            <v>srinivas Yellamilli</v>
          </cell>
          <cell r="F613" t="str">
            <v>Closed</v>
          </cell>
          <cell r="G613">
            <v>44175.413194444445</v>
          </cell>
          <cell r="H613" t="str">
            <v>Minor</v>
          </cell>
          <cell r="I613" t="str">
            <v>Medium</v>
          </cell>
          <cell r="K613">
            <v>44029.790972222225</v>
          </cell>
        </row>
        <row r="614">
          <cell r="B614" t="str">
            <v>MEM-10905</v>
          </cell>
          <cell r="C614" t="str">
            <v>API : When don't enter either File Type / File Size (Null/Empty) in Payload &amp; send Response - Response should be "400 Bad Request" Instead of 200.</v>
          </cell>
          <cell r="D614" t="str">
            <v>Siddhartha Mutyala</v>
          </cell>
          <cell r="E614" t="str">
            <v>Siddhartha Mutyala</v>
          </cell>
          <cell r="F614" t="str">
            <v>Closed</v>
          </cell>
          <cell r="G614">
            <v>44246.585416666669</v>
          </cell>
          <cell r="H614" t="str">
            <v>Major</v>
          </cell>
          <cell r="I614" t="str">
            <v>Medium</v>
          </cell>
          <cell r="K614">
            <v>44029.776388888888</v>
          </cell>
        </row>
        <row r="615">
          <cell r="B615" t="str">
            <v>MEM-10895</v>
          </cell>
          <cell r="C615" t="str">
            <v>Email is not triggered when 'Process Fee Drop' and 'Process Temporary Member Drop' is failed</v>
          </cell>
          <cell r="D615" t="str">
            <v>soumya.akkimardi</v>
          </cell>
          <cell r="E615" t="str">
            <v>soumya.akkimardi</v>
          </cell>
          <cell r="F615" t="str">
            <v>Closed</v>
          </cell>
          <cell r="G615">
            <v>44175.418749999997</v>
          </cell>
          <cell r="I615" t="str">
            <v>Medium</v>
          </cell>
          <cell r="K615">
            <v>44029.65347222222</v>
          </cell>
        </row>
        <row r="616">
          <cell r="B616" t="str">
            <v>MEM-10893</v>
          </cell>
          <cell r="C616" t="str">
            <v>API : When ID (or) Name are given multiple values in Payload Body, Response is shown as 200 &amp; considers the 2nd request only.</v>
          </cell>
          <cell r="D616" t="str">
            <v>Siddhartha Mutyala</v>
          </cell>
          <cell r="E616" t="str">
            <v>Siddhartha Mutyala</v>
          </cell>
          <cell r="F616" t="str">
            <v>Closed</v>
          </cell>
          <cell r="G616">
            <v>44246.585416666669</v>
          </cell>
          <cell r="H616" t="str">
            <v>Major</v>
          </cell>
          <cell r="I616" t="str">
            <v>High</v>
          </cell>
          <cell r="K616">
            <v>44029.625</v>
          </cell>
        </row>
        <row r="617">
          <cell r="B617" t="str">
            <v>MEM-10892</v>
          </cell>
          <cell r="C617" t="str">
            <v>API : When we enter Character in 'ID' for Body Payload, getting 200 response instead of 400 Bad request</v>
          </cell>
          <cell r="D617" t="str">
            <v>Siddhartha Mutyala</v>
          </cell>
          <cell r="E617" t="str">
            <v>Siddhartha Mutyala</v>
          </cell>
          <cell r="F617" t="str">
            <v>Closed</v>
          </cell>
          <cell r="G617">
            <v>44246.585416666669</v>
          </cell>
          <cell r="H617" t="str">
            <v>Moderate</v>
          </cell>
          <cell r="I617" t="str">
            <v>Medium</v>
          </cell>
          <cell r="K617">
            <v>44029.582638888889</v>
          </cell>
        </row>
        <row r="618">
          <cell r="B618" t="str">
            <v>MEM-10884</v>
          </cell>
          <cell r="C618" t="str">
            <v>API : When Name &amp; ID details are entered in Body Payload, getting 400 response instead of 200.</v>
          </cell>
          <cell r="D618" t="str">
            <v>Siddhartha Mutyala</v>
          </cell>
          <cell r="E618" t="str">
            <v>Siddhartha Mutyala</v>
          </cell>
          <cell r="F618" t="str">
            <v>Closed</v>
          </cell>
          <cell r="G618">
            <v>44246.585416666669</v>
          </cell>
          <cell r="H618" t="str">
            <v>Moderate</v>
          </cell>
          <cell r="I618" t="str">
            <v>High</v>
          </cell>
          <cell r="K618">
            <v>44028.995138888888</v>
          </cell>
        </row>
        <row r="619">
          <cell r="B619" t="str">
            <v>MEM-10867</v>
          </cell>
          <cell r="C619" t="str">
            <v>The system displayed 'Error Occurred' message when clicked on 'Test Reinstate Order' button in demo cart page while reinstating representative member</v>
          </cell>
          <cell r="D619" t="str">
            <v>soumya.akkimardi</v>
          </cell>
          <cell r="E619" t="str">
            <v>soumya.akkimardi</v>
          </cell>
          <cell r="F619" t="str">
            <v>Closed</v>
          </cell>
          <cell r="G619">
            <v>44175.419444444444</v>
          </cell>
          <cell r="I619" t="str">
            <v>High</v>
          </cell>
          <cell r="K619">
            <v>44028.603472222225</v>
          </cell>
        </row>
        <row r="620">
          <cell r="B620" t="str">
            <v>MEM-10864</v>
          </cell>
          <cell r="C620" t="str">
            <v>ASTM 2.0 - My Committees- My Outstanding Ballots hyperlink is not displayed</v>
          </cell>
          <cell r="D620" t="str">
            <v>vinay.datla</v>
          </cell>
          <cell r="E620" t="str">
            <v>vinay.datla</v>
          </cell>
          <cell r="F620" t="str">
            <v>Closed</v>
          </cell>
          <cell r="G620">
            <v>44169.734027777777</v>
          </cell>
          <cell r="H620" t="str">
            <v>Major</v>
          </cell>
          <cell r="I620" t="str">
            <v>High</v>
          </cell>
          <cell r="K620">
            <v>44028.502083333333</v>
          </cell>
        </row>
        <row r="621">
          <cell r="B621" t="str">
            <v>MEM-10821</v>
          </cell>
          <cell r="C621" t="str">
            <v xml:space="preserve">System didn't display email's as per new template </v>
          </cell>
          <cell r="D621" t="str">
            <v>soumya.akkimardi</v>
          </cell>
          <cell r="E621" t="str">
            <v>soumya.akkimardi</v>
          </cell>
          <cell r="F621" t="str">
            <v>Closed</v>
          </cell>
          <cell r="G621">
            <v>44168.810416666667</v>
          </cell>
          <cell r="I621" t="str">
            <v>Medium</v>
          </cell>
          <cell r="K621">
            <v>44027.878472222219</v>
          </cell>
        </row>
        <row r="622">
          <cell r="B622" t="str">
            <v>MEM-10806</v>
          </cell>
          <cell r="C622" t="str">
            <v>Improvement - Reassigning the work item</v>
          </cell>
          <cell r="D622" t="str">
            <v>Hasitha Turlapati</v>
          </cell>
          <cell r="E622" t="str">
            <v>Hasitha Turlapati</v>
          </cell>
          <cell r="F622" t="str">
            <v>Closed</v>
          </cell>
          <cell r="G622">
            <v>44249.76666666667</v>
          </cell>
          <cell r="H622" t="str">
            <v>Showstopper</v>
          </cell>
          <cell r="I622" t="str">
            <v>Medium</v>
          </cell>
          <cell r="K622">
            <v>44027.549305555556</v>
          </cell>
        </row>
        <row r="623">
          <cell r="B623" t="str">
            <v>MEM-10782</v>
          </cell>
          <cell r="C623" t="str">
            <v>Unable to navigate to 'Provide Representative Information' form page while reinstating representative membership</v>
          </cell>
          <cell r="D623" t="str">
            <v>soumya.akkimardi</v>
          </cell>
          <cell r="E623" t="str">
            <v>soumya.akkimardi</v>
          </cell>
          <cell r="F623" t="str">
            <v>Closed</v>
          </cell>
          <cell r="G623">
            <v>44175.418749999997</v>
          </cell>
          <cell r="I623" t="str">
            <v>High</v>
          </cell>
          <cell r="K623">
            <v>44026.919444444444</v>
          </cell>
        </row>
        <row r="624">
          <cell r="B624" t="str">
            <v>MEM-10778</v>
          </cell>
          <cell r="C624" t="str">
            <v>Known Issue : Unable to associated a member in 'Fee Group Details' page, system displayed a message as 'Unknown Error Occured'</v>
          </cell>
          <cell r="D624" t="str">
            <v>soumya.akkimardi</v>
          </cell>
          <cell r="E624" t="str">
            <v>soumya.akkimardi</v>
          </cell>
          <cell r="F624" t="str">
            <v>Closed</v>
          </cell>
          <cell r="G624">
            <v>44175.418749999997</v>
          </cell>
          <cell r="I624" t="str">
            <v>High</v>
          </cell>
          <cell r="K624">
            <v>44026.736805555556</v>
          </cell>
        </row>
        <row r="625">
          <cell r="B625" t="str">
            <v>MEM-10760</v>
          </cell>
          <cell r="C625" t="str">
            <v xml:space="preserve">ASTM 2.0 - My Ballots Page - Error message " Error occured while getting Ballot details" when click on Ballots status Not Submitted or Saved </v>
          </cell>
          <cell r="D625" t="str">
            <v>vinay.datla</v>
          </cell>
          <cell r="E625" t="str">
            <v>vinay.datla</v>
          </cell>
          <cell r="F625" t="str">
            <v>Closed</v>
          </cell>
          <cell r="G625">
            <v>44169.73333333333</v>
          </cell>
          <cell r="H625" t="str">
            <v>Moderate</v>
          </cell>
          <cell r="I625" t="str">
            <v>Medium</v>
          </cell>
          <cell r="K625">
            <v>44026.702777777777</v>
          </cell>
        </row>
        <row r="626">
          <cell r="B626" t="str">
            <v>MEM-10740</v>
          </cell>
          <cell r="C626" t="str">
            <v>System displayed text on mouse hover on email name which is not in a truncated format</v>
          </cell>
          <cell r="D626" t="str">
            <v>soumya.akkimardi</v>
          </cell>
          <cell r="E626" t="str">
            <v>soumya.akkimardi</v>
          </cell>
          <cell r="F626" t="str">
            <v>Closed</v>
          </cell>
          <cell r="G626">
            <v>44175.419444444444</v>
          </cell>
          <cell r="H626" t="str">
            <v>Moderate</v>
          </cell>
          <cell r="I626" t="str">
            <v>Medium</v>
          </cell>
          <cell r="K626">
            <v>44026.503472222219</v>
          </cell>
        </row>
        <row r="627">
          <cell r="B627" t="str">
            <v>MEM-10738</v>
          </cell>
          <cell r="C627" t="str">
            <v xml:space="preserve">System displayed participating member account status as 'Historical' in 'Members' list page after successfully reinstate of membership </v>
          </cell>
          <cell r="D627" t="str">
            <v>Pabitra Samal</v>
          </cell>
          <cell r="E627" t="str">
            <v>soumya.akkimardi</v>
          </cell>
          <cell r="F627" t="str">
            <v>Closed</v>
          </cell>
          <cell r="G627">
            <v>44175.40902777778</v>
          </cell>
          <cell r="I627" t="str">
            <v>Medium</v>
          </cell>
          <cell r="K627">
            <v>44026.48333333333</v>
          </cell>
        </row>
        <row r="628">
          <cell r="B628" t="str">
            <v>MEM-10737</v>
          </cell>
          <cell r="C628" t="str">
            <v>System displayed 'Error Occurred' message when clicked on next button in 'Review Your Application' form page of member on boarding</v>
          </cell>
          <cell r="D628" t="str">
            <v>soumya.akkimardi</v>
          </cell>
          <cell r="E628" t="str">
            <v>soumya.akkimardi</v>
          </cell>
          <cell r="F628" t="str">
            <v>Closed</v>
          </cell>
          <cell r="G628">
            <v>44175.40902777778</v>
          </cell>
          <cell r="I628" t="str">
            <v>High</v>
          </cell>
          <cell r="K628">
            <v>44026.46875</v>
          </cell>
        </row>
        <row r="629">
          <cell r="B629" t="str">
            <v>MEM-10622</v>
          </cell>
          <cell r="C629" t="str">
            <v>Exporting to excel populates the Officer Appointed Date even though this member is not an officer on any committees</v>
          </cell>
          <cell r="D629" t="str">
            <v>Priyanka Manocha</v>
          </cell>
          <cell r="E629" t="str">
            <v>James Farrell</v>
          </cell>
          <cell r="F629" t="str">
            <v>Closed</v>
          </cell>
          <cell r="G629">
            <v>44174.780555555553</v>
          </cell>
          <cell r="K629">
            <v>44022.768750000003</v>
          </cell>
        </row>
        <row r="630">
          <cell r="B630" t="str">
            <v>MEM-10587</v>
          </cell>
          <cell r="C630" t="str">
            <v xml:space="preserve">Error message received when trying to save preferences on Committee List page </v>
          </cell>
          <cell r="D630" t="str">
            <v>Priyanka Manocha</v>
          </cell>
          <cell r="E630" t="str">
            <v>Lisa Sementa</v>
          </cell>
          <cell r="F630" t="str">
            <v>Closed</v>
          </cell>
          <cell r="G630">
            <v>44125.607638888891</v>
          </cell>
          <cell r="K630">
            <v>44022.007638888892</v>
          </cell>
        </row>
        <row r="631">
          <cell r="B631" t="str">
            <v>MEM-10585</v>
          </cell>
          <cell r="C631" t="str">
            <v xml:space="preserve">Error message received when trying to save preferences under Org Account List page </v>
          </cell>
          <cell r="D631" t="str">
            <v>Priyanka Manocha</v>
          </cell>
          <cell r="E631" t="str">
            <v>Lisa Sementa</v>
          </cell>
          <cell r="F631" t="str">
            <v>Closed</v>
          </cell>
          <cell r="G631">
            <v>44125.605555555558</v>
          </cell>
          <cell r="K631">
            <v>44021.994444444441</v>
          </cell>
        </row>
        <row r="632">
          <cell r="B632" t="str">
            <v>MEM-10553</v>
          </cell>
          <cell r="C632" t="str">
            <v>Error in Save My Prefererence - Committee Management</v>
          </cell>
          <cell r="D632" t="str">
            <v>Priyanka Manocha</v>
          </cell>
          <cell r="E632" t="str">
            <v>Lisa Sementa</v>
          </cell>
          <cell r="F632" t="str">
            <v>Closed</v>
          </cell>
          <cell r="G632">
            <v>44125.605555555558</v>
          </cell>
          <cell r="K632">
            <v>44021.305555555555</v>
          </cell>
        </row>
        <row r="633">
          <cell r="B633" t="str">
            <v>MEM-10552</v>
          </cell>
          <cell r="C633" t="str">
            <v>Error in Save My Prefererence</v>
          </cell>
          <cell r="D633" t="str">
            <v>Priyanka Manocha</v>
          </cell>
          <cell r="E633" t="str">
            <v>Lisa Sementa</v>
          </cell>
          <cell r="F633" t="str">
            <v>Closed</v>
          </cell>
          <cell r="G633">
            <v>44131.729166666664</v>
          </cell>
          <cell r="K633">
            <v>44021.299305555556</v>
          </cell>
        </row>
        <row r="634">
          <cell r="B634" t="str">
            <v>MEM-10550</v>
          </cell>
          <cell r="C634" t="str">
            <v>Error Message when saving my preferences  user name mmikolajewski</v>
          </cell>
          <cell r="D634" t="str">
            <v>Priyanka Manocha</v>
          </cell>
          <cell r="E634" t="str">
            <v>Lisa Sementa</v>
          </cell>
          <cell r="F634" t="str">
            <v>Closed</v>
          </cell>
          <cell r="G634">
            <v>44125.770833333336</v>
          </cell>
          <cell r="K634">
            <v>44021.01458333333</v>
          </cell>
        </row>
        <row r="635">
          <cell r="B635" t="str">
            <v>MEM-10426</v>
          </cell>
          <cell r="C635" t="str">
            <v>Renew Membership - System display $75 for 'Representative' membership in cart page</v>
          </cell>
          <cell r="D635" t="str">
            <v>soumya.akkimardi</v>
          </cell>
          <cell r="E635" t="str">
            <v>soumya.akkimardi</v>
          </cell>
          <cell r="F635" t="str">
            <v>Closed</v>
          </cell>
          <cell r="G635">
            <v>44175.418749999997</v>
          </cell>
          <cell r="I635" t="str">
            <v>High</v>
          </cell>
          <cell r="K635">
            <v>44020.417361111111</v>
          </cell>
        </row>
        <row r="636">
          <cell r="B636" t="str">
            <v>MEM-10421</v>
          </cell>
          <cell r="C636" t="str">
            <v>System didn't display list of all sub committees that member was not active on before account status changed to historical</v>
          </cell>
          <cell r="D636" t="str">
            <v>Pabitra Samal</v>
          </cell>
          <cell r="E636" t="str">
            <v>Pabitra Samal</v>
          </cell>
          <cell r="F636" t="str">
            <v>Closed</v>
          </cell>
          <cell r="G636">
            <v>44175.40902777778</v>
          </cell>
          <cell r="I636" t="str">
            <v>High</v>
          </cell>
          <cell r="K636">
            <v>44019.732638888891</v>
          </cell>
        </row>
        <row r="637">
          <cell r="B637" t="str">
            <v>MEM-10403</v>
          </cell>
          <cell r="C637" t="str">
            <v>ASTM 2.0 Outstanding Ballots- Failed to load PDF document error message when member click on Withdrawn standard hyperlink</v>
          </cell>
          <cell r="D637" t="str">
            <v>vinay.datla</v>
          </cell>
          <cell r="E637" t="str">
            <v>vinay.datla</v>
          </cell>
          <cell r="F637" t="str">
            <v>Closed</v>
          </cell>
          <cell r="G637">
            <v>44169.644444444442</v>
          </cell>
          <cell r="H637" t="str">
            <v>Major</v>
          </cell>
          <cell r="I637" t="str">
            <v>Medium</v>
          </cell>
          <cell r="K637">
            <v>44019.473611111112</v>
          </cell>
        </row>
        <row r="638">
          <cell r="B638" t="str">
            <v>MEM-10394</v>
          </cell>
          <cell r="C638" t="str">
            <v>ASTM 2.0 - Outstanding Ballots- Deselect spelling is incorrect</v>
          </cell>
          <cell r="D638" t="str">
            <v>vinay.datla</v>
          </cell>
          <cell r="E638" t="str">
            <v>vinay.datla</v>
          </cell>
          <cell r="F638" t="str">
            <v>Closed</v>
          </cell>
          <cell r="G638">
            <v>44169.644444444442</v>
          </cell>
          <cell r="H638" t="str">
            <v>Moderate</v>
          </cell>
          <cell r="I638" t="str">
            <v>Medium</v>
          </cell>
          <cell r="K638">
            <v>44018.82916666667</v>
          </cell>
        </row>
        <row r="639">
          <cell r="B639" t="str">
            <v>MEM-10382</v>
          </cell>
          <cell r="C639" t="str">
            <v>Informational membership reinstated successfully but in 'Staff Internal' application member account states is ‘Historical’ with a historical reason as ‘NULL’</v>
          </cell>
          <cell r="D639" t="str">
            <v>soumya.akkimardi</v>
          </cell>
          <cell r="E639" t="str">
            <v>soumya.akkimardi</v>
          </cell>
          <cell r="F639" t="str">
            <v>Closed</v>
          </cell>
          <cell r="G639">
            <v>44175.419444444444</v>
          </cell>
          <cell r="H639" t="str">
            <v>Moderate</v>
          </cell>
          <cell r="I639" t="str">
            <v>Medium</v>
          </cell>
          <cell r="K639">
            <v>44018.712500000001</v>
          </cell>
        </row>
        <row r="640">
          <cell r="B640" t="str">
            <v>MEM-10381</v>
          </cell>
          <cell r="C640" t="str">
            <v>Improvement :: ASTM 2.0 -  Outstanding Ballot -  Pop up screen is moving when we scroll outer scroll bar</v>
          </cell>
          <cell r="D640" t="str">
            <v>Meenakshi Bhatt</v>
          </cell>
          <cell r="E640" t="str">
            <v>vinay.datla</v>
          </cell>
          <cell r="F640" t="str">
            <v>Closed</v>
          </cell>
          <cell r="G640">
            <v>44169.644444444442</v>
          </cell>
          <cell r="H640" t="str">
            <v>Major</v>
          </cell>
          <cell r="I640" t="str">
            <v>Medium</v>
          </cell>
          <cell r="K640">
            <v>44018.711111111108</v>
          </cell>
        </row>
        <row r="641">
          <cell r="B641" t="str">
            <v>MEM-10379</v>
          </cell>
          <cell r="C641" t="str">
            <v>Participating membership reinstated successfully but in 'Staff Internal' application member account states is ‘Historical’ with a historical reason as ‘NULL’</v>
          </cell>
          <cell r="D641" t="str">
            <v>soumya.akkimardi</v>
          </cell>
          <cell r="E641" t="str">
            <v>soumya.akkimardi</v>
          </cell>
          <cell r="F641" t="str">
            <v>Closed</v>
          </cell>
          <cell r="G641">
            <v>44175.419444444444</v>
          </cell>
          <cell r="H641" t="str">
            <v>Moderate</v>
          </cell>
          <cell r="I641" t="str">
            <v>Medium</v>
          </cell>
          <cell r="K641">
            <v>44018.695833333331</v>
          </cell>
        </row>
        <row r="642">
          <cell r="B642" t="str">
            <v>MEM-10343</v>
          </cell>
          <cell r="C642" t="str">
            <v xml:space="preserve">System redirected to 'MyASTM' page when user clicks on 'Enter' key in 'Name of Consumer Advocacy Group' text box </v>
          </cell>
          <cell r="D642" t="str">
            <v>soumya.akkimardi</v>
          </cell>
          <cell r="E642" t="str">
            <v>soumya.akkimardi</v>
          </cell>
          <cell r="F642" t="str">
            <v>Closed</v>
          </cell>
          <cell r="G642">
            <v>44175.418749999997</v>
          </cell>
          <cell r="H642" t="str">
            <v>Minor</v>
          </cell>
          <cell r="I642" t="str">
            <v>Low</v>
          </cell>
          <cell r="K642">
            <v>44015.734722222223</v>
          </cell>
        </row>
        <row r="643">
          <cell r="B643" t="str">
            <v>MEM-10342</v>
          </cell>
          <cell r="C643" t="str">
            <v>System displaying incorrect sorting order of 'Modified By' field in audit log</v>
          </cell>
          <cell r="D643" t="str">
            <v>Hasitha Turlapati</v>
          </cell>
          <cell r="E643" t="str">
            <v>Hasitha Turlapati</v>
          </cell>
          <cell r="F643" t="str">
            <v>Closed</v>
          </cell>
          <cell r="G643">
            <v>44168.810416666667</v>
          </cell>
          <cell r="H643" t="str">
            <v>Moderate</v>
          </cell>
          <cell r="I643" t="str">
            <v>Medium</v>
          </cell>
          <cell r="K643">
            <v>44015.664583333331</v>
          </cell>
        </row>
        <row r="644">
          <cell r="B644" t="str">
            <v>MEM-10341</v>
          </cell>
          <cell r="C644" t="str">
            <v>ASTM 2.0- My Outstanding Ballots - Header- Unable to view Formatted Ballot Header</v>
          </cell>
          <cell r="D644" t="str">
            <v>vinay.datla</v>
          </cell>
          <cell r="E644" t="str">
            <v>vinay.datla</v>
          </cell>
          <cell r="F644" t="str">
            <v>Closed</v>
          </cell>
          <cell r="G644">
            <v>44169.643750000003</v>
          </cell>
          <cell r="H644" t="str">
            <v>Moderate</v>
          </cell>
          <cell r="I644" t="str">
            <v>Medium</v>
          </cell>
          <cell r="K644">
            <v>44015.644444444442</v>
          </cell>
        </row>
        <row r="645">
          <cell r="B645" t="str">
            <v>MEM-10339</v>
          </cell>
          <cell r="C645" t="str">
            <v>Stage - The system displayed 'Error Occurred' message when clicked on the checkout/submit button in 'Review Your Application' form page of member on bording</v>
          </cell>
          <cell r="D645" t="str">
            <v>soumya.akkimardi</v>
          </cell>
          <cell r="E645" t="str">
            <v>soumya.akkimardi</v>
          </cell>
          <cell r="F645" t="str">
            <v>Closed</v>
          </cell>
          <cell r="G645">
            <v>44174.779166666667</v>
          </cell>
          <cell r="H645" t="str">
            <v>Minor</v>
          </cell>
          <cell r="I645" t="str">
            <v>To Be Defined</v>
          </cell>
          <cell r="K645">
            <v>44015.561111111114</v>
          </cell>
        </row>
        <row r="646">
          <cell r="B646" t="str">
            <v>MEM-10338</v>
          </cell>
          <cell r="C646" t="str">
            <v>Internal Application-Error Message for Target Ballot Date displayed on top of the Page,after clicking on the confirm pop up.</v>
          </cell>
          <cell r="D646" t="str">
            <v>srinivas Yellamilli</v>
          </cell>
          <cell r="E646" t="str">
            <v>srinivas Yellamilli</v>
          </cell>
          <cell r="F646" t="str">
            <v>Closed</v>
          </cell>
          <cell r="G646">
            <v>44175.413194444445</v>
          </cell>
          <cell r="H646" t="str">
            <v>Moderate</v>
          </cell>
          <cell r="I646" t="str">
            <v>Medium</v>
          </cell>
          <cell r="K646">
            <v>44015.553472222222</v>
          </cell>
        </row>
        <row r="647">
          <cell r="B647" t="str">
            <v>MEM-10337</v>
          </cell>
          <cell r="C647" t="str">
            <v xml:space="preserve">Stage - Internal App - System displayed an error message as 'Error occurred while saving grid preference. (intermittent issue) </v>
          </cell>
          <cell r="D647" t="str">
            <v>soumya.akkimardi</v>
          </cell>
          <cell r="E647" t="str">
            <v>soumya.akkimardi</v>
          </cell>
          <cell r="F647" t="str">
            <v>Closed</v>
          </cell>
          <cell r="G647">
            <v>44118.849305555559</v>
          </cell>
          <cell r="I647" t="str">
            <v>Low</v>
          </cell>
          <cell r="K647">
            <v>44015.543055555558</v>
          </cell>
        </row>
        <row r="648">
          <cell r="B648" t="str">
            <v>MEM-10335</v>
          </cell>
          <cell r="C648" t="str">
            <v>Roster maintenance site is not loading - through Membership App .</v>
          </cell>
          <cell r="D648" t="str">
            <v>Pabitra Samal</v>
          </cell>
          <cell r="E648" t="str">
            <v>Pabitra Samal</v>
          </cell>
          <cell r="F648" t="str">
            <v>Closed</v>
          </cell>
          <cell r="G648">
            <v>44168.804166666669</v>
          </cell>
          <cell r="I648" t="str">
            <v>High</v>
          </cell>
          <cell r="K648">
            <v>44015.526388888888</v>
          </cell>
        </row>
        <row r="649">
          <cell r="B649" t="str">
            <v>MEM-10334</v>
          </cell>
          <cell r="C649" t="str">
            <v>Stage - The system displayed error message as 'File upload link has been expired.' while uploading process temporary drop report</v>
          </cell>
          <cell r="D649" t="str">
            <v>soumya.akkimardi</v>
          </cell>
          <cell r="E649" t="str">
            <v>soumya.akkimardi</v>
          </cell>
          <cell r="F649" t="str">
            <v>Closed</v>
          </cell>
          <cell r="G649">
            <v>44174.779166666667</v>
          </cell>
          <cell r="H649" t="str">
            <v>Minor</v>
          </cell>
          <cell r="I649" t="str">
            <v>High</v>
          </cell>
          <cell r="K649">
            <v>44015.526388888888</v>
          </cell>
        </row>
        <row r="650">
          <cell r="B650" t="str">
            <v>MEM-10333</v>
          </cell>
          <cell r="C650" t="str">
            <v>Stage - The system displayed error message as 'File upload link has been expired.' while uploading process fee drop report</v>
          </cell>
          <cell r="D650" t="str">
            <v>soumya.akkimardi</v>
          </cell>
          <cell r="E650" t="str">
            <v>soumya.akkimardi</v>
          </cell>
          <cell r="F650" t="str">
            <v>Closed</v>
          </cell>
          <cell r="G650">
            <v>44174.779166666667</v>
          </cell>
          <cell r="H650" t="str">
            <v>Minor</v>
          </cell>
          <cell r="I650" t="str">
            <v>High</v>
          </cell>
          <cell r="K650">
            <v>44015.522222222222</v>
          </cell>
        </row>
        <row r="651">
          <cell r="B651" t="str">
            <v>MEM-10323</v>
          </cell>
          <cell r="C651" t="str">
            <v>Stage - Representative membership reinstated successfully but in 'Staff Internal' application member account states is ‘Historical’ with a historical reason as ‘NULL’</v>
          </cell>
          <cell r="D651" t="str">
            <v>Praveen Gautam</v>
          </cell>
          <cell r="E651" t="str">
            <v>soumya.akkimardi</v>
          </cell>
          <cell r="F651" t="str">
            <v>Blocked</v>
          </cell>
          <cell r="G651">
            <v>44249.758333333331</v>
          </cell>
          <cell r="H651" t="str">
            <v>Moderate</v>
          </cell>
          <cell r="I651" t="str">
            <v>High</v>
          </cell>
          <cell r="K651">
            <v>44015.504166666666</v>
          </cell>
        </row>
        <row r="652">
          <cell r="B652" t="str">
            <v>MEM-10322</v>
          </cell>
          <cell r="C652" t="str">
            <v xml:space="preserve">Stage - Participating membership reinstated successfully but in 'Staff Internal' application member account states is ‘Historical’ with a historical reason as ‘NULL’ </v>
          </cell>
          <cell r="D652" t="str">
            <v>Praveen Gautam</v>
          </cell>
          <cell r="E652" t="str">
            <v>soumya.akkimardi</v>
          </cell>
          <cell r="F652" t="str">
            <v>Blocked</v>
          </cell>
          <cell r="G652">
            <v>44249.758333333331</v>
          </cell>
          <cell r="H652" t="str">
            <v>Moderate</v>
          </cell>
          <cell r="I652" t="str">
            <v>High</v>
          </cell>
          <cell r="K652">
            <v>44015.497916666667</v>
          </cell>
        </row>
        <row r="653">
          <cell r="B653" t="str">
            <v>MEM-10320</v>
          </cell>
          <cell r="C653" t="str">
            <v xml:space="preserve">Stage - System redirected to QA URLs while performing 'Member On-boarding' in stage environment </v>
          </cell>
          <cell r="D653" t="str">
            <v>ilangovan.ponnuraman</v>
          </cell>
          <cell r="E653" t="str">
            <v>soumya.akkimardi</v>
          </cell>
          <cell r="F653" t="str">
            <v>Closed</v>
          </cell>
          <cell r="G653">
            <v>44015.814583333333</v>
          </cell>
          <cell r="I653" t="str">
            <v>Low</v>
          </cell>
          <cell r="K653">
            <v>44015.461805555555</v>
          </cell>
        </row>
        <row r="654">
          <cell r="B654" t="str">
            <v>MEM-10318</v>
          </cell>
          <cell r="C654" t="str">
            <v>In Ballot submit page Progress bar UI is modified</v>
          </cell>
          <cell r="D654" t="str">
            <v>Siddhartha Mutyala</v>
          </cell>
          <cell r="E654" t="str">
            <v>Sai Kumar Kodipetla</v>
          </cell>
          <cell r="F654" t="str">
            <v>Closed</v>
          </cell>
          <cell r="G654">
            <v>44174.64166666667</v>
          </cell>
          <cell r="H654" t="str">
            <v>Minor</v>
          </cell>
          <cell r="I654" t="str">
            <v>Low</v>
          </cell>
          <cell r="K654">
            <v>44015.427083333336</v>
          </cell>
        </row>
        <row r="655">
          <cell r="B655" t="str">
            <v>MEM-10305</v>
          </cell>
          <cell r="C655" t="str">
            <v>Accessibility Testing: Close button is not verbalized properly in roster maintenance page in the popup window here button is verbalized as a link</v>
          </cell>
          <cell r="D655" t="str">
            <v>vinay.datla</v>
          </cell>
          <cell r="E655" t="str">
            <v>vinay.datla</v>
          </cell>
          <cell r="F655" t="str">
            <v>Closed</v>
          </cell>
          <cell r="G655">
            <v>44174.779166666667</v>
          </cell>
          <cell r="H655" t="str">
            <v>Minor</v>
          </cell>
          <cell r="I655" t="str">
            <v>Low</v>
          </cell>
          <cell r="K655">
            <v>44014.827777777777</v>
          </cell>
        </row>
        <row r="656">
          <cell r="B656" t="str">
            <v>MEM-10304</v>
          </cell>
          <cell r="C656" t="str">
            <v>Accessibility Testing: User can able to navigate to target page from copyright page even if user without selecting any option while creating new work item</v>
          </cell>
          <cell r="D656" t="str">
            <v>vinay.datla</v>
          </cell>
          <cell r="E656" t="str">
            <v>vinay.datla</v>
          </cell>
          <cell r="F656" t="str">
            <v>Closed</v>
          </cell>
          <cell r="G656">
            <v>44174.780555555553</v>
          </cell>
          <cell r="H656" t="str">
            <v>Major</v>
          </cell>
          <cell r="I656" t="str">
            <v>High</v>
          </cell>
          <cell r="K656">
            <v>44014.824999999997</v>
          </cell>
        </row>
        <row r="657">
          <cell r="B657" t="str">
            <v>MEM-10303</v>
          </cell>
          <cell r="C657" t="str">
            <v>Accessibility Testing: While creating new work item in registration page user can able to navigate to next page even non of the option is selected.</v>
          </cell>
          <cell r="D657" t="str">
            <v>vinay.datla</v>
          </cell>
          <cell r="E657" t="str">
            <v>vinay.datla</v>
          </cell>
          <cell r="F657" t="str">
            <v>Closed</v>
          </cell>
          <cell r="G657">
            <v>44174.780555555553</v>
          </cell>
          <cell r="H657" t="str">
            <v>Major</v>
          </cell>
          <cell r="I657" t="str">
            <v>High</v>
          </cell>
          <cell r="K657">
            <v>44014.822222222225</v>
          </cell>
        </row>
        <row r="658">
          <cell r="B658" t="str">
            <v>MEM-10302</v>
          </cell>
          <cell r="C658" t="str">
            <v>Accessibility Testing: In roster maintenance page Lists are verbalized only as list expanded but it is not verbalizing with selected name in the list</v>
          </cell>
          <cell r="D658" t="str">
            <v>vinay.datla</v>
          </cell>
          <cell r="E658" t="str">
            <v>vinay.datla</v>
          </cell>
          <cell r="F658" t="str">
            <v>Closed</v>
          </cell>
          <cell r="G658">
            <v>44174.779166666667</v>
          </cell>
          <cell r="H658" t="str">
            <v>Moderate</v>
          </cell>
          <cell r="I658" t="str">
            <v>Medium</v>
          </cell>
          <cell r="K658">
            <v>44014.818749999999</v>
          </cell>
        </row>
        <row r="659">
          <cell r="B659" t="str">
            <v>MEM-10301</v>
          </cell>
          <cell r="C659" t="str">
            <v>Accessibility Testing: Standards tracking and Negative &amp; Comments under my tools header link in my committees page is not navigated through TAB key</v>
          </cell>
          <cell r="D659" t="str">
            <v>vinay.datla</v>
          </cell>
          <cell r="E659" t="str">
            <v>vinay.datla</v>
          </cell>
          <cell r="F659" t="str">
            <v>Closed</v>
          </cell>
          <cell r="G659">
            <v>44174.780555555553</v>
          </cell>
          <cell r="H659" t="str">
            <v>Moderate</v>
          </cell>
          <cell r="I659" t="str">
            <v>Medium</v>
          </cell>
          <cell r="K659">
            <v>44014.816666666666</v>
          </cell>
        </row>
        <row r="660">
          <cell r="B660" t="str">
            <v>MEM-10299</v>
          </cell>
          <cell r="C660" t="str">
            <v>Accessibility Testing: Checkboxes are not verbalized properly in roster maintenance page under roster reports tab.</v>
          </cell>
          <cell r="D660" t="str">
            <v>vinay.datla</v>
          </cell>
          <cell r="E660" t="str">
            <v>vinay.datla</v>
          </cell>
          <cell r="F660" t="str">
            <v>Closed</v>
          </cell>
          <cell r="G660">
            <v>44174.779166666667</v>
          </cell>
          <cell r="H660" t="str">
            <v>Moderate</v>
          </cell>
          <cell r="I660" t="str">
            <v>Medium</v>
          </cell>
          <cell r="K660">
            <v>44014.803472222222</v>
          </cell>
        </row>
        <row r="661">
          <cell r="B661" t="str">
            <v>MEM-10298</v>
          </cell>
          <cell r="C661" t="str">
            <v>Accessibility Testing: Back button and continue buttons are not verbalized correctly when user navigates through down arrow keys in work item creation pages</v>
          </cell>
          <cell r="D661" t="str">
            <v>vinay.datla</v>
          </cell>
          <cell r="E661" t="str">
            <v>vinay.datla</v>
          </cell>
          <cell r="F661" t="str">
            <v>Closed</v>
          </cell>
          <cell r="G661">
            <v>44174.780555555553</v>
          </cell>
          <cell r="H661" t="str">
            <v>Minor</v>
          </cell>
          <cell r="I661" t="str">
            <v>Low</v>
          </cell>
          <cell r="K661">
            <v>44014.802083333336</v>
          </cell>
        </row>
        <row r="662">
          <cell r="B662" t="str">
            <v>MEM-10297</v>
          </cell>
          <cell r="C662" t="str">
            <v>Accessibility Testing: Logo image is verbalized along with the header section which is mentioned related to that current page in first navigation</v>
          </cell>
          <cell r="D662" t="str">
            <v>vinay.datla</v>
          </cell>
          <cell r="E662" t="str">
            <v>vinay.datla</v>
          </cell>
          <cell r="F662" t="str">
            <v>Closed</v>
          </cell>
          <cell r="G662">
            <v>44244.739583333336</v>
          </cell>
          <cell r="H662" t="str">
            <v>Moderate</v>
          </cell>
          <cell r="I662" t="str">
            <v>Medium</v>
          </cell>
          <cell r="K662">
            <v>44014.796527777777</v>
          </cell>
        </row>
        <row r="663">
          <cell r="B663" t="str">
            <v>MEM-10296</v>
          </cell>
          <cell r="C663" t="str">
            <v>Accessibility Testing: All newly implemented side navigation links are not verbalized properly.</v>
          </cell>
          <cell r="D663" t="str">
            <v>vinay.datla</v>
          </cell>
          <cell r="E663" t="str">
            <v>vinay.datla</v>
          </cell>
          <cell r="F663" t="str">
            <v>Closed</v>
          </cell>
          <cell r="G663">
            <v>44174.780555555553</v>
          </cell>
          <cell r="H663" t="str">
            <v>Moderate</v>
          </cell>
          <cell r="I663" t="str">
            <v>Medium</v>
          </cell>
          <cell r="K663">
            <v>44014.793055555558</v>
          </cell>
        </row>
        <row r="664">
          <cell r="B664" t="str">
            <v>MEM-10295</v>
          </cell>
          <cell r="C664" t="str">
            <v>Accessibility Testing: In roster maintenance page logout button is verbalized as visited link.</v>
          </cell>
          <cell r="D664" t="str">
            <v>vinay.datla</v>
          </cell>
          <cell r="E664" t="str">
            <v>vinay.datla</v>
          </cell>
          <cell r="F664" t="str">
            <v>Closed</v>
          </cell>
          <cell r="G664">
            <v>44174.779166666667</v>
          </cell>
          <cell r="H664" t="str">
            <v>Minor</v>
          </cell>
          <cell r="I664" t="str">
            <v>Low</v>
          </cell>
          <cell r="K664">
            <v>44014.789583333331</v>
          </cell>
        </row>
        <row r="665">
          <cell r="B665" t="str">
            <v>MEM-10293</v>
          </cell>
          <cell r="C665" t="str">
            <v xml:space="preserve">Accessibility Testing: In roster maintenance page all submenus are verbalized as links in header section and user cant able to navigate or focus through submenu links </v>
          </cell>
          <cell r="D665" t="str">
            <v>vinay.datla</v>
          </cell>
          <cell r="E665" t="str">
            <v>vinay.datla</v>
          </cell>
          <cell r="F665" t="str">
            <v>Closed</v>
          </cell>
          <cell r="G665">
            <v>44216.911805555559</v>
          </cell>
          <cell r="H665" t="str">
            <v>Moderate</v>
          </cell>
          <cell r="I665" t="str">
            <v>Medium</v>
          </cell>
          <cell r="K665">
            <v>44014.786111111112</v>
          </cell>
        </row>
        <row r="666">
          <cell r="B666" t="str">
            <v>MEM-10289</v>
          </cell>
          <cell r="C666" t="str">
            <v>Accessibility Testing: Focus is moving to the ‘my committees’ and ‘click here’ link but user cant able to access through keyboard that particular link in work item confirmation page</v>
          </cell>
          <cell r="D666" t="str">
            <v>vinay.datla</v>
          </cell>
          <cell r="E666" t="str">
            <v>vinay.datla</v>
          </cell>
          <cell r="F666" t="str">
            <v>Closed</v>
          </cell>
          <cell r="G666">
            <v>44232.59097222222</v>
          </cell>
          <cell r="H666" t="str">
            <v>Moderate</v>
          </cell>
          <cell r="I666" t="str">
            <v>Medium</v>
          </cell>
          <cell r="K666">
            <v>44014.781944444447</v>
          </cell>
        </row>
        <row r="667">
          <cell r="B667" t="str">
            <v>MEM-10288</v>
          </cell>
          <cell r="C667" t="str">
            <v>Accessibility Testing: Color Contrast ratio fails for the text color for work item status in my work item page</v>
          </cell>
          <cell r="D667" t="str">
            <v>vinay.datla</v>
          </cell>
          <cell r="E667" t="str">
            <v>vinay.datla</v>
          </cell>
          <cell r="F667" t="str">
            <v>Closed</v>
          </cell>
          <cell r="G667">
            <v>44272.787499999999</v>
          </cell>
          <cell r="H667" t="str">
            <v>Minor</v>
          </cell>
          <cell r="I667" t="str">
            <v>Low</v>
          </cell>
          <cell r="K667">
            <v>44014.777083333334</v>
          </cell>
        </row>
        <row r="668">
          <cell r="B668" t="str">
            <v>MEM-10285</v>
          </cell>
          <cell r="C668" t="str">
            <v>RenewalCycle table is empty in AWS QA</v>
          </cell>
          <cell r="D668" t="str">
            <v>Pabitra Samal</v>
          </cell>
          <cell r="E668" t="str">
            <v>ilangovan.ponnuraman</v>
          </cell>
          <cell r="F668" t="str">
            <v>Closed</v>
          </cell>
          <cell r="G668">
            <v>44168.810416666667</v>
          </cell>
          <cell r="I668" t="str">
            <v>High</v>
          </cell>
          <cell r="K668">
            <v>44014.756944444445</v>
          </cell>
        </row>
        <row r="669">
          <cell r="B669" t="str">
            <v>MEM-10281</v>
          </cell>
          <cell r="C669" t="str">
            <v>Test Data Issue - Unable to create subcommittee in 'Staff Internal' application and system displayed error message as the error occurred while adding new committee</v>
          </cell>
          <cell r="D669" t="str">
            <v>soumya.akkimardi</v>
          </cell>
          <cell r="E669" t="str">
            <v>soumya.akkimardi</v>
          </cell>
          <cell r="F669" t="str">
            <v>Closed</v>
          </cell>
          <cell r="G669">
            <v>44175.418749999997</v>
          </cell>
          <cell r="H669" t="str">
            <v>Minor</v>
          </cell>
          <cell r="I669" t="str">
            <v>Medium</v>
          </cell>
          <cell r="K669">
            <v>44014.679861111108</v>
          </cell>
        </row>
        <row r="670">
          <cell r="B670" t="str">
            <v>MEM-10277</v>
          </cell>
          <cell r="C670" t="str">
            <v>In Submit page "Sponsoring Sub Committee:" label text is inconsistency for all action types.</v>
          </cell>
          <cell r="D670" t="str">
            <v>Siddhartha Mutyala</v>
          </cell>
          <cell r="E670" t="str">
            <v>Sai Kumar Kodipetla</v>
          </cell>
          <cell r="F670" t="str">
            <v>Closed</v>
          </cell>
          <cell r="G670">
            <v>44173.664583333331</v>
          </cell>
          <cell r="H670" t="str">
            <v>Minor</v>
          </cell>
          <cell r="I670" t="str">
            <v>Low</v>
          </cell>
          <cell r="K670">
            <v>44014.666666666664</v>
          </cell>
        </row>
        <row r="671">
          <cell r="B671" t="str">
            <v>MEM-10276</v>
          </cell>
          <cell r="C671" t="str">
            <v>Confirm Page :   Header :- Submission of Ballot Item - Confirmation label is missing in Confirm Page.</v>
          </cell>
          <cell r="D671" t="str">
            <v>Siddhartha Mutyala</v>
          </cell>
          <cell r="E671" t="str">
            <v>Siddhartha Mutyala</v>
          </cell>
          <cell r="F671" t="str">
            <v>Closed</v>
          </cell>
          <cell r="G671">
            <v>44246.585416666669</v>
          </cell>
          <cell r="H671" t="str">
            <v>Moderate</v>
          </cell>
          <cell r="I671" t="str">
            <v>Medium</v>
          </cell>
          <cell r="K671">
            <v>44014.65902777778</v>
          </cell>
        </row>
        <row r="672">
          <cell r="B672" t="str">
            <v>MEM-10275</v>
          </cell>
          <cell r="C672" t="str">
            <v>The 'Cancel' confirmation pop up message is not disabled/or it's allowing user clicks on 'Previous' or 'Next' button in the form page and is displayed in other form pages as well</v>
          </cell>
          <cell r="D672" t="str">
            <v>soumya.akkimardi</v>
          </cell>
          <cell r="E672" t="str">
            <v>soumya.akkimardi</v>
          </cell>
          <cell r="F672" t="str">
            <v>Closed</v>
          </cell>
          <cell r="G672">
            <v>44175.419444444444</v>
          </cell>
          <cell r="H672" t="str">
            <v>Moderate</v>
          </cell>
          <cell r="I672" t="str">
            <v>Medium</v>
          </cell>
          <cell r="K672">
            <v>44014.654861111114</v>
          </cell>
        </row>
        <row r="673">
          <cell r="B673" t="str">
            <v>MEM-10185</v>
          </cell>
          <cell r="C673" t="str">
            <v>Review Your Application: step 2 section - System didn't display primary activity, main committee designation and main committee title above 'Consulting' information</v>
          </cell>
          <cell r="D673" t="str">
            <v>soumya.akkimardi</v>
          </cell>
          <cell r="E673" t="str">
            <v>soumya.akkimardi</v>
          </cell>
          <cell r="F673" t="str">
            <v>Closed</v>
          </cell>
          <cell r="G673">
            <v>44175.419444444444</v>
          </cell>
          <cell r="H673" t="str">
            <v>Moderate</v>
          </cell>
          <cell r="I673" t="str">
            <v>Medium</v>
          </cell>
          <cell r="K673">
            <v>44013.599305555559</v>
          </cell>
        </row>
        <row r="674">
          <cell r="B674" t="str">
            <v>MEM-10183</v>
          </cell>
          <cell r="C674" t="str">
            <v>Only first character of middle name is displayed in UI</v>
          </cell>
          <cell r="D674" t="str">
            <v>ilangovan.ponnuraman</v>
          </cell>
          <cell r="E674" t="str">
            <v>ilangovan.ponnuraman</v>
          </cell>
          <cell r="F674" t="str">
            <v>Closed</v>
          </cell>
          <cell r="G674">
            <v>44168.798611111109</v>
          </cell>
          <cell r="I674" t="str">
            <v>Medium</v>
          </cell>
          <cell r="K674">
            <v>44013.51458333333</v>
          </cell>
        </row>
        <row r="675">
          <cell r="B675" t="str">
            <v>MEM-10149</v>
          </cell>
          <cell r="C675" t="str">
            <v xml:space="preserve">Confirm Page: Open the ('work item number' link &amp; "Related Links") Links via NEW TAB / NEW Window displays Blank page. </v>
          </cell>
          <cell r="D675" t="str">
            <v>Siddhartha Mutyala</v>
          </cell>
          <cell r="E675" t="str">
            <v>Siddhartha Mutyala</v>
          </cell>
          <cell r="F675" t="str">
            <v>Closed</v>
          </cell>
          <cell r="G675">
            <v>44246.585416666669</v>
          </cell>
          <cell r="H675" t="str">
            <v>Minor</v>
          </cell>
          <cell r="I675" t="str">
            <v>Low</v>
          </cell>
          <cell r="K675">
            <v>44012.590277777781</v>
          </cell>
        </row>
        <row r="676">
          <cell r="B676" t="str">
            <v>MEM-10141</v>
          </cell>
          <cell r="C676" t="str">
            <v>Navigating back to Confirmation page (Step5) from work item details page, 'work item number' link is missing.</v>
          </cell>
          <cell r="D676" t="str">
            <v>Siddhartha Mutyala</v>
          </cell>
          <cell r="E676" t="str">
            <v>Siddhartha Mutyala</v>
          </cell>
          <cell r="F676" t="str">
            <v>Closed</v>
          </cell>
          <cell r="G676">
            <v>44246.585416666669</v>
          </cell>
          <cell r="H676" t="str">
            <v>Moderate</v>
          </cell>
          <cell r="I676" t="str">
            <v>Medium</v>
          </cell>
          <cell r="K676">
            <v>44012.51458333333</v>
          </cell>
        </row>
        <row r="677">
          <cell r="B677" t="str">
            <v>MEM-10138</v>
          </cell>
          <cell r="C677" t="str">
            <v xml:space="preserve">System is not displaying audit log after work item deletion </v>
          </cell>
          <cell r="D677" t="str">
            <v>Hasitha Turlapati</v>
          </cell>
          <cell r="E677" t="str">
            <v>Hasitha Turlapati</v>
          </cell>
          <cell r="F677" t="str">
            <v>Closed</v>
          </cell>
          <cell r="G677">
            <v>44169.595138888886</v>
          </cell>
          <cell r="H677" t="str">
            <v>Major</v>
          </cell>
          <cell r="I677" t="str">
            <v>Medium</v>
          </cell>
          <cell r="K677">
            <v>44011.952777777777</v>
          </cell>
        </row>
        <row r="678">
          <cell r="B678" t="str">
            <v>MEM-10113</v>
          </cell>
          <cell r="C678" t="str">
            <v xml:space="preserve">Internal Application:  Copy members feature is not working as intended. </v>
          </cell>
          <cell r="D678" t="str">
            <v>Prabhakar Mishra</v>
          </cell>
          <cell r="E678" t="str">
            <v>ramakrishna.dontha</v>
          </cell>
          <cell r="F678" t="str">
            <v>Blocked</v>
          </cell>
          <cell r="G678">
            <v>44280.515277777777</v>
          </cell>
          <cell r="H678" t="str">
            <v>Minor</v>
          </cell>
          <cell r="I678" t="str">
            <v>Low</v>
          </cell>
          <cell r="K678">
            <v>44007.647916666669</v>
          </cell>
        </row>
        <row r="679">
          <cell r="B679" t="str">
            <v>MEM-10112</v>
          </cell>
          <cell r="C679" t="str">
            <v xml:space="preserve">Roster: Unable to download inactivity reports when the there is no data. Showing up 404 Page </v>
          </cell>
          <cell r="D679" t="str">
            <v>Prabhakar Mishra</v>
          </cell>
          <cell r="E679" t="str">
            <v>ramakrishna.dontha</v>
          </cell>
          <cell r="F679" t="str">
            <v>Closed</v>
          </cell>
          <cell r="G679">
            <v>44089.122916666667</v>
          </cell>
          <cell r="I679" t="str">
            <v>Low</v>
          </cell>
          <cell r="K679">
            <v>44007.748611111114</v>
          </cell>
        </row>
        <row r="680">
          <cell r="B680" t="str">
            <v>MEM-10071</v>
          </cell>
          <cell r="C680" t="str">
            <v>Reinstate Participating Membership(range less than 3 years) - In 'Review Your Application' form page main committees looks like listed under 'Subcommittee(s) you are re-joining' header</v>
          </cell>
          <cell r="D680" t="str">
            <v>soumya.akkimardi</v>
          </cell>
          <cell r="E680" t="str">
            <v>soumya.akkimardi</v>
          </cell>
          <cell r="F680" t="str">
            <v>Closed</v>
          </cell>
          <cell r="G680">
            <v>44175.419444444444</v>
          </cell>
          <cell r="I680" t="str">
            <v>Medium</v>
          </cell>
          <cell r="K680">
            <v>44008.688888888886</v>
          </cell>
        </row>
        <row r="681">
          <cell r="B681" t="str">
            <v>MEM-10050</v>
          </cell>
          <cell r="C681" t="str">
            <v>System failed to generate audit log when committee officer title is updated through committee roster</v>
          </cell>
          <cell r="D681" t="str">
            <v>Hasitha Turlapati</v>
          </cell>
          <cell r="E681" t="str">
            <v>Hasitha Turlapati</v>
          </cell>
          <cell r="F681" t="str">
            <v>Closed</v>
          </cell>
          <cell r="G681">
            <v>44169.597916666666</v>
          </cell>
          <cell r="H681" t="str">
            <v>Major</v>
          </cell>
          <cell r="I681" t="str">
            <v>Medium</v>
          </cell>
          <cell r="K681">
            <v>44007.862500000003</v>
          </cell>
        </row>
        <row r="682">
          <cell r="B682" t="str">
            <v>MEM-9994</v>
          </cell>
          <cell r="C682" t="str">
            <v>Member unable to Submit the New Work Item- New/ Revision Standard</v>
          </cell>
          <cell r="D682" t="str">
            <v>vinay.datla</v>
          </cell>
          <cell r="E682" t="str">
            <v>srinivas Yellamilli</v>
          </cell>
          <cell r="F682" t="str">
            <v>Closed</v>
          </cell>
          <cell r="G682">
            <v>44175.413194444445</v>
          </cell>
          <cell r="H682" t="str">
            <v>Showstopper</v>
          </cell>
          <cell r="I682" t="str">
            <v>Critical</v>
          </cell>
          <cell r="K682">
            <v>44006.9375</v>
          </cell>
        </row>
        <row r="683">
          <cell r="B683" t="str">
            <v>MEM-9802</v>
          </cell>
          <cell r="C683" t="str">
            <v>Participating Membership Reinstate - Radio buttons are not working correctly in 'Tell Us About Yourself' form when the user selects multiple main committees with different organizational activitys</v>
          </cell>
          <cell r="D683" t="str">
            <v>soumya.akkimardi</v>
          </cell>
          <cell r="E683" t="str">
            <v>soumya.akkimardi</v>
          </cell>
          <cell r="F683" t="str">
            <v>Closed</v>
          </cell>
          <cell r="G683">
            <v>44168.798611111109</v>
          </cell>
          <cell r="H683" t="str">
            <v>Major</v>
          </cell>
          <cell r="I683" t="str">
            <v>High</v>
          </cell>
          <cell r="K683">
            <v>44005.606249999997</v>
          </cell>
        </row>
        <row r="684">
          <cell r="B684" t="str">
            <v>MEM-9779</v>
          </cell>
          <cell r="C684" t="str">
            <v>ASTM 2.0 - Standard Tracking - In Print preview the complete standard tracking details are not getting displayed</v>
          </cell>
          <cell r="D684" t="str">
            <v>vinay.datla</v>
          </cell>
          <cell r="E684" t="str">
            <v>vinay.datla</v>
          </cell>
          <cell r="F684" t="str">
            <v>Closed</v>
          </cell>
          <cell r="G684">
            <v>44169.643055555556</v>
          </cell>
          <cell r="H684" t="str">
            <v>Moderate</v>
          </cell>
          <cell r="I684" t="str">
            <v>Medium</v>
          </cell>
          <cell r="K684">
            <v>44004.661805555559</v>
          </cell>
        </row>
        <row r="685">
          <cell r="B685" t="str">
            <v>MEM-9762</v>
          </cell>
          <cell r="C685" t="str">
            <v>Re-Approval : If Ballot item is Reapproval,the selected ballot level is not showing in label for data,Attach and submit pages</v>
          </cell>
          <cell r="D685" t="str">
            <v>Sai Kumar Kodipetla</v>
          </cell>
          <cell r="E685" t="str">
            <v>Sai Kumar Kodipetla</v>
          </cell>
          <cell r="F685" t="str">
            <v>Closed</v>
          </cell>
          <cell r="G685">
            <v>44173.664583333331</v>
          </cell>
          <cell r="H685" t="str">
            <v>Minor</v>
          </cell>
          <cell r="I685" t="str">
            <v>Medium</v>
          </cell>
          <cell r="K685">
            <v>44004.629861111112</v>
          </cell>
        </row>
        <row r="686">
          <cell r="B686" t="str">
            <v>MEM-9754</v>
          </cell>
          <cell r="C686" t="str">
            <v xml:space="preserve">In 'Committee List' panel, system displayed label as 'Select one main committee' instead of 'Click to select one main committee' </v>
          </cell>
          <cell r="D686" t="str">
            <v>soumya.akkimardi</v>
          </cell>
          <cell r="E686" t="str">
            <v>soumya.akkimardi</v>
          </cell>
          <cell r="F686" t="str">
            <v>Closed</v>
          </cell>
          <cell r="G686">
            <v>44168.798611111109</v>
          </cell>
          <cell r="H686" t="str">
            <v>Minor</v>
          </cell>
          <cell r="I686" t="str">
            <v>Low</v>
          </cell>
          <cell r="K686">
            <v>44004.452777777777</v>
          </cell>
        </row>
        <row r="687">
          <cell r="B687" t="str">
            <v>MEM-9738</v>
          </cell>
          <cell r="C687" t="str">
            <v>Attach: Empty file when zipped (or) No files inside the zip file - doesn't show any error message :"No Data in File"</v>
          </cell>
          <cell r="D687" t="str">
            <v>Siddhartha Mutyala</v>
          </cell>
          <cell r="E687" t="str">
            <v>Siddhartha Mutyala</v>
          </cell>
          <cell r="F687" t="str">
            <v>Closed</v>
          </cell>
          <cell r="G687">
            <v>44246.585416666669</v>
          </cell>
          <cell r="H687" t="str">
            <v>Major</v>
          </cell>
          <cell r="I687" t="str">
            <v>High</v>
          </cell>
          <cell r="K687">
            <v>44003.494444444441</v>
          </cell>
        </row>
        <row r="688">
          <cell r="B688" t="str">
            <v>MEM-9737</v>
          </cell>
          <cell r="C688" t="str">
            <v>Intermittent issue : "Re-approval" : Sponsoring Sub Committee Designation is not displayed.</v>
          </cell>
          <cell r="D688" t="str">
            <v>Siddhartha Mutyala</v>
          </cell>
          <cell r="E688" t="str">
            <v>Siddhartha Mutyala</v>
          </cell>
          <cell r="F688" t="str">
            <v>Closed</v>
          </cell>
          <cell r="G688">
            <v>44246.585416666669</v>
          </cell>
          <cell r="H688" t="str">
            <v>Moderate</v>
          </cell>
          <cell r="I688" t="str">
            <v>Low</v>
          </cell>
          <cell r="K688">
            <v>44003.39166666667</v>
          </cell>
        </row>
        <row r="689">
          <cell r="B689" t="str">
            <v>MEM-9736</v>
          </cell>
          <cell r="C689" t="str">
            <v xml:space="preserve">Re Approval : "Ballot Level" details are NOT displayed in the Submit page. </v>
          </cell>
          <cell r="D689" t="str">
            <v>Siddhartha Mutyala</v>
          </cell>
          <cell r="E689" t="str">
            <v>Siddhartha Mutyala</v>
          </cell>
          <cell r="F689" t="str">
            <v>Closed</v>
          </cell>
          <cell r="G689">
            <v>44246.585416666669</v>
          </cell>
          <cell r="H689" t="str">
            <v>Major</v>
          </cell>
          <cell r="I689" t="str">
            <v>High</v>
          </cell>
          <cell r="K689">
            <v>44003.363888888889</v>
          </cell>
        </row>
        <row r="690">
          <cell r="B690" t="str">
            <v>MEM-9735</v>
          </cell>
          <cell r="C690" t="str">
            <v>Re-approval: undefined undefined  - content is shown in Technical Contact in Submit page.</v>
          </cell>
          <cell r="D690" t="str">
            <v>Siddhartha Mutyala</v>
          </cell>
          <cell r="E690" t="str">
            <v>Siddhartha Mutyala</v>
          </cell>
          <cell r="F690" t="str">
            <v>Closed</v>
          </cell>
          <cell r="G690">
            <v>44246.585416666669</v>
          </cell>
          <cell r="H690" t="str">
            <v>Major</v>
          </cell>
          <cell r="I690" t="str">
            <v>High</v>
          </cell>
          <cell r="K690">
            <v>44003.34375</v>
          </cell>
        </row>
        <row r="691">
          <cell r="B691" t="str">
            <v>MEM-9734</v>
          </cell>
          <cell r="C691" t="str">
            <v xml:space="preserve">Intermittent issue:  Clicking on Cancel button in Submit page shows Intermittent behaviors - Described in the description. </v>
          </cell>
          <cell r="D691" t="str">
            <v>Siddhartha Mutyala</v>
          </cell>
          <cell r="E691" t="str">
            <v>Siddhartha Mutyala</v>
          </cell>
          <cell r="F691" t="str">
            <v>Closed</v>
          </cell>
          <cell r="G691">
            <v>44246.585416666669</v>
          </cell>
          <cell r="H691" t="str">
            <v>Moderate</v>
          </cell>
          <cell r="I691" t="str">
            <v>Low</v>
          </cell>
          <cell r="K691">
            <v>44002.972916666666</v>
          </cell>
        </row>
        <row r="692">
          <cell r="B692" t="str">
            <v>MEM-9733</v>
          </cell>
          <cell r="C692" t="str">
            <v>"Reinstatement" : Error message is NOT displayed when we "haven't" selected a technical contact member of Committee B09 will.</v>
          </cell>
          <cell r="D692" t="str">
            <v>Siddhartha Mutyala</v>
          </cell>
          <cell r="E692" t="str">
            <v>Siddhartha Mutyala</v>
          </cell>
          <cell r="F692" t="str">
            <v>Closed</v>
          </cell>
          <cell r="G692">
            <v>44246.585416666669</v>
          </cell>
          <cell r="H692" t="str">
            <v>Moderate</v>
          </cell>
          <cell r="I692" t="str">
            <v>High</v>
          </cell>
          <cell r="K692">
            <v>44002.717361111114</v>
          </cell>
        </row>
        <row r="693">
          <cell r="B693" t="str">
            <v>MEM-9727</v>
          </cell>
          <cell r="C693" t="str">
            <v>ASTM 2.0 - Standard Tracking- Error Message is displayed as "Error occured while getting standards tracking details."</v>
          </cell>
          <cell r="D693" t="str">
            <v>vinay.datla</v>
          </cell>
          <cell r="E693" t="str">
            <v>vinay.datla</v>
          </cell>
          <cell r="F693" t="str">
            <v>Closed</v>
          </cell>
          <cell r="G693">
            <v>44169.73333333333</v>
          </cell>
          <cell r="H693" t="str">
            <v>Moderate</v>
          </cell>
          <cell r="I693" t="str">
            <v>Medium</v>
          </cell>
          <cell r="K693">
            <v>44001.685416666667</v>
          </cell>
        </row>
        <row r="694">
          <cell r="B694" t="str">
            <v>MEM-9722</v>
          </cell>
          <cell r="C694" t="str">
            <v>New Standard/ Revision: ATTACH Progress bar is missing when New Standard Action is chosen.</v>
          </cell>
          <cell r="D694" t="str">
            <v>Siddhartha Mutyala</v>
          </cell>
          <cell r="E694" t="str">
            <v>Siddhartha Mutyala</v>
          </cell>
          <cell r="F694" t="str">
            <v>Closed</v>
          </cell>
          <cell r="G694">
            <v>44246.585416666669</v>
          </cell>
          <cell r="H694" t="str">
            <v>Major</v>
          </cell>
          <cell r="I694" t="str">
            <v>High</v>
          </cell>
          <cell r="K694">
            <v>44001.550694444442</v>
          </cell>
        </row>
        <row r="695">
          <cell r="B695" t="str">
            <v>MEM-9720</v>
          </cell>
          <cell r="C695" t="str">
            <v>Submit Page Label : Submission of Ballot Item &lt;Selected Action&gt; - Should be in highlighted &amp; "Only" should be displayed when Subcommittee Ballot level is chosen.</v>
          </cell>
          <cell r="D695" t="str">
            <v>Siddhartha Mutyala</v>
          </cell>
          <cell r="E695" t="str">
            <v>Siddhartha Mutyala</v>
          </cell>
          <cell r="F695" t="str">
            <v>Closed</v>
          </cell>
          <cell r="G695">
            <v>44246.585416666669</v>
          </cell>
          <cell r="H695" t="str">
            <v>Moderate</v>
          </cell>
          <cell r="I695" t="str">
            <v>Medium</v>
          </cell>
          <cell r="K695">
            <v>44001.525000000001</v>
          </cell>
        </row>
        <row r="696">
          <cell r="B696" t="str">
            <v>MEM-9719</v>
          </cell>
          <cell r="C696" t="str">
            <v>Application slowness issue - System is taking longer time to login and application is unstable</v>
          </cell>
          <cell r="D696" t="str">
            <v>soumya.akkimardi</v>
          </cell>
          <cell r="E696" t="str">
            <v>soumya.akkimardi</v>
          </cell>
          <cell r="F696" t="str">
            <v>Closed</v>
          </cell>
          <cell r="G696">
            <v>44168.798611111109</v>
          </cell>
          <cell r="H696" t="str">
            <v>Showstopper</v>
          </cell>
          <cell r="I696" t="str">
            <v>High</v>
          </cell>
          <cell r="K696">
            <v>44001.480555555558</v>
          </cell>
        </row>
        <row r="697">
          <cell r="B697" t="str">
            <v>MEM-9718</v>
          </cell>
          <cell r="C697" t="str">
            <v>JWT token auth not working in MemberApp</v>
          </cell>
          <cell r="D697" t="str">
            <v>ilangovan.ponnuraman</v>
          </cell>
          <cell r="E697" t="str">
            <v>ilangovan.ponnuraman</v>
          </cell>
          <cell r="F697" t="str">
            <v>Closed</v>
          </cell>
          <cell r="G697">
            <v>44168.806944444441</v>
          </cell>
          <cell r="H697" t="str">
            <v>Showstopper</v>
          </cell>
          <cell r="I697" t="str">
            <v>High</v>
          </cell>
          <cell r="K697">
            <v>44001.478472222225</v>
          </cell>
        </row>
        <row r="698">
          <cell r="B698" t="str">
            <v>MEM-9717</v>
          </cell>
          <cell r="C698" t="str">
            <v>Generate token API slowness - MemberApp &amp; RosterMaintenance</v>
          </cell>
          <cell r="D698" t="str">
            <v>ilangovan.ponnuraman</v>
          </cell>
          <cell r="E698" t="str">
            <v>ilangovan.ponnuraman</v>
          </cell>
          <cell r="F698" t="str">
            <v>Closed</v>
          </cell>
          <cell r="G698">
            <v>44168.806944444441</v>
          </cell>
          <cell r="I698" t="str">
            <v>Medium</v>
          </cell>
          <cell r="K698">
            <v>44001.474999999999</v>
          </cell>
        </row>
        <row r="699">
          <cell r="B699" t="str">
            <v>MEM-9710</v>
          </cell>
          <cell r="C699" t="str">
            <v>WithDrawal: content on Submit Page is improper.</v>
          </cell>
          <cell r="D699" t="str">
            <v>Siddhartha Mutyala</v>
          </cell>
          <cell r="E699" t="str">
            <v>Siddhartha Mutyala</v>
          </cell>
          <cell r="F699" t="str">
            <v>Closed</v>
          </cell>
          <cell r="G699">
            <v>44246.585416666669</v>
          </cell>
          <cell r="H699" t="str">
            <v>Moderate</v>
          </cell>
          <cell r="I699" t="str">
            <v>Medium</v>
          </cell>
          <cell r="K699">
            <v>44000.70416666667</v>
          </cell>
        </row>
        <row r="700">
          <cell r="B700" t="str">
            <v>MEM-9703</v>
          </cell>
          <cell r="C700" t="str">
            <v>label: Submission of Ballot Item  &lt;Selected Action&gt; - &lt;Selected Ballot Level option&gt; for "Withdraw" Action is missing.</v>
          </cell>
          <cell r="D700" t="str">
            <v>Siddhartha Mutyala</v>
          </cell>
          <cell r="E700" t="str">
            <v>Siddhartha Mutyala</v>
          </cell>
          <cell r="F700" t="str">
            <v>Closed</v>
          </cell>
          <cell r="G700">
            <v>44246.585416666669</v>
          </cell>
          <cell r="H700" t="str">
            <v>Moderate</v>
          </cell>
          <cell r="I700" t="str">
            <v>High</v>
          </cell>
          <cell r="K700">
            <v>44000.625</v>
          </cell>
        </row>
        <row r="701">
          <cell r="B701" t="str">
            <v>MEM-9615</v>
          </cell>
          <cell r="C701" t="str">
            <v>Change of element locator -&gt; MyASTM -&gt; MyCommittees -&gt; My Tools Header label</v>
          </cell>
          <cell r="D701" t="str">
            <v>Hasitha Turlapati</v>
          </cell>
          <cell r="E701" t="str">
            <v>Hasitha Turlapati</v>
          </cell>
          <cell r="F701" t="str">
            <v>Closed</v>
          </cell>
          <cell r="G701">
            <v>44169.597916666666</v>
          </cell>
          <cell r="H701" t="str">
            <v>Minor</v>
          </cell>
          <cell r="I701" t="str">
            <v>Low</v>
          </cell>
          <cell r="K701">
            <v>43999.845833333333</v>
          </cell>
        </row>
        <row r="702">
          <cell r="B702" t="str">
            <v>MEM-9614</v>
          </cell>
          <cell r="C702" t="str">
            <v>Unable to View "My Committees" header after navigating back to my committees</v>
          </cell>
          <cell r="D702" t="str">
            <v>Hasitha Turlapati</v>
          </cell>
          <cell r="E702" t="str">
            <v>Hasitha Turlapati</v>
          </cell>
          <cell r="F702" t="str">
            <v>Closed</v>
          </cell>
          <cell r="G702">
            <v>44169.598611111112</v>
          </cell>
          <cell r="H702" t="str">
            <v>Moderate</v>
          </cell>
          <cell r="I702" t="str">
            <v>Medium</v>
          </cell>
          <cell r="K702">
            <v>43999.820138888892</v>
          </cell>
        </row>
        <row r="703">
          <cell r="B703" t="str">
            <v>MEM-9606</v>
          </cell>
          <cell r="C703" t="str">
            <v>Reinstate Membership form created for 0 to 3 years - Alignment Issue - In subcommittees panel, the "DROP" and "JOIN" buttons are overlapping the subcommittee title</v>
          </cell>
          <cell r="D703" t="str">
            <v>soumya.akkimardi</v>
          </cell>
          <cell r="E703" t="str">
            <v>soumya.akkimardi</v>
          </cell>
          <cell r="F703" t="str">
            <v>Closed</v>
          </cell>
          <cell r="G703">
            <v>44168.798611111109</v>
          </cell>
          <cell r="H703" t="str">
            <v>Minor</v>
          </cell>
          <cell r="I703" t="str">
            <v>Low</v>
          </cell>
          <cell r="K703">
            <v>43999.675694444442</v>
          </cell>
        </row>
        <row r="704">
          <cell r="B704" t="str">
            <v>MEM-9390</v>
          </cell>
          <cell r="C704" t="str">
            <v>Internal App : Showing up "Unknown error occurred." error message when navigated to Order History Tab.</v>
          </cell>
          <cell r="D704" t="str">
            <v>soumya.akkimardi</v>
          </cell>
          <cell r="E704" t="str">
            <v>ramakrishna.dontha</v>
          </cell>
          <cell r="F704" t="str">
            <v>Closed</v>
          </cell>
          <cell r="G704">
            <v>44175.538194444445</v>
          </cell>
          <cell r="H704" t="str">
            <v>Minor</v>
          </cell>
          <cell r="I704" t="str">
            <v>Low</v>
          </cell>
          <cell r="K704">
            <v>43993.855555555558</v>
          </cell>
        </row>
        <row r="705">
          <cell r="B705" t="str">
            <v>MEM-9364</v>
          </cell>
          <cell r="C705" t="str">
            <v>Missing Security Headers - DAST (Dynamic Application Security Testing)</v>
          </cell>
          <cell r="D705" t="str">
            <v>Abhishek Thatipalli</v>
          </cell>
          <cell r="E705" t="str">
            <v>Abhishek Thatipalli</v>
          </cell>
          <cell r="F705" t="str">
            <v>Closed</v>
          </cell>
          <cell r="G705">
            <v>44174.779166666667</v>
          </cell>
          <cell r="H705" t="str">
            <v>Minor</v>
          </cell>
          <cell r="I705" t="str">
            <v>Low</v>
          </cell>
          <cell r="K705">
            <v>43993.832638888889</v>
          </cell>
        </row>
        <row r="706">
          <cell r="B706" t="str">
            <v>MEM-9317</v>
          </cell>
          <cell r="C706" t="str">
            <v>Member App API - System displayed response code as 7030 while generating the token</v>
          </cell>
          <cell r="D706" t="str">
            <v>soumya.akkimardi</v>
          </cell>
          <cell r="E706" t="str">
            <v>soumya.akkimardi</v>
          </cell>
          <cell r="F706" t="str">
            <v>Closed</v>
          </cell>
          <cell r="G706">
            <v>44168.806944444441</v>
          </cell>
          <cell r="H706" t="str">
            <v>Major</v>
          </cell>
          <cell r="I706" t="str">
            <v>High</v>
          </cell>
          <cell r="K706">
            <v>43993.443749999999</v>
          </cell>
        </row>
        <row r="707">
          <cell r="B707" t="str">
            <v>MEM-9316</v>
          </cell>
          <cell r="C707" t="str">
            <v>Roster Maintenance API - System displayed response code as 403 while generating the token</v>
          </cell>
          <cell r="D707" t="str">
            <v>soumya.akkimardi</v>
          </cell>
          <cell r="E707" t="str">
            <v>soumya.akkimardi</v>
          </cell>
          <cell r="F707" t="str">
            <v>Closed</v>
          </cell>
          <cell r="G707">
            <v>44168.805555555555</v>
          </cell>
          <cell r="H707" t="str">
            <v>Major</v>
          </cell>
          <cell r="I707" t="str">
            <v>High</v>
          </cell>
          <cell r="K707">
            <v>43993.438888888886</v>
          </cell>
        </row>
        <row r="708">
          <cell r="B708" t="str">
            <v>MEM-9315</v>
          </cell>
          <cell r="C708" t="str">
            <v>Unable to login into 'Rules and Exception' application</v>
          </cell>
          <cell r="D708" t="str">
            <v>soumya.akkimardi</v>
          </cell>
          <cell r="E708" t="str">
            <v>soumya.akkimardi</v>
          </cell>
          <cell r="F708" t="str">
            <v>Closed</v>
          </cell>
          <cell r="G708">
            <v>44168.809027777781</v>
          </cell>
          <cell r="H708" t="str">
            <v>Showstopper</v>
          </cell>
          <cell r="I708" t="str">
            <v>Critical</v>
          </cell>
          <cell r="K708">
            <v>43993.429861111108</v>
          </cell>
        </row>
        <row r="709">
          <cell r="B709" t="str">
            <v>MEM-9314</v>
          </cell>
          <cell r="C709" t="str">
            <v>Unable to login into 'Staff Internal' application</v>
          </cell>
          <cell r="D709" t="str">
            <v>soumya.akkimardi</v>
          </cell>
          <cell r="E709" t="str">
            <v>soumya.akkimardi</v>
          </cell>
          <cell r="F709" t="str">
            <v>Closed</v>
          </cell>
          <cell r="G709">
            <v>44168.810416666667</v>
          </cell>
          <cell r="H709" t="str">
            <v>Showstopper</v>
          </cell>
          <cell r="I709" t="str">
            <v>Critical</v>
          </cell>
          <cell r="K709">
            <v>43993.425000000003</v>
          </cell>
        </row>
        <row r="710">
          <cell r="B710" t="str">
            <v>MEM-9313</v>
          </cell>
          <cell r="C710" t="str">
            <v>Unable to login into MEM application and system display a error message as 'Unknown error occurred'</v>
          </cell>
          <cell r="D710" t="str">
            <v>soumya.akkimardi</v>
          </cell>
          <cell r="E710" t="str">
            <v>soumya.akkimardi</v>
          </cell>
          <cell r="F710" t="str">
            <v>Closed</v>
          </cell>
          <cell r="G710">
            <v>44168.798611111109</v>
          </cell>
          <cell r="H710" t="str">
            <v>Showstopper</v>
          </cell>
          <cell r="I710" t="str">
            <v>Critical</v>
          </cell>
          <cell r="K710">
            <v>43993.420138888891</v>
          </cell>
        </row>
        <row r="711">
          <cell r="B711" t="str">
            <v>MEM-9147</v>
          </cell>
          <cell r="C711" t="str">
            <v xml:space="preserve">Spell Check : In DATA page : Are revisions to the title inclided ??? </v>
          </cell>
          <cell r="D711" t="str">
            <v>Siddhartha Mutyala</v>
          </cell>
          <cell r="E711" t="str">
            <v>Siddhartha Mutyala</v>
          </cell>
          <cell r="F711" t="str">
            <v>Closed</v>
          </cell>
          <cell r="G711">
            <v>44246.585416666669</v>
          </cell>
          <cell r="H711" t="str">
            <v>Minor</v>
          </cell>
          <cell r="I711" t="str">
            <v>Low</v>
          </cell>
          <cell r="K711">
            <v>43991.799305555556</v>
          </cell>
        </row>
        <row r="712">
          <cell r="B712" t="str">
            <v>MEM-9144</v>
          </cell>
          <cell r="C712" t="str">
            <v>Error message is shown "Please select a Work Item to associate with this Ballot Item" when navigate back from Data page to Author Page &amp; Click on Continue button again.</v>
          </cell>
          <cell r="D712" t="str">
            <v>Siddhartha Mutyala</v>
          </cell>
          <cell r="E712" t="str">
            <v>Siddhartha Mutyala</v>
          </cell>
          <cell r="F712" t="str">
            <v>Closed</v>
          </cell>
          <cell r="G712">
            <v>44246.585416666669</v>
          </cell>
          <cell r="H712" t="str">
            <v>Minor</v>
          </cell>
          <cell r="I712" t="str">
            <v>Medium</v>
          </cell>
          <cell r="K712">
            <v>43991.770138888889</v>
          </cell>
        </row>
        <row r="713">
          <cell r="B713" t="str">
            <v>MEM-9143</v>
          </cell>
          <cell r="C713" t="str">
            <v>The system didn't display the 'Manage Committee' and 'Join Committee' tabs for 'Exempt Member Type'</v>
          </cell>
          <cell r="D713" t="str">
            <v>soumya.akkimardi</v>
          </cell>
          <cell r="E713" t="str">
            <v>soumya.akkimardi</v>
          </cell>
          <cell r="F713" t="str">
            <v>Closed</v>
          </cell>
          <cell r="G713">
            <v>44168.798611111109</v>
          </cell>
          <cell r="H713" t="str">
            <v>Major</v>
          </cell>
          <cell r="I713" t="str">
            <v>High</v>
          </cell>
          <cell r="K713">
            <v>43991.769444444442</v>
          </cell>
        </row>
        <row r="714">
          <cell r="B714" t="str">
            <v>MEM-9134</v>
          </cell>
          <cell r="C714" t="str">
            <v>Ballot: Standard accepts small letter &amp; year in data format for the replacement standard, when Replace the Standard 'Other' is chosen.</v>
          </cell>
          <cell r="D714" t="str">
            <v>Siddhartha Mutyala</v>
          </cell>
          <cell r="E714" t="str">
            <v>Siddhartha Mutyala</v>
          </cell>
          <cell r="F714" t="str">
            <v>Closed</v>
          </cell>
          <cell r="G714">
            <v>44246.585416666669</v>
          </cell>
          <cell r="H714" t="str">
            <v>Minor</v>
          </cell>
          <cell r="I714" t="str">
            <v>Low</v>
          </cell>
          <cell r="K714">
            <v>43991.65</v>
          </cell>
        </row>
        <row r="715">
          <cell r="B715" t="str">
            <v>MEM-9126</v>
          </cell>
          <cell r="C715" t="str">
            <v>MyASTM' page is not loaded and system display error message as "Unknown error occurred"</v>
          </cell>
          <cell r="D715" t="str">
            <v>soumya.akkimardi</v>
          </cell>
          <cell r="E715" t="str">
            <v>soumya.akkimardi</v>
          </cell>
          <cell r="F715" t="str">
            <v>Closed</v>
          </cell>
          <cell r="G715">
            <v>44168.798611111109</v>
          </cell>
          <cell r="I715" t="str">
            <v>High</v>
          </cell>
          <cell r="K715">
            <v>43991.538194444445</v>
          </cell>
        </row>
        <row r="716">
          <cell r="B716" t="str">
            <v>MEM-9125</v>
          </cell>
          <cell r="C716" t="str">
            <v>ASTM 2.0 - Mobile testing- My Tools Menu is visible when member click on outer scroll</v>
          </cell>
          <cell r="D716" t="str">
            <v>srinivas Yellamilli</v>
          </cell>
          <cell r="E716" t="str">
            <v>vinay.datla</v>
          </cell>
          <cell r="F716" t="str">
            <v>Closed</v>
          </cell>
          <cell r="G716">
            <v>44169.729861111111</v>
          </cell>
          <cell r="H716" t="str">
            <v>Major</v>
          </cell>
          <cell r="I716" t="str">
            <v>Medium</v>
          </cell>
          <cell r="K716">
            <v>43991.527083333334</v>
          </cell>
        </row>
        <row r="717">
          <cell r="B717" t="str">
            <v>MEM-9109</v>
          </cell>
          <cell r="C717" t="str">
            <v>Unable to select any of the Members from Main Committee.</v>
          </cell>
          <cell r="D717" t="str">
            <v>Siddhartha Mutyala</v>
          </cell>
          <cell r="E717" t="str">
            <v>Siddhartha Mutyala</v>
          </cell>
          <cell r="F717" t="str">
            <v>Closed</v>
          </cell>
          <cell r="G717">
            <v>44246.585416666669</v>
          </cell>
          <cell r="H717" t="str">
            <v>Showstopper</v>
          </cell>
          <cell r="I717" t="str">
            <v>Critical</v>
          </cell>
          <cell r="K717">
            <v>43991.412499999999</v>
          </cell>
        </row>
        <row r="718">
          <cell r="B718" t="str">
            <v>MEM-9097</v>
          </cell>
          <cell r="C718" t="str">
            <v xml:space="preserve">Roster App: Unable to download the committee balance report for the unclassified committees. </v>
          </cell>
          <cell r="D718" t="str">
            <v>ramakrishna.dontha</v>
          </cell>
          <cell r="E718" t="str">
            <v>ramakrishna.dontha</v>
          </cell>
          <cell r="F718" t="str">
            <v>Closed</v>
          </cell>
          <cell r="G718">
            <v>43991.740972222222</v>
          </cell>
          <cell r="H718" t="str">
            <v>Moderate</v>
          </cell>
          <cell r="I718" t="str">
            <v>Low</v>
          </cell>
          <cell r="K718">
            <v>43980.519444444442</v>
          </cell>
        </row>
        <row r="719">
          <cell r="B719" t="str">
            <v>MEM-9090</v>
          </cell>
          <cell r="C719" t="str">
            <v>ASTM 2.0- Mobile Testing-My Tools Menu- Scroll Bar is not working</v>
          </cell>
          <cell r="D719" t="str">
            <v>vinay.datla</v>
          </cell>
          <cell r="E719" t="str">
            <v>vinay.datla</v>
          </cell>
          <cell r="F719" t="str">
            <v>Closed</v>
          </cell>
          <cell r="G719">
            <v>44169.729861111111</v>
          </cell>
          <cell r="H719" t="str">
            <v>Moderate</v>
          </cell>
          <cell r="I719" t="str">
            <v>Medium</v>
          </cell>
          <cell r="K719">
            <v>43990.681944444441</v>
          </cell>
        </row>
        <row r="720">
          <cell r="B720" t="str">
            <v>MEM-9088</v>
          </cell>
          <cell r="C720" t="str">
            <v>Click on Back button Page navigates to Author Page(step1) instead of navigating to DATA page (step2) in ATTACH page.</v>
          </cell>
          <cell r="D720" t="str">
            <v>Siddhartha Mutyala</v>
          </cell>
          <cell r="E720" t="str">
            <v>Siddhartha Mutyala</v>
          </cell>
          <cell r="F720" t="str">
            <v>Closed</v>
          </cell>
          <cell r="G720">
            <v>44246.585416666669</v>
          </cell>
          <cell r="H720" t="str">
            <v>Moderate</v>
          </cell>
          <cell r="I720" t="str">
            <v>Medium</v>
          </cell>
          <cell r="K720">
            <v>43990.673611111109</v>
          </cell>
        </row>
        <row r="721">
          <cell r="B721" t="str">
            <v>MEM-9086</v>
          </cell>
          <cell r="C721" t="str">
            <v>Error message is NOT shown , when Empty file &amp; Invalid file format ( other than .doc &amp; .docx) are also accepted as attachments &amp; proceeding to next page.</v>
          </cell>
          <cell r="D721" t="str">
            <v>Siddhartha Mutyala</v>
          </cell>
          <cell r="E721" t="str">
            <v>Siddhartha Mutyala</v>
          </cell>
          <cell r="F721" t="str">
            <v>Closed</v>
          </cell>
          <cell r="G721">
            <v>44246.585416666669</v>
          </cell>
          <cell r="H721" t="str">
            <v>Major</v>
          </cell>
          <cell r="I721" t="str">
            <v>High</v>
          </cell>
          <cell r="K721">
            <v>43990.668055555558</v>
          </cell>
        </row>
        <row r="722">
          <cell r="B722" t="str">
            <v>MEM-9085</v>
          </cell>
          <cell r="C722" t="str">
            <v>Attach page gets skipped &amp; directly navigates to Submit page, when we choose either "I Will"  (or) A Member of Committee &lt;Main Committee Designation&gt; Will , any option for Technical Contact for this Work. for "Reinstatement action.</v>
          </cell>
          <cell r="D722" t="str">
            <v>Siddhartha Mutyala</v>
          </cell>
          <cell r="E722" t="str">
            <v>Siddhartha Mutyala</v>
          </cell>
          <cell r="F722" t="str">
            <v>Closed</v>
          </cell>
          <cell r="G722">
            <v>44246.585416666669</v>
          </cell>
          <cell r="H722" t="str">
            <v>Moderate</v>
          </cell>
          <cell r="I722" t="str">
            <v>High</v>
          </cell>
          <cell r="K722">
            <v>43990.652777777781</v>
          </cell>
        </row>
        <row r="723">
          <cell r="B723" t="str">
            <v>MEM-9083</v>
          </cell>
          <cell r="C723" t="str">
            <v>Page is redirected to Step4 - SUBMIT page instead of STEP 3 - "ATTACH" Page., when Editorial changes is chosen NO option for "Re approval" Action</v>
          </cell>
          <cell r="D723" t="str">
            <v>Siddhartha Mutyala</v>
          </cell>
          <cell r="E723" t="str">
            <v>Siddhartha Mutyala</v>
          </cell>
          <cell r="F723" t="str">
            <v>Closed</v>
          </cell>
          <cell r="G723">
            <v>44246.585416666669</v>
          </cell>
          <cell r="H723" t="str">
            <v>Moderate</v>
          </cell>
          <cell r="I723" t="str">
            <v>High</v>
          </cell>
          <cell r="K723">
            <v>43990.609722222223</v>
          </cell>
        </row>
        <row r="724">
          <cell r="B724" t="str">
            <v>MEM-9079</v>
          </cell>
          <cell r="C724" t="str">
            <v>Empty spacing is shown in the drop down menu for re-approving standard.</v>
          </cell>
          <cell r="D724" t="str">
            <v>Siddhartha Mutyala</v>
          </cell>
          <cell r="E724" t="str">
            <v>Siddhartha Mutyala</v>
          </cell>
          <cell r="F724" t="str">
            <v>Closed</v>
          </cell>
          <cell r="G724">
            <v>44246.585416666669</v>
          </cell>
          <cell r="H724" t="str">
            <v>Moderate</v>
          </cell>
          <cell r="I724" t="str">
            <v>High</v>
          </cell>
          <cell r="K724">
            <v>43990.6</v>
          </cell>
        </row>
        <row r="725">
          <cell r="B725" t="str">
            <v>MEM-9070</v>
          </cell>
          <cell r="C725" t="str">
            <v>Unable to view the revised standard title in Summary Page of New Ballot work item registration of revised standard</v>
          </cell>
          <cell r="D725" t="str">
            <v>Hasitha Turlapati</v>
          </cell>
          <cell r="E725" t="str">
            <v>Hasitha Turlapati</v>
          </cell>
          <cell r="F725" t="str">
            <v>Closed</v>
          </cell>
          <cell r="G725">
            <v>44169.598611111112</v>
          </cell>
          <cell r="H725" t="str">
            <v>Moderate</v>
          </cell>
          <cell r="I725" t="str">
            <v>Medium</v>
          </cell>
          <cell r="K725">
            <v>43990.535416666666</v>
          </cell>
        </row>
        <row r="726">
          <cell r="B726" t="str">
            <v>MEM-9049</v>
          </cell>
          <cell r="C726" t="str">
            <v>INVALID - Page navigates to 'ATTACH' page, when 'NO' option is selected under - Are revisions to the title included? option.</v>
          </cell>
          <cell r="D726" t="str">
            <v>Siddhartha Mutyala</v>
          </cell>
          <cell r="E726" t="str">
            <v>Siddhartha Mutyala</v>
          </cell>
          <cell r="F726" t="str">
            <v>Closed</v>
          </cell>
          <cell r="G726">
            <v>44246.585416666669</v>
          </cell>
          <cell r="H726" t="str">
            <v>Moderate</v>
          </cell>
          <cell r="I726" t="str">
            <v>High</v>
          </cell>
          <cell r="K726">
            <v>43989.050694444442</v>
          </cell>
        </row>
        <row r="727">
          <cell r="B727" t="str">
            <v>MEM-9039</v>
          </cell>
          <cell r="C727" t="str">
            <v>User is able to Continue From AUTHOR page to DATA page, when there is No 'work item number' for the selected ballot action.</v>
          </cell>
          <cell r="D727" t="str">
            <v>Siddhartha Mutyala</v>
          </cell>
          <cell r="E727" t="str">
            <v>Siddhartha Mutyala</v>
          </cell>
          <cell r="F727" t="str">
            <v>Closed</v>
          </cell>
          <cell r="G727">
            <v>44246.585416666669</v>
          </cell>
          <cell r="H727" t="str">
            <v>Major</v>
          </cell>
          <cell r="I727" t="str">
            <v>Medium</v>
          </cell>
          <cell r="K727">
            <v>43988.920138888891</v>
          </cell>
        </row>
        <row r="728">
          <cell r="B728" t="str">
            <v>MEM-9037</v>
          </cell>
          <cell r="C728" t="str">
            <v>Navigation to 'ATTACH - Step 3' Progress Bar page is skipped with new Deployment in QA server.</v>
          </cell>
          <cell r="D728" t="str">
            <v>Siddhartha Mutyala</v>
          </cell>
          <cell r="E728" t="str">
            <v>Siddhartha Mutyala</v>
          </cell>
          <cell r="F728" t="str">
            <v>Closed</v>
          </cell>
          <cell r="G728">
            <v>44246.585416666669</v>
          </cell>
          <cell r="H728" t="str">
            <v>Showstopper</v>
          </cell>
          <cell r="I728" t="str">
            <v>High</v>
          </cell>
          <cell r="K728">
            <v>43988.020833333336</v>
          </cell>
        </row>
        <row r="729">
          <cell r="B729" t="str">
            <v>MEM-9036</v>
          </cell>
          <cell r="C729" t="str">
            <v>Ballot Item Submittal Step 2 -&gt; Title: &lt;System shall display the Title captured for that Work Item while registering the Work Item&gt; is not displayed</v>
          </cell>
          <cell r="D729" t="str">
            <v>Siddhartha Mutyala</v>
          </cell>
          <cell r="E729" t="str">
            <v>Siddhartha Mutyala</v>
          </cell>
          <cell r="F729" t="str">
            <v>Closed</v>
          </cell>
          <cell r="G729">
            <v>44246.585416666669</v>
          </cell>
          <cell r="H729" t="str">
            <v>Major</v>
          </cell>
          <cell r="I729" t="str">
            <v>Medium</v>
          </cell>
          <cell r="K729">
            <v>43988.011111111111</v>
          </cell>
        </row>
        <row r="730">
          <cell r="B730" t="str">
            <v>MEM-9035</v>
          </cell>
          <cell r="C730" t="str">
            <v>Ballot Item Submittal Step 2 -&gt; label - According to the Work Item Registration for &lt;Work Item Number&gt; is NOT displayed.</v>
          </cell>
          <cell r="D730" t="str">
            <v>Siddhartha Mutyala</v>
          </cell>
          <cell r="E730" t="str">
            <v>Siddhartha Mutyala</v>
          </cell>
          <cell r="F730" t="str">
            <v>Closed</v>
          </cell>
          <cell r="G730">
            <v>44246.585416666669</v>
          </cell>
          <cell r="H730" t="str">
            <v>Major</v>
          </cell>
          <cell r="I730" t="str">
            <v>Medium</v>
          </cell>
          <cell r="K730">
            <v>43988.004861111112</v>
          </cell>
        </row>
        <row r="731">
          <cell r="B731" t="str">
            <v>MEM-9034</v>
          </cell>
          <cell r="C731" t="str">
            <v>INVALID - In Submittal Step 2, label Submission of Ballot Item - &lt;Action Type for Work Item&gt; - &lt;Ballot Level&gt; is missing.</v>
          </cell>
          <cell r="D731" t="str">
            <v>Siddhartha Mutyala</v>
          </cell>
          <cell r="E731" t="str">
            <v>Siddhartha Mutyala</v>
          </cell>
          <cell r="F731" t="str">
            <v>Closed</v>
          </cell>
          <cell r="G731">
            <v>44246.585416666669</v>
          </cell>
          <cell r="H731" t="str">
            <v>Major</v>
          </cell>
          <cell r="I731" t="str">
            <v>Medium</v>
          </cell>
          <cell r="K731">
            <v>43988.001388888886</v>
          </cell>
        </row>
        <row r="732">
          <cell r="B732" t="str">
            <v>MEM-8939</v>
          </cell>
          <cell r="C732" t="str">
            <v>ASTM 2.0 -Edit Work Item - Step 1 - Error Message "Error occured while getting item details." when member select Work Item number</v>
          </cell>
          <cell r="D732" t="str">
            <v>vinay.datla</v>
          </cell>
          <cell r="E732" t="str">
            <v>vinay.datla</v>
          </cell>
          <cell r="F732" t="str">
            <v>Closed</v>
          </cell>
          <cell r="G732">
            <v>44169.729861111111</v>
          </cell>
          <cell r="H732" t="str">
            <v>Major</v>
          </cell>
          <cell r="I732" t="str">
            <v>High</v>
          </cell>
          <cell r="K732">
            <v>43987.502083333333</v>
          </cell>
        </row>
        <row r="733">
          <cell r="B733" t="str">
            <v>MEM-8916</v>
          </cell>
          <cell r="C733" t="str">
            <v>MCS 2.0-  Internal Staff - Loading issue while updating the Work item</v>
          </cell>
          <cell r="D733" t="str">
            <v>vinay.datla</v>
          </cell>
          <cell r="E733" t="str">
            <v>vinay.datla</v>
          </cell>
          <cell r="F733" t="str">
            <v>Closed</v>
          </cell>
          <cell r="G733">
            <v>44169.611111111109</v>
          </cell>
          <cell r="H733" t="str">
            <v>Major</v>
          </cell>
          <cell r="I733" t="str">
            <v>High</v>
          </cell>
          <cell r="K733">
            <v>43986.689583333333</v>
          </cell>
        </row>
        <row r="734">
          <cell r="B734" t="str">
            <v>MEM-8909</v>
          </cell>
          <cell r="C734" t="str">
            <v>System display the error message during token generation - API</v>
          </cell>
          <cell r="D734" t="str">
            <v>ilangovan.ponnuraman</v>
          </cell>
          <cell r="E734" t="str">
            <v>soumya.akkimardi</v>
          </cell>
          <cell r="F734" t="str">
            <v>Closed</v>
          </cell>
          <cell r="G734">
            <v>44168.806944444441</v>
          </cell>
          <cell r="H734" t="str">
            <v>Moderate</v>
          </cell>
          <cell r="I734" t="str">
            <v>High</v>
          </cell>
          <cell r="K734">
            <v>43986.554861111108</v>
          </cell>
        </row>
        <row r="735">
          <cell r="B735" t="str">
            <v>MEM-8906</v>
          </cell>
          <cell r="C735" t="str">
            <v>The system didn't display 'Membership Type' in "Review Your Application" form page for participating and organizational member</v>
          </cell>
          <cell r="D735" t="str">
            <v>soumya.akkimardi</v>
          </cell>
          <cell r="E735" t="str">
            <v>soumya.akkimardi</v>
          </cell>
          <cell r="F735" t="str">
            <v>Closed</v>
          </cell>
          <cell r="G735">
            <v>44168.798611111109</v>
          </cell>
          <cell r="H735" t="str">
            <v>Moderate</v>
          </cell>
          <cell r="I735" t="str">
            <v>Medium</v>
          </cell>
          <cell r="K735">
            <v>43986.537499999999</v>
          </cell>
        </row>
        <row r="736">
          <cell r="B736" t="str">
            <v>MEM-8903</v>
          </cell>
          <cell r="C736" t="str">
            <v>[INVALID] ASTM 2.0 Application site to redirecting to ASTM COMPASS when the member click on sign In button</v>
          </cell>
          <cell r="D736" t="str">
            <v>srinivas Yellamilli</v>
          </cell>
          <cell r="E736" t="str">
            <v>srinivas Yellamilli</v>
          </cell>
          <cell r="F736" t="str">
            <v>Closed</v>
          </cell>
          <cell r="G736">
            <v>44175.443055555559</v>
          </cell>
          <cell r="H736" t="str">
            <v>Showstopper</v>
          </cell>
          <cell r="I736" t="str">
            <v>Critical</v>
          </cell>
          <cell r="K736">
            <v>43986.419444444444</v>
          </cell>
        </row>
        <row r="737">
          <cell r="B737" t="str">
            <v>MEM-8728</v>
          </cell>
          <cell r="C737" t="str">
            <v>System displayed error as "Could not get any response" while dropping member from committee</v>
          </cell>
          <cell r="D737" t="str">
            <v>soumya.akkimardi</v>
          </cell>
          <cell r="E737" t="str">
            <v>soumya.akkimardi</v>
          </cell>
          <cell r="F737" t="str">
            <v>Closed</v>
          </cell>
          <cell r="G737">
            <v>44175.540277777778</v>
          </cell>
          <cell r="H737" t="str">
            <v>Moderate</v>
          </cell>
          <cell r="I737" t="str">
            <v>High</v>
          </cell>
          <cell r="K737">
            <v>43980.511111111111</v>
          </cell>
        </row>
        <row r="738">
          <cell r="B738" t="str">
            <v>MEM-8699</v>
          </cell>
          <cell r="C738" t="str">
            <v>[Not Reproducing] - Accessibility Testing: While navigating in roster maintenance page through TAB key user unable to proceed further after traversing through hello admin dropdown in header.</v>
          </cell>
          <cell r="D738" t="str">
            <v>srinivas Yellamilli</v>
          </cell>
          <cell r="E738" t="str">
            <v>vinay.datla</v>
          </cell>
          <cell r="F738" t="str">
            <v>Closed</v>
          </cell>
          <cell r="G738">
            <v>44159.652083333334</v>
          </cell>
          <cell r="H738" t="str">
            <v>Major</v>
          </cell>
          <cell r="I738" t="str">
            <v>High</v>
          </cell>
          <cell r="K738">
            <v>43978.877083333333</v>
          </cell>
        </row>
        <row r="739">
          <cell r="B739" t="str">
            <v>MEM-8698</v>
          </cell>
          <cell r="C739" t="str">
            <v>Accessibility Testing: No alternative text for ASTM logo image in roster maintenance page and verbalized along with the address link.</v>
          </cell>
          <cell r="D739" t="str">
            <v>vinay.datla</v>
          </cell>
          <cell r="E739" t="str">
            <v>vinay.datla</v>
          </cell>
          <cell r="F739" t="str">
            <v>Closed</v>
          </cell>
          <cell r="G739">
            <v>44174.779166666667</v>
          </cell>
          <cell r="H739" t="str">
            <v>Major</v>
          </cell>
          <cell r="I739" t="str">
            <v>High</v>
          </cell>
          <cell r="K739">
            <v>43978.870833333334</v>
          </cell>
        </row>
        <row r="740">
          <cell r="B740" t="str">
            <v>MEM-8695</v>
          </cell>
          <cell r="C740" t="str">
            <v>Accessibility Testing: In roster maintenance page dropdown in header is not verbalized as in list format.</v>
          </cell>
          <cell r="D740" t="str">
            <v>vinay.datla</v>
          </cell>
          <cell r="E740" t="str">
            <v>vinay.datla</v>
          </cell>
          <cell r="F740" t="str">
            <v>Closed</v>
          </cell>
          <cell r="G740">
            <v>44174.779166666667</v>
          </cell>
          <cell r="H740" t="str">
            <v>Moderate</v>
          </cell>
          <cell r="I740" t="str">
            <v>Medium</v>
          </cell>
          <cell r="K740">
            <v>43978.855555555558</v>
          </cell>
        </row>
        <row r="741">
          <cell r="B741" t="str">
            <v>MEM-8694</v>
          </cell>
          <cell r="C741" t="str">
            <v>Accessibility Testing: Edit link is not verbalized properly in roster maintenance page in the popup window.</v>
          </cell>
          <cell r="D741" t="str">
            <v>vinay.datla</v>
          </cell>
          <cell r="E741" t="str">
            <v>vinay.datla</v>
          </cell>
          <cell r="F741" t="str">
            <v>Closed</v>
          </cell>
          <cell r="G741">
            <v>44174.779166666667</v>
          </cell>
          <cell r="H741" t="str">
            <v>Minor</v>
          </cell>
          <cell r="I741" t="str">
            <v>Low</v>
          </cell>
          <cell r="K741">
            <v>43978.85</v>
          </cell>
        </row>
        <row r="742">
          <cell r="B742" t="str">
            <v>MEM-8665</v>
          </cell>
          <cell r="C742" t="str">
            <v>Accessibility Testing: Pagination links are not verbalized properly in roster maintenance page.</v>
          </cell>
          <cell r="D742" t="str">
            <v>vinay.datla</v>
          </cell>
          <cell r="E742" t="str">
            <v>vinay.datla</v>
          </cell>
          <cell r="F742" t="str">
            <v>Closed</v>
          </cell>
          <cell r="G742">
            <v>44174.779166666667</v>
          </cell>
          <cell r="H742" t="str">
            <v>Minor</v>
          </cell>
          <cell r="I742" t="str">
            <v>Low</v>
          </cell>
          <cell r="K742">
            <v>43978.845138888886</v>
          </cell>
        </row>
        <row r="743">
          <cell r="B743" t="str">
            <v>MEM-8656</v>
          </cell>
          <cell r="C743" t="str">
            <v>Accessibility Testing: In roster maintenance page pi chart logo image is verbalized only as clickable without any description related to the image.</v>
          </cell>
          <cell r="D743" t="str">
            <v>vinay.datla</v>
          </cell>
          <cell r="E743" t="str">
            <v>vinay.datla</v>
          </cell>
          <cell r="F743" t="str">
            <v>Closed</v>
          </cell>
          <cell r="G743">
            <v>44174.779166666667</v>
          </cell>
          <cell r="H743" t="str">
            <v>Minor</v>
          </cell>
          <cell r="I743" t="str">
            <v>Low</v>
          </cell>
          <cell r="K743">
            <v>43978.838194444441</v>
          </cell>
        </row>
        <row r="744">
          <cell r="B744" t="str">
            <v>MEM-8646</v>
          </cell>
          <cell r="C744" t="str">
            <v>Accessibility Testing: In work item confirmation page staff manager blank element is verbalized as null link.</v>
          </cell>
          <cell r="D744" t="str">
            <v>vinay.datla</v>
          </cell>
          <cell r="E744" t="str">
            <v>vinay.datla</v>
          </cell>
          <cell r="F744" t="str">
            <v>Closed</v>
          </cell>
          <cell r="G744">
            <v>44174.780555555553</v>
          </cell>
          <cell r="H744" t="str">
            <v>Moderate</v>
          </cell>
          <cell r="I744" t="str">
            <v>Medium</v>
          </cell>
          <cell r="K744">
            <v>43978.833333333336</v>
          </cell>
        </row>
        <row r="745">
          <cell r="B745" t="str">
            <v>MEM-8640</v>
          </cell>
          <cell r="C745" t="str">
            <v>Accessibility Testing: In roster maintenance page in footer search button is verbalized as link and need to change label for it.</v>
          </cell>
          <cell r="D745" t="str">
            <v>vinay.datla</v>
          </cell>
          <cell r="E745" t="str">
            <v>vinay.datla</v>
          </cell>
          <cell r="F745" t="str">
            <v>Closed</v>
          </cell>
          <cell r="G745">
            <v>44174.779166666667</v>
          </cell>
          <cell r="H745" t="str">
            <v>Moderate</v>
          </cell>
          <cell r="I745" t="str">
            <v>Medium</v>
          </cell>
          <cell r="K745">
            <v>43978.814583333333</v>
          </cell>
        </row>
        <row r="746">
          <cell r="B746" t="str">
            <v>MEM-8637</v>
          </cell>
          <cell r="C746" t="str">
            <v>Accessibility Testing: Search button is not verbalized properly in header and footer for all pages.</v>
          </cell>
          <cell r="D746" t="str">
            <v>vinay.datla</v>
          </cell>
          <cell r="E746" t="str">
            <v>vinay.datla</v>
          </cell>
          <cell r="F746" t="str">
            <v>Closed</v>
          </cell>
          <cell r="G746">
            <v>44174.779166666667</v>
          </cell>
          <cell r="H746" t="str">
            <v>Major</v>
          </cell>
          <cell r="I746" t="str">
            <v>High</v>
          </cell>
          <cell r="K746">
            <v>43978.800694444442</v>
          </cell>
        </row>
        <row r="747">
          <cell r="B747" t="str">
            <v>MEM-8631</v>
          </cell>
          <cell r="C747" t="str">
            <v>Accessibility Testing: While creating new work item in target page labels are not verbalized for date and year dropdown box.</v>
          </cell>
          <cell r="D747" t="str">
            <v>vinay.datla</v>
          </cell>
          <cell r="E747" t="str">
            <v>vinay.datla</v>
          </cell>
          <cell r="F747" t="str">
            <v>Closed</v>
          </cell>
          <cell r="G747">
            <v>44174.780555555553</v>
          </cell>
          <cell r="H747" t="str">
            <v>Moderate</v>
          </cell>
          <cell r="I747" t="str">
            <v>Medium</v>
          </cell>
          <cell r="K747">
            <v>43978.788888888892</v>
          </cell>
        </row>
        <row r="748">
          <cell r="B748" t="str">
            <v>MEM-8608</v>
          </cell>
          <cell r="C748" t="str">
            <v xml:space="preserve">Internal App:  Search member feature is not working when associating members to fee group. </v>
          </cell>
          <cell r="D748" t="str">
            <v>vinay.datla</v>
          </cell>
          <cell r="E748" t="str">
            <v>ramakrishna.dontha</v>
          </cell>
          <cell r="F748" t="str">
            <v>Closed</v>
          </cell>
          <cell r="G748">
            <v>44174.477083333331</v>
          </cell>
          <cell r="H748" t="str">
            <v>Moderate</v>
          </cell>
          <cell r="I748" t="str">
            <v>Medium</v>
          </cell>
          <cell r="K748">
            <v>43971.73541666667</v>
          </cell>
        </row>
        <row r="749">
          <cell r="B749" t="str">
            <v>MEM-8599</v>
          </cell>
          <cell r="C749" t="str">
            <v>Accessibility Testing: My ASTM breadcrumb link is verbalized as button instead of visited link in My committees page.</v>
          </cell>
          <cell r="D749" t="str">
            <v>vinay.datla</v>
          </cell>
          <cell r="E749" t="str">
            <v>vinay.datla</v>
          </cell>
          <cell r="F749" t="str">
            <v>Closed</v>
          </cell>
          <cell r="G749">
            <v>44174.780555555553</v>
          </cell>
          <cell r="H749" t="str">
            <v>Moderate</v>
          </cell>
          <cell r="I749" t="str">
            <v>Medium</v>
          </cell>
          <cell r="K749">
            <v>43978.737500000003</v>
          </cell>
        </row>
        <row r="750">
          <cell r="B750" t="str">
            <v>MEM-8596</v>
          </cell>
          <cell r="C750" t="str">
            <v>Accessibility Testing: In My committees page under My tools header all links are verbalized as buttons instead of links</v>
          </cell>
          <cell r="D750" t="str">
            <v>vinay.datla</v>
          </cell>
          <cell r="E750" t="str">
            <v>vinay.datla</v>
          </cell>
          <cell r="F750" t="str">
            <v>Closed</v>
          </cell>
          <cell r="G750">
            <v>44174.780555555553</v>
          </cell>
          <cell r="H750" t="str">
            <v>Moderate</v>
          </cell>
          <cell r="I750" t="str">
            <v>Medium</v>
          </cell>
          <cell r="K750">
            <v>43978.732638888891</v>
          </cell>
        </row>
        <row r="751">
          <cell r="B751" t="str">
            <v>MEM-8563</v>
          </cell>
          <cell r="C751" t="str">
            <v>Buttons "CITING ASTM STANDARDS" and "BACK TO TOP" colour not displayed in blue colour.</v>
          </cell>
          <cell r="D751" t="str">
            <v>srinivas Yellamilli</v>
          </cell>
          <cell r="E751" t="str">
            <v>srinivas Yellamilli</v>
          </cell>
          <cell r="F751" t="str">
            <v>Closed</v>
          </cell>
          <cell r="G751">
            <v>44175.413194444445</v>
          </cell>
          <cell r="H751" t="str">
            <v>Minor</v>
          </cell>
          <cell r="I751" t="str">
            <v>Low</v>
          </cell>
          <cell r="K751">
            <v>43977.647222222222</v>
          </cell>
        </row>
        <row r="752">
          <cell r="B752" t="str">
            <v>MEM-8562</v>
          </cell>
          <cell r="C752" t="str">
            <v>Work Item Permissions-View check box is displayed twice</v>
          </cell>
          <cell r="D752" t="str">
            <v>vinay.datla</v>
          </cell>
          <cell r="E752" t="str">
            <v>vinay.datla</v>
          </cell>
          <cell r="F752" t="str">
            <v>Closed</v>
          </cell>
          <cell r="G752">
            <v>44169.728472222225</v>
          </cell>
          <cell r="H752" t="str">
            <v>Moderate</v>
          </cell>
          <cell r="I752" t="str">
            <v>Medium</v>
          </cell>
          <cell r="K752">
            <v>43977.636805555558</v>
          </cell>
        </row>
        <row r="753">
          <cell r="B753" t="str">
            <v>MEM-8561</v>
          </cell>
          <cell r="C753" t="str">
            <v>Work Item Permission- View check box is disabled in the User Role and also in permissions pages</v>
          </cell>
          <cell r="D753" t="str">
            <v>vinay.datla</v>
          </cell>
          <cell r="E753" t="str">
            <v>vinay.datla</v>
          </cell>
          <cell r="F753" t="str">
            <v>Closed</v>
          </cell>
          <cell r="G753">
            <v>44169.728472222225</v>
          </cell>
          <cell r="H753" t="str">
            <v>Major</v>
          </cell>
          <cell r="I753" t="str">
            <v>High</v>
          </cell>
          <cell r="K753">
            <v>43977.629861111112</v>
          </cell>
        </row>
        <row r="754">
          <cell r="B754" t="str">
            <v>MEM-8519</v>
          </cell>
          <cell r="C754" t="str">
            <v>Session Timeout - DAST (Dynamic Application Security Testing)</v>
          </cell>
          <cell r="D754" t="str">
            <v>Abhishek Thatipalli</v>
          </cell>
          <cell r="E754" t="str">
            <v>Abhishek Thatipalli</v>
          </cell>
          <cell r="F754" t="str">
            <v>Closed</v>
          </cell>
          <cell r="G754">
            <v>44174.779166666667</v>
          </cell>
          <cell r="H754" t="str">
            <v>Minor</v>
          </cell>
          <cell r="I754" t="str">
            <v>Low</v>
          </cell>
          <cell r="K754">
            <v>43972.765277777777</v>
          </cell>
        </row>
        <row r="755">
          <cell r="B755" t="str">
            <v>MEM-8517</v>
          </cell>
          <cell r="C755" t="str">
            <v>Cookie without HTTPOnly Flag - DAST (Dynamic Application Security Testing)</v>
          </cell>
          <cell r="D755" t="str">
            <v>Abhishek Thatipalli</v>
          </cell>
          <cell r="E755" t="str">
            <v>Abhishek Thatipalli</v>
          </cell>
          <cell r="F755" t="str">
            <v>Closed</v>
          </cell>
          <cell r="G755">
            <v>44174.779166666667</v>
          </cell>
          <cell r="H755" t="str">
            <v>Minor</v>
          </cell>
          <cell r="I755" t="str">
            <v>Low</v>
          </cell>
          <cell r="K755">
            <v>43972.763888888891</v>
          </cell>
        </row>
        <row r="756">
          <cell r="B756" t="str">
            <v>MEM-8510</v>
          </cell>
          <cell r="C756" t="str">
            <v>Insecure Direct Object Reference - DAST (Dynamic Application Security Testing)</v>
          </cell>
          <cell r="D756" t="str">
            <v>Abhishek Thatipalli</v>
          </cell>
          <cell r="E756" t="str">
            <v>Abhishek Thatipalli</v>
          </cell>
          <cell r="F756" t="str">
            <v>Closed</v>
          </cell>
          <cell r="G756">
            <v>44175.538194444445</v>
          </cell>
          <cell r="H756" t="str">
            <v>Moderate</v>
          </cell>
          <cell r="I756" t="str">
            <v>Low</v>
          </cell>
          <cell r="K756">
            <v>43972.757638888892</v>
          </cell>
        </row>
        <row r="757">
          <cell r="B757" t="str">
            <v>MEM-8508</v>
          </cell>
          <cell r="C757" t="str">
            <v>Clickjacking - DAST (Dynamic Application Security Testing)</v>
          </cell>
          <cell r="D757" t="str">
            <v>Siddhartha Mutyala</v>
          </cell>
          <cell r="E757" t="str">
            <v>Abhishek Thatipalli</v>
          </cell>
          <cell r="F757" t="str">
            <v>Closed</v>
          </cell>
          <cell r="G757">
            <v>44236.770138888889</v>
          </cell>
          <cell r="H757" t="str">
            <v>Moderate</v>
          </cell>
          <cell r="I757" t="str">
            <v>Medium</v>
          </cell>
          <cell r="K757">
            <v>43972.750694444447</v>
          </cell>
        </row>
        <row r="758">
          <cell r="B758" t="str">
            <v>MEM-8507</v>
          </cell>
          <cell r="C758" t="str">
            <v>Improper Logout Functionality - DAST (Dynamic Application Security Testing)</v>
          </cell>
          <cell r="D758" t="str">
            <v>vinay.datla</v>
          </cell>
          <cell r="E758" t="str">
            <v>Abhishek Thatipalli</v>
          </cell>
          <cell r="F758" t="str">
            <v>Closed</v>
          </cell>
          <cell r="G758">
            <v>44174.779166666667</v>
          </cell>
          <cell r="H758" t="str">
            <v>Moderate</v>
          </cell>
          <cell r="I758" t="str">
            <v>Medium</v>
          </cell>
          <cell r="K758">
            <v>43972.74722222222</v>
          </cell>
        </row>
        <row r="759">
          <cell r="B759" t="str">
            <v>MEM-8506</v>
          </cell>
          <cell r="C759" t="str">
            <v>Improper Authentication - DAST (Dynamic Application Security Testing)</v>
          </cell>
          <cell r="D759" t="str">
            <v>Abhishek Thatipalli</v>
          </cell>
          <cell r="E759" t="str">
            <v>Abhishek Thatipalli</v>
          </cell>
          <cell r="F759" t="str">
            <v>Closed</v>
          </cell>
          <cell r="G759">
            <v>44174.779166666667</v>
          </cell>
          <cell r="H759" t="str">
            <v>Major</v>
          </cell>
          <cell r="I759" t="str">
            <v>High</v>
          </cell>
          <cell r="K759">
            <v>43972.743750000001</v>
          </cell>
        </row>
        <row r="760">
          <cell r="B760" t="str">
            <v>MEM-8505</v>
          </cell>
          <cell r="C760" t="str">
            <v>Privilege Escalation - DAST (Dynamic Application Security Testing)</v>
          </cell>
          <cell r="D760" t="str">
            <v>Abhishek Thatipalli</v>
          </cell>
          <cell r="E760" t="str">
            <v>Abhishek Thatipalli</v>
          </cell>
          <cell r="F760" t="str">
            <v>Closed</v>
          </cell>
          <cell r="G760">
            <v>44174.780555555553</v>
          </cell>
          <cell r="H760" t="str">
            <v>Major</v>
          </cell>
          <cell r="I760" t="str">
            <v>High</v>
          </cell>
          <cell r="K760">
            <v>43972.736111111109</v>
          </cell>
        </row>
        <row r="761">
          <cell r="B761" t="str">
            <v>MEM-8498</v>
          </cell>
          <cell r="C761" t="str">
            <v>Collaboration Area - Page Not Found Error</v>
          </cell>
          <cell r="D761" t="str">
            <v>Hasitha Turlapati</v>
          </cell>
          <cell r="E761" t="str">
            <v>Hasitha Turlapati</v>
          </cell>
          <cell r="F761" t="str">
            <v>Closed</v>
          </cell>
          <cell r="G761">
            <v>44169.599305555559</v>
          </cell>
          <cell r="H761" t="str">
            <v>Moderate</v>
          </cell>
          <cell r="I761" t="str">
            <v>Medium</v>
          </cell>
          <cell r="K761">
            <v>43972.607638888891</v>
          </cell>
        </row>
        <row r="762">
          <cell r="B762" t="str">
            <v>MEM-8495</v>
          </cell>
          <cell r="C762" t="str">
            <v xml:space="preserve">System displayed committee list of previous logged in member in roster maintenance application </v>
          </cell>
          <cell r="D762" t="str">
            <v>soumya.akkimardi</v>
          </cell>
          <cell r="E762" t="str">
            <v>soumya.akkimardi</v>
          </cell>
          <cell r="F762" t="str">
            <v>Closed</v>
          </cell>
          <cell r="G762">
            <v>44168.804166666669</v>
          </cell>
          <cell r="H762" t="str">
            <v>Major</v>
          </cell>
          <cell r="I762" t="str">
            <v>High</v>
          </cell>
          <cell r="K762">
            <v>43972.476388888892</v>
          </cell>
        </row>
        <row r="763">
          <cell r="B763" t="str">
            <v>MEM-8494</v>
          </cell>
          <cell r="C763" t="str">
            <v>Work item Details/Summary Page displayed as Blank.</v>
          </cell>
          <cell r="D763" t="str">
            <v>srinivas Yellamilli</v>
          </cell>
          <cell r="E763" t="str">
            <v>srinivas Yellamilli</v>
          </cell>
          <cell r="F763" t="str">
            <v>Closed</v>
          </cell>
          <cell r="G763">
            <v>44169.606249999997</v>
          </cell>
          <cell r="H763" t="str">
            <v>Showstopper</v>
          </cell>
          <cell r="I763" t="str">
            <v>Critical</v>
          </cell>
          <cell r="K763">
            <v>43972.461111111108</v>
          </cell>
        </row>
        <row r="764">
          <cell r="B764" t="str">
            <v>MEM-8458</v>
          </cell>
          <cell r="C764" t="str">
            <v>ASTM Work Item Registration Area and Ballot Item Submittal page is not displayed</v>
          </cell>
          <cell r="D764" t="str">
            <v>srinivas Yellamilli</v>
          </cell>
          <cell r="E764" t="str">
            <v>srinivas Yellamilli</v>
          </cell>
          <cell r="F764" t="str">
            <v>Closed</v>
          </cell>
          <cell r="G764">
            <v>44169.606249999997</v>
          </cell>
          <cell r="H764" t="str">
            <v>Showstopper</v>
          </cell>
          <cell r="I764" t="str">
            <v>Critical</v>
          </cell>
          <cell r="K764">
            <v>43971.536111111112</v>
          </cell>
        </row>
        <row r="765">
          <cell r="B765" t="str">
            <v>MEM-8456</v>
          </cell>
          <cell r="C765" t="str">
            <v>System displayed membership price in "Review and Confirmation" page for participating and organizational membership</v>
          </cell>
          <cell r="D765" t="str">
            <v>soumya.akkimardi</v>
          </cell>
          <cell r="E765" t="str">
            <v>soumya.akkimardi</v>
          </cell>
          <cell r="F765" t="str">
            <v>Closed</v>
          </cell>
          <cell r="G765">
            <v>44168.798611111109</v>
          </cell>
          <cell r="H765" t="str">
            <v>Moderate</v>
          </cell>
          <cell r="I765" t="str">
            <v>High</v>
          </cell>
          <cell r="K765">
            <v>43971.466666666667</v>
          </cell>
        </row>
        <row r="766">
          <cell r="B766" t="str">
            <v>MEM-8268</v>
          </cell>
          <cell r="C766" t="str">
            <v>MCS 2 Internal-Work Item Admin Tool-Work item Deleted -After the last name, space is not there between comma and the first name.</v>
          </cell>
          <cell r="D766" t="str">
            <v>srinivas Yellamilli</v>
          </cell>
          <cell r="E766" t="str">
            <v>srinivas Yellamilli</v>
          </cell>
          <cell r="F766" t="str">
            <v>Closed</v>
          </cell>
          <cell r="G766">
            <v>44169.611111111109</v>
          </cell>
          <cell r="H766" t="str">
            <v>Moderate</v>
          </cell>
          <cell r="I766" t="str">
            <v>Medium</v>
          </cell>
          <cell r="K766">
            <v>43969.74722222222</v>
          </cell>
        </row>
        <row r="767">
          <cell r="B767" t="str">
            <v>MEM-8266</v>
          </cell>
          <cell r="C767" t="str">
            <v>MCS 2 Internal-Work Item Admin Tool-Target Ballot Date is accepting the Past Date.</v>
          </cell>
          <cell r="D767" t="str">
            <v>vinay.datla</v>
          </cell>
          <cell r="E767" t="str">
            <v>srinivas Yellamilli</v>
          </cell>
          <cell r="F767" t="str">
            <v>Closed</v>
          </cell>
          <cell r="G767">
            <v>44169.611111111109</v>
          </cell>
          <cell r="H767" t="str">
            <v>Major</v>
          </cell>
          <cell r="I767" t="str">
            <v>Medium</v>
          </cell>
          <cell r="K767">
            <v>43969.729166666664</v>
          </cell>
        </row>
        <row r="768">
          <cell r="B768" t="str">
            <v>MEM-8220</v>
          </cell>
          <cell r="C768" t="str">
            <v>Weak Encoding Algorithm - API Security Testing ||DAST (Dynamic Application Security Testing)||</v>
          </cell>
          <cell r="D768" t="str">
            <v>vinay.datla</v>
          </cell>
          <cell r="E768" t="str">
            <v>vinay.datla</v>
          </cell>
          <cell r="F768" t="str">
            <v>Closed</v>
          </cell>
          <cell r="G768">
            <v>44174.780555555553</v>
          </cell>
          <cell r="H768" t="str">
            <v>Minor</v>
          </cell>
          <cell r="I768" t="str">
            <v>Low</v>
          </cell>
          <cell r="K768">
            <v>43965.701388888891</v>
          </cell>
        </row>
        <row r="769">
          <cell r="B769" t="str">
            <v>MEM-8219</v>
          </cell>
          <cell r="C769" t="str">
            <v>Sensitive Information Disclosure - API Security Testing ||DAST (Dynamic Application Security Testing)||</v>
          </cell>
          <cell r="D769" t="str">
            <v>Abhishek Thatipalli</v>
          </cell>
          <cell r="E769" t="str">
            <v>vinay.datla</v>
          </cell>
          <cell r="F769" t="str">
            <v>Closed</v>
          </cell>
          <cell r="G769">
            <v>44174.871527777781</v>
          </cell>
          <cell r="H769" t="str">
            <v>Minor</v>
          </cell>
          <cell r="I769" t="str">
            <v>Low</v>
          </cell>
          <cell r="K769">
            <v>43965.699305555558</v>
          </cell>
        </row>
        <row r="770">
          <cell r="B770" t="str">
            <v>MEM-8218</v>
          </cell>
          <cell r="C770" t="str">
            <v>Username Enumeration - API Security Testing ||DAST (Dynamic Application Security Testing)||</v>
          </cell>
          <cell r="D770" t="str">
            <v>vinay.datla</v>
          </cell>
          <cell r="E770" t="str">
            <v>vinay.datla</v>
          </cell>
          <cell r="F770" t="str">
            <v>Closed</v>
          </cell>
          <cell r="G770">
            <v>44174.780555555553</v>
          </cell>
          <cell r="H770" t="str">
            <v>Minor</v>
          </cell>
          <cell r="I770" t="str">
            <v>Low</v>
          </cell>
          <cell r="K770">
            <v>43965.695833333331</v>
          </cell>
        </row>
        <row r="771">
          <cell r="B771" t="str">
            <v>MEM-8217</v>
          </cell>
          <cell r="C771" t="str">
            <v>Authorization Bypass - API Security Testing ||DAST (Dynamic Application Security Testing)||</v>
          </cell>
          <cell r="D771" t="str">
            <v>vinay.datla</v>
          </cell>
          <cell r="E771" t="str">
            <v>vinay.datla</v>
          </cell>
          <cell r="F771" t="str">
            <v>Closed</v>
          </cell>
          <cell r="G771">
            <v>44174.780555555553</v>
          </cell>
          <cell r="H771" t="str">
            <v>Moderate</v>
          </cell>
          <cell r="I771" t="str">
            <v>Medium</v>
          </cell>
          <cell r="K771">
            <v>43965.692361111112</v>
          </cell>
        </row>
        <row r="772">
          <cell r="B772" t="str">
            <v>MEM-8216</v>
          </cell>
          <cell r="C772" t="str">
            <v>Server Information Disclosure - DAST (Dynamic Application Security Testing)</v>
          </cell>
          <cell r="D772" t="str">
            <v>vinay.datla</v>
          </cell>
          <cell r="E772" t="str">
            <v>vinay.datla</v>
          </cell>
          <cell r="F772" t="str">
            <v>Closed</v>
          </cell>
          <cell r="G772">
            <v>44174.780555555553</v>
          </cell>
          <cell r="H772" t="str">
            <v>Minor</v>
          </cell>
          <cell r="I772" t="str">
            <v>Low</v>
          </cell>
          <cell r="K772">
            <v>43965.686805555553</v>
          </cell>
        </row>
        <row r="773">
          <cell r="B773" t="str">
            <v>MEM-8124</v>
          </cell>
          <cell r="C773" t="str">
            <v xml:space="preserve">DropCommitteeAPI is returning responsecode as 400 </v>
          </cell>
          <cell r="D773" t="str">
            <v>soumya.akkimardi</v>
          </cell>
          <cell r="E773" t="str">
            <v>ilangovan.ponnuraman</v>
          </cell>
          <cell r="F773" t="str">
            <v>Closed</v>
          </cell>
          <cell r="G773">
            <v>44168.806944444441</v>
          </cell>
          <cell r="H773" t="str">
            <v>Major</v>
          </cell>
          <cell r="I773" t="str">
            <v>High</v>
          </cell>
          <cell r="K773">
            <v>43963.864583333336</v>
          </cell>
        </row>
        <row r="774">
          <cell r="B774" t="str">
            <v>MEM-8121</v>
          </cell>
          <cell r="C774" t="str">
            <v>Internal Application- Delete Work Item - Able to view the "WKWK" in work item designation in the Header</v>
          </cell>
          <cell r="D774" t="str">
            <v>vinay.datla</v>
          </cell>
          <cell r="E774" t="str">
            <v>vinay.datla</v>
          </cell>
          <cell r="F774" t="str">
            <v>Closed</v>
          </cell>
          <cell r="G774">
            <v>44169.611111111109</v>
          </cell>
          <cell r="H774" t="str">
            <v>Moderate</v>
          </cell>
          <cell r="I774" t="str">
            <v>Medium</v>
          </cell>
          <cell r="K774">
            <v>43963.799305555556</v>
          </cell>
        </row>
        <row r="775">
          <cell r="B775" t="str">
            <v>MEM-8117</v>
          </cell>
          <cell r="C775" t="str">
            <v>Browser compatibility Issue in 'Renew-Membership' page</v>
          </cell>
          <cell r="D775" t="str">
            <v>soumya.akkimardi</v>
          </cell>
          <cell r="E775" t="str">
            <v>soumya.akkimardi</v>
          </cell>
          <cell r="F775" t="str">
            <v>Closed</v>
          </cell>
          <cell r="G775">
            <v>44168.798611111109</v>
          </cell>
          <cell r="H775" t="str">
            <v>Moderate</v>
          </cell>
          <cell r="I775" t="str">
            <v>High</v>
          </cell>
          <cell r="K775">
            <v>43963.781944444447</v>
          </cell>
        </row>
        <row r="776">
          <cell r="B776" t="str">
            <v>MEM-8105</v>
          </cell>
          <cell r="C776" t="str">
            <v>Internal Application- Unable to view Error message "Please select a value for the Standard Type"</v>
          </cell>
          <cell r="D776" t="str">
            <v>vinay.datla</v>
          </cell>
          <cell r="E776" t="str">
            <v>vinay.datla</v>
          </cell>
          <cell r="F776" t="str">
            <v>Closed</v>
          </cell>
          <cell r="G776">
            <v>44169.611111111109</v>
          </cell>
          <cell r="H776" t="str">
            <v>Minor</v>
          </cell>
          <cell r="I776" t="str">
            <v>Low</v>
          </cell>
          <cell r="K776">
            <v>43963.520833333336</v>
          </cell>
        </row>
        <row r="777">
          <cell r="B777" t="str">
            <v>MEM-8104</v>
          </cell>
          <cell r="C777" t="str">
            <v>Internal Application- Edit work Item- Standard Type field is not fetching the data</v>
          </cell>
          <cell r="D777" t="str">
            <v>vinay.datla</v>
          </cell>
          <cell r="E777" t="str">
            <v>vinay.datla</v>
          </cell>
          <cell r="F777" t="str">
            <v>Closed</v>
          </cell>
          <cell r="G777">
            <v>44169.611111111109</v>
          </cell>
          <cell r="H777" t="str">
            <v>Moderate</v>
          </cell>
          <cell r="I777" t="str">
            <v>Medium</v>
          </cell>
          <cell r="K777">
            <v>43963.511111111111</v>
          </cell>
        </row>
        <row r="778">
          <cell r="B778" t="str">
            <v>MEM-8098</v>
          </cell>
          <cell r="C778" t="str">
            <v>Able to view Error message "Error occured while getting work item list." while editing the work item</v>
          </cell>
          <cell r="D778" t="str">
            <v>srinivas Yellamilli</v>
          </cell>
          <cell r="E778" t="str">
            <v>vinay.datla</v>
          </cell>
          <cell r="F778" t="str">
            <v>Closed</v>
          </cell>
          <cell r="G778">
            <v>44169.728472222225</v>
          </cell>
          <cell r="H778" t="str">
            <v>Showstopper</v>
          </cell>
          <cell r="I778" t="str">
            <v>Critical</v>
          </cell>
          <cell r="K778">
            <v>43963.42083333333</v>
          </cell>
        </row>
        <row r="779">
          <cell r="B779" t="str">
            <v>MEM-8091</v>
          </cell>
          <cell r="C779" t="str">
            <v>When new member joined a committee, Officer in the committee who have access to roster maintenance application is not notified through email.</v>
          </cell>
          <cell r="D779" t="str">
            <v>soumya.akkimardi</v>
          </cell>
          <cell r="E779" t="str">
            <v>soumya.akkimardi</v>
          </cell>
          <cell r="F779" t="str">
            <v>Closed</v>
          </cell>
          <cell r="G779">
            <v>44168.798611111109</v>
          </cell>
          <cell r="H779" t="str">
            <v>Major</v>
          </cell>
          <cell r="I779" t="str">
            <v>Medium</v>
          </cell>
          <cell r="K779">
            <v>43962.747916666667</v>
          </cell>
        </row>
        <row r="780">
          <cell r="B780" t="str">
            <v>MEM-8081</v>
          </cell>
          <cell r="C780" t="str">
            <v>The system didn't display selected sub-committees name in 'Choose Subcommittee' box when a user selects 2 or more sub-committees, in 'Select Your Committee' form page</v>
          </cell>
          <cell r="D780" t="str">
            <v>soumya.akkimardi</v>
          </cell>
          <cell r="E780" t="str">
            <v>soumya.akkimardi</v>
          </cell>
          <cell r="F780" t="str">
            <v>Closed</v>
          </cell>
          <cell r="G780">
            <v>44168.798611111109</v>
          </cell>
          <cell r="H780" t="str">
            <v>Moderate</v>
          </cell>
          <cell r="I780" t="str">
            <v>Medium</v>
          </cell>
          <cell r="K780">
            <v>43962.544444444444</v>
          </cell>
        </row>
        <row r="781">
          <cell r="B781" t="str">
            <v>MEM-8065</v>
          </cell>
          <cell r="C781" t="str">
            <v>Rules&amp;Exceptions: Error message is not showing up when entered already existed Officer Title with additional spaces.</v>
          </cell>
          <cell r="D781" t="str">
            <v>soumya.akkimardi</v>
          </cell>
          <cell r="E781" t="str">
            <v>ramakrishna.dontha</v>
          </cell>
          <cell r="F781" t="str">
            <v>Closed</v>
          </cell>
          <cell r="G781">
            <v>44175.548611111109</v>
          </cell>
          <cell r="I781" t="str">
            <v>Medium</v>
          </cell>
          <cell r="K781">
            <v>43957.793749999997</v>
          </cell>
        </row>
        <row r="782">
          <cell r="B782" t="str">
            <v>MEM-8059</v>
          </cell>
          <cell r="C782" t="str">
            <v>Multiple Work items created with the Same data, when Member try to Resubmit.</v>
          </cell>
          <cell r="D782" t="str">
            <v>srinivas Yellamilli</v>
          </cell>
          <cell r="E782" t="str">
            <v>srinivas Yellamilli</v>
          </cell>
          <cell r="F782" t="str">
            <v>Closed</v>
          </cell>
          <cell r="G782">
            <v>44169.727777777778</v>
          </cell>
          <cell r="H782" t="str">
            <v>Major</v>
          </cell>
          <cell r="I782" t="str">
            <v>High</v>
          </cell>
          <cell r="K782">
            <v>43959.504166666666</v>
          </cell>
        </row>
        <row r="783">
          <cell r="B783" t="str">
            <v>MEM-8052</v>
          </cell>
          <cell r="C783" t="str">
            <v>Sub Committee Chair is not displayed as Expected in E-mail Main Content.</v>
          </cell>
          <cell r="D783" t="str">
            <v>srinivas Yellamilli</v>
          </cell>
          <cell r="E783" t="str">
            <v>srinivas Yellamilli</v>
          </cell>
          <cell r="F783" t="str">
            <v>Closed</v>
          </cell>
          <cell r="G783">
            <v>44169.727083333331</v>
          </cell>
          <cell r="H783" t="str">
            <v>Minor</v>
          </cell>
          <cell r="I783" t="str">
            <v>Low</v>
          </cell>
          <cell r="K783">
            <v>43958.774305555555</v>
          </cell>
        </row>
        <row r="784">
          <cell r="B784" t="str">
            <v>MEM-8027</v>
          </cell>
          <cell r="C784" t="str">
            <v>In "Non-Vote Reason" information page bullet points are displayed for no vote reasons, but bullet points are not present in template given in the user story.</v>
          </cell>
          <cell r="D784" t="str">
            <v>soumya.akkimardi</v>
          </cell>
          <cell r="E784" t="str">
            <v>soumya.akkimardi</v>
          </cell>
          <cell r="F784" t="str">
            <v>Closed</v>
          </cell>
          <cell r="G784">
            <v>44168.798611111109</v>
          </cell>
          <cell r="H784" t="str">
            <v>Minor</v>
          </cell>
          <cell r="I784" t="str">
            <v>Low</v>
          </cell>
          <cell r="K784">
            <v>43957.67291666667</v>
          </cell>
        </row>
        <row r="785">
          <cell r="B785" t="str">
            <v>MEM-8025</v>
          </cell>
          <cell r="C785" t="str">
            <v xml:space="preserve"> User Interface not showing as expected in screen resolution - 1024 x 768</v>
          </cell>
          <cell r="D785" t="str">
            <v>vinay.datla</v>
          </cell>
          <cell r="E785" t="str">
            <v>Pabitra Samal</v>
          </cell>
          <cell r="F785" t="str">
            <v>Closed</v>
          </cell>
          <cell r="G785">
            <v>44169.599305555559</v>
          </cell>
          <cell r="H785" t="str">
            <v>Major</v>
          </cell>
          <cell r="I785" t="str">
            <v>High</v>
          </cell>
          <cell r="K785">
            <v>43957.659722222219</v>
          </cell>
        </row>
        <row r="786">
          <cell r="B786" t="str">
            <v>MEM-7774</v>
          </cell>
          <cell r="C786" t="str">
            <v>New Standard Work Item Submitted and the E-mail Triggered 2 both SDE's  but "Standards Development Editor Name" is same for 2 different members.</v>
          </cell>
          <cell r="D786" t="str">
            <v>srinivas Yellamilli</v>
          </cell>
          <cell r="E786" t="str">
            <v>srinivas Yellamilli</v>
          </cell>
          <cell r="F786" t="str">
            <v>Closed</v>
          </cell>
          <cell r="G786">
            <v>44169.606249999997</v>
          </cell>
          <cell r="H786" t="str">
            <v>Moderate</v>
          </cell>
          <cell r="I786" t="str">
            <v>Medium</v>
          </cell>
          <cell r="K786">
            <v>43949.711111111108</v>
          </cell>
        </row>
        <row r="787">
          <cell r="B787" t="str">
            <v>MEM-1687</v>
          </cell>
          <cell r="C787" t="str">
            <v>The list of links in 'My Committees' page displayed vertically in the IE browser and horizontally in the chrome and firefox browser.</v>
          </cell>
          <cell r="D787" t="str">
            <v>soumya.akkimardi</v>
          </cell>
          <cell r="E787" t="str">
            <v>soumya.akkimardi</v>
          </cell>
          <cell r="F787" t="str">
            <v>Closed</v>
          </cell>
          <cell r="G787">
            <v>44168.798611111109</v>
          </cell>
          <cell r="H787" t="str">
            <v>Moderate</v>
          </cell>
          <cell r="I787" t="str">
            <v>Medium</v>
          </cell>
          <cell r="K787">
            <v>43948.779861111114</v>
          </cell>
        </row>
        <row r="788">
          <cell r="B788" t="str">
            <v>MEM-1669</v>
          </cell>
          <cell r="C788" t="str">
            <v>[Invalid Bug] Not able to access the QA Test site- Unknown error occurred.</v>
          </cell>
          <cell r="D788" t="str">
            <v>srinivas Yellamilli</v>
          </cell>
          <cell r="E788" t="str">
            <v>srinivas Yellamilli</v>
          </cell>
          <cell r="F788" t="str">
            <v>Closed</v>
          </cell>
          <cell r="G788">
            <v>44175.895138888889</v>
          </cell>
          <cell r="H788" t="str">
            <v>Showstopper</v>
          </cell>
          <cell r="I788" t="str">
            <v>Critical</v>
          </cell>
          <cell r="K788">
            <v>43948.511805555558</v>
          </cell>
        </row>
        <row r="789">
          <cell r="B789" t="str">
            <v>MEM-1667</v>
          </cell>
          <cell r="C789" t="str">
            <v>Unable to login into MyASTM web application</v>
          </cell>
          <cell r="D789" t="str">
            <v>soumya.akkimardi</v>
          </cell>
          <cell r="E789" t="str">
            <v>soumya.akkimardi</v>
          </cell>
          <cell r="F789" t="str">
            <v>Closed</v>
          </cell>
          <cell r="G789">
            <v>44168.798611111109</v>
          </cell>
          <cell r="H789" t="str">
            <v>Showstopper</v>
          </cell>
          <cell r="I789" t="str">
            <v>High</v>
          </cell>
          <cell r="K789">
            <v>43948.421527777777</v>
          </cell>
        </row>
        <row r="790">
          <cell r="B790" t="str">
            <v>MEM-1664</v>
          </cell>
          <cell r="C790" t="str">
            <v>System didn't display the correct sequence of officer title, when more members are assigned to same officer title for a committee</v>
          </cell>
          <cell r="D790" t="str">
            <v>soumya.akkimardi</v>
          </cell>
          <cell r="E790" t="str">
            <v>soumya.akkimardi</v>
          </cell>
          <cell r="F790" t="str">
            <v>Closed</v>
          </cell>
          <cell r="G790">
            <v>44168.798611111109</v>
          </cell>
          <cell r="H790" t="str">
            <v>Moderate</v>
          </cell>
          <cell r="I790" t="str">
            <v>Medium</v>
          </cell>
          <cell r="K790">
            <v>43945.724305555559</v>
          </cell>
        </row>
        <row r="791">
          <cell r="B791" t="str">
            <v>MEM-1663</v>
          </cell>
          <cell r="C791" t="str">
            <v>New mail window is not opening if user click on email ID of the submitter in the email received</v>
          </cell>
          <cell r="D791" t="str">
            <v>vinay.datla</v>
          </cell>
          <cell r="E791" t="str">
            <v>vinay.datla</v>
          </cell>
          <cell r="F791" t="str">
            <v>Closed</v>
          </cell>
          <cell r="G791">
            <v>44175.894444444442</v>
          </cell>
          <cell r="H791" t="str">
            <v>Moderate</v>
          </cell>
          <cell r="I791" t="str">
            <v>Medium</v>
          </cell>
          <cell r="K791">
            <v>43945.707638888889</v>
          </cell>
        </row>
        <row r="792">
          <cell r="B792" t="str">
            <v>MEM-1653</v>
          </cell>
          <cell r="C792" t="str">
            <v>Redirecting to Dev Url if user click on"Ok" button in the Cancel confirmation pop up</v>
          </cell>
          <cell r="D792" t="str">
            <v>vinay.datla</v>
          </cell>
          <cell r="E792" t="str">
            <v>vinay.datla</v>
          </cell>
          <cell r="F792" t="str">
            <v>Closed</v>
          </cell>
          <cell r="G792">
            <v>44169.717361111114</v>
          </cell>
          <cell r="H792" t="str">
            <v>Major</v>
          </cell>
          <cell r="I792" t="str">
            <v>High</v>
          </cell>
          <cell r="K792">
            <v>43944.727777777778</v>
          </cell>
        </row>
        <row r="793">
          <cell r="B793" t="str">
            <v>MEM-1644</v>
          </cell>
          <cell r="C793" t="str">
            <v>System didn't display the hint text when mouse hover on 'Classification', 'Voting Status' and 'Non-Vote Reason' fields in "Member Information" page</v>
          </cell>
          <cell r="D793" t="str">
            <v>soumya.akkimardi</v>
          </cell>
          <cell r="E793" t="str">
            <v>soumya.akkimardi</v>
          </cell>
          <cell r="F793" t="str">
            <v>Closed</v>
          </cell>
          <cell r="G793">
            <v>44168.798611111109</v>
          </cell>
          <cell r="H793" t="str">
            <v>Minor</v>
          </cell>
          <cell r="I793" t="str">
            <v>Low</v>
          </cell>
          <cell r="K793">
            <v>43944.540277777778</v>
          </cell>
        </row>
        <row r="794">
          <cell r="B794" t="str">
            <v>MEM-1643</v>
          </cell>
          <cell r="C794" t="str">
            <v>In Step 5( Confirm) when click on “My Committees” link  redirecting to DEV url instead of QA.</v>
          </cell>
          <cell r="D794" t="str">
            <v>srinivas Yellamilli</v>
          </cell>
          <cell r="E794" t="str">
            <v>srinivas Yellamilli</v>
          </cell>
          <cell r="F794" t="str">
            <v>Closed</v>
          </cell>
          <cell r="G794">
            <v>44169.606249999997</v>
          </cell>
          <cell r="H794" t="str">
            <v>Major</v>
          </cell>
          <cell r="I794" t="str">
            <v>Medium</v>
          </cell>
          <cell r="K794">
            <v>43944.529861111114</v>
          </cell>
        </row>
        <row r="795">
          <cell r="B795" t="str">
            <v>MEM-1642</v>
          </cell>
          <cell r="C795" t="str">
            <v>Committee Title' is the roster details page is not aligned properly</v>
          </cell>
          <cell r="D795" t="str">
            <v>soumya.akkimardi</v>
          </cell>
          <cell r="E795" t="str">
            <v>soumya.akkimardi</v>
          </cell>
          <cell r="F795" t="str">
            <v>Closed</v>
          </cell>
          <cell r="G795">
            <v>44168.798611111109</v>
          </cell>
          <cell r="H795" t="str">
            <v>Minor</v>
          </cell>
          <cell r="I795" t="str">
            <v>Low</v>
          </cell>
          <cell r="K795">
            <v>43944.517361111109</v>
          </cell>
        </row>
        <row r="796">
          <cell r="B796" t="str">
            <v>MEM-1607</v>
          </cell>
          <cell r="C796" t="str">
            <v>In the E-mail Subject space is not there in between Revision to &lt;Standard Designation and Title&gt;</v>
          </cell>
          <cell r="D796" t="str">
            <v>srinivas Yellamilli</v>
          </cell>
          <cell r="E796" t="str">
            <v>srinivas Yellamilli</v>
          </cell>
          <cell r="F796" t="str">
            <v>Closed</v>
          </cell>
          <cell r="G796">
            <v>44169.606249999997</v>
          </cell>
          <cell r="H796" t="str">
            <v>Minor</v>
          </cell>
          <cell r="I796" t="str">
            <v>Low</v>
          </cell>
          <cell r="K796">
            <v>43942.757638888892</v>
          </cell>
        </row>
        <row r="797">
          <cell r="B797" t="str">
            <v>MEM-1578</v>
          </cell>
          <cell r="C797" t="str">
            <v>Work Item Registration - Step 2 (Copyright) - Unable to view error message "You must choose a Copyright type""</v>
          </cell>
          <cell r="D797" t="str">
            <v>Pabitra Samal</v>
          </cell>
          <cell r="E797" t="str">
            <v>Pabitra Samal</v>
          </cell>
          <cell r="F797" t="str">
            <v>Closed</v>
          </cell>
          <cell r="G797">
            <v>44169.599305555559</v>
          </cell>
          <cell r="H797" t="str">
            <v>Moderate</v>
          </cell>
          <cell r="I797" t="str">
            <v>Medium</v>
          </cell>
          <cell r="K797">
            <v>43942.520833333336</v>
          </cell>
        </row>
        <row r="798">
          <cell r="B798" t="str">
            <v>MEM-1506</v>
          </cell>
          <cell r="C798" t="str">
            <v>Roster Maintenance- Roster Tab- Organizations and Member Names sorting(Asc / Desc) are not working properly.</v>
          </cell>
          <cell r="D798" t="str">
            <v>soumya.akkimardi</v>
          </cell>
          <cell r="E798" t="str">
            <v>ramakrishna.dontha</v>
          </cell>
          <cell r="F798" t="str">
            <v>Closed</v>
          </cell>
          <cell r="G798">
            <v>44168.804166666669</v>
          </cell>
          <cell r="H798" t="str">
            <v>Moderate</v>
          </cell>
          <cell r="I798" t="str">
            <v>Medium</v>
          </cell>
          <cell r="K798">
            <v>43934.518750000003</v>
          </cell>
        </row>
        <row r="799">
          <cell r="B799" t="str">
            <v>MEM-1505</v>
          </cell>
          <cell r="C799" t="str">
            <v>Roster Application - Unable to view the member records if search with Email Id or organization name</v>
          </cell>
          <cell r="D799" t="str">
            <v>soumya.akkimardi</v>
          </cell>
          <cell r="E799" t="str">
            <v>priyanka.bollaboina</v>
          </cell>
          <cell r="F799" t="str">
            <v>Closed</v>
          </cell>
          <cell r="G799">
            <v>44168.798611111109</v>
          </cell>
          <cell r="H799" t="str">
            <v>Moderate</v>
          </cell>
          <cell r="I799" t="str">
            <v>Medium</v>
          </cell>
          <cell r="K799">
            <v>43930.594444444447</v>
          </cell>
        </row>
        <row r="800">
          <cell r="B800" t="str">
            <v>MEM-1485</v>
          </cell>
          <cell r="C800" t="str">
            <v>Unable to Access Dev - My ASTM application URL through IE Browser (Version - 11)</v>
          </cell>
          <cell r="D800" t="str">
            <v>vinay.datla</v>
          </cell>
          <cell r="E800" t="str">
            <v>Pabitra Samal</v>
          </cell>
          <cell r="F800" t="str">
            <v>Closed</v>
          </cell>
          <cell r="G800">
            <v>44169.599999999999</v>
          </cell>
          <cell r="H800" t="str">
            <v>Major</v>
          </cell>
          <cell r="I800" t="str">
            <v>High</v>
          </cell>
          <cell r="K800">
            <v>43937.484027777777</v>
          </cell>
        </row>
        <row r="801">
          <cell r="B801" t="str">
            <v>MEM-1365</v>
          </cell>
          <cell r="C801" t="str">
            <v>E-mail -To The Chair of Subcommittee &lt;Committee Designation&gt; is not getting displayed above Submitted By</v>
          </cell>
          <cell r="D801" t="str">
            <v>srinivas Yellamilli</v>
          </cell>
          <cell r="E801" t="str">
            <v>srinivas Yellamilli</v>
          </cell>
          <cell r="F801" t="str">
            <v>Closed</v>
          </cell>
          <cell r="G801">
            <v>44169.606249999997</v>
          </cell>
          <cell r="H801" t="str">
            <v>Moderate</v>
          </cell>
          <cell r="I801" t="str">
            <v>Medium</v>
          </cell>
          <cell r="K801">
            <v>43935.772916666669</v>
          </cell>
        </row>
        <row r="802">
          <cell r="B802" t="str">
            <v>MEM-1364</v>
          </cell>
          <cell r="C802" t="str">
            <v>Ballot &amp; Work Item - Unable to view the Emergency Response and the Emergency Text in the mail while WK creation.</v>
          </cell>
          <cell r="D802" t="str">
            <v>srinivas Yellamilli</v>
          </cell>
          <cell r="E802" t="str">
            <v>vinay.datla</v>
          </cell>
          <cell r="F802" t="str">
            <v>Closed</v>
          </cell>
          <cell r="G802">
            <v>44169.606249999997</v>
          </cell>
          <cell r="H802" t="str">
            <v>Moderate</v>
          </cell>
          <cell r="I802" t="str">
            <v>Medium</v>
          </cell>
          <cell r="K802">
            <v>43935.741666666669</v>
          </cell>
        </row>
        <row r="803">
          <cell r="B803" t="str">
            <v>MEM-1356</v>
          </cell>
          <cell r="C803" t="str">
            <v>Error executing the Roster notes API - 404 Not Found - Regression</v>
          </cell>
          <cell r="D803" t="str">
            <v>Hasitha Turlapati</v>
          </cell>
          <cell r="E803" t="str">
            <v>Hasitha Turlapati</v>
          </cell>
          <cell r="F803" t="str">
            <v>Closed</v>
          </cell>
          <cell r="G803">
            <v>44168.805555555555</v>
          </cell>
          <cell r="H803" t="str">
            <v>Major</v>
          </cell>
          <cell r="I803" t="str">
            <v>High</v>
          </cell>
          <cell r="K803">
            <v>43935.634027777778</v>
          </cell>
        </row>
        <row r="804">
          <cell r="B804" t="str">
            <v>MEM-1355</v>
          </cell>
          <cell r="C804" t="str">
            <v>Target Completion Date is not displayed in the right format in E-mail Main Content when the user select the New Standard for Submitting.</v>
          </cell>
          <cell r="D804" t="str">
            <v>srinivas Yellamilli</v>
          </cell>
          <cell r="E804" t="str">
            <v>srinivas Yellamilli</v>
          </cell>
          <cell r="F804" t="str">
            <v>Closed</v>
          </cell>
          <cell r="G804">
            <v>44169.716666666667</v>
          </cell>
          <cell r="H804" t="str">
            <v>Moderate</v>
          </cell>
          <cell r="I804" t="str">
            <v>Medium</v>
          </cell>
          <cell r="K804">
            <v>43935.527777777781</v>
          </cell>
        </row>
        <row r="805">
          <cell r="B805" t="str">
            <v>MEM-1354</v>
          </cell>
          <cell r="C805" t="str">
            <v>Text - Subcommittee Chairman is displayed in the Main Content of the E-mail.</v>
          </cell>
          <cell r="D805" t="str">
            <v>srinivas Yellamilli</v>
          </cell>
          <cell r="E805" t="str">
            <v>srinivas Yellamilli</v>
          </cell>
          <cell r="F805" t="str">
            <v>Closed</v>
          </cell>
          <cell r="G805">
            <v>44169.716666666667</v>
          </cell>
          <cell r="H805" t="str">
            <v>Moderate</v>
          </cell>
          <cell r="I805" t="str">
            <v>Medium</v>
          </cell>
          <cell r="K805">
            <v>43935.513888888891</v>
          </cell>
        </row>
        <row r="806">
          <cell r="B806" t="str">
            <v>MEM-1338</v>
          </cell>
          <cell r="C806" t="str">
            <v>Step 4 - Summary- In print Preview complete text is not getting displayed.</v>
          </cell>
          <cell r="D806" t="str">
            <v>srinivas Yellamilli</v>
          </cell>
          <cell r="E806" t="str">
            <v>srinivas Yellamilli</v>
          </cell>
          <cell r="F806" t="str">
            <v>Closed</v>
          </cell>
          <cell r="G806">
            <v>44169.606249999997</v>
          </cell>
          <cell r="H806" t="str">
            <v>Moderate</v>
          </cell>
          <cell r="I806" t="str">
            <v>Medium</v>
          </cell>
          <cell r="K806">
            <v>43931.847222222219</v>
          </cell>
        </row>
        <row r="807">
          <cell r="B807" t="str">
            <v>MEM-1337</v>
          </cell>
          <cell r="C807" t="str">
            <v>Step 4 (Summary) page- In Confirmation pop window error message is not displayed as Expected.</v>
          </cell>
          <cell r="D807" t="str">
            <v>srinivas Yellamilli</v>
          </cell>
          <cell r="E807" t="str">
            <v>srinivas Yellamilli</v>
          </cell>
          <cell r="F807" t="str">
            <v>Closed</v>
          </cell>
          <cell r="G807">
            <v>44169.606249999997</v>
          </cell>
          <cell r="H807" t="str">
            <v>Minor</v>
          </cell>
          <cell r="I807" t="str">
            <v>Low</v>
          </cell>
          <cell r="K807">
            <v>43931.67291666667</v>
          </cell>
        </row>
        <row r="808">
          <cell r="B808" t="str">
            <v>MEM-1333</v>
          </cell>
          <cell r="C808" t="str">
            <v>Not able to Login to the MyASTM application Page.</v>
          </cell>
          <cell r="D808" t="str">
            <v>srinivas Yellamilli</v>
          </cell>
          <cell r="E808" t="str">
            <v>srinivas Yellamilli</v>
          </cell>
          <cell r="F808" t="str">
            <v>Closed</v>
          </cell>
          <cell r="G808">
            <v>44169.606249999997</v>
          </cell>
          <cell r="H808" t="str">
            <v>Showstopper</v>
          </cell>
          <cell r="I808" t="str">
            <v>Critical</v>
          </cell>
          <cell r="K808">
            <v>43930.792361111111</v>
          </cell>
        </row>
        <row r="809">
          <cell r="B809" t="str">
            <v>MEM-1329</v>
          </cell>
          <cell r="C809" t="str">
            <v>The system displayed the main committees for a member to join which are disabled on the web</v>
          </cell>
          <cell r="D809" t="str">
            <v>shivakar.singh</v>
          </cell>
          <cell r="E809" t="str">
            <v>soumya.akkimardi</v>
          </cell>
          <cell r="F809" t="str">
            <v>Closed</v>
          </cell>
          <cell r="G809">
            <v>44168.806944444441</v>
          </cell>
          <cell r="I809" t="str">
            <v>Medium</v>
          </cell>
          <cell r="K809">
            <v>43930.577777777777</v>
          </cell>
        </row>
        <row r="810">
          <cell r="B810" t="str">
            <v>MEM-1321</v>
          </cell>
          <cell r="C810" t="str">
            <v xml:space="preserve">System should list the main committee that member is active on but system didn't display the main committee which is not enabled on web </v>
          </cell>
          <cell r="D810" t="str">
            <v>ilangovan.ponnuraman</v>
          </cell>
          <cell r="E810" t="str">
            <v>soumya.akkimardi</v>
          </cell>
          <cell r="F810" t="str">
            <v>Closed</v>
          </cell>
          <cell r="G810">
            <v>44168.806944444441</v>
          </cell>
          <cell r="H810" t="str">
            <v>Moderate</v>
          </cell>
          <cell r="I810" t="str">
            <v>Medium</v>
          </cell>
          <cell r="K810">
            <v>43929.524305555555</v>
          </cell>
        </row>
        <row r="811">
          <cell r="B811" t="str">
            <v>MEM-1315</v>
          </cell>
          <cell r="C811" t="str">
            <v>Edit Work Item - Step 2 - Target Step - Error Message not displayed for the label - technical contact, when the user selected the Second option without any member.</v>
          </cell>
          <cell r="D811" t="str">
            <v>Pabitra Samal</v>
          </cell>
          <cell r="E811" t="str">
            <v>srinivas Yellamilli</v>
          </cell>
          <cell r="F811" t="str">
            <v>Closed</v>
          </cell>
          <cell r="G811">
            <v>44169.606249999997</v>
          </cell>
          <cell r="H811" t="str">
            <v>Minor</v>
          </cell>
          <cell r="I811" t="str">
            <v>Low</v>
          </cell>
          <cell r="K811">
            <v>43928.82916666667</v>
          </cell>
        </row>
        <row r="812">
          <cell r="B812" t="str">
            <v>MEM-1314</v>
          </cell>
          <cell r="C812" t="str">
            <v>Edit Work Item - Step 2 - Target Step -  For Label Authorized instead of Chair displayed as Chairman.</v>
          </cell>
          <cell r="D812" t="str">
            <v>srinivas Yellamilli</v>
          </cell>
          <cell r="E812" t="str">
            <v>srinivas Yellamilli</v>
          </cell>
          <cell r="F812" t="str">
            <v>Closed</v>
          </cell>
          <cell r="G812">
            <v>44169.606249999997</v>
          </cell>
          <cell r="H812" t="str">
            <v>Minor</v>
          </cell>
          <cell r="I812" t="str">
            <v>Low</v>
          </cell>
          <cell r="K812">
            <v>43928.770138888889</v>
          </cell>
        </row>
        <row r="813">
          <cell r="B813" t="str">
            <v>MEM-1312</v>
          </cell>
          <cell r="C813" t="str">
            <v>Edit Work Item - Step 1- Error Message for Work item is not getting displayed as Expected.</v>
          </cell>
          <cell r="D813" t="str">
            <v>srinivas Yellamilli</v>
          </cell>
          <cell r="E813" t="str">
            <v>srinivas Yellamilli</v>
          </cell>
          <cell r="F813" t="str">
            <v>Closed</v>
          </cell>
          <cell r="G813">
            <v>44169.606249999997</v>
          </cell>
          <cell r="H813" t="str">
            <v>Minor</v>
          </cell>
          <cell r="I813" t="str">
            <v>Low</v>
          </cell>
          <cell r="K813">
            <v>43928.634027777778</v>
          </cell>
        </row>
        <row r="814">
          <cell r="B814" t="str">
            <v>MEM-1310</v>
          </cell>
          <cell r="C814" t="str">
            <v>Edit Work Item - Step 1- Under Note Letter “s” is missing for the word "reinstatement".</v>
          </cell>
          <cell r="D814" t="str">
            <v>srinivas Yellamilli</v>
          </cell>
          <cell r="E814" t="str">
            <v>srinivas Yellamilli</v>
          </cell>
          <cell r="F814" t="str">
            <v>Closed</v>
          </cell>
          <cell r="G814">
            <v>44169.606249999997</v>
          </cell>
          <cell r="H814" t="str">
            <v>Minor</v>
          </cell>
          <cell r="I814" t="str">
            <v>Low</v>
          </cell>
          <cell r="K814">
            <v>43928.59375</v>
          </cell>
        </row>
        <row r="815">
          <cell r="B815" t="str">
            <v>MEM-1129</v>
          </cell>
          <cell r="C815" t="str">
            <v>Error Messaged not getting displayed as Expected for label -Was this Work Item authorized at a Subcommittee meeting, or by the Subcommittee Chair?</v>
          </cell>
          <cell r="D815" t="str">
            <v>srinivas Yellamilli</v>
          </cell>
          <cell r="E815" t="str">
            <v>srinivas Yellamilli</v>
          </cell>
          <cell r="F815" t="str">
            <v>Closed</v>
          </cell>
          <cell r="G815">
            <v>44169.716666666667</v>
          </cell>
          <cell r="H815" t="str">
            <v>Moderate</v>
          </cell>
          <cell r="I815" t="str">
            <v>High</v>
          </cell>
          <cell r="K815">
            <v>43921.762499999997</v>
          </cell>
        </row>
        <row r="816">
          <cell r="B816" t="str">
            <v>MEM-1127</v>
          </cell>
          <cell r="C816" t="str">
            <v xml:space="preserve">Ballot &amp; Work Item - Unable to view the "Error message: Please select a value for the "Standard Type" field." for What is the type of Standard? field </v>
          </cell>
          <cell r="D816" t="str">
            <v>vinay.datla</v>
          </cell>
          <cell r="E816" t="str">
            <v>vinay.datla</v>
          </cell>
          <cell r="F816" t="str">
            <v>Closed</v>
          </cell>
          <cell r="G816">
            <v>44169.606249999997</v>
          </cell>
          <cell r="H816" t="str">
            <v>Moderate</v>
          </cell>
          <cell r="I816" t="str">
            <v>Medium</v>
          </cell>
          <cell r="K816">
            <v>43921.743750000001</v>
          </cell>
        </row>
        <row r="817">
          <cell r="B817" t="str">
            <v>MEM-1125</v>
          </cell>
          <cell r="C817" t="str">
            <v>Ballots &amp; Work Item - Unable to view the "New Standard" in the label</v>
          </cell>
          <cell r="D817" t="str">
            <v>vinay.datla</v>
          </cell>
          <cell r="E817" t="str">
            <v>vinay.datla</v>
          </cell>
          <cell r="F817" t="str">
            <v>Closed</v>
          </cell>
          <cell r="G817">
            <v>44169.606249999997</v>
          </cell>
          <cell r="H817" t="str">
            <v>Moderate</v>
          </cell>
          <cell r="I817" t="str">
            <v>Low</v>
          </cell>
          <cell r="K817">
            <v>43921.658333333333</v>
          </cell>
        </row>
        <row r="818">
          <cell r="B818" t="str">
            <v>MEM-1118</v>
          </cell>
          <cell r="C818" t="str">
            <v>Ballot &amp; Work Item - Error Message getting displayed when the Sub committee is in disabled mode</v>
          </cell>
          <cell r="D818" t="str">
            <v>vinay.datla</v>
          </cell>
          <cell r="E818" t="str">
            <v>vinay.datla</v>
          </cell>
          <cell r="F818" t="str">
            <v>Closed</v>
          </cell>
          <cell r="G818">
            <v>44169.606249999997</v>
          </cell>
          <cell r="H818" t="str">
            <v>Moderate</v>
          </cell>
          <cell r="I818" t="str">
            <v>Medium</v>
          </cell>
          <cell r="K818">
            <v>43921.518055555556</v>
          </cell>
        </row>
        <row r="819">
          <cell r="B819" t="str">
            <v>MEM-1117</v>
          </cell>
          <cell r="C819" t="str">
            <v>For first Option after the word Standard period i.e, “.”  is missing.</v>
          </cell>
          <cell r="D819" t="str">
            <v>srinivas Yellamilli</v>
          </cell>
          <cell r="E819" t="str">
            <v>srinivas Yellamilli</v>
          </cell>
          <cell r="F819" t="str">
            <v>Closed</v>
          </cell>
          <cell r="G819">
            <v>44169.71597222222</v>
          </cell>
          <cell r="H819" t="str">
            <v>Minor</v>
          </cell>
          <cell r="I819" t="str">
            <v>Low</v>
          </cell>
          <cell r="K819">
            <v>43920.878472222219</v>
          </cell>
        </row>
        <row r="820">
          <cell r="B820" t="str">
            <v>MEM-1116</v>
          </cell>
          <cell r="C820" t="str">
            <v>Ballot &amp; Work Item - Able to view the sub committee error message "Please select the Subcommittee sponsoring the Work Item"if no sub committee are present</v>
          </cell>
          <cell r="D820" t="str">
            <v>vinay.datla</v>
          </cell>
          <cell r="E820" t="str">
            <v>vinay.datla</v>
          </cell>
          <cell r="F820" t="str">
            <v>Closed</v>
          </cell>
          <cell r="G820">
            <v>44169.606249999997</v>
          </cell>
          <cell r="H820" t="str">
            <v>Major</v>
          </cell>
          <cell r="I820" t="str">
            <v>High</v>
          </cell>
          <cell r="K820">
            <v>43920.870138888888</v>
          </cell>
        </row>
        <row r="821">
          <cell r="B821" t="str">
            <v>MEM-1115</v>
          </cell>
          <cell r="C821" t="str">
            <v>Under Breadcrumb, for MyASTM/Ballot &amp; Work Items, letter “s” is missing next to the word “Ballot”.</v>
          </cell>
          <cell r="D821" t="str">
            <v>srinivas Yellamilli</v>
          </cell>
          <cell r="E821" t="str">
            <v>srinivas Yellamilli</v>
          </cell>
          <cell r="F821" t="str">
            <v>Closed</v>
          </cell>
          <cell r="G821">
            <v>44169.606249999997</v>
          </cell>
          <cell r="H821" t="str">
            <v>Minor</v>
          </cell>
          <cell r="I821" t="str">
            <v>Low</v>
          </cell>
          <cell r="K821">
            <v>43920.867361111108</v>
          </cell>
        </row>
        <row r="822">
          <cell r="B822" t="str">
            <v>COR-6607</v>
          </cell>
          <cell r="C822" t="str">
            <v xml:space="preserve">Mule-Soft Process API's Returning MAE Connectivity Error in response  </v>
          </cell>
          <cell r="D822" t="str">
            <v>Chandrasekharan Jagadish</v>
          </cell>
          <cell r="E822" t="str">
            <v>ramakrishna.dontha</v>
          </cell>
          <cell r="F822" t="str">
            <v>Open</v>
          </cell>
          <cell r="G822">
            <v>44277.522222222222</v>
          </cell>
          <cell r="H822" t="str">
            <v>Major</v>
          </cell>
          <cell r="I822" t="str">
            <v>Medium</v>
          </cell>
          <cell r="K822">
            <v>44267.863194444442</v>
          </cell>
        </row>
        <row r="823">
          <cell r="B823" t="str">
            <v>COR-6525</v>
          </cell>
          <cell r="C823" t="str">
            <v>Update Account Process API - Error returned while Updating account details in Stage environment</v>
          </cell>
          <cell r="E823" t="str">
            <v>praveena.polepeddi</v>
          </cell>
          <cell r="F823" t="str">
            <v>Closed</v>
          </cell>
          <cell r="G823">
            <v>44270.741666666669</v>
          </cell>
          <cell r="H823" t="str">
            <v>Moderate</v>
          </cell>
          <cell r="I823" t="str">
            <v>High</v>
          </cell>
          <cell r="K823">
            <v>44263.62777777778</v>
          </cell>
        </row>
        <row r="824">
          <cell r="B824" t="str">
            <v>COR-5863</v>
          </cell>
          <cell r="C824" t="str">
            <v>Create Order Process API: Error response returned in flow: Mule --&gt; MAGENTO - Update EBS Order Details</v>
          </cell>
          <cell r="D824" t="str">
            <v>praveena.polepeddi</v>
          </cell>
          <cell r="E824" t="str">
            <v>praveena.polepeddi</v>
          </cell>
          <cell r="F824" t="str">
            <v>Closed</v>
          </cell>
          <cell r="G824">
            <v>44231.118055555555</v>
          </cell>
          <cell r="H824" t="str">
            <v>Major</v>
          </cell>
          <cell r="I824" t="str">
            <v>Medium</v>
          </cell>
          <cell r="K824">
            <v>44229.586805555555</v>
          </cell>
        </row>
        <row r="825">
          <cell r="B825" t="str">
            <v>COR-5862</v>
          </cell>
          <cell r="C825" t="str">
            <v>MAE API: Create Account and User: Error occurred while creating the Account and User Id using MAE API</v>
          </cell>
          <cell r="E825" t="str">
            <v>praveena.polepeddi</v>
          </cell>
          <cell r="F825" t="str">
            <v>Closed</v>
          </cell>
          <cell r="G825">
            <v>44229.859722222223</v>
          </cell>
          <cell r="H825" t="str">
            <v>Moderate</v>
          </cell>
          <cell r="I825" t="str">
            <v>Medium</v>
          </cell>
          <cell r="K825">
            <v>44229.563194444447</v>
          </cell>
        </row>
        <row r="826">
          <cell r="B826" t="str">
            <v>COR-5455</v>
          </cell>
          <cell r="C826" t="str">
            <v xml:space="preserve">Mule Create Order Process API - Unable to create orders </v>
          </cell>
          <cell r="D826" t="str">
            <v>Praveen Sundar</v>
          </cell>
          <cell r="E826" t="str">
            <v>ramakrishna.dontha</v>
          </cell>
          <cell r="F826" t="str">
            <v>Closed</v>
          </cell>
          <cell r="G826">
            <v>44217.750694444447</v>
          </cell>
          <cell r="H826" t="str">
            <v>Moderate</v>
          </cell>
          <cell r="I826" t="str">
            <v>High</v>
          </cell>
          <cell r="K826">
            <v>44209.769444444442</v>
          </cell>
        </row>
        <row r="827">
          <cell r="B827" t="str">
            <v>COR-5241</v>
          </cell>
          <cell r="C827" t="str">
            <v>Create Order Process API -  TPT Orders are getting failed.</v>
          </cell>
          <cell r="D827" t="str">
            <v>ramakrishna.dontha</v>
          </cell>
          <cell r="E827" t="str">
            <v>ramakrishna.dontha</v>
          </cell>
          <cell r="F827" t="str">
            <v>Closed</v>
          </cell>
          <cell r="G827">
            <v>44207.722222222219</v>
          </cell>
          <cell r="H827" t="str">
            <v>Moderate</v>
          </cell>
          <cell r="I827" t="str">
            <v>Medium</v>
          </cell>
          <cell r="K827">
            <v>44186.868750000001</v>
          </cell>
        </row>
        <row r="828">
          <cell r="B828" t="str">
            <v>COR-5224</v>
          </cell>
          <cell r="C828" t="str">
            <v xml:space="preserve">Create Order Process API - Payment information is not getting saved in EBS DB. </v>
          </cell>
          <cell r="D828" t="str">
            <v>ramakrishna.dontha</v>
          </cell>
          <cell r="E828" t="str">
            <v>ramakrishna.dontha</v>
          </cell>
          <cell r="F828" t="str">
            <v>Closed</v>
          </cell>
          <cell r="G828">
            <v>44188.745833333334</v>
          </cell>
          <cell r="H828" t="str">
            <v>Moderate</v>
          </cell>
          <cell r="I828" t="str">
            <v>Medium</v>
          </cell>
          <cell r="K828">
            <v>44182.570833333331</v>
          </cell>
        </row>
        <row r="829">
          <cell r="B829" t="str">
            <v>COR-4999</v>
          </cell>
          <cell r="C829" t="str">
            <v>Create Order Process API - Response is not coming in the flow Mule --&gt; EBS - Create Order in workflow transaction status table</v>
          </cell>
          <cell r="D829" t="str">
            <v>praveena.polepeddi</v>
          </cell>
          <cell r="E829" t="str">
            <v>praveena.polepeddi</v>
          </cell>
          <cell r="F829" t="str">
            <v>Closed</v>
          </cell>
          <cell r="G829">
            <v>44174.743055555555</v>
          </cell>
          <cell r="H829" t="str">
            <v>Major</v>
          </cell>
          <cell r="I829" t="str">
            <v>Medium</v>
          </cell>
          <cell r="K829">
            <v>44173.537499999999</v>
          </cell>
        </row>
        <row r="830">
          <cell r="B830" t="str">
            <v>COR-4085</v>
          </cell>
          <cell r="C830" t="str">
            <v>Create Order Process API - Order creation is failed in EBS. Failure status is displayed in aismm.Work flow transaction status table</v>
          </cell>
          <cell r="D830" t="str">
            <v>praveena.polepeddi</v>
          </cell>
          <cell r="E830" t="str">
            <v>praveena.polepeddi</v>
          </cell>
          <cell r="F830" t="str">
            <v>Closed</v>
          </cell>
          <cell r="G830">
            <v>44174.728472222225</v>
          </cell>
          <cell r="H830" t="str">
            <v>Showstopper</v>
          </cell>
          <cell r="I830" t="str">
            <v>High</v>
          </cell>
          <cell r="K830">
            <v>44139.715277777781</v>
          </cell>
        </row>
        <row r="831">
          <cell r="B831" t="str">
            <v>COR-3246</v>
          </cell>
          <cell r="C831" t="str">
            <v>PM to PIM  Integration: Error records were found for Assets: TPT, Adjuncts and Full Book during full Load batch migration from PM to PIM</v>
          </cell>
          <cell r="D831" t="str">
            <v>praveena.polepeddi</v>
          </cell>
          <cell r="E831" t="str">
            <v>praveena.polepeddi</v>
          </cell>
          <cell r="F831" t="str">
            <v>Closed</v>
          </cell>
          <cell r="G831">
            <v>44174.729166666664</v>
          </cell>
          <cell r="H831" t="str">
            <v>Major</v>
          </cell>
          <cell r="I831" t="str">
            <v>Medium</v>
          </cell>
          <cell r="K831">
            <v>44098.788888888892</v>
          </cell>
        </row>
        <row r="832">
          <cell r="B832" t="str">
            <v>COR-3245</v>
          </cell>
          <cell r="C832" t="str">
            <v>Data Migration from MarkLogic to PIM - Sub-Committee Id values are missing in Content table even though value is available in Data Json</v>
          </cell>
          <cell r="D832" t="str">
            <v>Surya Sirisetti</v>
          </cell>
          <cell r="E832" t="str">
            <v>praveena.polepeddi</v>
          </cell>
          <cell r="F832" t="str">
            <v>Open</v>
          </cell>
          <cell r="G832">
            <v>44254.044444444444</v>
          </cell>
          <cell r="H832" t="str">
            <v>Moderate</v>
          </cell>
          <cell r="I832" t="str">
            <v>Low</v>
          </cell>
          <cell r="K832">
            <v>44098.783333333333</v>
          </cell>
        </row>
        <row r="833">
          <cell r="B833" t="str">
            <v>COR-3068</v>
          </cell>
          <cell r="C833" t="str">
            <v>Asset type: Full Book: Data Migration from PM to PIM : Content type: STP - Maximum records are failed during full load data migration</v>
          </cell>
          <cell r="D833" t="str">
            <v>Chandrasekharan Jagadish</v>
          </cell>
          <cell r="E833" t="str">
            <v>praveena.polepeddi</v>
          </cell>
          <cell r="F833" t="str">
            <v>Open</v>
          </cell>
          <cell r="G833">
            <v>44254.044444444444</v>
          </cell>
          <cell r="H833" t="str">
            <v>Minor</v>
          </cell>
          <cell r="I833" t="str">
            <v>Medium</v>
          </cell>
          <cell r="K833">
            <v>44091.906944444447</v>
          </cell>
        </row>
        <row r="834">
          <cell r="B834" t="str">
            <v>COR-3067</v>
          </cell>
          <cell r="C834" t="str">
            <v>Asset Type: Full Book: Data migration from PM to PIM databases: Issue with stocks in source (PM_PUBSCART) db</v>
          </cell>
          <cell r="D834" t="str">
            <v>praveena.polepeddi</v>
          </cell>
          <cell r="E834" t="str">
            <v>praveena.polepeddi</v>
          </cell>
          <cell r="F834" t="str">
            <v>Closed</v>
          </cell>
          <cell r="G834">
            <v>44174.730555555558</v>
          </cell>
          <cell r="H834" t="str">
            <v>Major</v>
          </cell>
          <cell r="I834" t="str">
            <v>Medium</v>
          </cell>
          <cell r="K834">
            <v>44091.902083333334</v>
          </cell>
        </row>
        <row r="835">
          <cell r="B835" t="str">
            <v>COR-2912</v>
          </cell>
          <cell r="C835" t="str">
            <v xml:space="preserve">MarkLogic Integration : Journal Article Download : Content Table: MainCommitteeId is populated NULL  for few content types </v>
          </cell>
          <cell r="D835" t="str">
            <v>Surya Sirisetti</v>
          </cell>
          <cell r="E835" t="str">
            <v>praveena.polepeddi</v>
          </cell>
          <cell r="F835" t="str">
            <v>Open</v>
          </cell>
          <cell r="G835">
            <v>44254.043749999997</v>
          </cell>
          <cell r="H835" t="str">
            <v>Minor</v>
          </cell>
          <cell r="I835" t="str">
            <v>Low</v>
          </cell>
          <cell r="K835">
            <v>44084.476388888892</v>
          </cell>
        </row>
        <row r="836">
          <cell r="B836" t="str">
            <v>COR-2732</v>
          </cell>
          <cell r="C836" t="str">
            <v>COR-2022: Mulesoft - Manage Account and Contact API - Alternate Name is returned as null in response</v>
          </cell>
          <cell r="D836" t="str">
            <v>Praveen Sundar</v>
          </cell>
          <cell r="E836" t="str">
            <v>praveena.polepeddi</v>
          </cell>
          <cell r="F836" t="str">
            <v>Closed</v>
          </cell>
          <cell r="G836">
            <v>44174.731249999997</v>
          </cell>
          <cell r="H836" t="str">
            <v>Major</v>
          </cell>
          <cell r="I836" t="str">
            <v>Medium</v>
          </cell>
          <cell r="K836">
            <v>44076.737500000003</v>
          </cell>
        </row>
        <row r="837">
          <cell r="B837" t="str">
            <v>COR-2171</v>
          </cell>
          <cell r="C837" t="str">
            <v>Update Account API (System and Process API's) Fields "REFERRAL CODE" and "MARKETING PREFERENCE" are NOT getting updated with updated values through system and Process API</v>
          </cell>
          <cell r="D837" t="str">
            <v>praveena.polepeddi</v>
          </cell>
          <cell r="E837" t="str">
            <v>praveena.polepeddi</v>
          </cell>
          <cell r="F837" t="str">
            <v>Closed</v>
          </cell>
          <cell r="G837">
            <v>44174.731944444444</v>
          </cell>
          <cell r="H837" t="str">
            <v>Major</v>
          </cell>
          <cell r="I837" t="str">
            <v>Medium</v>
          </cell>
          <cell r="K837">
            <v>44057.945833333331</v>
          </cell>
        </row>
        <row r="838">
          <cell r="B838" t="str">
            <v>COR-2160</v>
          </cell>
          <cell r="C838" t="str">
            <v>EBS BOM Mulesoft Integration - Inactive child items are migrated to PIM db(Product Kit) table post running incremental load  from EBS BOM to PIM DB</v>
          </cell>
          <cell r="D838" t="str">
            <v>praveena.polepeddi</v>
          </cell>
          <cell r="E838" t="str">
            <v>praveena.polepeddi</v>
          </cell>
          <cell r="F838" t="str">
            <v>Closed</v>
          </cell>
          <cell r="G838">
            <v>44175.684027777781</v>
          </cell>
          <cell r="H838" t="str">
            <v>Moderate</v>
          </cell>
          <cell r="I838" t="str">
            <v>High</v>
          </cell>
          <cell r="K838">
            <v>44057.803472222222</v>
          </cell>
        </row>
        <row r="839">
          <cell r="B839" t="str">
            <v>COR-2044</v>
          </cell>
          <cell r="C839" t="str">
            <v>Create Account Process API - New attributes are NOT getting updated in EBS while triggering request to create account process API</v>
          </cell>
          <cell r="D839" t="str">
            <v>praveena.polepeddi</v>
          </cell>
          <cell r="E839" t="str">
            <v>praveena.polepeddi</v>
          </cell>
          <cell r="F839" t="str">
            <v>Closed</v>
          </cell>
          <cell r="G839">
            <v>44174.73333333333</v>
          </cell>
          <cell r="H839" t="str">
            <v>Major</v>
          </cell>
          <cell r="I839" t="str">
            <v>High</v>
          </cell>
          <cell r="K839">
            <v>44054.822916666664</v>
          </cell>
        </row>
        <row r="840">
          <cell r="B840" t="str">
            <v>COR-2026</v>
          </cell>
          <cell r="C840" t="str">
            <v>Create Account Process API: Error message returned in response are NOT in Proper format when  Account Id(which doesn't exist in MAE) is passed in request</v>
          </cell>
          <cell r="D840" t="str">
            <v>praveena.polepeddi</v>
          </cell>
          <cell r="E840" t="str">
            <v>praveena.polepeddi</v>
          </cell>
          <cell r="F840" t="str">
            <v>Closed</v>
          </cell>
          <cell r="G840">
            <v>44174.73333333333</v>
          </cell>
          <cell r="H840" t="str">
            <v>Major</v>
          </cell>
          <cell r="I840" t="str">
            <v>Medium</v>
          </cell>
          <cell r="K840">
            <v>44054.556944444441</v>
          </cell>
        </row>
        <row r="841">
          <cell r="B841" t="str">
            <v>COR-1941</v>
          </cell>
          <cell r="C841" t="str">
            <v>Create Account - EBS API - Site use id's are NOT returned in response for Org Account number</v>
          </cell>
          <cell r="D841" t="str">
            <v>praveena.polepeddi</v>
          </cell>
          <cell r="E841" t="str">
            <v>praveena.polepeddi</v>
          </cell>
          <cell r="F841" t="str">
            <v>Closed</v>
          </cell>
          <cell r="G841">
            <v>44174.734722222223</v>
          </cell>
          <cell r="H841" t="str">
            <v>Minor</v>
          </cell>
          <cell r="I841" t="str">
            <v>Medium</v>
          </cell>
          <cell r="K841">
            <v>44049.529166666667</v>
          </cell>
        </row>
        <row r="842">
          <cell r="B842" t="str">
            <v>COR-1937</v>
          </cell>
          <cell r="C842" t="str">
            <v>Create Account - Mule API's - Time out error is returned in response for Create Account system API</v>
          </cell>
          <cell r="D842" t="str">
            <v>praveena.polepeddi</v>
          </cell>
          <cell r="E842" t="str">
            <v>praveena.polepeddi</v>
          </cell>
          <cell r="F842" t="str">
            <v>Closed</v>
          </cell>
          <cell r="G842">
            <v>44174.734722222223</v>
          </cell>
          <cell r="H842" t="str">
            <v>Major</v>
          </cell>
          <cell r="I842" t="str">
            <v>High</v>
          </cell>
          <cell r="K842">
            <v>44049.341666666667</v>
          </cell>
        </row>
        <row r="843">
          <cell r="B843" t="str">
            <v>COR-1903</v>
          </cell>
          <cell r="C843" t="str">
            <v>Create Order Prepayment Mule API: Timeout error is returned in response when triggering request to Create Order API</v>
          </cell>
          <cell r="D843" t="str">
            <v>praveena.polepeddi</v>
          </cell>
          <cell r="E843" t="str">
            <v>praveena.polepeddi</v>
          </cell>
          <cell r="F843" t="str">
            <v>Closed</v>
          </cell>
          <cell r="G843">
            <v>44174.73541666667</v>
          </cell>
          <cell r="H843" t="str">
            <v>Minor</v>
          </cell>
          <cell r="I843" t="str">
            <v>Medium</v>
          </cell>
          <cell r="K843">
            <v>44047.940972222219</v>
          </cell>
        </row>
        <row r="844">
          <cell r="B844" t="str">
            <v>COR-1882</v>
          </cell>
          <cell r="C844" t="str">
            <v>APISERO: EBS and Mule API's-Unauthorised error is coming in response for Mule API's</v>
          </cell>
          <cell r="D844" t="str">
            <v>Praveen Sundar</v>
          </cell>
          <cell r="E844" t="str">
            <v>praveena.polepeddi</v>
          </cell>
          <cell r="F844" t="str">
            <v>Closed</v>
          </cell>
          <cell r="G844">
            <v>44160.53125</v>
          </cell>
          <cell r="H844" t="str">
            <v>Showstopper</v>
          </cell>
          <cell r="I844" t="str">
            <v>High</v>
          </cell>
          <cell r="K844">
            <v>44047.663194444445</v>
          </cell>
        </row>
        <row r="845">
          <cell r="B845" t="str">
            <v>COR-1829</v>
          </cell>
          <cell r="C845" t="str">
            <v>Get Account details Mule API: Time out error returned from EBS while triggering request to Get Account details Mule APi</v>
          </cell>
          <cell r="D845" t="str">
            <v>praveena.polepeddi</v>
          </cell>
          <cell r="E845" t="str">
            <v>praveena.polepeddi</v>
          </cell>
          <cell r="F845" t="str">
            <v>Closed</v>
          </cell>
          <cell r="G845">
            <v>44174.736111111109</v>
          </cell>
          <cell r="H845" t="str">
            <v>Moderate</v>
          </cell>
          <cell r="I845" t="str">
            <v>Medium</v>
          </cell>
          <cell r="K845">
            <v>44043.695833333331</v>
          </cell>
        </row>
        <row r="846">
          <cell r="B846" t="str">
            <v>COR-1719</v>
          </cell>
          <cell r="C846" t="str">
            <v>COR-1625 : Mule Process API Update Account (Apisero) : MAE Connectivity Error is returned in response while updating account details in MAE</v>
          </cell>
          <cell r="D846" t="str">
            <v>praveena.polepeddi</v>
          </cell>
          <cell r="E846" t="str">
            <v>praveena.polepeddi</v>
          </cell>
          <cell r="F846" t="str">
            <v>Closed</v>
          </cell>
          <cell r="G846">
            <v>44174.738888888889</v>
          </cell>
          <cell r="H846" t="str">
            <v>Major</v>
          </cell>
          <cell r="I846" t="str">
            <v>High</v>
          </cell>
          <cell r="K846">
            <v>44040.568749999999</v>
          </cell>
        </row>
        <row r="847">
          <cell r="B847" t="str">
            <v>COR-1709</v>
          </cell>
          <cell r="C847" t="str">
            <v>COR-1625: Mule Process API Update Account (Apisero) : Error response returned while triggering request to Mule Update Account API</v>
          </cell>
          <cell r="D847" t="str">
            <v>praveena.polepeddi</v>
          </cell>
          <cell r="E847" t="str">
            <v>praveena.polepeddi</v>
          </cell>
          <cell r="F847" t="str">
            <v>Closed</v>
          </cell>
          <cell r="G847">
            <v>44174.739583333336</v>
          </cell>
          <cell r="H847" t="str">
            <v>Showstopper</v>
          </cell>
          <cell r="I847" t="str">
            <v>High</v>
          </cell>
          <cell r="K847">
            <v>44040.507638888892</v>
          </cell>
        </row>
        <row r="848">
          <cell r="B848" t="str">
            <v>COR-1524</v>
          </cell>
          <cell r="C848" t="str">
            <v>APISERO- COR-1175: Create Account Process API - B2B(Organization) Account -Fields not getting updated in EBS UI and EBS DB</v>
          </cell>
          <cell r="D848" t="str">
            <v>praveena.polepeddi</v>
          </cell>
          <cell r="E848" t="str">
            <v>praveena.polepeddi</v>
          </cell>
          <cell r="F848" t="str">
            <v>Closed</v>
          </cell>
          <cell r="G848">
            <v>44174.744444444441</v>
          </cell>
          <cell r="H848" t="str">
            <v>Moderate</v>
          </cell>
          <cell r="I848" t="str">
            <v>Medium</v>
          </cell>
          <cell r="K848">
            <v>44032.631944444445</v>
          </cell>
        </row>
        <row r="849">
          <cell r="B849" t="str">
            <v>COR-1051</v>
          </cell>
          <cell r="C849" t="str">
            <v>APISERO - Create Account and User API - Getting error response while creating a new Individual Account with existing user</v>
          </cell>
          <cell r="D849" t="str">
            <v>praveena.polepeddi</v>
          </cell>
          <cell r="E849" t="str">
            <v>praveena.polepeddi</v>
          </cell>
          <cell r="F849" t="str">
            <v>Closed</v>
          </cell>
          <cell r="G849">
            <v>44174.740277777775</v>
          </cell>
          <cell r="H849" t="str">
            <v>Moderate</v>
          </cell>
          <cell r="I849" t="str">
            <v>Low</v>
          </cell>
          <cell r="J849" t="str">
            <v>System</v>
          </cell>
          <cell r="K849">
            <v>44005.877083333333</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LANGOVAN PONNURAMAN" refreshedDate="44347.704026504631" createdVersion="6" refreshedVersion="6" minRefreshableVersion="3" recordCount="945" xr:uid="{C03DCD89-D8CC-49D1-84FC-FEB4EFC693DE}">
  <cacheSource type="worksheet">
    <worksheetSource ref="A1:R1048576" sheet="DefectAnalysis"/>
  </cacheSource>
  <cacheFields count="18">
    <cacheField name="Issue Type" numFmtId="0">
      <sharedItems containsBlank="1"/>
    </cacheField>
    <cacheField name="Key" numFmtId="0">
      <sharedItems containsBlank="1"/>
    </cacheField>
    <cacheField name="Summary" numFmtId="0">
      <sharedItems containsBlank="1"/>
    </cacheField>
    <cacheField name="Assignee" numFmtId="0">
      <sharedItems containsBlank="1" containsMixedTypes="1" containsNumber="1" containsInteger="1" minValue="0" maxValue="0"/>
    </cacheField>
    <cacheField name="Reporter" numFmtId="0">
      <sharedItems containsBlank="1"/>
    </cacheField>
    <cacheField name="Status" numFmtId="0">
      <sharedItems containsBlank="1" count="11">
        <s v="Closed"/>
        <s v="Open"/>
        <s v="In Testing"/>
        <s v="In Dev"/>
        <s v="Blocked"/>
        <m/>
        <s v="Deployed to Staging" u="1"/>
        <s v="Integration Ready" u="1"/>
        <s v="Reopened" u="1"/>
        <s v="In Review" u="1"/>
        <s v="Dev Ready" u="1"/>
      </sharedItems>
    </cacheField>
    <cacheField name="Created" numFmtId="14">
      <sharedItems containsNonDate="0" containsDate="1" containsString="0" containsBlank="1" minDate="2020-03-30T20:49:00" maxDate="2021-05-28T21:23:00"/>
    </cacheField>
    <cacheField name="Updated" numFmtId="14">
      <sharedItems containsNonDate="0" containsDate="1" containsString="0" containsBlank="1" minDate="2020-04-14T16:59:00" maxDate="2021-05-31T16:05:00"/>
    </cacheField>
    <cacheField name="Severity" numFmtId="0">
      <sharedItems containsBlank="1" count="6">
        <s v="Moderate"/>
        <s v="Minor"/>
        <s v="blank"/>
        <s v="Major"/>
        <s v="Showstopper"/>
        <m/>
      </sharedItems>
    </cacheField>
    <cacheField name="Priority" numFmtId="0">
      <sharedItems containsBlank="1" containsMixedTypes="1" containsNumber="1" containsInteger="1" minValue="0" maxValue="0" count="7">
        <s v="Medium"/>
        <s v="Low"/>
        <s v="High"/>
        <s v="Critical"/>
        <s v="To Be Defined"/>
        <n v="0"/>
        <m/>
      </sharedItems>
    </cacheField>
    <cacheField name="Test Environment" numFmtId="0">
      <sharedItems containsBlank="1" containsMixedTypes="1" containsNumber="1" containsInteger="1" minValue="0" maxValue="0" count="6">
        <s v="QA"/>
        <s v="Staging"/>
        <n v="0"/>
        <s v="Development"/>
        <s v="Production"/>
        <m/>
      </sharedItems>
    </cacheField>
    <cacheField name="Root Cause Category" numFmtId="0">
      <sharedItems containsBlank="1" count="11">
        <s v="Configuration File Issue"/>
        <s v="Data Issue"/>
        <s v="Unclear/Incorrect Requirements/Design"/>
        <s v="blank"/>
        <s v="Deployment Issue / Incorrect Instructions"/>
        <s v="Application Code Issue"/>
        <s v="Browser Issue"/>
        <s v="Server Configuration/Permission Issue"/>
        <s v="Hardware Issue"/>
        <s v="Network Issue"/>
        <m/>
      </sharedItems>
    </cacheField>
    <cacheField name="Root Cause Description" numFmtId="0">
      <sharedItems containsBlank="1"/>
    </cacheField>
    <cacheField name="Comments" numFmtId="0">
      <sharedItems containsBlank="1" containsMixedTypes="1" containsNumber="1" containsInteger="1" minValue="0" maxValue="0"/>
    </cacheField>
    <cacheField name="Current Status" numFmtId="0">
      <sharedItems containsBlank="1" containsMixedTypes="1" containsNumber="1" containsInteger="1" minValue="0" maxValue="0" count="25">
        <s v=""/>
        <s v="In Testing"/>
        <n v="0"/>
        <s v="Waiting for fix"/>
        <s v="Blocked - To be handled in future sprint"/>
        <s v="Current Sprint"/>
        <s v="In Dev"/>
        <s v="Deferred for future sprint"/>
        <s v="Current Sprint - UAT"/>
        <s v="Done - UAT"/>
        <s v="Current Sprint - NFR - Accessibility"/>
        <s v="Current Sprint - NFR"/>
        <s v="Hakuna Sprint 5.4"/>
        <s v="In Triage"/>
        <s v="In Progress"/>
        <s v="Matata Sprint 5.3"/>
        <s v="NFR"/>
        <s v="Should check with Prabhakar"/>
        <s v="In Sprint 5.2 we found the lly issue again"/>
        <s v="Matata Sprint 5.3 - We have a imp story MEM-18402 after that implementation we can retest"/>
        <s v="Check with MIG Team before we close - when we set criteria in RnE it showed up"/>
        <s v="MEM-16900 - As per the latest updated story we can retest once it's deployed in stage"/>
        <s v="Check with MIG team before we close"/>
        <s v="We can retest after deployment of MEM-15359 in stage"/>
        <m/>
      </sharedItems>
    </cacheField>
    <cacheField name="Defect Age" numFmtId="0">
      <sharedItems containsBlank="1" count="15">
        <s v="42 days - 48 days"/>
        <s v="49 days - 55 days"/>
        <s v="56 days - 62 days"/>
        <s v="GT 62 days"/>
        <s v="00 days - 07 days"/>
        <s v="07 days - 13 days"/>
        <s v="14 days - 20 days"/>
        <s v="21 days - 27 days"/>
        <s v="28 days - 34 days"/>
        <s v="35 days - 41 days"/>
        <m/>
        <s v="&gt;=30&amp;&lt;60" u="1"/>
        <s v="&lt;14" u="1"/>
        <s v="&gt;=14&amp;&lt;30" u="1"/>
        <s v="&gt;=60" u="1"/>
      </sharedItems>
    </cacheField>
    <cacheField name="Project" numFmtId="0">
      <sharedItems containsBlank="1" count="4">
        <s v="Migration"/>
        <s v="Membership"/>
        <s v="Core"/>
        <m/>
      </sharedItems>
    </cacheField>
    <cacheField name="Mahendran's Comments" numFmtId="0">
      <sharedItems containsBlank="1" containsMixedTypes="1"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5">
  <r>
    <s v="Bug"/>
    <s v="MIG-4029"/>
    <s v="Migration for UserEmailSetting (AISSB) from COMPASS_COLLAB_EMAIL_SETTINGS (MCX) -  Script failed in QA1 due to Error: column &quot;Batching&quot; is of type json but expression is of type character varying"/>
    <s v="smitalenka"/>
    <s v="smitalenka"/>
    <x v="0"/>
    <d v="2021-04-14T08:37:00"/>
    <d v="2021-04-30T18:41:00"/>
    <x v="0"/>
    <x v="0"/>
    <x v="0"/>
    <x v="0"/>
    <s v="data type of column was incorrect"/>
    <s v=""/>
    <x v="0"/>
    <x v="0"/>
    <x v="0"/>
    <s v=""/>
  </r>
  <r>
    <s v="Bug"/>
    <s v="MIG-4028"/>
    <s v="Migration for ApplicationAccountSetting (AISSB) from COMPASS_COLLAB_USE (MCX) - Script ran successfully but data did not loaded in table."/>
    <s v="smitalenka"/>
    <s v="smitalenka"/>
    <x v="0"/>
    <d v="2021-04-13T16:45:00"/>
    <d v="2021-04-30T18:42:00"/>
    <x v="0"/>
    <x v="0"/>
    <x v="0"/>
    <x v="1"/>
    <s v="Data issue"/>
    <s v=""/>
    <x v="0"/>
    <x v="0"/>
    <x v="0"/>
    <s v=""/>
  </r>
  <r>
    <s v="Bug"/>
    <s v="MIG-4013"/>
    <s v="Sync [db_MEM].[CommitteeMember] table data into COM_MEMBER table - Vote field not getting synced in MCS1"/>
    <s v="Vijaya Durga Bonthu"/>
    <s v="Vijaya Durga Bonthu"/>
    <x v="0"/>
    <d v="2021-04-08T16:33:00"/>
    <d v="2021-05-31T15:52:00"/>
    <x v="0"/>
    <x v="0"/>
    <x v="1"/>
    <x v="2"/>
    <s v="blank"/>
    <n v="0"/>
    <x v="1"/>
    <x v="1"/>
    <x v="0"/>
    <n v="0"/>
  </r>
  <r>
    <s v="Bug"/>
    <s v="MIG-4011"/>
    <s v="CommitteePrimaryActivityId column- Not in Sync with MCS1"/>
    <s v="Shashikant Rai"/>
    <s v="Vijaya Durga Bonthu"/>
    <x v="1"/>
    <d v="2021-04-08T16:10:00"/>
    <d v="2021-04-08T19:00:00"/>
    <x v="0"/>
    <x v="0"/>
    <x v="1"/>
    <x v="3"/>
    <s v="blank"/>
    <s v="Need to retest"/>
    <x v="2"/>
    <x v="1"/>
    <x v="0"/>
    <n v="0"/>
  </r>
  <r>
    <s v="Bug"/>
    <s v="MIG-4003"/>
    <s v="Job is failing for 'SubscriptionApplicationsetting' table in adf_cpy_cpy environment."/>
    <s v="Peddi Hanish Kumar"/>
    <s v="Peddi Hanish Kumar"/>
    <x v="0"/>
    <d v="2021-04-07T11:43:00"/>
    <d v="2021-04-30T16:22:00"/>
    <x v="0"/>
    <x v="0"/>
    <x v="0"/>
    <x v="0"/>
    <s v="blank"/>
    <s v=""/>
    <x v="0"/>
    <x v="1"/>
    <x v="0"/>
    <s v=""/>
  </r>
  <r>
    <s v="Bug"/>
    <s v="MIG-4002"/>
    <s v="Migration for Draft (AISSB) from COMPASS_COLLAB_DOCS (MCX) - Script failed in QA1 due to ERROR: duplicate key value violates unique constraint &quot;draft_un&quot;"/>
    <s v="smitalenka"/>
    <s v="smitalenka"/>
    <x v="0"/>
    <d v="2021-04-06T19:28:00"/>
    <d v="2021-04-30T18:43:00"/>
    <x v="1"/>
    <x v="1"/>
    <x v="2"/>
    <x v="1"/>
    <s v="for some records unique constraint was violating."/>
    <s v=""/>
    <x v="0"/>
    <x v="1"/>
    <x v="0"/>
    <s v=""/>
  </r>
  <r>
    <s v="Bug"/>
    <s v="MIG-3998"/>
    <s v="Logo data is not displaying correctly in &quot;AccountSetting&quot; table."/>
    <s v="smitalenka"/>
    <s v="smitalenka"/>
    <x v="0"/>
    <d v="2021-04-02T17:55:00"/>
    <d v="2021-04-05T13:30:00"/>
    <x v="1"/>
    <x v="1"/>
    <x v="0"/>
    <x v="4"/>
    <s v="The required fix was implemented and verified at dev level but was skipped during the code checkout on bit bucket. "/>
    <s v=""/>
    <x v="0"/>
    <x v="2"/>
    <x v="0"/>
    <s v=""/>
  </r>
  <r>
    <s v="Bug"/>
    <s v="MIG-3940"/>
    <s v="Representative Member not getting synced in MCS1 and for One Org Rep , Wrong Rep Member got synced"/>
    <s v="Vijaya Durga Bonthu"/>
    <s v="Vijaya Durga Bonthu"/>
    <x v="0"/>
    <d v="2021-03-18T13:30:00"/>
    <d v="2021-05-31T15:35:00"/>
    <x v="0"/>
    <x v="0"/>
    <x v="0"/>
    <x v="2"/>
    <s v="blank"/>
    <s v=""/>
    <x v="0"/>
    <x v="3"/>
    <x v="0"/>
    <s v=""/>
  </r>
  <r>
    <s v="Bug"/>
    <s v="MIG-3939"/>
    <s v="MIG_3924: 'MagentoCustomer' job is running successful but all the records getting rejected and no data is loading into table."/>
    <s v="Peddi Hanish Kumar"/>
    <s v="Peddi Hanish Kumar"/>
    <x v="0"/>
    <d v="2021-03-16T17:13:00"/>
    <d v="2021-04-30T16:21:00"/>
    <x v="0"/>
    <x v="0"/>
    <x v="0"/>
    <x v="5"/>
    <s v="blank"/>
    <s v=""/>
    <x v="0"/>
    <x v="3"/>
    <x v="0"/>
    <s v=""/>
  </r>
  <r>
    <s v="Bug"/>
    <s v="MIG-3916"/>
    <s v="[Duplicate]Migrate MCX Staging table STG_MCXWorkItem data into table [db_WKI].[WorkItem] - Title, Scope, Keywords  columns have  this data&quot;Migration: Missing Description (under discussion)&quot; "/>
    <s v="Vijaya Durga Bonthu"/>
    <s v="Vijaya Durga Bonthu"/>
    <x v="0"/>
    <d v="2021-03-05T16:20:00"/>
    <d v="2021-03-16T16:42:00"/>
    <x v="2"/>
    <x v="0"/>
    <x v="1"/>
    <x v="1"/>
    <s v="blank"/>
    <s v=""/>
    <x v="0"/>
    <x v="3"/>
    <x v="0"/>
    <s v=""/>
  </r>
  <r>
    <s v="Bug"/>
    <s v="MIG-3882"/>
    <s v="Migrate table CCOM_OFFICER_ARCHIVE data into table [db_MEM].[CommitteeMemberOfficerTitleLog] - null values displayed for OfficerModifedby column "/>
    <s v="Vijaya Durga Bonthu"/>
    <s v="Vijaya Durga Bonthu"/>
    <x v="1"/>
    <d v="2021-03-04T16:20:00"/>
    <d v="2021-04-07T15:58:00"/>
    <x v="0"/>
    <x v="1"/>
    <x v="0"/>
    <x v="3"/>
    <s v="blank"/>
    <s v="Waiting for solution by product owner (MacPhee Sean) - Data Anamoly"/>
    <x v="3"/>
    <x v="3"/>
    <x v="0"/>
    <n v="0"/>
  </r>
  <r>
    <s v="Bug"/>
    <s v="MIG-3876"/>
    <s v="Observations - For Folder/File Data verification for given 10 specbuilder account."/>
    <s v="smitalenka"/>
    <s v="smitalenka"/>
    <x v="0"/>
    <d v="2021-03-03T14:03:00"/>
    <d v="2021-03-08T20:30:00"/>
    <x v="1"/>
    <x v="1"/>
    <x v="0"/>
    <x v="1"/>
    <s v="Mapping issue in Mongo Db"/>
    <s v=""/>
    <x v="0"/>
    <x v="3"/>
    <x v="0"/>
    <s v=""/>
  </r>
  <r>
    <s v="Bug"/>
    <s v="MIG-3862"/>
    <s v="Migrate Organizational Member from MEMBER_DATA data into table [db_MEM].[Company] - Paid_dat, Paid_Status and Email is not matching in Source and Target"/>
    <s v="Vijaya Durga Bonthu"/>
    <s v="Vijaya Durga Bonthu"/>
    <x v="0"/>
    <d v="2021-03-02T13:26:00"/>
    <d v="2021-05-27T16:37:00"/>
    <x v="3"/>
    <x v="2"/>
    <x v="0"/>
    <x v="2"/>
    <s v="blank"/>
    <s v=""/>
    <x v="0"/>
    <x v="3"/>
    <x v="0"/>
    <s v=""/>
  </r>
  <r>
    <s v="Bug"/>
    <s v="MIG-3786"/>
    <s v="Duplicate DisplayID records for same account "/>
    <s v="smitalenka"/>
    <s v="smitalenka"/>
    <x v="0"/>
    <d v="2021-02-18T18:29:00"/>
    <d v="2021-02-19T16:39:00"/>
    <x v="3"/>
    <x v="2"/>
    <x v="0"/>
    <x v="2"/>
    <s v="blank"/>
    <s v=""/>
    <x v="0"/>
    <x v="3"/>
    <x v="0"/>
    <s v=""/>
  </r>
  <r>
    <s v="Bug"/>
    <s v="MIG-3711"/>
    <s v="DataMigration QA: 'Applet' column in 'AccountAuthenticationSetting' is populated with improper values."/>
    <s v="Peddi Hanish Kumar"/>
    <s v="Peddi Hanish Kumar"/>
    <x v="0"/>
    <d v="2021-02-12T16:55:00"/>
    <d v="2021-02-16T20:17:00"/>
    <x v="2"/>
    <x v="0"/>
    <x v="0"/>
    <x v="5"/>
    <s v="blank"/>
    <s v=""/>
    <x v="0"/>
    <x v="3"/>
    <x v="0"/>
    <s v=""/>
  </r>
  <r>
    <s v="Bug"/>
    <s v="MIG-3571"/>
    <s v="Few IPs have not been migrated from Source to Target DB in QA2 for MIG-1718 AccountApplicationAuthenticationSetting"/>
    <s v="Naveen Kumar Dhiviti"/>
    <s v="Naveen Kumar Dhiviti"/>
    <x v="0"/>
    <d v="2021-01-12T18:22:00"/>
    <d v="2021-01-21T15:28:00"/>
    <x v="3"/>
    <x v="2"/>
    <x v="0"/>
    <x v="1"/>
    <s v="blank"/>
    <s v="This will be open until Mem team implemnets the new functionality"/>
    <x v="4"/>
    <x v="3"/>
    <x v="0"/>
    <s v="What is the new functionality, add details"/>
  </r>
  <r>
    <s v="Bug"/>
    <s v="MIG-3537"/>
    <s v="AccountAuthenticationSetting job failed in QA2 with ERROR: invalid input syntax for type json and Unable to prepare for execution of the transformation"/>
    <s v="Naveen Kumar Dhiviti"/>
    <s v="Naveen Kumar Dhiviti"/>
    <x v="0"/>
    <d v="2021-01-07T16:25:00"/>
    <d v="2021-01-08T18:16:00"/>
    <x v="3"/>
    <x v="2"/>
    <x v="0"/>
    <x v="1"/>
    <s v="blank"/>
    <s v=""/>
    <x v="0"/>
    <x v="3"/>
    <x v="0"/>
    <s v=""/>
  </r>
  <r>
    <s v="Bug"/>
    <s v="MIG-3516"/>
    <s v="MIG-3475: 'ContentSecurity' column in 'SubscriptionApplicationSetting' is not populated as per given logic."/>
    <s v="Peddi Hanish Kumar"/>
    <s v="Peddi Hanish Kumar"/>
    <x v="0"/>
    <d v="2020-12-28T17:15:00"/>
    <d v="2021-01-05T16:11:00"/>
    <x v="0"/>
    <x v="0"/>
    <x v="2"/>
    <x v="5"/>
    <s v="blank"/>
    <s v=""/>
    <x v="0"/>
    <x v="3"/>
    <x v="0"/>
    <s v=""/>
  </r>
  <r>
    <s v="Bug"/>
    <s v="MIG-3511"/>
    <s v="DATA column data in Source is not matching with Target column Data for MIG-3492 Content Source Tracking"/>
    <s v="Naveen Kumar Dhiviti"/>
    <s v="Naveen Kumar Dhiviti"/>
    <x v="0"/>
    <d v="2020-12-28T15:46:00"/>
    <d v="2021-01-05T18:14:00"/>
    <x v="3"/>
    <x v="2"/>
    <x v="0"/>
    <x v="1"/>
    <s v="blank"/>
    <s v=""/>
    <x v="0"/>
    <x v="3"/>
    <x v="0"/>
    <s v=""/>
  </r>
  <r>
    <s v="Bug"/>
    <s v="MIG-3467"/>
    <s v="rangeIPs have invalid syntax MIG-1720, MIG-1718 and Usage Report in SubscriptionApplicationSetting table is populated with back slashes MIG-1727"/>
    <s v="Naveen Kumar Dhiviti"/>
    <s v="Naveen Kumar Dhiviti"/>
    <x v="0"/>
    <d v="2020-12-17T12:55:00"/>
    <d v="2021-01-19T19:39:00"/>
    <x v="3"/>
    <x v="2"/>
    <x v="0"/>
    <x v="5"/>
    <s v="blank"/>
    <s v=""/>
    <x v="0"/>
    <x v="3"/>
    <x v="0"/>
    <s v=""/>
  </r>
  <r>
    <s v="Bug"/>
    <s v="MIG-3366"/>
    <s v="Inactive Reason - Society Removal reason is not being synced in MCS1"/>
    <s v="Vijaya Durga Bonthu"/>
    <s v="Vijaya Durga Bonthu"/>
    <x v="0"/>
    <d v="2020-12-04T18:14:00"/>
    <d v="2021-05-27T16:43:00"/>
    <x v="3"/>
    <x v="0"/>
    <x v="0"/>
    <x v="2"/>
    <s v="blank"/>
    <s v="???"/>
    <x v="2"/>
    <x v="3"/>
    <x v="0"/>
    <n v="0"/>
  </r>
  <r>
    <s v="Bug"/>
    <s v="MIG-3365"/>
    <s v="If account is made &quot;not paid&quot; or &quot;hold&quot; in MCS2, then date should be null and not appear in MCS1"/>
    <s v="Vijaya Durga Bonthu"/>
    <s v="Vijaya Durga Bonthu"/>
    <x v="0"/>
    <d v="2020-12-04T18:10:00"/>
    <d v="2021-02-16T15:20:00"/>
    <x v="3"/>
    <x v="0"/>
    <x v="0"/>
    <x v="1"/>
    <s v="blank"/>
    <s v="We have open MEM ticket - MEM-15469"/>
    <x v="4"/>
    <x v="3"/>
    <x v="0"/>
    <n v="0"/>
  </r>
  <r>
    <s v="Bug"/>
    <s v="MIG-3356"/>
    <s v="Running 'master_data.kjb' job through PDI is not loading complete data for 'DeliveryMethod' and 'DeliveryPlatform' tables."/>
    <s v="Peddi Hanish Kumar"/>
    <s v="Peddi Hanish Kumar"/>
    <x v="0"/>
    <d v="2020-12-01T15:11:00"/>
    <d v="2020-12-01T18:38:00"/>
    <x v="0"/>
    <x v="0"/>
    <x v="0"/>
    <x v="1"/>
    <s v="blank"/>
    <s v=""/>
    <x v="0"/>
    <x v="3"/>
    <x v="0"/>
    <s v=""/>
  </r>
  <r>
    <s v="Bug"/>
    <s v="MIG-3263"/>
    <s v="[Duplicate-MIG-3051]Ballot_Vote_Trans - Main Committee Ballots are not getting synced in MCS1"/>
    <s v="Vijaya Durga Bonthu"/>
    <s v="Vijaya Durga Bonthu"/>
    <x v="0"/>
    <d v="2020-11-25T00:25:00"/>
    <d v="2020-12-29T18:34:00"/>
    <x v="3"/>
    <x v="0"/>
    <x v="0"/>
    <x v="1"/>
    <s v="blank"/>
    <s v=""/>
    <x v="0"/>
    <x v="3"/>
    <x v="0"/>
    <s v=""/>
  </r>
  <r>
    <s v="Bug"/>
    <s v="MIG-3262"/>
    <s v="Committee Officer - Adding multiple members with the same officer title are being allowed in MCS2 in Main and Sub Committee"/>
    <s v="Shashikant Rai"/>
    <s v="Vijaya Durga Bonthu"/>
    <x v="1"/>
    <d v="2020-11-24T23:53:00"/>
    <d v="2021-05-27T18:59:00"/>
    <x v="3"/>
    <x v="2"/>
    <x v="0"/>
    <x v="3"/>
    <s v="blank"/>
    <s v="Pending From Business"/>
    <x v="2"/>
    <x v="3"/>
    <x v="0"/>
    <n v="0"/>
  </r>
  <r>
    <s v="Bug"/>
    <s v="MIG-3261"/>
    <s v=" [db_MEM].[CommitteeMeetingSequence] - Meeting sequence should not be hard deleted as per MCS1 "/>
    <s v="Vijaya Durga Bonthu"/>
    <s v="Vijaya Durga Bonthu"/>
    <x v="0"/>
    <d v="2020-11-24T23:49:00"/>
    <d v="2021-02-09T16:04:00"/>
    <x v="3"/>
    <x v="0"/>
    <x v="0"/>
    <x v="2"/>
    <s v="blank"/>
    <s v=""/>
    <x v="0"/>
    <x v="3"/>
    <x v="0"/>
    <s v=""/>
  </r>
  <r>
    <s v="Bug"/>
    <s v="MIG-3256"/>
    <s v="Process Ballot Votes - 'Abstains ' votes not getting synced in MCS1  for Main Committee Ballot"/>
    <s v="Vijaya Durga Bonthu"/>
    <s v="Vijaya Durga Bonthu"/>
    <x v="0"/>
    <d v="2020-11-24T13:54:00"/>
    <d v="2020-12-10T16:39:00"/>
    <x v="3"/>
    <x v="2"/>
    <x v="0"/>
    <x v="2"/>
    <s v="blank"/>
    <s v=""/>
    <x v="0"/>
    <x v="3"/>
    <x v="0"/>
    <s v=""/>
  </r>
  <r>
    <s v="Bug"/>
    <s v="MIG-3255"/>
    <s v="Sync [db_MEM].[FeeGroup] (MCS 2.0) table data into [TELEPHONES] (MCS 1.0) table - MCS1 not accepting all the characters from MCS2"/>
    <s v="Vijaya Durga Bonthu"/>
    <s v="Vijaya Durga Bonthu"/>
    <x v="0"/>
    <d v="2020-11-24T13:42:00"/>
    <d v="2021-02-09T16:06:00"/>
    <x v="2"/>
    <x v="0"/>
    <x v="0"/>
    <x v="2"/>
    <s v="blank"/>
    <s v="We have open MEM ticket - MEM-15632"/>
    <x v="4"/>
    <x v="3"/>
    <x v="0"/>
    <n v="0"/>
  </r>
  <r>
    <s v="Bug"/>
    <s v="MIG-3254"/>
    <s v="Sync [db_MEM].[FeeGroup] (MCS 2.0) table data into [TELEPHONES] (MCS 1.0) table - MCS1 not accepting all the characters from MCS2"/>
    <s v="Vijaya Durga Bonthu"/>
    <s v="Vijaya Durga Bonthu"/>
    <x v="0"/>
    <d v="2020-11-24T13:42:00"/>
    <d v="2021-02-19T17:00:00"/>
    <x v="2"/>
    <x v="0"/>
    <x v="0"/>
    <x v="2"/>
    <s v="blank"/>
    <s v="We have open MEM ticket - MEM-15381"/>
    <x v="4"/>
    <x v="3"/>
    <x v="0"/>
    <n v="0"/>
  </r>
  <r>
    <s v="Bug"/>
    <s v="MIG-3216"/>
    <s v="Ballot Vote Rationale table - All the HTML formatting tags getting synced in MCS1 database"/>
    <s v="Vijaya Durga Bonthu"/>
    <s v="Vijaya Durga Bonthu"/>
    <x v="0"/>
    <d v="2020-11-20T13:16:00"/>
    <d v="2021-02-09T16:04:00"/>
    <x v="3"/>
    <x v="2"/>
    <x v="0"/>
    <x v="2"/>
    <s v="blank"/>
    <s v=""/>
    <x v="0"/>
    <x v="3"/>
    <x v="0"/>
    <s v=""/>
  </r>
  <r>
    <s v="Bug"/>
    <s v="MIG-3215"/>
    <s v="COM_OFFICER table - Committee officers getting synced as &quot;Inactive&quot; in MCS1"/>
    <s v="Shashikant Rai"/>
    <s v="Vijaya Durga Bonthu"/>
    <x v="2"/>
    <d v="2020-11-19T23:45:00"/>
    <d v="2021-05-31T15:59:00"/>
    <x v="3"/>
    <x v="2"/>
    <x v="2"/>
    <x v="3"/>
    <s v="blank"/>
    <s v="Retest Passed, requested Shashikant to update RCC"/>
    <x v="2"/>
    <x v="3"/>
    <x v="0"/>
    <n v="0"/>
  </r>
  <r>
    <s v="Bug"/>
    <s v="MIG-3213"/>
    <s v="Ballot Vote Rationale table - Multiple comments are not getting synced in MCS1 Database"/>
    <s v="Vijaya Durga Bonthu"/>
    <s v="Vijaya Durga Bonthu"/>
    <x v="0"/>
    <d v="2020-11-19T22:53:00"/>
    <d v="2020-12-29T18:28:00"/>
    <x v="3"/>
    <x v="2"/>
    <x v="0"/>
    <x v="1"/>
    <s v="blank"/>
    <s v=""/>
    <x v="0"/>
    <x v="3"/>
    <x v="0"/>
    <s v=""/>
  </r>
  <r>
    <s v="Bug"/>
    <s v="MIG-3057"/>
    <s v="Sync [db_MEM].[committee] table data into COM_OVERVIEW table - Overview column - tagged data is not getting synced in MCS2 Database and UI"/>
    <s v="Vijaya Durga Bonthu"/>
    <s v="Vijaya Durga Bonthu"/>
    <x v="0"/>
    <d v="2020-11-10T23:23:00"/>
    <d v="2021-02-09T16:05:00"/>
    <x v="0"/>
    <x v="0"/>
    <x v="0"/>
    <x v="1"/>
    <s v="Tag was not replaced due to incorrect data for replace."/>
    <s v=""/>
    <x v="0"/>
    <x v="3"/>
    <x v="0"/>
    <s v=""/>
  </r>
  <r>
    <s v="Bug"/>
    <s v="MIG-3055"/>
    <s v="Section column is not getting displayed as NULL for few records in ContentNote table MIG-2132"/>
    <s v="Naveen Kumar Dhiviti"/>
    <s v="Naveen Kumar Dhiviti"/>
    <x v="0"/>
    <d v="2020-11-10T11:36:00"/>
    <d v="2020-11-10T17:35:00"/>
    <x v="0"/>
    <x v="0"/>
    <x v="0"/>
    <x v="1"/>
    <s v="blank"/>
    <s v=""/>
    <x v="0"/>
    <x v="3"/>
    <x v="0"/>
    <s v=""/>
  </r>
  <r>
    <s v="Bug"/>
    <s v="MIG-3053"/>
    <s v="Ballot_Vote_trans : For 'ITEM_NR' column - It  should be synced with prefix '00'"/>
    <s v="Vijaya Durga Bonthu"/>
    <s v="Vijaya Durga Bonthu"/>
    <x v="0"/>
    <d v="2020-11-09T22:49:00"/>
    <d v="2020-12-29T18:32:00"/>
    <x v="3"/>
    <x v="0"/>
    <x v="0"/>
    <x v="1"/>
    <s v="blank"/>
    <s v=""/>
    <x v="0"/>
    <x v="3"/>
    <x v="0"/>
    <s v=""/>
  </r>
  <r>
    <s v="Bug"/>
    <s v="MIG-3051"/>
    <s v="Balloting - sync is not sending the correct information to MCS1.0 "/>
    <s v="Vijaya Durga Bonthu"/>
    <s v="Vijaya Durga Bonthu"/>
    <x v="0"/>
    <d v="2020-11-06T23:57:00"/>
    <d v="2020-12-29T11:45:00"/>
    <x v="3"/>
    <x v="0"/>
    <x v="0"/>
    <x v="1"/>
    <s v="MCS1.0 dependency."/>
    <s v=""/>
    <x v="0"/>
    <x v="3"/>
    <x v="0"/>
    <s v=""/>
  </r>
  <r>
    <s v="Bug"/>
    <s v="MIG-3050"/>
    <s v="Create Committee and assign officer roles - Officer roles are not synced in MCS1 DB and UI"/>
    <s v="Shashikant Rai"/>
    <s v="Vijaya Durga Bonthu"/>
    <x v="2"/>
    <d v="2020-11-06T23:47:00"/>
    <d v="2021-05-31T16:05:00"/>
    <x v="3"/>
    <x v="2"/>
    <x v="0"/>
    <x v="3"/>
    <s v="blank"/>
    <s v="Retest Passed, requested Shashikant to update RCC"/>
    <x v="2"/>
    <x v="3"/>
    <x v="0"/>
    <n v="0"/>
  </r>
  <r>
    <s v="Bug"/>
    <s v="MIG-3048"/>
    <s v="Committee - Sequence &amp; Meeting Dates - Creating Committee sequence and Meeting dates are allowed for Sub Committees"/>
    <s v="Shashikant Rai"/>
    <s v="Vijaya Durga Bonthu"/>
    <x v="0"/>
    <d v="2020-11-06T23:40:00"/>
    <d v="2021-03-25T19:23:00"/>
    <x v="3"/>
    <x v="0"/>
    <x v="0"/>
    <x v="2"/>
    <s v="blank"/>
    <s v=""/>
    <x v="0"/>
    <x v="3"/>
    <x v="0"/>
    <s v=""/>
  </r>
  <r>
    <s v="Bug"/>
    <s v="MIG-3046"/>
    <s v="Sync [db_MEM].[FeeGroup] (MCS 2.0) table data into [ADDRESSES] (MCS 1.0) table - Address table observations"/>
    <s v="Vijaya Durga Bonthu"/>
    <s v="Vijaya Durga Bonthu"/>
    <x v="0"/>
    <d v="2020-11-06T23:28:00"/>
    <d v="2021-02-11T18:04:00"/>
    <x v="3"/>
    <x v="0"/>
    <x v="0"/>
    <x v="2"/>
    <s v="blank"/>
    <s v=""/>
    <x v="0"/>
    <x v="3"/>
    <x v="0"/>
    <s v=""/>
  </r>
  <r>
    <s v="Bug"/>
    <s v="MIG-3044"/>
    <s v="Sync [db_MEM].[CommitteeMeetingDates] table data into COM_MEETING table - Meeting dates not synced in MCS1"/>
    <s v="Vijaya Durga Bonthu"/>
    <s v="Vijaya Durga Bonthu"/>
    <x v="0"/>
    <d v="2020-11-06T18:00:00"/>
    <d v="2021-02-09T16:07:00"/>
    <x v="2"/>
    <x v="0"/>
    <x v="0"/>
    <x v="2"/>
    <s v="blank"/>
    <s v=""/>
    <x v="0"/>
    <x v="3"/>
    <x v="0"/>
    <s v=""/>
  </r>
  <r>
    <s v="Bug"/>
    <s v="MIG-3042"/>
    <s v="ContentFavorite data is not getting loaded into ContentFavorite table after running job in QA2 - MIG-1781    "/>
    <s v="Naveen Kumar Dhiviti"/>
    <s v="Naveen Kumar Dhiviti"/>
    <x v="0"/>
    <d v="2020-11-05T17:56:00"/>
    <d v="2020-11-09T17:07:00"/>
    <x v="3"/>
    <x v="2"/>
    <x v="0"/>
    <x v="1"/>
    <s v="blank"/>
    <s v=""/>
    <x v="0"/>
    <x v="3"/>
    <x v="0"/>
    <s v=""/>
  </r>
  <r>
    <s v="Bug"/>
    <s v="MIG-3012"/>
    <s v="145 records are going into Error for AccountApplicationUserRole MIG-1719"/>
    <s v="Naveen Kumar Dhiviti"/>
    <s v="Naveen Kumar Dhiviti"/>
    <x v="0"/>
    <d v="2020-11-04T16:03:00"/>
    <d v="2020-11-11T19:15:00"/>
    <x v="0"/>
    <x v="0"/>
    <x v="0"/>
    <x v="1"/>
    <s v="blank"/>
    <s v=""/>
    <x v="0"/>
    <x v="3"/>
    <x v="0"/>
    <s v=""/>
  </r>
  <r>
    <s v="Bug"/>
    <s v="MIG-3007"/>
    <s v="Migrate table COMPASS_COLLAB_BALLOT_VOTES (MCX) to BallotItemVote and BallotItemChoice Table (AISSB) - Data not migrated for BallotItemVote Table in QA2"/>
    <s v="smitalenka"/>
    <s v="smitalenka"/>
    <x v="0"/>
    <d v="2020-11-03T15:41:00"/>
    <d v="2020-11-27T14:28:00"/>
    <x v="3"/>
    <x v="2"/>
    <x v="0"/>
    <x v="1"/>
    <s v="User table in AISDM has email id's masked"/>
    <s v=""/>
    <x v="0"/>
    <x v="3"/>
    <x v="0"/>
    <s v=""/>
  </r>
  <r>
    <s v="Bug"/>
    <s v="MIG-2998"/>
    <s v="MIG_2510: mae_account_id and mae_account_user_Id populating NULL for all records in the 'MajentoCustomer' table in QA2."/>
    <s v="Peddi Hanish Kumar"/>
    <s v="Peddi Hanish Kumar"/>
    <x v="0"/>
    <d v="2020-10-30T15:32:00"/>
    <d v="2020-11-27T14:25:00"/>
    <x v="0"/>
    <x v="0"/>
    <x v="0"/>
    <x v="5"/>
    <s v="blank"/>
    <s v=""/>
    <x v="0"/>
    <x v="3"/>
    <x v="0"/>
    <s v=""/>
  </r>
  <r>
    <s v="Bug"/>
    <s v="MIG-2989"/>
    <s v="Source and Target table data is not matching and 5103 records are going into Error for User story MIG-1715 AccountSetting table"/>
    <s v="Naveen Kumar Dhiviti"/>
    <s v="Naveen Kumar Dhiviti"/>
    <x v="0"/>
    <d v="2020-10-29T11:41:00"/>
    <d v="2020-11-27T14:27:00"/>
    <x v="3"/>
    <x v="2"/>
    <x v="0"/>
    <x v="1"/>
    <s v="blank"/>
    <s v=""/>
    <x v="0"/>
    <x v="3"/>
    <x v="0"/>
    <s v=""/>
  </r>
  <r>
    <s v="Bug"/>
    <s v="MIG-2973"/>
    <s v="Withdrawal with Replacement of a Standard - WorkItems are not synced in MCS1 Database and UI"/>
    <s v="Shashikant Rai"/>
    <s v="Vijaya Durga Bonthu"/>
    <x v="1"/>
    <d v="2020-10-28T15:38:00"/>
    <d v="2021-04-28T17:06:00"/>
    <x v="1"/>
    <x v="1"/>
    <x v="0"/>
    <x v="3"/>
    <s v="blank"/>
    <s v="Waiting for solution by product owner (MacPhee Sean) - Data Anamoly"/>
    <x v="3"/>
    <x v="3"/>
    <x v="0"/>
    <n v="0"/>
  </r>
  <r>
    <s v="Bug"/>
    <s v="MIG-2971"/>
    <s v="Reinstatement of a Standard - Synced Committee details are invalid"/>
    <s v="Shashikant Rai"/>
    <s v="Vijaya Durga Bonthu"/>
    <x v="1"/>
    <d v="2020-10-28T15:33:00"/>
    <d v="2021-04-28T17:06:00"/>
    <x v="1"/>
    <x v="1"/>
    <x v="0"/>
    <x v="3"/>
    <s v="blank"/>
    <s v="Waiting for solution by product owner (MacPhee Sean) - Data Anamoly"/>
    <x v="3"/>
    <x v="3"/>
    <x v="0"/>
    <n v="0"/>
  </r>
  <r>
    <s v="Bug"/>
    <s v="MIG-2952"/>
    <s v="MIG_2512_MajentoAccountContacts: Record count mismatch between source and target."/>
    <s v="Peddi Hanish Kumar"/>
    <s v="Peddi Hanish Kumar"/>
    <x v="0"/>
    <d v="2020-10-26T12:35:00"/>
    <d v="2020-11-27T14:27:00"/>
    <x v="0"/>
    <x v="0"/>
    <x v="0"/>
    <x v="1"/>
    <s v="blank"/>
    <s v=""/>
    <x v="0"/>
    <x v="3"/>
    <x v="0"/>
    <s v=""/>
  </r>
  <r>
    <s v="Bug"/>
    <s v="MIG-2947"/>
    <s v="CSVTARGET_KEY_PK' - This should be ‘WKITMMCS’ + ‘Unique number’. Unique number should increment by 1 for each new record."/>
    <s v="Vijaya Durga Bonthu"/>
    <s v="Vijaya Durga Bonthu"/>
    <x v="0"/>
    <d v="2020-10-22T17:43:00"/>
    <d v="2020-11-16T23:50:00"/>
    <x v="3"/>
    <x v="2"/>
    <x v="0"/>
    <x v="2"/>
    <s v="blank"/>
    <s v=""/>
    <x v="0"/>
    <x v="3"/>
    <x v="0"/>
    <s v=""/>
  </r>
  <r>
    <s v="Bug"/>
    <s v="MIG-2941"/>
    <s v="marketing_preference column in MagentoCustomer table is getting displayed as marketting_preference for MIG-2510"/>
    <s v="Naveen Kumar Dhiviti"/>
    <s v="Naveen Kumar Dhiviti"/>
    <x v="0"/>
    <d v="2020-10-21T16:41:00"/>
    <d v="2020-11-27T15:34:00"/>
    <x v="1"/>
    <x v="1"/>
    <x v="0"/>
    <x v="5"/>
    <s v="blank"/>
    <s v=""/>
    <x v="0"/>
    <x v="3"/>
    <x v="0"/>
    <s v=""/>
  </r>
  <r>
    <s v="Bug"/>
    <s v="MIG-2932"/>
    <s v=" Short Description column is getting displayed in the 'Ballot' &amp; 'BallotItem' table  which is not as per the User Story "/>
    <s v="smitalenka"/>
    <s v="smitalenka"/>
    <x v="0"/>
    <d v="2020-10-20T15:47:00"/>
    <d v="2020-11-27T14:28:00"/>
    <x v="0"/>
    <x v="0"/>
    <x v="0"/>
    <x v="2"/>
    <s v="duplicate bug "/>
    <s v=""/>
    <x v="0"/>
    <x v="3"/>
    <x v="0"/>
    <s v=""/>
  </r>
  <r>
    <s v="Bug"/>
    <s v="MIG-2931"/>
    <s v="Sync [db_WKI].[WorkItem] (MCS 2.0) table data into [CSV_TARGET] (MCS 1.0) table for NEW Standard - WorkItem data is not being synced in MCS1 - [WorkItemTypeLiteral] column  should not be null"/>
    <s v="Vijaya Durga Bonthu"/>
    <s v="Vijaya Durga Bonthu"/>
    <x v="0"/>
    <d v="2020-10-20T14:32:00"/>
    <d v="2020-11-16T23:50:00"/>
    <x v="4"/>
    <x v="2"/>
    <x v="0"/>
    <x v="4"/>
    <s v="blank"/>
    <s v=""/>
    <x v="0"/>
    <x v="3"/>
    <x v="0"/>
    <s v=""/>
  </r>
  <r>
    <s v="Bug"/>
    <s v="MIG-2929"/>
    <s v="Parent Group ID is not displaying correctly in Group table as per the source Table Data."/>
    <s v="smitalenka"/>
    <s v="smitalenka"/>
    <x v="0"/>
    <d v="2020-10-19T18:43:00"/>
    <d v="2020-11-27T14:28:00"/>
    <x v="0"/>
    <x v="0"/>
    <x v="0"/>
    <x v="2"/>
    <s v="blank"/>
    <s v=""/>
    <x v="0"/>
    <x v="3"/>
    <x v="0"/>
    <s v=""/>
  </r>
  <r>
    <s v="Bug"/>
    <s v="MIG-2921"/>
    <s v="Short Description column is getting displayed in the 'Group' table which is not as per the User Story MIG-2126 confluence "/>
    <s v="smitalenka"/>
    <s v="smitalenka"/>
    <x v="0"/>
    <d v="2020-10-19T12:59:00"/>
    <d v="2020-11-27T14:28:00"/>
    <x v="0"/>
    <x v="0"/>
    <x v="0"/>
    <x v="2"/>
    <s v="blank"/>
    <s v=""/>
    <x v="0"/>
    <x v="3"/>
    <x v="0"/>
    <s v=""/>
  </r>
  <r>
    <s v="Bug"/>
    <s v="MIG-2912"/>
    <s v="MIG-1798: 'GracePeriod' column is populated with NULL for all records even though few values exists from source."/>
    <s v="Peddi Hanish Kumar"/>
    <s v="Peddi Hanish Kumar"/>
    <x v="0"/>
    <d v="2020-10-14T14:53:00"/>
    <d v="2020-11-27T14:28:00"/>
    <x v="0"/>
    <x v="0"/>
    <x v="0"/>
    <x v="5"/>
    <s v="blank"/>
    <s v=""/>
    <x v="0"/>
    <x v="3"/>
    <x v="0"/>
    <s v=""/>
  </r>
  <r>
    <s v="Bug"/>
    <s v="MIG-2907"/>
    <s v="Sync [db_MEM].[FeeGroup] (MCS 2.0) table data into [ADDRESSES] (MCS 1.0) table - Names and Address data not being synced in MCS1 QA"/>
    <s v="Vijaya Durga Bonthu"/>
    <s v="Vijaya Durga Bonthu"/>
    <x v="0"/>
    <d v="2020-10-12T21:48:00"/>
    <d v="2020-12-01T20:01:00"/>
    <x v="4"/>
    <x v="3"/>
    <x v="0"/>
    <x v="2"/>
    <s v="blank"/>
    <s v=""/>
    <x v="0"/>
    <x v="3"/>
    <x v="0"/>
    <s v=""/>
  </r>
  <r>
    <s v="Bug"/>
    <s v="MIG-2884"/>
    <s v="Migration for Draft (AISSB) from COMPASS_COLLAB_DOCS (MCX) - Script failed in QA1 due to ERROR: null value in column &quot;CreatedByID&quot; violates not-null constraint"/>
    <s v="smitalenka"/>
    <s v="smitalenka"/>
    <x v="0"/>
    <d v="2020-10-09T13:15:00"/>
    <d v="2020-11-27T14:28:00"/>
    <x v="3"/>
    <x v="2"/>
    <x v="0"/>
    <x v="1"/>
    <s v="blank"/>
    <s v=""/>
    <x v="0"/>
    <x v="3"/>
    <x v="0"/>
    <s v=""/>
  </r>
  <r>
    <s v="Bug"/>
    <s v="MIG-2883"/>
    <s v="AccountAddress table is not getting loaded with data after running job in QA1 environment - MIG-1713"/>
    <s v="Naveen Kumar Dhiviti"/>
    <s v="Naveen Kumar Dhiviti"/>
    <x v="0"/>
    <d v="2020-10-09T11:59:00"/>
    <d v="2020-11-27T15:30:00"/>
    <x v="0"/>
    <x v="2"/>
    <x v="0"/>
    <x v="1"/>
    <s v="blank"/>
    <s v=""/>
    <x v="0"/>
    <x v="3"/>
    <x v="0"/>
    <s v=""/>
  </r>
  <r>
    <s v="Bug"/>
    <s v="MIG-2881"/>
    <s v="User table has junk characters in FirstName, LastName columns - MIG-1686 "/>
    <s v="Sean MacPhee"/>
    <s v="Naveen Kumar Dhiviti"/>
    <x v="0"/>
    <d v="2020-10-08T21:42:00"/>
    <d v="2020-12-09T11:55:00"/>
    <x v="3"/>
    <x v="0"/>
    <x v="0"/>
    <x v="1"/>
    <s v="blank"/>
    <s v=""/>
    <x v="0"/>
    <x v="3"/>
    <x v="0"/>
    <s v=""/>
  </r>
  <r>
    <s v="Bug"/>
    <s v="MIG-2869"/>
    <s v="LCAVersion is getting displayed as 1 and IES TenantCode attachment data mismatch in Confluence page, table column LCA in New Stage DB for MIG-1902"/>
    <s v="Naveen Kumar Dhiviti"/>
    <s v="Naveen Kumar Dhiviti"/>
    <x v="0"/>
    <d v="2020-10-01T19:52:00"/>
    <d v="2020-11-27T15:30:00"/>
    <x v="0"/>
    <x v="2"/>
    <x v="1"/>
    <x v="1"/>
    <s v="blank"/>
    <s v=""/>
    <x v="0"/>
    <x v="3"/>
    <x v="0"/>
    <s v=""/>
  </r>
  <r>
    <s v="Bug"/>
    <s v="MIG-2863"/>
    <s v="Application,DeliveryMethod,DeliveryPlatform data is not as per the confluence pages after DBA loaded PIM data in QA1 and QA2 - User story MIG-2494"/>
    <s v="Naveen Kumar Dhiviti"/>
    <s v="Naveen Kumar Dhiviti"/>
    <x v="0"/>
    <d v="2020-09-30T13:23:00"/>
    <d v="2020-11-27T15:30:00"/>
    <x v="4"/>
    <x v="3"/>
    <x v="0"/>
    <x v="1"/>
    <s v="blank"/>
    <s v=""/>
    <x v="0"/>
    <x v="3"/>
    <x v="0"/>
    <s v=""/>
  </r>
  <r>
    <s v="Bug"/>
    <s v="MIG-2841"/>
    <s v="MIG_2513: PDI job is failing in QA1 for 'MajentoAccountRelationships' with 'Unexpected Error'"/>
    <s v="Peddi Hanish Kumar"/>
    <s v="Peddi Hanish Kumar"/>
    <x v="0"/>
    <d v="2020-09-28T17:23:00"/>
    <d v="2020-11-27T14:28:00"/>
    <x v="0"/>
    <x v="0"/>
    <x v="0"/>
    <x v="4"/>
    <s v="blank"/>
    <s v=""/>
    <x v="0"/>
    <x v="3"/>
    <x v="0"/>
    <s v=""/>
  </r>
  <r>
    <s v="Bug"/>
    <s v="MIG-2834"/>
    <s v="MIG_2511: '_email' column is populated with just ','(comma) which is coming from source."/>
    <s v="Peddi Hanish Kumar"/>
    <s v="Peddi Hanish Kumar"/>
    <x v="0"/>
    <d v="2020-09-28T13:11:00"/>
    <d v="2020-11-27T14:28:00"/>
    <x v="0"/>
    <x v="0"/>
    <x v="0"/>
    <x v="1"/>
    <s v="blank"/>
    <s v=""/>
    <x v="0"/>
    <x v="3"/>
    <x v="0"/>
    <s v=""/>
  </r>
  <r>
    <s v="Bug"/>
    <s v="MIG-2826"/>
    <s v="MIG_1713: Discrepancy in number of records from source to target in 'AccountAddress' table."/>
    <s v="Peddi Hanish Kumar"/>
    <s v="Peddi Hanish Kumar"/>
    <x v="0"/>
    <d v="2020-09-25T18:33:00"/>
    <d v="2020-11-27T14:29:00"/>
    <x v="0"/>
    <x v="0"/>
    <x v="0"/>
    <x v="1"/>
    <s v="blank"/>
    <s v=""/>
    <x v="0"/>
    <x v="3"/>
    <x v="0"/>
    <s v=""/>
  </r>
  <r>
    <s v="Bug"/>
    <s v="MIG-2791"/>
    <s v="Account table script in QA2 did not loading the data after running successfully for user story MIG-1684"/>
    <s v="Naveen Kumar Dhiviti"/>
    <s v="Naveen Kumar Dhiviti"/>
    <x v="0"/>
    <d v="2020-09-23T18:31:00"/>
    <d v="2020-11-27T15:30:00"/>
    <x v="3"/>
    <x v="2"/>
    <x v="0"/>
    <x v="1"/>
    <s v="blank"/>
    <s v=""/>
    <x v="0"/>
    <x v="3"/>
    <x v="0"/>
    <s v=""/>
  </r>
  <r>
    <s v="Bug"/>
    <s v="MIG-2769"/>
    <s v="Fields Differences between adf and astm_db - Field DataRetentionPolicy does not exist in Account Setting table."/>
    <s v="smitalenka"/>
    <s v="smitalenka"/>
    <x v="0"/>
    <d v="2020-09-23T16:24:00"/>
    <d v="2020-11-27T14:28:00"/>
    <x v="3"/>
    <x v="2"/>
    <x v="0"/>
    <x v="2"/>
    <s v="blank"/>
    <s v=""/>
    <x v="0"/>
    <x v="3"/>
    <x v="0"/>
    <s v=""/>
  </r>
  <r>
    <s v="Bug"/>
    <s v="MIG-2745"/>
    <s v="Ballot: There is a 6 hour difference in date values when compared between source and target for Ballot."/>
    <s v="Peddi Hanish Kumar"/>
    <s v="Peddi Hanish Kumar"/>
    <x v="0"/>
    <d v="2020-09-21T13:19:00"/>
    <d v="2020-11-27T14:29:00"/>
    <x v="0"/>
    <x v="0"/>
    <x v="0"/>
    <x v="6"/>
    <s v="pg Admin for postgre tool should be used  for target table data"/>
    <s v=""/>
    <x v="0"/>
    <x v="3"/>
    <x v="0"/>
    <s v=""/>
  </r>
  <r>
    <s v="Bug"/>
    <s v="MIG-2715"/>
    <s v="Migration for UserEmailSetting (AISSB) from COMPASS_COLLAB_EMAIL_SETTINGS (MCX) - Script failed in QA1 due to ERROR: column &quot;AccountID&quot; does not exist"/>
    <s v="smitalenka"/>
    <s v="smitalenka"/>
    <x v="0"/>
    <d v="2020-09-17T22:20:00"/>
    <d v="2020-11-27T14:28:00"/>
    <x v="3"/>
    <x v="2"/>
    <x v="0"/>
    <x v="5"/>
    <s v="blank"/>
    <s v=""/>
    <x v="0"/>
    <x v="3"/>
    <x v="0"/>
    <s v=""/>
  </r>
  <r>
    <s v="Bug"/>
    <s v="MIG-2698"/>
    <s v="Migration for Group (AISSB) from COMPASS_COLLAB_GROUPS (MCX) - Script failed in QA1 due to relation &quot;aissb_temp.Group&quot; does not exist"/>
    <s v="smitalenka"/>
    <s v="smitalenka"/>
    <x v="0"/>
    <d v="2020-09-17T17:01:00"/>
    <d v="2020-11-27T14:28:00"/>
    <x v="4"/>
    <x v="3"/>
    <x v="0"/>
    <x v="0"/>
    <s v="blank"/>
    <s v=""/>
    <x v="0"/>
    <x v="3"/>
    <x v="0"/>
    <s v=""/>
  </r>
  <r>
    <s v="Bug"/>
    <s v="MIG-2690"/>
    <s v="Migration for ApplicationAccountSetting (AISSB) from COMPASS_COLLAB_USE (MCX) - Script failed in QA1 due to 'relation &quot;temp_aissb.ApplicationAccountSetting&quot; does not exist'"/>
    <s v="smitalenka"/>
    <s v="Vijaya Durga Bonthu"/>
    <x v="0"/>
    <d v="2020-09-16T15:25:00"/>
    <d v="2020-11-27T14:26:00"/>
    <x v="4"/>
    <x v="3"/>
    <x v="0"/>
    <x v="0"/>
    <s v="blank"/>
    <s v=""/>
    <x v="0"/>
    <x v="3"/>
    <x v="0"/>
    <s v=""/>
  </r>
  <r>
    <s v="Bug"/>
    <s v="MIG-2685"/>
    <s v="Migrate data from [Source table] to &quot;Account&quot; table in target - Account Script failed in QA due to &quot;Unknown column 'IHS_ACCOUNT' in 'field list'&quot;"/>
    <s v="Vijaya Durga Bonthu"/>
    <s v="Vijaya Durga Bonthu"/>
    <x v="0"/>
    <d v="2020-09-15T19:11:00"/>
    <d v="2020-11-27T14:26:00"/>
    <x v="4"/>
    <x v="3"/>
    <x v="0"/>
    <x v="1"/>
    <s v="blank"/>
    <s v=""/>
    <x v="0"/>
    <x v="3"/>
    <x v="0"/>
    <s v=""/>
  </r>
  <r>
    <s v="Bug"/>
    <s v="MIG-2653"/>
    <s v="MIG_2409_2487: ID columns populating as 0 when the value from source is coming as NULL"/>
    <s v="Peddi Hanish Kumar"/>
    <s v="Peddi Hanish Kumar"/>
    <x v="0"/>
    <d v="2020-09-14T17:00:00"/>
    <d v="2020-11-27T14:30:00"/>
    <x v="0"/>
    <x v="0"/>
    <x v="2"/>
    <x v="1"/>
    <s v="blank"/>
    <s v=""/>
    <x v="0"/>
    <x v="3"/>
    <x v="0"/>
    <s v=""/>
  </r>
  <r>
    <s v="Bug"/>
    <s v="MIG-2652"/>
    <s v="Pentaho - Scripts getting failed due to 'DeleiveryMethodId'  column"/>
    <s v="Vijaya Durga Bonthu"/>
    <s v="Vijaya Durga Bonthu"/>
    <x v="0"/>
    <d v="2020-09-14T15:50:00"/>
    <d v="2020-11-27T14:26:00"/>
    <x v="4"/>
    <x v="3"/>
    <x v="0"/>
    <x v="2"/>
    <s v="blank"/>
    <s v=""/>
    <x v="0"/>
    <x v="3"/>
    <x v="0"/>
    <s v=""/>
  </r>
  <r>
    <s v="Bug"/>
    <s v="MIG-2631"/>
    <s v="GroupID column data in Draft table is not getting displayed as it is mapped to the column GROUP_ID in COMPASS_COLLAB_DOCS table and not as per MIG-2129 user story"/>
    <s v="Naveen Kumar Dhiviti"/>
    <s v="Naveen Kumar Dhiviti"/>
    <x v="0"/>
    <d v="2020-09-10T20:43:00"/>
    <d v="2020-11-27T15:31:00"/>
    <x v="0"/>
    <x v="0"/>
    <x v="3"/>
    <x v="2"/>
    <s v="blank"/>
    <s v=""/>
    <x v="0"/>
    <x v="3"/>
    <x v="0"/>
    <s v=""/>
  </r>
  <r>
    <s v="Bug"/>
    <s v="MIG-2619"/>
    <s v="MIG_2487: 'END_DATE' column value is populating NULL in the 'Account contacts' and 'Account Relationship' tables though the data exists in source."/>
    <s v="Peddi Hanish Kumar"/>
    <s v="Peddi Hanish Kumar"/>
    <x v="0"/>
    <d v="2020-09-09T12:24:00"/>
    <d v="2020-11-27T14:30:00"/>
    <x v="0"/>
    <x v="0"/>
    <x v="2"/>
    <x v="5"/>
    <s v="blank"/>
    <s v=""/>
    <x v="0"/>
    <x v="3"/>
    <x v="0"/>
    <s v=""/>
  </r>
  <r>
    <s v="Bug"/>
    <s v="MIG-2612"/>
    <s v="Source Subscription_usersand Target table AccountAuthenticationSettingID data mismatch for the user story MIG-2562 "/>
    <s v="Naveen Kumar Dhiviti"/>
    <s v="Naveen Kumar Dhiviti"/>
    <x v="0"/>
    <d v="2020-09-08T20:21:00"/>
    <d v="2020-11-27T15:31:00"/>
    <x v="3"/>
    <x v="2"/>
    <x v="3"/>
    <x v="1"/>
    <s v="blank"/>
    <s v=""/>
    <x v="0"/>
    <x v="3"/>
    <x v="0"/>
    <s v=""/>
  </r>
  <r>
    <s v="Bug"/>
    <s v="MIG-2599"/>
    <s v="MIG_2409: Logic for 'Address_default_delivery' is wrongly implemented due to which all the records are populated blank."/>
    <s v="Peddi Hanish Kumar"/>
    <s v="Peddi Hanish Kumar"/>
    <x v="0"/>
    <d v="2020-09-08T14:40:00"/>
    <d v="2020-11-27T14:30:00"/>
    <x v="0"/>
    <x v="2"/>
    <x v="3"/>
    <x v="5"/>
    <s v="blank"/>
    <s v=""/>
    <x v="0"/>
    <x v="3"/>
    <x v="0"/>
    <s v=""/>
  </r>
  <r>
    <s v="Bug"/>
    <s v="MIG-2598"/>
    <s v="MIG_2409: There are 4 records with blank 'EMAIL_ADDRESS' which is a unique filed for EBS ACCOUNT SITES"/>
    <s v="Peddi Hanish Kumar"/>
    <s v="Peddi Hanish Kumar"/>
    <x v="0"/>
    <d v="2020-09-08T14:32:00"/>
    <d v="2020-11-27T14:31:00"/>
    <x v="0"/>
    <x v="0"/>
    <x v="3"/>
    <x v="1"/>
    <s v="blank"/>
    <s v=""/>
    <x v="0"/>
    <x v="3"/>
    <x v="0"/>
    <s v=""/>
  </r>
  <r>
    <s v="Bug"/>
    <s v="MIG-2581"/>
    <s v="Migration for AccountGroupType (AISSB) from COMPASS_COLLAB_GROUPS (MCX) - GroupTypeID column - Null values displayed "/>
    <s v="Vijaya Durga Bonthu"/>
    <s v="Vijaya Durga Bonthu"/>
    <x v="0"/>
    <d v="2020-09-07T16:05:00"/>
    <d v="2020-11-27T14:26:00"/>
    <x v="2"/>
    <x v="0"/>
    <x v="3"/>
    <x v="1"/>
    <s v="blank"/>
    <s v=""/>
    <x v="0"/>
    <x v="3"/>
    <x v="0"/>
    <s v=""/>
  </r>
  <r>
    <s v="Bug"/>
    <s v="MIG-2551"/>
    <s v="MIG_2411: 'AccountID' column is getting displayed in the target table which is not mentioned in the confluence page."/>
    <s v="Peddi Hanish Kumar"/>
    <s v="Peddi Hanish Kumar"/>
    <x v="0"/>
    <d v="2020-09-04T16:02:00"/>
    <d v="2020-11-27T14:31:00"/>
    <x v="0"/>
    <x v="0"/>
    <x v="3"/>
    <x v="2"/>
    <s v="blank"/>
    <s v=""/>
    <x v="0"/>
    <x v="3"/>
    <x v="0"/>
    <s v=""/>
  </r>
  <r>
    <s v="Bug"/>
    <s v="MIG-2550"/>
    <s v="MIG_2411: 'Batching' value is not populated as per the given mapping sheet."/>
    <s v="Peddi Hanish Kumar"/>
    <s v="Peddi Hanish Kumar"/>
    <x v="0"/>
    <d v="2020-09-04T15:52:00"/>
    <d v="2020-11-27T14:32:00"/>
    <x v="2"/>
    <x v="0"/>
    <x v="3"/>
    <x v="2"/>
    <s v="blank"/>
    <s v=""/>
    <x v="0"/>
    <x v="3"/>
    <x v="0"/>
    <s v=""/>
  </r>
  <r>
    <s v="Bug"/>
    <s v="MIG-2533"/>
    <s v="MIG_2076: Difference in unit_selling_price,tax,line_total values from EBS to staging 1 tables for EBS_ORDER_LINES."/>
    <s v="Peddi Hanish Kumar"/>
    <s v="Peddi Hanish Kumar"/>
    <x v="0"/>
    <d v="2020-09-03T18:55:00"/>
    <d v="2020-11-27T14:32:00"/>
    <x v="0"/>
    <x v="0"/>
    <x v="3"/>
    <x v="5"/>
    <s v="blank"/>
    <s v=""/>
    <x v="0"/>
    <x v="3"/>
    <x v="0"/>
    <s v=""/>
  </r>
  <r>
    <s v="Bug"/>
    <s v="MIG-2528"/>
    <s v="FileMetaDataId is not getting synced in MCS 1.0 - Gettting error in Pentaho as 'ORA-12899: value too large for column &quot;ASTMADMIN&quot;.&quot;BALLOT_VOTE_TRANS&quot;.&quot;FILE_ATTACHMENT&quot; (actual: 55, maximum: 50) ISU001'"/>
    <s v="Vijaya Durga Bonthu"/>
    <s v="Vijaya Durga Bonthu"/>
    <x v="0"/>
    <d v="2020-09-03T16:48:00"/>
    <d v="2020-11-05T16:25:00"/>
    <x v="3"/>
    <x v="2"/>
    <x v="3"/>
    <x v="2"/>
    <s v="This is not a bug, As per the comment ballot Item vote file name should not be more then 50 character.."/>
    <s v=""/>
    <x v="0"/>
    <x v="3"/>
    <x v="0"/>
    <s v=""/>
  </r>
  <r>
    <s v="Bug"/>
    <s v="MIG-2476"/>
    <s v="EBS_CONTACTS: START_DATE,END_DATE and CONTACT_LAST_UPDATE column values are populated NULL for all records in staging 1"/>
    <s v="Peddi Hanish Kumar"/>
    <s v="Peddi Hanish Kumar"/>
    <x v="0"/>
    <d v="2020-09-01T12:56:00"/>
    <d v="2020-11-27T14:32:00"/>
    <x v="0"/>
    <x v="0"/>
    <x v="3"/>
    <x v="1"/>
    <s v="blank"/>
    <s v=""/>
    <x v="0"/>
    <x v="3"/>
    <x v="0"/>
    <s v=""/>
  </r>
  <r>
    <s v="Bug"/>
    <s v="MIG-2466"/>
    <s v="ContentFavorite data is not getting displayed in ContentFavorite table    "/>
    <s v="Naveen Kumar Dhiviti"/>
    <s v="Naveen Kumar Dhiviti"/>
    <x v="0"/>
    <d v="2020-08-31T19:16:00"/>
    <d v="2020-11-27T15:31:00"/>
    <x v="3"/>
    <x v="2"/>
    <x v="3"/>
    <x v="1"/>
    <s v="blank"/>
    <s v=""/>
    <x v="0"/>
    <x v="3"/>
    <x v="0"/>
    <s v=""/>
  </r>
  <r>
    <s v="Bug"/>
    <s v="MIG-2463"/>
    <s v="MIG_1891: 'Short Description' column is missing in the 'Ballot' table."/>
    <s v="Peddi Hanish Kumar"/>
    <s v="Peddi Hanish Kumar"/>
    <x v="0"/>
    <d v="2020-08-31T17:36:00"/>
    <d v="2020-11-27T14:33:00"/>
    <x v="0"/>
    <x v="0"/>
    <x v="3"/>
    <x v="2"/>
    <s v="This is not a bug."/>
    <s v=""/>
    <x v="0"/>
    <x v="3"/>
    <x v="0"/>
    <s v=""/>
  </r>
  <r>
    <s v="Bug"/>
    <s v="MIG-2454"/>
    <s v="ShortDescription column is not present in AISSB Table Name Group as per MIG-2126 user story"/>
    <s v="Naveen Kumar Dhiviti"/>
    <s v="Naveen Kumar Dhiviti"/>
    <x v="0"/>
    <d v="2020-08-28T19:14:00"/>
    <d v="2020-11-27T15:31:00"/>
    <x v="0"/>
    <x v="0"/>
    <x v="3"/>
    <x v="2"/>
    <s v="This is not a bug."/>
    <s v=""/>
    <x v="0"/>
    <x v="3"/>
    <x v="0"/>
    <s v=""/>
  </r>
  <r>
    <s v="Bug"/>
    <s v="MIG-2450"/>
    <s v="Migrate table COMPASS_COLLAB_BALLOT_VOTES (MCX) to BallotItemVote and BallotItemChoice Table (AISSB) - Data is not migrated for BallotItemVote Table in Dev"/>
    <s v="Vijaya Durga Bonthu"/>
    <s v="Vijaya Durga Bonthu"/>
    <x v="0"/>
    <d v="2020-08-28T17:56:00"/>
    <d v="2020-11-27T14:26:00"/>
    <x v="2"/>
    <x v="0"/>
    <x v="3"/>
    <x v="1"/>
    <s v="blank"/>
    <s v=""/>
    <x v="0"/>
    <x v="3"/>
    <x v="0"/>
    <s v=""/>
  </r>
  <r>
    <s v="Bug"/>
    <s v="MIG-2433"/>
    <s v="MIG_2122: DefaultRoleID and DefaultClassificationID populating NULL for all the records."/>
    <s v="Peddi Hanish Kumar"/>
    <s v="Peddi Hanish Kumar"/>
    <x v="0"/>
    <d v="2020-08-28T13:26:00"/>
    <d v="2020-11-27T14:33:00"/>
    <x v="0"/>
    <x v="0"/>
    <x v="3"/>
    <x v="1"/>
    <s v="Data issue."/>
    <s v=""/>
    <x v="0"/>
    <x v="3"/>
    <x v="0"/>
    <s v=""/>
  </r>
  <r>
    <s v="Bug"/>
    <s v="MIG-2430"/>
    <s v="Migration for AccountGroupType (AISSB) from COMPASS_COLLAB_GROUPS (MCX) - Account Numbers are not found in MCX table "/>
    <s v="Vijaya Durga Bonthu"/>
    <s v="Vijaya Durga Bonthu"/>
    <x v="0"/>
    <d v="2020-08-28T12:17:00"/>
    <d v="2020-11-27T14:26:00"/>
    <x v="2"/>
    <x v="0"/>
    <x v="3"/>
    <x v="1"/>
    <s v="blank"/>
    <s v=""/>
    <x v="0"/>
    <x v="3"/>
    <x v="0"/>
    <s v=""/>
  </r>
  <r>
    <s v="Bug"/>
    <s v="MIG-2429"/>
    <s v="Create Master Data in Role (AISSB) table from COMPASS_COLLAB_USE (MCX) table -Account Numbers are not found in MCX table"/>
    <s v="Vijaya Durga Bonthu"/>
    <s v="Vijaya Durga Bonthu"/>
    <x v="0"/>
    <d v="2020-08-28T12:13:00"/>
    <d v="2020-11-27T14:26:00"/>
    <x v="2"/>
    <x v="0"/>
    <x v="3"/>
    <x v="1"/>
    <s v="This is not an issue. Please check from the staging1 database astm-pentahodb.czjoqd2uvvlm.us-east-2.rds.amazonaws.com.  This is source database for the data migration"/>
    <s v=""/>
    <x v="0"/>
    <x v="3"/>
    <x v="0"/>
    <s v=""/>
  </r>
  <r>
    <s v="Bug"/>
    <s v="MIG-2405"/>
    <s v="MIG_2342: Party related column data mismatch from source EBS and Staging 1 EBS_ACCOUNTS_21_AUG table."/>
    <s v="Peddi Hanish Kumar"/>
    <s v="Peddi Hanish Kumar"/>
    <x v="0"/>
    <d v="2020-08-27T17:17:00"/>
    <d v="2020-11-27T14:33:00"/>
    <x v="0"/>
    <x v="0"/>
    <x v="3"/>
    <x v="1"/>
    <s v="blank"/>
    <s v=""/>
    <x v="0"/>
    <x v="3"/>
    <x v="0"/>
    <s v=""/>
  </r>
  <r>
    <s v="Bug"/>
    <s v="MIG-2404"/>
    <s v="MIG_2342: Phone and Email column data mismatch between source EBS and Staging 1 EBS_ACCOUNTS_21_AUG table."/>
    <s v="Peddi Hanish Kumar"/>
    <s v="Peddi Hanish Kumar"/>
    <x v="0"/>
    <d v="2020-08-27T16:53:00"/>
    <d v="2020-11-27T14:34:00"/>
    <x v="0"/>
    <x v="0"/>
    <x v="3"/>
    <x v="5"/>
    <s v="blank"/>
    <s v=""/>
    <x v="0"/>
    <x v="3"/>
    <x v="0"/>
    <s v=""/>
  </r>
  <r>
    <s v="Bug"/>
    <s v="MIG-2403"/>
    <s v="MIG-1687 - AccountDivisionID is populating NULL for all the records in AccountUser table"/>
    <s v="Naveen Kumar Dhiviti"/>
    <s v="Naveen Kumar Dhiviti"/>
    <x v="0"/>
    <d v="2020-08-27T16:18:00"/>
    <d v="2020-11-27T15:32:00"/>
    <x v="0"/>
    <x v="0"/>
    <x v="3"/>
    <x v="1"/>
    <s v="blank"/>
    <s v=""/>
    <x v="0"/>
    <x v="3"/>
    <x v="0"/>
    <s v=""/>
  </r>
  <r>
    <s v="Bug"/>
    <s v="MIG-2377"/>
    <s v="MIG-1720: BasicAuth value is not populated as per the logic mentioned in the Confluence page."/>
    <s v="Peddi Hanish Kumar"/>
    <s v="Peddi Hanish Kumar"/>
    <x v="0"/>
    <d v="2020-08-25T18:22:00"/>
    <d v="2020-11-27T14:34:00"/>
    <x v="0"/>
    <x v="0"/>
    <x v="3"/>
    <x v="5"/>
    <s v="blank"/>
    <s v=""/>
    <x v="0"/>
    <x v="3"/>
    <x v="0"/>
    <s v=""/>
  </r>
  <r>
    <s v="Bug"/>
    <s v="MIG-2370"/>
    <s v="Migrate MCX Staging table STG_MCXWorkItem data into table [db_WKI].[WorkItem] - Records count not matching in Source(57,069) and Target (56,055)"/>
    <s v="Vijaya Durga Bonthu"/>
    <s v="Vijaya Durga Bonthu"/>
    <x v="0"/>
    <d v="2020-08-25T14:44:00"/>
    <d v="2021-03-16T16:43:00"/>
    <x v="2"/>
    <x v="0"/>
    <x v="0"/>
    <x v="1"/>
    <s v="blank"/>
    <s v=""/>
    <x v="0"/>
    <x v="3"/>
    <x v="0"/>
    <s v=""/>
  </r>
  <r>
    <s v="Bug"/>
    <s v="MIG-2368"/>
    <s v="Migrate table COMMITTEE data into table [db_MEM].[committee] - Record count is not matching in Source(4641) and Target(4574) and Few records not migrated to Target Database"/>
    <s v="Vijaya Durga Bonthu"/>
    <s v="Vijaya Durga Bonthu"/>
    <x v="0"/>
    <d v="2020-08-25T14:36:00"/>
    <d v="2020-11-27T14:25:00"/>
    <x v="2"/>
    <x v="0"/>
    <x v="0"/>
    <x v="1"/>
    <s v="blank"/>
    <s v=""/>
    <x v="0"/>
    <x v="3"/>
    <x v="0"/>
    <s v=""/>
  </r>
  <r>
    <s v="Bug"/>
    <s v="MIG-2358"/>
    <s v="MIG_1708: Duplicate records exists in the Account Division table."/>
    <s v="Peddi Hanish Kumar"/>
    <s v="Peddi Hanish Kumar"/>
    <x v="0"/>
    <d v="2020-08-24T12:26:00"/>
    <d v="2020-11-27T14:35:00"/>
    <x v="0"/>
    <x v="2"/>
    <x v="3"/>
    <x v="1"/>
    <s v="blank"/>
    <s v=""/>
    <x v="0"/>
    <x v="3"/>
    <x v="0"/>
    <s v=""/>
  </r>
  <r>
    <s v="Bug"/>
    <s v="MIG-2354"/>
    <s v="Additional column MiddleName is getting displayed in User table"/>
    <s v="Naveen Kumar Dhiviti"/>
    <s v="Naveen Kumar Dhiviti"/>
    <x v="0"/>
    <d v="2020-08-21T20:09:00"/>
    <d v="2020-11-27T15:32:00"/>
    <x v="0"/>
    <x v="0"/>
    <x v="3"/>
    <x v="5"/>
    <s v="blank"/>
    <s v=""/>
    <x v="0"/>
    <x v="3"/>
    <x v="0"/>
    <s v=""/>
  </r>
  <r>
    <s v="Bug"/>
    <s v="MIG-2353"/>
    <s v="UserID column data is getting displayed with 999,999,999 and comma separated after 3 numeric and is not as per user story MIG-1686"/>
    <s v="Naveen Kumar Dhiviti"/>
    <s v="Naveen Kumar Dhiviti"/>
    <x v="0"/>
    <d v="2020-08-21T20:07:00"/>
    <d v="2020-11-27T15:32:00"/>
    <x v="0"/>
    <x v="0"/>
    <x v="3"/>
    <x v="1"/>
    <s v="blank"/>
    <s v="Waiting for the fix in QA"/>
    <x v="5"/>
    <x v="3"/>
    <x v="0"/>
    <s v="When is this expected to move to &quot;In Testing&quot;"/>
  </r>
  <r>
    <s v="Bug"/>
    <s v="MIG-2335"/>
    <s v="Migrate table COM_OFFICER data into table [db_MEM].[CommitteeOfficerTitle] -Record count is not matching Table wise and Committee wise"/>
    <s v="Vijaya Durga Bonthu"/>
    <s v="Vijaya Durga Bonthu"/>
    <x v="0"/>
    <d v="2020-08-21T00:16:00"/>
    <d v="2021-02-19T17:04:00"/>
    <x v="2"/>
    <x v="0"/>
    <x v="0"/>
    <x v="2"/>
    <s v="blank"/>
    <s v=""/>
    <x v="0"/>
    <x v="3"/>
    <x v="0"/>
    <s v=""/>
  </r>
  <r>
    <s v="Bug"/>
    <s v="MIG-2333"/>
    <s v="Migrate data from [db_RNE].[ClassificationType] for all the Committee data into table [db_MEM].[CommitteeClassificationType] - ClassificationSequence - It should display based on classification type ClassificationSequence value."/>
    <s v="Vijaya Durga Bonthu"/>
    <s v="Vijaya Durga Bonthu"/>
    <x v="0"/>
    <d v="2020-08-20T22:48:00"/>
    <d v="2021-03-17T14:23:00"/>
    <x v="2"/>
    <x v="0"/>
    <x v="0"/>
    <x v="1"/>
    <s v="blank"/>
    <s v=""/>
    <x v="0"/>
    <x v="3"/>
    <x v="0"/>
    <s v=""/>
  </r>
  <r>
    <s v="Bug"/>
    <s v="MIG-2332"/>
    <s v="Migrate data from [db_RNE].[ClassificationType] for all the Committee data into table [db_MEM].[CommitteeClassificationType] - UsedInBalanceRule - Default value will be 1 should be displayed"/>
    <s v="Vijaya Durga Bonthu"/>
    <s v="Vijaya Durga Bonthu"/>
    <x v="0"/>
    <d v="2020-08-20T22:46:00"/>
    <d v="2021-03-17T16:03:00"/>
    <x v="2"/>
    <x v="0"/>
    <x v="0"/>
    <x v="1"/>
    <s v="blank"/>
    <s v=""/>
    <x v="0"/>
    <x v="3"/>
    <x v="0"/>
    <s v=""/>
  </r>
  <r>
    <s v="Bug"/>
    <s v="MIG-2327"/>
    <s v="Migrate table COMMITTEE data into table [db_MEM].[CommitteeMeetingSequence] - Independent meeting data is not migrated to MCS2"/>
    <s v="Vijaya Durga Bonthu"/>
    <s v="Vijaya Durga Bonthu"/>
    <x v="0"/>
    <d v="2020-08-20T18:05:00"/>
    <d v="2021-03-17T14:09:00"/>
    <x v="2"/>
    <x v="0"/>
    <x v="0"/>
    <x v="1"/>
    <s v="blank"/>
    <s v=""/>
    <x v="0"/>
    <x v="3"/>
    <x v="0"/>
    <s v=""/>
  </r>
  <r>
    <s v="Bug"/>
    <s v="MIG-2300"/>
    <s v="Migrate table STUDENT_APPLICATION data into table [db_MEM].[StudentApplication] - Record count is not matching for Source(38132) and Target tables(38112)"/>
    <s v="Vijaya Durga Bonthu"/>
    <s v="Vijaya Durga Bonthu"/>
    <x v="0"/>
    <d v="2020-08-20T00:16:00"/>
    <d v="2021-02-19T17:06:00"/>
    <x v="2"/>
    <x v="0"/>
    <x v="0"/>
    <x v="1"/>
    <s v="blank"/>
    <s v=""/>
    <x v="0"/>
    <x v="3"/>
    <x v="0"/>
    <s v=""/>
  </r>
  <r>
    <s v="Bug"/>
    <s v="MIG-2298"/>
    <s v="Migrate table STATE_TAX data into table [db_MEM].[MemberStateTax] - Record is not matching in Source(14429) and Target(13357) tables"/>
    <s v="Vijaya Durga Bonthu"/>
    <s v="Vijaya Durga Bonthu"/>
    <x v="0"/>
    <d v="2020-08-20T00:14:00"/>
    <d v="2020-11-27T14:25:00"/>
    <x v="2"/>
    <x v="0"/>
    <x v="0"/>
    <x v="1"/>
    <s v="blank"/>
    <s v=""/>
    <x v="0"/>
    <x v="3"/>
    <x v="0"/>
    <s v=""/>
  </r>
  <r>
    <s v="Bug"/>
    <s v="MIG-2296"/>
    <s v="Migrate table MCS_MEMBERS data into table [db_MEM].[MemberDetail] - Record count is not matching in source(1,27,396) and Target(1,27,393)"/>
    <s v="Vijaya Durga Bonthu"/>
    <s v="Vijaya Durga Bonthu"/>
    <x v="0"/>
    <d v="2020-08-20T00:10:00"/>
    <d v="2020-11-27T14:25:00"/>
    <x v="2"/>
    <x v="0"/>
    <x v="0"/>
    <x v="1"/>
    <s v="blank"/>
    <s v=""/>
    <x v="0"/>
    <x v="3"/>
    <x v="0"/>
    <s v=""/>
  </r>
  <r>
    <s v="Bug"/>
    <s v="MIG-2294"/>
    <s v="Migrate table NAMES data into table [db_MEM].[MemberDetail] - Record count is not matching in Source(1,27,840) and Target(1,27,393)"/>
    <s v="Vijaya Durga Bonthu"/>
    <s v="Vijaya Durga Bonthu"/>
    <x v="0"/>
    <d v="2020-08-20T00:07:00"/>
    <d v="2020-09-09T15:37:00"/>
    <x v="2"/>
    <x v="0"/>
    <x v="2"/>
    <x v="1"/>
    <s v="blank"/>
    <s v=""/>
    <x v="0"/>
    <x v="3"/>
    <x v="0"/>
    <s v=""/>
  </r>
  <r>
    <s v="Bug"/>
    <s v="MIG-2293"/>
    <s v="Migrate table NAMES data into table [db_MEM].[MemberDetail] - LastTransactionDate column displayed as 'Null' for those records having '200' in the source column "/>
    <s v="Vijaya Durga Bonthu"/>
    <s v="Vijaya Durga Bonthu"/>
    <x v="0"/>
    <d v="2020-08-20T00:05:00"/>
    <d v="2021-03-17T14:04:00"/>
    <x v="2"/>
    <x v="0"/>
    <x v="0"/>
    <x v="1"/>
    <s v="blank"/>
    <s v=""/>
    <x v="0"/>
    <x v="3"/>
    <x v="0"/>
    <s v=""/>
  </r>
  <r>
    <s v="Bug"/>
    <s v="MIG-2279"/>
    <s v="ClassCode data is not mapped correctly in Source EBS with Target Staging 2 and is not as per User story MIG-1684"/>
    <s v="Naveen Kumar Dhiviti"/>
    <s v="Naveen Kumar Dhiviti"/>
    <x v="0"/>
    <d v="2020-08-19T14:44:00"/>
    <d v="2020-11-27T15:30:00"/>
    <x v="3"/>
    <x v="2"/>
    <x v="3"/>
    <x v="1"/>
    <s v="blank"/>
    <s v=""/>
    <x v="0"/>
    <x v="3"/>
    <x v="0"/>
    <s v=""/>
  </r>
  <r>
    <s v="Bug"/>
    <s v="MIG-2269"/>
    <s v="TenantAddress table is not getting displayed with data for validating User story MIG-1900 "/>
    <s v="Naveen Kumar Dhiviti"/>
    <s v="Naveen Kumar Dhiviti"/>
    <x v="0"/>
    <d v="2020-08-18T15:51:00"/>
    <d v="2020-11-27T15:31:00"/>
    <x v="3"/>
    <x v="2"/>
    <x v="3"/>
    <x v="1"/>
    <s v="blank"/>
    <s v=""/>
    <x v="0"/>
    <x v="3"/>
    <x v="0"/>
    <s v=""/>
  </r>
  <r>
    <s v="Bug"/>
    <s v="MIG-2267"/>
    <s v="Tenant Name in Confluence page is mapped to TenantCode in DB and is not as per User story MIG-1902"/>
    <s v="Naveen Kumar Dhiviti"/>
    <s v="Naveen Kumar Dhiviti"/>
    <x v="0"/>
    <d v="2020-08-18T15:42:00"/>
    <d v="2020-11-27T15:34:00"/>
    <x v="1"/>
    <x v="1"/>
    <x v="2"/>
    <x v="2"/>
    <s v="blank"/>
    <s v=""/>
    <x v="0"/>
    <x v="3"/>
    <x v="0"/>
    <s v=""/>
  </r>
  <r>
    <s v="Bug"/>
    <s v="MIG-2266"/>
    <s v="Data column is getting displayed with text null, should be blank and it is not as per User story MIG-2131"/>
    <s v="Naveen Kumar Dhiviti"/>
    <s v="Naveen Kumar Dhiviti"/>
    <x v="0"/>
    <d v="2020-08-18T15:12:00"/>
    <d v="2020-11-27T15:33:00"/>
    <x v="3"/>
    <x v="0"/>
    <x v="3"/>
    <x v="1"/>
    <s v="blank"/>
    <s v=""/>
    <x v="0"/>
    <x v="3"/>
    <x v="0"/>
    <s v=""/>
  </r>
  <r>
    <s v="Bug"/>
    <s v="MIG-2208"/>
    <s v="TenantID and TenantAddressID are not in sync as per the User story MIG-1900, TenantAddress Confluence page"/>
    <s v="Naveen Kumar Dhiviti"/>
    <s v="Naveen Kumar Dhiviti"/>
    <x v="0"/>
    <d v="2020-08-13T13:18:00"/>
    <d v="2020-11-27T15:33:00"/>
    <x v="0"/>
    <x v="0"/>
    <x v="3"/>
    <x v="5"/>
    <s v="blank"/>
    <s v=""/>
    <x v="0"/>
    <x v="3"/>
    <x v="0"/>
    <s v=""/>
  </r>
  <r>
    <s v="Bug"/>
    <s v="MIG-2186"/>
    <s v="Target table name should be  'AccountGroup' as per the User Story but in the DB it is named as 'Reseller'"/>
    <s v="Peddi Hanish Kumar"/>
    <s v="Peddi Hanish Kumar"/>
    <x v="0"/>
    <d v="2020-08-11T17:41:00"/>
    <d v="2020-11-27T14:35:00"/>
    <x v="0"/>
    <x v="0"/>
    <x v="2"/>
    <x v="5"/>
    <s v="blank"/>
    <s v=""/>
    <x v="0"/>
    <x v="3"/>
    <x v="0"/>
    <s v=""/>
  </r>
  <r>
    <s v="Bug"/>
    <s v="MIG-2185"/>
    <s v="Data and count mismatch between the database and the User story data - 1716"/>
    <s v="Peddi Hanish Kumar"/>
    <s v="Peddi Hanish Kumar"/>
    <x v="0"/>
    <d v="2020-08-11T17:36:00"/>
    <d v="2020-11-27T14:35:00"/>
    <x v="0"/>
    <x v="0"/>
    <x v="2"/>
    <x v="1"/>
    <s v="blank"/>
    <s v=""/>
    <x v="0"/>
    <x v="3"/>
    <x v="0"/>
    <s v=""/>
  </r>
  <r>
    <s v="Bug"/>
    <s v="MIG-2173"/>
    <s v="ProductID is getting displayed in the 'Application' table which is not as per the User Story"/>
    <s v="Peddi Hanish Kumar"/>
    <s v="Peddi Hanish Kumar"/>
    <x v="0"/>
    <d v="2020-08-11T16:11:00"/>
    <d v="2020-11-27T14:36:00"/>
    <x v="0"/>
    <x v="0"/>
    <x v="2"/>
    <x v="5"/>
    <s v="blank"/>
    <s v=""/>
    <x v="0"/>
    <x v="3"/>
    <x v="0"/>
    <s v=""/>
  </r>
  <r>
    <s v="Bug"/>
    <s v="MIG-2170"/>
    <s v="Name, AccountTypeCode are getting displayed as PERSON and Database as INDIVIDUAL and not as per the User story 1685"/>
    <s v="Naveen Kumar Dhiviti"/>
    <s v="Naveen Kumar Dhiviti"/>
    <x v="0"/>
    <d v="2020-08-11T15:59:00"/>
    <d v="2020-11-27T15:33:00"/>
    <x v="0"/>
    <x v="0"/>
    <x v="3"/>
    <x v="5"/>
    <s v="blank"/>
    <s v=""/>
    <x v="0"/>
    <x v="3"/>
    <x v="0"/>
    <s v=""/>
  </r>
  <r>
    <s v="Bug"/>
    <s v="MIG-2165"/>
    <s v="AddressTypeDescription is getting displayed with special characters and not as per the user story 1903"/>
    <s v="Naveen Kumar Dhiviti"/>
    <s v="Naveen Kumar Dhiviti"/>
    <x v="0"/>
    <d v="2020-08-11T15:35:00"/>
    <d v="2020-11-27T15:34:00"/>
    <x v="1"/>
    <x v="1"/>
    <x v="3"/>
    <x v="1"/>
    <s v="blank"/>
    <s v=""/>
    <x v="0"/>
    <x v="3"/>
    <x v="0"/>
    <s v=""/>
  </r>
  <r>
    <s v="Bug"/>
    <s v="MIG-1898"/>
    <s v="Migrate table COM_MEMBER data into table [db_MEM].[CommitteeMember] - Pentaho script was not successful"/>
    <s v="Vijaya Durga Bonthu"/>
    <s v="Vijaya Durga Bonthu"/>
    <x v="0"/>
    <d v="2020-07-28T23:09:00"/>
    <d v="2020-11-05T16:25:00"/>
    <x v="2"/>
    <x v="2"/>
    <x v="0"/>
    <x v="3"/>
    <s v="blank"/>
    <s v=""/>
    <x v="0"/>
    <x v="3"/>
    <x v="0"/>
    <s v=""/>
  </r>
  <r>
    <s v="Bug"/>
    <s v="MIG-1784"/>
    <s v="Migrate MCX Staging table STG_MCXWorkItem data into table [db_WKI].[WorkItem] - Observations"/>
    <s v="Vijaya Durga Bonthu"/>
    <s v="Vijaya Durga Bonthu"/>
    <x v="0"/>
    <d v="2020-07-17T15:27:00"/>
    <d v="2020-10-06T15:40:00"/>
    <x v="0"/>
    <x v="0"/>
    <x v="0"/>
    <x v="2"/>
    <s v="Updated the story as per the clarification. "/>
    <s v=""/>
    <x v="0"/>
    <x v="3"/>
    <x v="0"/>
    <s v=""/>
  </r>
  <r>
    <s v="Bug"/>
    <s v="MIG-1740"/>
    <s v="Sync [db_WKI].[WorkItem] (MCS 2.0) table data into [CSV_TARGET] (MCS 1.0) table for NEW Standard - Standard Designation Number , Standard Designation Metric and Standard Designation Number to be replaced is getting synced for WorkItemtypeID '1'"/>
    <s v="Vijaya Durga Bonthu"/>
    <s v="Vijaya Durga Bonthu"/>
    <x v="0"/>
    <d v="2020-07-14T20:14:00"/>
    <d v="2020-11-27T14:25:00"/>
    <x v="3"/>
    <x v="0"/>
    <x v="2"/>
    <x v="3"/>
    <s v="blank"/>
    <s v=""/>
    <x v="0"/>
    <x v="3"/>
    <x v="0"/>
    <s v=""/>
  </r>
  <r>
    <s v="Bug"/>
    <s v="MIG-1739"/>
    <s v="Sync [db_WKI].[WorkItem] (MCS 2.0) table data into [CSV_TARGET] (MCS 1.0) - For WorkItemTypeId 2 to 7, Title column is getting synced from MCS2 to MCS1"/>
    <s v="Shashikant Rai"/>
    <s v="Vijaya Durga Bonthu"/>
    <x v="0"/>
    <d v="2020-07-14T18:52:00"/>
    <d v="2020-07-17T21:24:00"/>
    <x v="3"/>
    <x v="0"/>
    <x v="0"/>
    <x v="3"/>
    <s v="blank"/>
    <s v=""/>
    <x v="0"/>
    <x v="3"/>
    <x v="0"/>
    <s v=""/>
  </r>
  <r>
    <s v="Bug"/>
    <s v="MIG-1738"/>
    <s v="Sync [db_WKI].[WorkItem] (MCS 2.0) table data into [CSV_TARGET] (MCS 1.0) -  For WorkItemTypeId 2 to 7 - StandardTypeId is getting synced from MCS2 to MCS1"/>
    <s v="Vijaya Durga Bonthu"/>
    <s v="Vijaya Durga Bonthu"/>
    <x v="0"/>
    <d v="2020-07-14T18:48:00"/>
    <d v="2020-07-17T21:24:00"/>
    <x v="3"/>
    <x v="0"/>
    <x v="0"/>
    <x v="3"/>
    <s v="blank"/>
    <s v=""/>
    <x v="0"/>
    <x v="3"/>
    <x v="0"/>
    <s v=""/>
  </r>
  <r>
    <s v="Bug"/>
    <s v="MIG-1707"/>
    <s v="Migrate MCX Staging table STG_MCXWorkItem data into table [db_WKI].[WorkItem] - Issues occured in Pentaho script"/>
    <s v="Vijaya Durga Bonthu"/>
    <s v="Vijaya Durga Bonthu"/>
    <x v="0"/>
    <d v="2020-07-09T15:32:00"/>
    <d v="2020-07-17T18:34:00"/>
    <x v="4"/>
    <x v="2"/>
    <x v="0"/>
    <x v="3"/>
    <s v="blank"/>
    <s v=""/>
    <x v="0"/>
    <x v="3"/>
    <x v="0"/>
    <s v=""/>
  </r>
  <r>
    <s v="Bug"/>
    <s v="MIG-1547"/>
    <s v="Sync [db_MEM].[CommitteeMember] table data into COM_MEMBER table - VoteModifiedDate is not getting synced to NON_VOTE_DT"/>
    <s v="Vijaya Durga Bonthu"/>
    <s v="Vijaya Durga Bonthu"/>
    <x v="0"/>
    <d v="2020-06-29T12:47:00"/>
    <d v="2020-11-27T14:25:00"/>
    <x v="0"/>
    <x v="0"/>
    <x v="2"/>
    <x v="3"/>
    <s v="This is not a bug."/>
    <s v=""/>
    <x v="0"/>
    <x v="3"/>
    <x v="0"/>
    <s v=""/>
  </r>
  <r>
    <s v="Bug"/>
    <s v="MIG-1507"/>
    <s v="Sync [db_MEM].[CommitteeMemberClassification] table data into Comm_classification table - MULT_ORG is getting synced incorrectly in MCS 1.0"/>
    <s v="Vijaya Durga Bonthu"/>
    <s v="Vijaya Durga Bonthu"/>
    <x v="0"/>
    <d v="2020-06-24T13:23:00"/>
    <d v="2020-06-24T20:41:00"/>
    <x v="3"/>
    <x v="0"/>
    <x v="0"/>
    <x v="3"/>
    <s v="blank"/>
    <s v=""/>
    <x v="0"/>
    <x v="3"/>
    <x v="0"/>
    <s v=""/>
  </r>
  <r>
    <s v="Bug"/>
    <s v="MIG-1506"/>
    <s v="Sync [db_MEM].[CommitteeMemberClassification] table data into Comm_classification table - CO_DIVISION is getting synced incorrectly in MCS1"/>
    <s v="Vijaya Durga Bonthu"/>
    <s v="Vijaya Durga Bonthu"/>
    <x v="0"/>
    <d v="2020-06-24T13:07:00"/>
    <d v="2020-06-24T20:40:00"/>
    <x v="0"/>
    <x v="0"/>
    <x v="0"/>
    <x v="3"/>
    <s v="blank"/>
    <s v=""/>
    <x v="0"/>
    <x v="3"/>
    <x v="0"/>
    <s v=""/>
  </r>
  <r>
    <s v="Bug"/>
    <s v="MIG-1505"/>
    <s v="Sync [db_MEM].[CommitteeMemberClassification] table data into Comm_classification table - CommitteePrimaryActivityId is not getting synced correctly in MCS 1.0"/>
    <s v="Vijaya Durga Bonthu"/>
    <s v="Vijaya Durga Bonthu"/>
    <x v="0"/>
    <d v="2020-06-24T12:35:00"/>
    <d v="2020-06-24T20:39:00"/>
    <x v="0"/>
    <x v="0"/>
    <x v="0"/>
    <x v="3"/>
    <s v="blank"/>
    <s v=""/>
    <x v="0"/>
    <x v="3"/>
    <x v="0"/>
    <s v=""/>
  </r>
  <r>
    <s v="Bug"/>
    <s v="MIG-1504"/>
    <s v="Sync [db_MEM].[CommitteeMemberClassification] table data into Comm_classification table - McsMasterStatusid is not getting synced correctly with Status_Cd in MCS1"/>
    <s v="Vijaya Durga Bonthu"/>
    <s v="Vijaya Durga Bonthu"/>
    <x v="0"/>
    <d v="2020-06-24T12:11:00"/>
    <d v="2020-06-24T20:38:00"/>
    <x v="0"/>
    <x v="0"/>
    <x v="0"/>
    <x v="3"/>
    <s v="blank"/>
    <s v=""/>
    <x v="0"/>
    <x v="3"/>
    <x v="0"/>
    <s v=""/>
  </r>
  <r>
    <s v="Bug"/>
    <s v="MIG-1502"/>
    <s v="Sync [db_MEM].[CommitteeActivity] table data into COM_ACTIVITY table - Status Date is not getting synced in MCS 1.0"/>
    <s v="Vijaya Durga Bonthu"/>
    <s v="Vijaya Durga Bonthu"/>
    <x v="0"/>
    <d v="2020-06-23T22:22:00"/>
    <d v="2020-06-29T12:06:00"/>
    <x v="0"/>
    <x v="0"/>
    <x v="0"/>
    <x v="3"/>
    <s v="blank"/>
    <s v=""/>
    <x v="0"/>
    <x v="3"/>
    <x v="0"/>
    <s v=""/>
  </r>
  <r>
    <s v="Bug"/>
    <s v="MIG-1498"/>
    <s v="Sync [db_MEM].[MemberDetail] table data into NAMES table - Entrydate is not getting synced in MCS 1.0 "/>
    <s v="Vijaya Durga Bonthu"/>
    <s v="Vijaya Durga Bonthu"/>
    <x v="0"/>
    <d v="2020-06-23T20:48:00"/>
    <d v="2020-06-24T22:46:00"/>
    <x v="0"/>
    <x v="0"/>
    <x v="0"/>
    <x v="3"/>
    <s v="This issue was with column mismatch during the sync. "/>
    <s v=""/>
    <x v="0"/>
    <x v="3"/>
    <x v="0"/>
    <s v=""/>
  </r>
  <r>
    <s v="Bug"/>
    <s v="MIG-1437"/>
    <s v="Rules&amp;Exceptions: Settings page is not loading when clicked on next button, while adding new adding membership type."/>
    <s v="ramakrishna.dontha"/>
    <s v="ramakrishna.dontha"/>
    <x v="0"/>
    <d v="2020-06-23T11:54:00"/>
    <d v="2020-06-24T17:33:00"/>
    <x v="2"/>
    <x v="1"/>
    <x v="0"/>
    <x v="3"/>
    <s v="blank"/>
    <s v=""/>
    <x v="0"/>
    <x v="3"/>
    <x v="0"/>
    <s v=""/>
  </r>
  <r>
    <s v="Bug"/>
    <s v="MIG-1436"/>
    <s v="Rules&amp;Exceptions: Membership Documents page is not loading. Showing up 504 (Gateway Time-out) error in console."/>
    <s v="ramakrishna.dontha"/>
    <s v="ramakrishna.dontha"/>
    <x v="0"/>
    <d v="2020-06-23T11:08:00"/>
    <d v="2020-06-24T17:30:00"/>
    <x v="2"/>
    <x v="2"/>
    <x v="0"/>
    <x v="3"/>
    <s v="blank"/>
    <s v=""/>
    <x v="0"/>
    <x v="3"/>
    <x v="0"/>
    <s v=""/>
  </r>
  <r>
    <s v="Bug"/>
    <s v="MIG-1430"/>
    <s v="Data sync requirement [From [db_MEM].[MemberStateTax] (MCS 2.0) to STATE_TAX (MCS 1.0)] - Null values not getting synced in MCS1"/>
    <s v="Vijaya Durga Bonthu"/>
    <s v="Vijaya Durga Bonthu"/>
    <x v="0"/>
    <d v="2020-06-22T16:51:00"/>
    <d v="2020-11-27T14:25:00"/>
    <x v="0"/>
    <x v="2"/>
    <x v="0"/>
    <x v="3"/>
    <s v="This is white space issue in target table "/>
    <s v=""/>
    <x v="0"/>
    <x v="3"/>
    <x v="0"/>
    <s v=""/>
  </r>
  <r>
    <s v="Bug"/>
    <s v="MIG-1425"/>
    <s v="Sync [db_MEM].[StudentApplication] table data into STUDENT_APPLICATION table - InterestedCommittee is not getting synced in COMM_2"/>
    <s v="Vijaya Durga Bonthu"/>
    <s v="Vijaya Durga Bonthu"/>
    <x v="0"/>
    <d v="2020-06-22T15:56:00"/>
    <d v="2020-06-23T21:01:00"/>
    <x v="0"/>
    <x v="2"/>
    <x v="0"/>
    <x v="3"/>
    <s v="This is not a bug"/>
    <s v=""/>
    <x v="0"/>
    <x v="3"/>
    <x v="0"/>
    <s v=""/>
  </r>
  <r>
    <s v="Bug"/>
    <s v="MIG-1417"/>
    <s v="Sync [db_MEM].[MemberDetail] table data into NAMES table - N_INACTIVE_DT String(9) : couldn't convert String to Integer"/>
    <s v="Vijaya Durga Bonthu"/>
    <s v="Vijaya Durga Bonthu"/>
    <x v="0"/>
    <d v="2020-06-22T13:37:00"/>
    <d v="2020-06-23T20:05:00"/>
    <x v="3"/>
    <x v="2"/>
    <x v="0"/>
    <x v="3"/>
    <s v="This is not reproduced."/>
    <s v=""/>
    <x v="0"/>
    <x v="3"/>
    <x v="0"/>
    <s v=""/>
  </r>
  <r>
    <s v="Bug"/>
    <s v="MIG-1366"/>
    <s v="Sync [db_MEM].[FeeGroup] (MCS 2.0) table data into [ADDRESSES] (MCS 1.0) table"/>
    <s v="Vijaya Durga Bonthu"/>
    <s v="Vijaya Durga Bonthu"/>
    <x v="0"/>
    <d v="2020-06-17T15:09:00"/>
    <d v="2020-06-17T18:34:00"/>
    <x v="3"/>
    <x v="2"/>
    <x v="0"/>
    <x v="3"/>
    <s v="This is not a bug."/>
    <s v=""/>
    <x v="0"/>
    <x v="3"/>
    <x v="0"/>
    <s v=""/>
  </r>
  <r>
    <s v="Bug"/>
    <s v="MIG-1365"/>
    <s v="Sync [db_MEM].[FeeGroup] (MCS 2.0) table data into [NAMES] (MCS 1.0) table - MCS2 data not getting synced in MCS1  "/>
    <s v="Vijaya Durga Bonthu"/>
    <s v="Vijaya Durga Bonthu"/>
    <x v="0"/>
    <d v="2020-06-17T14:49:00"/>
    <d v="2020-06-17T18:33:00"/>
    <x v="3"/>
    <x v="2"/>
    <x v="0"/>
    <x v="3"/>
    <s v="This is not a bug."/>
    <s v=""/>
    <x v="0"/>
    <x v="3"/>
    <x v="0"/>
    <s v=""/>
  </r>
  <r>
    <s v="Bug"/>
    <s v="MIG-1345"/>
    <s v="Sync [db_MEM].[CommitteeMeetingDates] table data into COM_MEETING table - Sync was not successful in MCS 1.0"/>
    <s v="Vijaya Durga Bonthu"/>
    <s v="Vijaya Durga Bonthu"/>
    <x v="0"/>
    <d v="2020-06-16T12:59:00"/>
    <d v="2020-06-16T16:29:00"/>
    <x v="3"/>
    <x v="2"/>
    <x v="0"/>
    <x v="5"/>
    <s v="Code issue."/>
    <s v=""/>
    <x v="0"/>
    <x v="3"/>
    <x v="0"/>
    <s v=""/>
  </r>
  <r>
    <s v="Bug"/>
    <s v="MIG-1342"/>
    <s v="Sync [db_MEM].[committee] table data into COMMITTEE table - CommitteeTypeId is not getting synced in STANDING_COMMITTEE ,as per rule it should be Y or N"/>
    <s v="Vijaya Durga Bonthu"/>
    <s v="Vijaya Durga Bonthu"/>
    <x v="0"/>
    <d v="2020-06-15T21:37:00"/>
    <d v="2020-06-17T19:56:00"/>
    <x v="0"/>
    <x v="2"/>
    <x v="0"/>
    <x v="5"/>
    <s v="Only picked main committee type id"/>
    <s v=""/>
    <x v="0"/>
    <x v="3"/>
    <x v="0"/>
    <s v=""/>
  </r>
  <r>
    <s v="Bug"/>
    <s v="MIG-1314"/>
    <s v="Internal App : View privilege is not checked by default under the work item section when adding new role"/>
    <s v="ramakrishna.dontha"/>
    <s v="ramakrishna.dontha"/>
    <x v="0"/>
    <d v="2020-06-11T21:05:00"/>
    <d v="2020-06-16T17:40:00"/>
    <x v="2"/>
    <x v="1"/>
    <x v="0"/>
    <x v="3"/>
    <s v="blank"/>
    <s v=""/>
    <x v="0"/>
    <x v="3"/>
    <x v="0"/>
    <s v=""/>
  </r>
  <r>
    <s v="Bug"/>
    <s v="MIG-1308"/>
    <s v="Sync [db_MEM].[committee] table data into COM_SCOPE table - Updated data not getting synced in MCS1.0"/>
    <s v="Vijaya Durga Bonthu"/>
    <s v="Vijaya Durga Bonthu"/>
    <x v="0"/>
    <d v="2020-06-11T16:36:00"/>
    <d v="2020-06-16T16:22:00"/>
    <x v="3"/>
    <x v="0"/>
    <x v="0"/>
    <x v="3"/>
    <s v="blank"/>
    <s v=""/>
    <x v="0"/>
    <x v="3"/>
    <x v="0"/>
    <s v=""/>
  </r>
  <r>
    <s v="Bug"/>
    <s v="MIG-1307"/>
    <s v="Sync [db_MEM].[committee] table data into COM_OVERVIEW table - Updated data not getting synced into MCS1"/>
    <s v="Vijaya Durga Bonthu"/>
    <s v="Vijaya Durga Bonthu"/>
    <x v="0"/>
    <d v="2020-06-11T16:30:00"/>
    <d v="2020-06-16T16:19:00"/>
    <x v="3"/>
    <x v="0"/>
    <x v="0"/>
    <x v="3"/>
    <s v="blank"/>
    <s v=""/>
    <x v="0"/>
    <x v="3"/>
    <x v="0"/>
    <s v=""/>
  </r>
  <r>
    <s v="Bug"/>
    <s v="MIG-1306"/>
    <s v="Sync [db_MEM].[committee] table data into COM_TITLE table - Updated data not getting synced in MCS 1.0"/>
    <s v="Vijaya Durga Bonthu"/>
    <s v="Vijaya Durga Bonthu"/>
    <x v="0"/>
    <d v="2020-06-11T16:25:00"/>
    <d v="2020-06-16T16:49:00"/>
    <x v="3"/>
    <x v="0"/>
    <x v="0"/>
    <x v="3"/>
    <s v="blank"/>
    <s v=""/>
    <x v="0"/>
    <x v="3"/>
    <x v="0"/>
    <s v=""/>
  </r>
  <r>
    <s v="Bug"/>
    <s v="MIG-1305"/>
    <s v="Sync [db_MEM].[committee] table data into COMMITTEE table - Sync was not successful to MCS 1.0 for Comittee"/>
    <s v="Vijaya Durga Bonthu"/>
    <s v="Vijaya Durga Bonthu"/>
    <x v="0"/>
    <d v="2020-06-11T16:20:00"/>
    <d v="2020-06-16T16:46:00"/>
    <x v="3"/>
    <x v="2"/>
    <x v="0"/>
    <x v="3"/>
    <s v="This environment related issue. Due this MCS1.0 schema name is not set in environment variable.  "/>
    <s v=""/>
    <x v="0"/>
    <x v="3"/>
    <x v="0"/>
    <s v=""/>
  </r>
  <r>
    <s v="Bug"/>
    <s v="MIG-1263"/>
    <s v="API - Member - DropCommittee - Failure"/>
    <s v="Praveen Gautam"/>
    <s v="ilangovan.ponnuraman"/>
    <x v="0"/>
    <d v="2020-06-09T12:13:00"/>
    <d v="2020-06-09T21:49:00"/>
    <x v="0"/>
    <x v="0"/>
    <x v="0"/>
    <x v="3"/>
    <s v="blank"/>
    <s v=""/>
    <x v="0"/>
    <x v="3"/>
    <x v="0"/>
    <s v=""/>
  </r>
  <r>
    <s v="Bug"/>
    <s v="MIG-1261"/>
    <s v="Sync data from [db_RNE].[OfficerTitle] to COM_OFFICER_CD - Sync was not successful to MCS 1.0"/>
    <s v="Vijaya Durga Bonthu"/>
    <s v="Vijaya Durga Bonthu"/>
    <x v="0"/>
    <d v="2020-06-08T21:55:00"/>
    <d v="2020-11-27T14:25:00"/>
    <x v="2"/>
    <x v="1"/>
    <x v="2"/>
    <x v="3"/>
    <s v="This is not a bug"/>
    <s v=""/>
    <x v="0"/>
    <x v="3"/>
    <x v="0"/>
    <s v=""/>
  </r>
  <r>
    <s v="Bug"/>
    <s v="MIG-1251"/>
    <s v="Sync data from table [db_RNE].[ClassificationType] to COM_CLASSIFICATION - Description column(MCS2) is not sync with the CLASS_LIT2(MCS1) and it is not accepting 11 characters"/>
    <s v="Vijaya Durga Bonthu"/>
    <s v="Vijaya Durga Bonthu"/>
    <x v="0"/>
    <d v="2020-06-08T17:35:00"/>
    <d v="2020-11-27T14:25:00"/>
    <x v="3"/>
    <x v="0"/>
    <x v="0"/>
    <x v="2"/>
    <s v="Update the based the logic"/>
    <s v=""/>
    <x v="0"/>
    <x v="3"/>
    <x v="0"/>
    <s v=""/>
  </r>
  <r>
    <s v="Bug"/>
    <s v="MIG-1166"/>
    <s v="Internal App : Showing up &quot;username already existed&quot; error even when created with unique username."/>
    <s v="ramakrishna.dontha"/>
    <s v="ramakrishna.dontha"/>
    <x v="0"/>
    <d v="2020-06-04T17:42:00"/>
    <d v="2020-06-22T17:48:00"/>
    <x v="2"/>
    <x v="2"/>
    <x v="0"/>
    <x v="5"/>
    <s v="blank"/>
    <s v=""/>
    <x v="0"/>
    <x v="3"/>
    <x v="0"/>
    <s v=""/>
  </r>
  <r>
    <s v="Bug"/>
    <s v="MIG-999"/>
    <s v="Migrate table COM_OFFICER data into table [db_MEM].[CommitteeOfficerTitle] - Officer_Cd is not mapped as per the Committee Officer title in MCS2 DB"/>
    <s v="Vijaya Durga Bonthu"/>
    <s v="Vijaya Durga Bonthu"/>
    <x v="0"/>
    <d v="2020-06-02T11:15:00"/>
    <d v="2020-06-08T15:35:00"/>
    <x v="3"/>
    <x v="2"/>
    <x v="0"/>
    <x v="1"/>
    <s v="Its due to wrong data mapping."/>
    <s v=""/>
    <x v="0"/>
    <x v="3"/>
    <x v="0"/>
    <s v=""/>
  </r>
  <r>
    <s v="Bug"/>
    <s v="MIG-997"/>
    <s v="Internal App : Updated Member info is not reflecting on the member list page. "/>
    <s v="ramakrishna.dontha"/>
    <s v="ramakrishna.dontha"/>
    <x v="0"/>
    <d v="2020-06-01T16:34:00"/>
    <d v="2020-06-22T17:43:00"/>
    <x v="2"/>
    <x v="2"/>
    <x v="0"/>
    <x v="5"/>
    <s v="blank"/>
    <s v=""/>
    <x v="0"/>
    <x v="3"/>
    <x v="0"/>
    <s v=""/>
  </r>
  <r>
    <s v="Bug"/>
    <s v="MIG-993"/>
    <s v="Rules&amp;Exceptions: Newly added user is not saving/showing up in AWS QA DB."/>
    <s v="ramakrishna.dontha"/>
    <s v="ramakrishna.dontha"/>
    <x v="0"/>
    <d v="2020-06-01T12:10:00"/>
    <d v="2020-06-23T10:41:00"/>
    <x v="2"/>
    <x v="0"/>
    <x v="0"/>
    <x v="3"/>
    <s v="blank"/>
    <s v=""/>
    <x v="0"/>
    <x v="3"/>
    <x v="0"/>
    <s v=""/>
  </r>
  <r>
    <s v="Bug"/>
    <s v="MIG-989"/>
    <s v="Migration requirement from [NAMES](MCS 1.0) to [db_MEM].[FeeGroup] (MCS 2.0) - MCS2  data is not displayed in MCS 1.0 DB"/>
    <s v="Vijaya Durga Bonthu"/>
    <s v="Vijaya Durga Bonthu"/>
    <x v="0"/>
    <d v="2020-05-29T15:52:00"/>
    <d v="2020-11-27T14:25:00"/>
    <x v="4"/>
    <x v="3"/>
    <x v="0"/>
    <x v="3"/>
    <s v="blank"/>
    <s v=""/>
    <x v="0"/>
    <x v="3"/>
    <x v="0"/>
    <s v=""/>
  </r>
  <r>
    <s v="Bug"/>
    <s v="MIG-957"/>
    <s v="Migrate table COM_ACTIVITY data into table [db_MEM].[CommitteeActivity] - Migrated MCS2 data is not showing up in MCS 1.0 Database"/>
    <s v="Vijaya Durga Bonthu"/>
    <s v="Vijaya Durga Bonthu"/>
    <x v="0"/>
    <d v="2020-05-26T18:54:00"/>
    <d v="2020-05-27T18:04:00"/>
    <x v="4"/>
    <x v="3"/>
    <x v="0"/>
    <x v="1"/>
    <s v="Due to space in data, SQL join not worked properly."/>
    <s v=""/>
    <x v="0"/>
    <x v="3"/>
    <x v="0"/>
    <s v=""/>
  </r>
  <r>
    <s v="Bug"/>
    <s v="MIG-925"/>
    <s v="Internal App : Intermittent Issue : Showing up error message when updating member details."/>
    <s v="ramakrishna.dontha"/>
    <s v="ramakrishna.dontha"/>
    <x v="0"/>
    <d v="2020-05-21T20:49:00"/>
    <d v="2020-06-01T17:32:00"/>
    <x v="2"/>
    <x v="1"/>
    <x v="0"/>
    <x v="3"/>
    <s v="blank"/>
    <s v=""/>
    <x v="0"/>
    <x v="3"/>
    <x v="0"/>
    <s v=""/>
  </r>
  <r>
    <s v="Bug"/>
    <s v="MIG-901"/>
    <s v="Internal App : Unable to upload files when adding/editing  renewal task."/>
    <s v="ramakrishna.dontha"/>
    <s v="ramakrishna.dontha"/>
    <x v="0"/>
    <d v="2020-05-20T16:53:00"/>
    <d v="2020-06-01T16:47:00"/>
    <x v="2"/>
    <x v="0"/>
    <x v="0"/>
    <x v="3"/>
    <s v="blank"/>
    <s v=""/>
    <x v="0"/>
    <x v="3"/>
    <x v="0"/>
    <s v=""/>
  </r>
  <r>
    <s v="Bug"/>
    <s v="MIG-846"/>
    <s v="Migrate table STUDENT_APPLICATION data into table [db_MEM].[StudentApplication] - IncludeInMail - Default value should be displayed '1' but Null values displayed"/>
    <s v="Vijaya Durga Bonthu"/>
    <s v="Vijaya Durga Bonthu"/>
    <x v="0"/>
    <d v="2020-05-19T18:07:00"/>
    <d v="2020-06-18T17:06:00"/>
    <x v="0"/>
    <x v="0"/>
    <x v="0"/>
    <x v="3"/>
    <s v="Gap in story."/>
    <s v=""/>
    <x v="0"/>
    <x v="3"/>
    <x v="0"/>
    <s v=""/>
  </r>
  <r>
    <s v="Bug"/>
    <s v="MIG-820"/>
    <s v="Rules&amp;Exceptions: Showing up the additional checkboxes under roster and roster reports section. "/>
    <s v="ramakrishna.dontha"/>
    <s v="ramakrishna.dontha"/>
    <x v="0"/>
    <d v="2020-05-18T13:15:00"/>
    <d v="2020-05-19T12:04:00"/>
    <x v="0"/>
    <x v="0"/>
    <x v="0"/>
    <x v="3"/>
    <s v="blank"/>
    <s v=""/>
    <x v="0"/>
    <x v="3"/>
    <x v="0"/>
    <s v=""/>
  </r>
  <r>
    <s v="Bug"/>
    <s v="MIG-807"/>
    <s v="Migrate table COMMITTEE data into table [db_MEM].[committee] - CommitteeTypeID displayed as Null for Standing Committee values 'Y' and 'N'"/>
    <s v="Vijaya Durga Bonthu"/>
    <s v="Vijaya Durga Bonthu"/>
    <x v="0"/>
    <d v="2020-05-14T12:22:00"/>
    <d v="2020-05-19T15:08:00"/>
    <x v="3"/>
    <x v="2"/>
    <x v="0"/>
    <x v="3"/>
    <s v="blank"/>
    <s v=""/>
    <x v="0"/>
    <x v="3"/>
    <x v="0"/>
    <s v=""/>
  </r>
  <r>
    <s v="Bug"/>
    <s v="MIG-788"/>
    <s v="Migrate table COMMITTEE data into table [db_MEM].[committee] - McsStatusMasterId records displayed as null for 4305 records out of 4543"/>
    <s v="Vijaya Durga Bonthu"/>
    <s v="Vijaya Durga Bonthu"/>
    <x v="0"/>
    <d v="2020-05-12T17:40:00"/>
    <d v="2020-05-19T15:08:00"/>
    <x v="3"/>
    <x v="2"/>
    <x v="0"/>
    <x v="3"/>
    <s v="blank"/>
    <s v=""/>
    <x v="0"/>
    <x v="3"/>
    <x v="0"/>
    <s v=""/>
  </r>
  <r>
    <s v="Bug"/>
    <s v="MIG-698"/>
    <s v="Rules&amp;Exceptions: Showing up the blank screen when click on edit icon.  "/>
    <s v="ramakrishna.dontha"/>
    <s v="ramakrishna.dontha"/>
    <x v="0"/>
    <d v="2020-05-06T17:20:00"/>
    <d v="2020-06-30T18:25:00"/>
    <x v="2"/>
    <x v="0"/>
    <x v="3"/>
    <x v="5"/>
    <s v="blank"/>
    <s v=""/>
    <x v="0"/>
    <x v="3"/>
    <x v="0"/>
    <s v=""/>
  </r>
  <r>
    <s v="Bug"/>
    <s v="MIG-697"/>
    <s v="mgr_memberdetails.ktr - Error displayed while running script in pentaho -&quot;Select values.0 - ERROR (version 9.0.0.0-423, build 9.0.0.0-423 from 2020-01-31 04.53.04 by buildguy) : Couldn't find field 'LAST_UPDATER' in row!&quot;"/>
    <s v="Vijaya Durga Bonthu"/>
    <s v="Vijaya Durga Bonthu"/>
    <x v="0"/>
    <d v="2020-05-06T17:17:00"/>
    <d v="2020-11-27T14:25:00"/>
    <x v="3"/>
    <x v="2"/>
    <x v="0"/>
    <x v="3"/>
    <s v="This was the code issue and fixed it."/>
    <s v=""/>
    <x v="0"/>
    <x v="3"/>
    <x v="0"/>
    <s v=""/>
  </r>
  <r>
    <s v="Bug"/>
    <s v="MIG-688"/>
    <s v="Migrate table MEMBER_DATA data into table [db_MEM].[Member] - Target column 'fee' values not matching with the Source Column 'EBS' value Fee"/>
    <s v="Vijaya Durga Bonthu"/>
    <s v="Vijaya Durga Bonthu"/>
    <x v="0"/>
    <d v="2020-05-05T17:57:00"/>
    <d v="2020-05-19T16:14:00"/>
    <x v="4"/>
    <x v="3"/>
    <x v="0"/>
    <x v="3"/>
    <s v="Earlier [db_MEM].[Member].[Fee] mapped with [db_RNE].[MembershipType].[FeeAmount] and raised  query on EBS table 'astm_mcsmember_data@core_link.world' for records mismatch now got reply on that so mapped with  'astm_mcsmember_data@core_link.world.Fee'."/>
    <s v=""/>
    <x v="0"/>
    <x v="3"/>
    <x v="0"/>
    <s v=""/>
  </r>
  <r>
    <s v="Bug"/>
    <s v="MIG-565"/>
    <s v="Migrate table Inactive_Reasons data into table [db_MEM].[InactiveReason] - Unexpected value displayed for target column new field{merged) in the InActiveReason Column"/>
    <s v="Vijaya Durga Bonthu"/>
    <s v="Vijaya Durga Bonthu"/>
    <x v="0"/>
    <d v="2020-04-24T17:08:00"/>
    <d v="2020-04-27T21:59:00"/>
    <x v="0"/>
    <x v="0"/>
    <x v="0"/>
    <x v="1"/>
    <s v="blank"/>
    <s v=""/>
    <x v="0"/>
    <x v="3"/>
    <x v="0"/>
    <s v=""/>
  </r>
  <r>
    <s v="Bug"/>
    <s v="MIG-547"/>
    <s v="Migrate table STATE_PROVINCE data into table [db_MEM].[State] - Data migrated as null when Province details are missing in Source Table for State(NU)"/>
    <s v="Vijaya Durga Bonthu"/>
    <s v="Vijaya Durga Bonthu"/>
    <x v="0"/>
    <d v="2020-04-23T17:17:00"/>
    <d v="2020-04-27T21:52:00"/>
    <x v="1"/>
    <x v="0"/>
    <x v="0"/>
    <x v="1"/>
    <s v="blank"/>
    <s v=""/>
    <x v="0"/>
    <x v="3"/>
    <x v="0"/>
    <s v=""/>
  </r>
  <r>
    <s v="Bug"/>
    <s v="MIG-528"/>
    <s v="Migrate table MEMBER_TYPES data into table [db_RNE].[MembershipTypes] - Summary and Benefits values are displayed blank instead of Null"/>
    <s v="Vijaya Durga Bonthu"/>
    <s v="Vijaya Durga Bonthu"/>
    <x v="0"/>
    <d v="2020-04-21T19:48:00"/>
    <d v="2020-04-27T16:51:00"/>
    <x v="0"/>
    <x v="0"/>
    <x v="0"/>
    <x v="2"/>
    <s v="I have updated story with more clarification."/>
    <s v=""/>
    <x v="0"/>
    <x v="3"/>
    <x v="0"/>
    <s v=""/>
  </r>
  <r>
    <s v="Bug"/>
    <s v="MIG-520"/>
    <s v="Migrate data from table COM_CLASSIFICATION to table [db_RNE].[ClassificationType]  - Target Column(Color Code) Default values should display as per the story but Null values displayed"/>
    <s v="Vijaya Durga Bonthu"/>
    <s v="Vijaya Durga Bonthu"/>
    <x v="0"/>
    <d v="2020-04-20T19:05:00"/>
    <d v="2020-04-23T19:07:00"/>
    <x v="0"/>
    <x v="0"/>
    <x v="0"/>
    <x v="3"/>
    <s v="blank"/>
    <s v=""/>
    <x v="0"/>
    <x v="3"/>
    <x v="0"/>
    <s v=""/>
  </r>
  <r>
    <s v="Bug"/>
    <s v="MIG-519"/>
    <s v="Migrate data from table COM_CLASSIFICATION to table [db_RNE].[ClassificationType] - Target column &quot;Classification Sequence&quot; is displayed which is not part of this target table"/>
    <s v="Vijaya Durga Bonthu"/>
    <s v="Vijaya Durga Bonthu"/>
    <x v="0"/>
    <d v="2020-04-20T18:25:00"/>
    <d v="2020-04-23T19:08:00"/>
    <x v="0"/>
    <x v="0"/>
    <x v="0"/>
    <x v="3"/>
    <s v="blank"/>
    <s v=""/>
    <x v="0"/>
    <x v="3"/>
    <x v="0"/>
    <s v=""/>
  </r>
  <r>
    <s v="Bug"/>
    <s v="MIG-516"/>
    <s v="Migrate data from table COM_CLASSIFICATION to table [db_RNE].[ClassificationType] - Target column (Description) - 5th record value should display  as 'UNCL' as per the mapping sheet"/>
    <s v="Vijaya Durga Bonthu"/>
    <s v="Vijaya Durga Bonthu"/>
    <x v="0"/>
    <d v="2020-04-20T18:08:00"/>
    <d v="2020-04-27T16:40:00"/>
    <x v="1"/>
    <x v="0"/>
    <x v="0"/>
    <x v="2"/>
    <s v="blank"/>
    <s v=""/>
    <x v="0"/>
    <x v="3"/>
    <x v="0"/>
    <s v=""/>
  </r>
  <r>
    <s v="Bug"/>
    <s v="MIG-514"/>
    <s v="Migrate data from table COM_ACTIV_CD into table [db_MEM].[CommitteeActivityType] - Target column (ActivityCode) - Values displayed with prefix Zero"/>
    <s v="Vijaya Durga Bonthu"/>
    <s v="Vijaya Durga Bonthu"/>
    <x v="0"/>
    <d v="2020-04-20T16:03:00"/>
    <d v="2020-04-27T16:52:00"/>
    <x v="1"/>
    <x v="0"/>
    <x v="2"/>
    <x v="2"/>
    <s v="It will be similar like source table."/>
    <s v=""/>
    <x v="0"/>
    <x v="3"/>
    <x v="0"/>
    <s v=""/>
  </r>
  <r>
    <s v="Bug"/>
    <s v="MIG-491"/>
    <s v="Roster Maintenance - Warning message is not showing up  when updated the classification from producer to some other classification for Main Committee."/>
    <s v="ramakrishna.dontha"/>
    <s v="ramakrishna.dontha"/>
    <x v="0"/>
    <d v="2020-04-15T19:34:00"/>
    <d v="2020-04-16T17:46:00"/>
    <x v="2"/>
    <x v="0"/>
    <x v="3"/>
    <x v="1"/>
    <s v="blank"/>
    <s v=""/>
    <x v="0"/>
    <x v="3"/>
    <x v="0"/>
    <s v=""/>
  </r>
  <r>
    <s v="Bug"/>
    <s v="MIG-435"/>
    <s v="Roster Maintenance – Advanced Search pop up - Auto suggestions are not showing up when typing the company name in the Organization field. "/>
    <s v="ramakrishna.dontha"/>
    <s v="ramakrishna.dontha"/>
    <x v="0"/>
    <d v="2020-04-09T13:14:00"/>
    <d v="2020-04-14T20:58:00"/>
    <x v="2"/>
    <x v="0"/>
    <x v="3"/>
    <x v="3"/>
    <s v="blank"/>
    <s v=""/>
    <x v="0"/>
    <x v="3"/>
    <x v="0"/>
    <s v=""/>
  </r>
  <r>
    <s v="Bug"/>
    <s v="MIG-434"/>
    <s v="Roster Maintenance – Advanced Search pop up - All Votes option is not selected by default in Official Vote Drop down."/>
    <s v="ramakrishna.dontha"/>
    <s v="ramakrishna.dontha"/>
    <x v="0"/>
    <d v="2020-04-09T11:43:00"/>
    <d v="2020-04-21T18:06:00"/>
    <x v="2"/>
    <x v="0"/>
    <x v="3"/>
    <x v="2"/>
    <s v="blank"/>
    <s v=""/>
    <x v="0"/>
    <x v="3"/>
    <x v="0"/>
    <s v=""/>
  </r>
  <r>
    <s v="Bug"/>
    <s v="MIG-433"/>
    <s v="Roster Maintenance – Advanced Search pop up -All Classifications option is not selected by default in Member Classification Drop down."/>
    <s v="ramakrishna.dontha"/>
    <s v="ramakrishna.dontha"/>
    <x v="0"/>
    <d v="2020-04-08T22:18:00"/>
    <d v="2020-04-16T15:26:00"/>
    <x v="2"/>
    <x v="0"/>
    <x v="3"/>
    <x v="2"/>
    <s v="blank"/>
    <s v=""/>
    <x v="0"/>
    <x v="3"/>
    <x v="0"/>
    <s v=""/>
  </r>
  <r>
    <s v="Bug"/>
    <s v="MIG-432"/>
    <s v="Roster Maintenance - Add Roster Notes - &quot;All changes saved successfully' message is not showing up when saved notes."/>
    <s v="ramakrishna.dontha"/>
    <s v="ramakrishna.dontha"/>
    <x v="0"/>
    <d v="2020-04-08T20:16:00"/>
    <d v="2020-04-14T16:59:00"/>
    <x v="2"/>
    <x v="0"/>
    <x v="3"/>
    <x v="3"/>
    <s v="blank"/>
    <s v=""/>
    <x v="0"/>
    <x v="3"/>
    <x v="0"/>
    <s v=""/>
  </r>
  <r>
    <s v="Bug"/>
    <s v="MEM-20596"/>
    <s v="UAT VIII- Work item target date based email - 120 day notification rule and conflict with auto suppression"/>
    <s v="Niyati kumari"/>
    <s v="srinivas Yellamilli"/>
    <x v="1"/>
    <d v="2021-05-28T21:23:00"/>
    <d v="2021-05-28T22:29:00"/>
    <x v="0"/>
    <x v="0"/>
    <x v="1"/>
    <x v="3"/>
    <s v="blank"/>
    <s v=""/>
    <x v="0"/>
    <x v="4"/>
    <x v="1"/>
    <s v=""/>
  </r>
  <r>
    <s v="Bug"/>
    <s v="MEM-20595"/>
    <s v="UAT VIII- Manual order - MEM ORG"/>
    <s v="Niyati kumari"/>
    <s v="srinivas Yellamilli"/>
    <x v="1"/>
    <d v="2021-05-28T21:19:00"/>
    <d v="2021-05-28T21:21:00"/>
    <x v="1"/>
    <x v="0"/>
    <x v="1"/>
    <x v="3"/>
    <s v="blank"/>
    <s v=""/>
    <x v="0"/>
    <x v="4"/>
    <x v="1"/>
    <s v=""/>
  </r>
  <r>
    <s v="Bug"/>
    <s v="MEM-20594"/>
    <s v="UAT VIII- My Student Membership Portal"/>
    <s v="Niyati kumari"/>
    <s v="srinivas Yellamilli"/>
    <x v="1"/>
    <d v="2021-05-28T21:13:00"/>
    <d v="2021-05-28T21:16:00"/>
    <x v="1"/>
    <x v="0"/>
    <x v="1"/>
    <x v="3"/>
    <s v="blank"/>
    <s v=""/>
    <x v="0"/>
    <x v="4"/>
    <x v="1"/>
    <s v=""/>
  </r>
  <r>
    <s v="Bug"/>
    <s v="MEM-20593"/>
    <s v="UAT VIII- Update language in hosting tips pdf file"/>
    <s v="Niyati kumari"/>
    <s v="srinivas Yellamilli"/>
    <x v="1"/>
    <d v="2021-05-28T21:10:00"/>
    <d v="2021-05-28T21:11:00"/>
    <x v="0"/>
    <x v="0"/>
    <x v="1"/>
    <x v="3"/>
    <s v="blank"/>
    <s v=""/>
    <x v="0"/>
    <x v="4"/>
    <x v="1"/>
    <s v=""/>
  </r>
  <r>
    <s v="Bug"/>
    <s v="MEM-20592"/>
    <s v="UAT VIII- Displaying meetings &amp; symposia based on event types - future meetings"/>
    <s v="Niyati kumari"/>
    <s v="srinivas Yellamilli"/>
    <x v="1"/>
    <d v="2021-05-28T20:15:00"/>
    <d v="2021-05-28T22:42:00"/>
    <x v="0"/>
    <x v="0"/>
    <x v="1"/>
    <x v="3"/>
    <s v="blank"/>
    <s v=""/>
    <x v="0"/>
    <x v="4"/>
    <x v="1"/>
    <s v=""/>
  </r>
  <r>
    <s v="Bug"/>
    <s v="MEM-20591"/>
    <s v="UAT VIII- Add exceptions to the publishing status of a standard on work item summary page based on action_cd of ballot items"/>
    <s v="Niyati kumari"/>
    <s v="srinivas Yellamilli"/>
    <x v="1"/>
    <d v="2021-05-28T20:01:00"/>
    <d v="2021-05-28T22:41:00"/>
    <x v="0"/>
    <x v="0"/>
    <x v="1"/>
    <x v="3"/>
    <s v="blank"/>
    <s v=""/>
    <x v="0"/>
    <x v="4"/>
    <x v="1"/>
    <s v=""/>
  </r>
  <r>
    <s v="Bug"/>
    <s v="MEM-20587"/>
    <s v="Stage - Manual Order - On the Manual Order page while renewing or adding a new membership, when we click on ‘Continue’ it is not showing next page details."/>
    <s v="Tanmay Verma"/>
    <s v="Pabitra Samal"/>
    <x v="1"/>
    <d v="2021-05-28T17:19:00"/>
    <d v="2021-05-28T17:25:00"/>
    <x v="0"/>
    <x v="0"/>
    <x v="1"/>
    <x v="3"/>
    <s v="blank"/>
    <s v=""/>
    <x v="0"/>
    <x v="4"/>
    <x v="1"/>
    <s v=""/>
  </r>
  <r>
    <s v="Bug"/>
    <s v="MEM-20576"/>
    <s v="TBD"/>
    <s v="Pragati Pahwa"/>
    <s v="Pragati Pahwa"/>
    <x v="1"/>
    <d v="2021-05-28T11:21:00"/>
    <d v="2021-05-28T16:46:00"/>
    <x v="3"/>
    <x v="0"/>
    <x v="1"/>
    <x v="3"/>
    <s v="blank"/>
    <s v=""/>
    <x v="0"/>
    <x v="4"/>
    <x v="1"/>
    <s v=""/>
  </r>
  <r>
    <s v="Bug"/>
    <s v="MEM-20575"/>
    <s v="Stage MEM - Unable to view Membership Types Buttons on Onboarding Page  - Intermittent"/>
    <s v="Pabitra Samal"/>
    <s v="Pabitra Samal"/>
    <x v="0"/>
    <d v="2021-05-28T08:40:00"/>
    <d v="2021-05-28T18:00:00"/>
    <x v="3"/>
    <x v="0"/>
    <x v="1"/>
    <x v="1"/>
    <s v="Data Issue"/>
    <s v=""/>
    <x v="0"/>
    <x v="4"/>
    <x v="1"/>
    <s v=""/>
  </r>
  <r>
    <s v="Bug"/>
    <s v="MEM-20574"/>
    <s v="Stage - Internal Staff - After login the page keeps on Loading"/>
    <s v="Pabitra Samal"/>
    <s v="Pabitra Samal"/>
    <x v="0"/>
    <d v="2021-05-27T22:26:00"/>
    <d v="2021-05-28T14:23:00"/>
    <x v="4"/>
    <x v="0"/>
    <x v="1"/>
    <x v="7"/>
    <s v="There was ThrottlingException which was fixed by internal app OSL pod restart"/>
    <s v=""/>
    <x v="0"/>
    <x v="4"/>
    <x v="1"/>
    <s v=""/>
  </r>
  <r>
    <s v="Bug"/>
    <s v="MEM-20511"/>
    <s v="Manual Order - On the Manual Order page while renewing or adding a new membership, when we click on ‘Continue’  it is not showing next page details."/>
    <s v="Pabitra Samal"/>
    <s v="Pabitra Samal"/>
    <x v="2"/>
    <d v="2021-05-27T09:27:00"/>
    <d v="2021-05-28T11:08:00"/>
    <x v="3"/>
    <x v="0"/>
    <x v="0"/>
    <x v="2"/>
    <s v="blank"/>
    <n v="0"/>
    <x v="6"/>
    <x v="4"/>
    <x v="1"/>
    <n v="0"/>
  </r>
  <r>
    <s v="Bug"/>
    <s v="MEM-20492"/>
    <s v="Committee Overview- Apostrophe"/>
    <s v="Pankaj Ashok Bhalerao"/>
    <s v="Virgen Ruiz Gonzalez"/>
    <x v="1"/>
    <d v="2021-05-26T14:05:00"/>
    <d v="2021-05-27T18:41:00"/>
    <x v="1"/>
    <x v="0"/>
    <x v="2"/>
    <x v="3"/>
    <s v="blank"/>
    <n v="0"/>
    <x v="6"/>
    <x v="4"/>
    <x v="1"/>
    <n v="0"/>
  </r>
  <r>
    <s v="Bug"/>
    <s v="MEM-20490"/>
    <s v="Rules and Exception App - RNE App is buffering and system didn't display RNE application"/>
    <s v="Pabitra Samal"/>
    <s v="Pabitra Samal"/>
    <x v="0"/>
    <d v="2021-05-26T13:20:00"/>
    <d v="2021-05-27T11:14:00"/>
    <x v="4"/>
    <x v="0"/>
    <x v="0"/>
    <x v="5"/>
    <s v="Missed the cookie name that was required to run the app"/>
    <s v=""/>
    <x v="0"/>
    <x v="4"/>
    <x v="1"/>
    <s v=""/>
  </r>
  <r>
    <s v="Bug"/>
    <s v="MEM-20457"/>
    <s v="Internal App : 'Quantity' is spelled wrong in the &quot;Detailed Meeting Report&quot;, when option is chosen as 'With Registration Fee data'"/>
    <s v="Siddhartha Mutyala"/>
    <s v="Siddhartha Mutyala"/>
    <x v="0"/>
    <d v="2021-05-25T15:18:00"/>
    <d v="2021-05-26T15:24:00"/>
    <x v="0"/>
    <x v="1"/>
    <x v="0"/>
    <x v="5"/>
    <s v="Typo mistake"/>
    <n v="0"/>
    <x v="6"/>
    <x v="4"/>
    <x v="1"/>
    <n v="0"/>
  </r>
  <r>
    <s v="Bug"/>
    <s v="MEM-20446"/>
    <s v="The system didn't display the 'Member Address' and 'Phone Number' in the IA application after E2E process Informational member"/>
    <s v="soumya.akkimardi"/>
    <s v="soumya.akkimardi"/>
    <x v="0"/>
    <d v="2021-05-24T22:50:00"/>
    <d v="2021-05-26T15:55:00"/>
    <x v="0"/>
    <x v="2"/>
    <x v="0"/>
    <x v="5"/>
    <s v="Mongo Sync Issue &amp; caused by hakuna's changes"/>
    <n v="0"/>
    <x v="6"/>
    <x v="5"/>
    <x v="1"/>
    <n v="0"/>
  </r>
  <r>
    <s v="Bug"/>
    <s v="MEM-20440"/>
    <s v="The system didn't display the 'Facility' name in IA application after E2E process of Participating and Informational member"/>
    <s v="soumya.akkimardi"/>
    <s v="soumya.akkimardi"/>
    <x v="0"/>
    <d v="2021-05-24T16:52:00"/>
    <d v="2021-05-25T14:25:00"/>
    <x v="3"/>
    <x v="2"/>
    <x v="0"/>
    <x v="5"/>
    <s v="Mapping of Facility corrected"/>
    <s v=""/>
    <x v="0"/>
    <x v="5"/>
    <x v="1"/>
    <s v=""/>
  </r>
  <r>
    <s v="Bug"/>
    <s v="MEM-20438"/>
    <s v="Internal App - Officer title changes in existing committee members not appearing in the Audit Log"/>
    <s v="vikas choudhary"/>
    <s v="Kishore Linga"/>
    <x v="1"/>
    <d v="2021-05-24T16:11:00"/>
    <d v="2021-05-26T23:06:00"/>
    <x v="0"/>
    <x v="0"/>
    <x v="0"/>
    <x v="3"/>
    <s v="blank"/>
    <s v=""/>
    <x v="0"/>
    <x v="5"/>
    <x v="1"/>
    <s v=""/>
  </r>
  <r>
    <s v="Bug"/>
    <s v="MEM-20437"/>
    <s v="The system didn't display the organizational account details in the IA application after E2E 'Organizational Membership' web order process"/>
    <s v="soumya.akkimardi"/>
    <s v="soumya.akkimardi"/>
    <x v="0"/>
    <d v="2021-05-24T11:52:00"/>
    <d v="2021-05-26T15:55:00"/>
    <x v="3"/>
    <x v="2"/>
    <x v="0"/>
    <x v="5"/>
    <s v="Code Issue"/>
    <s v=""/>
    <x v="0"/>
    <x v="5"/>
    <x v="1"/>
    <s v=""/>
  </r>
  <r>
    <s v="Bug"/>
    <s v="MEM-20436"/>
    <s v="The system displayed &quot;Error occurred while starting renewal cycle.&quot; when member tried to start the renewal cycle"/>
    <s v="Pabitra Samal"/>
    <s v="Pabitra Samal"/>
    <x v="0"/>
    <d v="2021-05-24T11:23:00"/>
    <d v="2021-05-24T20:29:00"/>
    <x v="3"/>
    <x v="0"/>
    <x v="0"/>
    <x v="5"/>
    <s v="Code was merged &amp; deployed of other stories on QA environment."/>
    <s v=""/>
    <x v="0"/>
    <x v="5"/>
    <x v="1"/>
    <s v=""/>
  </r>
  <r>
    <s v="Bug"/>
    <s v="MEM-20424"/>
    <s v="Auto-Renewal Members list - Few member account numbers which are displayed in auto-renewal excel are not present in the Internal UI application "/>
    <s v="soumya.akkimardi"/>
    <s v="soumya.akkimardi"/>
    <x v="0"/>
    <d v="2021-05-21T17:54:00"/>
    <d v="2021-05-25T13:59:00"/>
    <x v="0"/>
    <x v="0"/>
    <x v="0"/>
    <x v="5"/>
    <s v="Facility Account Number was displayed against the member account number."/>
    <s v=""/>
    <x v="0"/>
    <x v="5"/>
    <x v="1"/>
    <s v=""/>
  </r>
  <r>
    <s v="Bug"/>
    <s v="MEM-20309"/>
    <s v="MEM Application - Unable to login into MEM application, the system is redirecting to 'Membership Types' page"/>
    <s v="Prabhakar Mishra"/>
    <s v="Pabitra Samal"/>
    <x v="0"/>
    <d v="2021-05-18T09:24:00"/>
    <d v="2021-05-19T18:53:00"/>
    <x v="4"/>
    <x v="0"/>
    <x v="0"/>
    <x v="7"/>
    <s v="Infrastructure issues"/>
    <s v=""/>
    <x v="0"/>
    <x v="5"/>
    <x v="1"/>
    <s v=""/>
  </r>
  <r>
    <s v="Bug"/>
    <s v="MEM-20308"/>
    <s v="QA MEM - Unable to view Membership Types in Onboarding Page - Intermittent"/>
    <s v="Pabitra Samal"/>
    <s v="Pabitra Samal"/>
    <x v="0"/>
    <d v="2021-05-18T09:22:00"/>
    <d v="2021-05-24T12:15:00"/>
    <x v="3"/>
    <x v="2"/>
    <x v="0"/>
    <x v="1"/>
    <s v="Data Issue"/>
    <s v=""/>
    <x v="0"/>
    <x v="5"/>
    <x v="1"/>
    <s v=""/>
  </r>
  <r>
    <s v="Bug"/>
    <s v="MEM-20296"/>
    <s v="Internal Apps - System displayed &quot;You don't have permission to the page&quot; after login into IA Apps "/>
    <s v="Prabhakar Mishra"/>
    <s v="Pabitra Samal"/>
    <x v="0"/>
    <d v="2021-05-17T19:56:00"/>
    <d v="2021-05-27T11:15:00"/>
    <x v="4"/>
    <x v="0"/>
    <x v="0"/>
    <x v="7"/>
    <s v="Infrastructure issues"/>
    <s v=""/>
    <x v="0"/>
    <x v="6"/>
    <x v="1"/>
    <s v=""/>
  </r>
  <r>
    <s v="Bug"/>
    <s v="MEM-20231"/>
    <s v="Stage MEM - Unable to view Membership Types in Onboarding Page - Intermittent"/>
    <s v="Pabitra Samal"/>
    <s v="Pabitra Samal"/>
    <x v="0"/>
    <d v="2021-05-13T23:06:00"/>
    <d v="2021-05-24T12:41:00"/>
    <x v="3"/>
    <x v="0"/>
    <x v="1"/>
    <x v="1"/>
    <s v="Data Issue"/>
    <s v=""/>
    <x v="0"/>
    <x v="6"/>
    <x v="1"/>
    <s v=""/>
  </r>
  <r>
    <s v="Bug"/>
    <s v="MEM-20230"/>
    <s v="Accessibility Testing: Alt text is not related to the images in meetings &amp; symposia page."/>
    <s v="vinay.datla"/>
    <s v="vinay.datla"/>
    <x v="0"/>
    <d v="2021-05-13T17:55:00"/>
    <d v="2021-05-26T15:24:00"/>
    <x v="1"/>
    <x v="1"/>
    <x v="0"/>
    <x v="2"/>
    <s v="These images are still static, we actually don't have guideline to show alt text here."/>
    <s v=""/>
    <x v="0"/>
    <x v="6"/>
    <x v="1"/>
    <s v=""/>
  </r>
  <r>
    <s v="Bug"/>
    <s v="MEM-20189"/>
    <s v="UI : Block Schedule :  Page keeps on loading instead of error message, when there are NO records to generate Block Schedule Report."/>
    <s v="Siddhartha Mutyala"/>
    <s v="Siddhartha Mutyala"/>
    <x v="0"/>
    <d v="2021-05-12T16:00:00"/>
    <d v="2021-05-12T20:54:00"/>
    <x v="0"/>
    <x v="0"/>
    <x v="0"/>
    <x v="2"/>
    <s v="blank"/>
    <s v=""/>
    <x v="0"/>
    <x v="6"/>
    <x v="1"/>
    <s v=""/>
  </r>
  <r>
    <s v="Bug"/>
    <s v="MEM-20171"/>
    <s v="Regression-API:Get System event data and My next meetings API's returning 405 Method Not Allowed Response"/>
    <s v="Sai Kumar Kodipetla"/>
    <s v="Sai Kumar Kodipetla"/>
    <x v="0"/>
    <d v="2021-05-12T12:29:00"/>
    <d v="2021-05-13T11:21:00"/>
    <x v="0"/>
    <x v="0"/>
    <x v="0"/>
    <x v="4"/>
    <s v="Qa needed to remove that test cases from automation"/>
    <s v=""/>
    <x v="0"/>
    <x v="6"/>
    <x v="1"/>
    <s v=""/>
  </r>
  <r>
    <s v="Bug"/>
    <s v="MEM-20148"/>
    <s v="Membership Renewal - The first renewal cycle is showing In Progress status from an hour"/>
    <s v="soumya.akkimardi"/>
    <s v="soumya.akkimardi"/>
    <x v="0"/>
    <d v="2021-05-11T17:14:00"/>
    <d v="2021-05-12T19:40:00"/>
    <x v="3"/>
    <x v="0"/>
    <x v="2"/>
    <x v="1"/>
    <s v="Cosmos Syncing was happening hence the first renewal cycle was slow."/>
    <s v=""/>
    <x v="0"/>
    <x v="6"/>
    <x v="1"/>
    <s v=""/>
  </r>
  <r>
    <s v="Bug"/>
    <s v="MEM-20138"/>
    <s v="Internal App - Getting error while updating Officer Title in Member Committee Details"/>
    <s v="Kishore Linga"/>
    <s v="Kishore Linga"/>
    <x v="0"/>
    <d v="2021-05-11T14:26:00"/>
    <d v="2021-05-12T18:45:00"/>
    <x v="3"/>
    <x v="2"/>
    <x v="0"/>
    <x v="5"/>
    <s v="Updated the SQL Query"/>
    <s v=""/>
    <x v="0"/>
    <x v="6"/>
    <x v="1"/>
    <s v=""/>
  </r>
  <r>
    <s v="Bug"/>
    <s v="MEM-20133"/>
    <s v="Error message is displayed and gateway timeout error is displayed under WorkItem screens"/>
    <s v="Prabhakar Mishra"/>
    <s v="Sreevatsava"/>
    <x v="1"/>
    <d v="2021-05-10T17:26:00"/>
    <d v="2021-05-20T06:01:00"/>
    <x v="4"/>
    <x v="2"/>
    <x v="0"/>
    <x v="3"/>
    <s v="blank"/>
    <s v=""/>
    <x v="0"/>
    <x v="7"/>
    <x v="1"/>
    <s v=""/>
  </r>
  <r>
    <s v="Bug"/>
    <s v="MEM-20129"/>
    <s v="Blank screen is displayed when we navigate to Roster Maintenance screen"/>
    <s v="Sreevatsava"/>
    <s v="Sreevatsava"/>
    <x v="0"/>
    <d v="2021-05-10T17:13:00"/>
    <d v="2021-05-12T15:39:00"/>
    <x v="4"/>
    <x v="2"/>
    <x v="0"/>
    <x v="8"/>
    <s v="blank"/>
    <s v=""/>
    <x v="0"/>
    <x v="7"/>
    <x v="1"/>
    <s v=""/>
  </r>
  <r>
    <s v="Bug"/>
    <s v="MEM-20125"/>
    <s v="The system displayed the error message 'Error occured while getting membership renewal details' when we click on the membership renewal submenu and renewal cycle section is not displayed"/>
    <s v="soumya.akkimardi"/>
    <s v="soumya.akkimardi"/>
    <x v="0"/>
    <d v="2021-05-10T16:40:00"/>
    <d v="2021-05-12T19:40:00"/>
    <x v="3"/>
    <x v="2"/>
    <x v="0"/>
    <x v="4"/>
    <s v="DB deployment was not happened."/>
    <s v=""/>
    <x v="0"/>
    <x v="7"/>
    <x v="1"/>
    <s v=""/>
  </r>
  <r>
    <s v="Bug"/>
    <s v="MEM-20115"/>
    <s v="Member App - The Membership landing page is displayed without member and committee information"/>
    <s v="Kishore Linga"/>
    <s v="Kishore Linga"/>
    <x v="0"/>
    <d v="2021-05-10T11:19:00"/>
    <d v="2021-05-10T20:45:00"/>
    <x v="4"/>
    <x v="2"/>
    <x v="0"/>
    <x v="8"/>
    <s v="blank"/>
    <n v="0"/>
    <x v="6"/>
    <x v="7"/>
    <x v="1"/>
    <n v="0"/>
  </r>
  <r>
    <s v="Bug"/>
    <s v="MEM-20114"/>
    <s v="Internal App - You do not have permission to access this page"/>
    <s v="Kishore Linga"/>
    <s v="Kishore Linga"/>
    <x v="0"/>
    <d v="2021-05-10T11:01:00"/>
    <d v="2021-05-10T21:03:00"/>
    <x v="4"/>
    <x v="2"/>
    <x v="0"/>
    <x v="8"/>
    <s v="blank"/>
    <s v=""/>
    <x v="0"/>
    <x v="7"/>
    <x v="1"/>
    <s v=""/>
  </r>
  <r>
    <s v="Bug"/>
    <s v="MEM-20113"/>
    <s v="UI : Regression : Filter by Committee(s) - All is NOT properly displayed "/>
    <s v="Siddhartha Mutyala"/>
    <s v="Siddhartha Mutyala"/>
    <x v="0"/>
    <d v="2021-05-10T10:26:00"/>
    <d v="2021-05-11T17:07:00"/>
    <x v="0"/>
    <x v="0"/>
    <x v="0"/>
    <x v="2"/>
    <s v="There is no any requirement specify, we matched only HTML part"/>
    <s v=""/>
    <x v="0"/>
    <x v="7"/>
    <x v="1"/>
    <s v=""/>
  </r>
  <r>
    <s v="Bug"/>
    <s v="MEM-20112"/>
    <s v="MEM - Review page is not showing proper membership Fee for Cooperative Agreement"/>
    <s v="Pabitra Samal"/>
    <s v="Pabitra Samal"/>
    <x v="0"/>
    <d v="2021-05-07T19:33:00"/>
    <d v="2021-05-12T19:39:00"/>
    <x v="3"/>
    <x v="0"/>
    <x v="0"/>
    <x v="5"/>
    <s v="Mapping of Fee Amount corrected"/>
    <s v=""/>
    <x v="0"/>
    <x v="7"/>
    <x v="1"/>
    <s v=""/>
  </r>
  <r>
    <s v="Bug"/>
    <s v="MEM-20086"/>
    <s v="Accessibility Testing: User can able to access the disabled data in Membership types , renewal and reinstate membership pages."/>
    <s v="Tanmay Verma"/>
    <s v="vinay.datla"/>
    <x v="3"/>
    <d v="2021-05-06T18:45:00"/>
    <d v="2021-05-28T20:07:00"/>
    <x v="0"/>
    <x v="0"/>
    <x v="0"/>
    <x v="5"/>
    <s v="HTML correction"/>
    <s v=""/>
    <x v="0"/>
    <x v="7"/>
    <x v="1"/>
    <s v=""/>
  </r>
  <r>
    <s v="Bug"/>
    <s v="MEM-20083"/>
    <s v="Regression-API-Open API's are not working"/>
    <s v="Sai Kumar Kodipetla"/>
    <s v="Sai Kumar Kodipetla"/>
    <x v="0"/>
    <d v="2021-05-06T17:13:00"/>
    <d v="2021-05-06T21:07:00"/>
    <x v="3"/>
    <x v="2"/>
    <x v="0"/>
    <x v="7"/>
    <s v="Infra started POD on QA"/>
    <s v=""/>
    <x v="0"/>
    <x v="7"/>
    <x v="1"/>
    <s v=""/>
  </r>
  <r>
    <s v="Bug"/>
    <s v="MEM-20079"/>
    <s v="UI : Unable to view Sponsoring Technical Committee list in Symposia Proposal Form"/>
    <s v="Siddhartha Mutyala"/>
    <s v="Siddhartha Mutyala"/>
    <x v="0"/>
    <d v="2021-05-06T14:45:00"/>
    <d v="2021-05-10T18:10:00"/>
    <x v="3"/>
    <x v="2"/>
    <x v="0"/>
    <x v="7"/>
    <s v="Due to POD issue, Open API sometime not working"/>
    <s v=""/>
    <x v="0"/>
    <x v="7"/>
    <x v="1"/>
    <s v=""/>
  </r>
  <r>
    <s v="Bug"/>
    <s v="MEM-20077"/>
    <s v="Internal Application - The system displayed 'The page you are looking for either does not exist or temporarily unavailable.' message when we tried to access details pages in internal app"/>
    <s v="soumya.akkimardi"/>
    <s v="soumya.akkimardi"/>
    <x v="0"/>
    <d v="2021-05-06T13:13:00"/>
    <d v="2021-05-11T12:18:00"/>
    <x v="3"/>
    <x v="2"/>
    <x v="0"/>
    <x v="7"/>
    <s v="Infrastructure issue- pod related issues"/>
    <s v=""/>
    <x v="0"/>
    <x v="7"/>
    <x v="1"/>
    <s v=""/>
  </r>
  <r>
    <s v="Bug"/>
    <s v="MEM-20076"/>
    <s v="Unable to access MEM application - The system is redirecting to the membership type list page after entering the login credentials and the system displayed &quot;Page requested not found 404&quot; message"/>
    <s v="soumya.akkimardi"/>
    <s v="soumya.akkimardi"/>
    <x v="0"/>
    <d v="2021-05-06T13:03:00"/>
    <d v="2021-05-11T12:18:00"/>
    <x v="4"/>
    <x v="2"/>
    <x v="0"/>
    <x v="7"/>
    <s v="Infrastructure issue- pod related issues"/>
    <s v=""/>
    <x v="0"/>
    <x v="7"/>
    <x v="1"/>
    <s v=""/>
  </r>
  <r>
    <s v="Bug"/>
    <s v="MEM-19975"/>
    <s v="MEM - Unable to view Membership Types in Onboarding Page - Intermittent"/>
    <s v="Viren Dhingra"/>
    <s v="Pabitra Samal"/>
    <x v="0"/>
    <d v="2021-05-04T11:26:00"/>
    <d v="2021-05-06T15:52:00"/>
    <x v="3"/>
    <x v="0"/>
    <x v="0"/>
    <x v="2"/>
    <s v="Intermittent Issue"/>
    <s v=""/>
    <x v="0"/>
    <x v="7"/>
    <x v="1"/>
    <s v=""/>
  </r>
  <r>
    <s v="Bug"/>
    <s v="MEM-19942"/>
    <s v="MEM - Unable to Drop a commitee from Manage Commitee Screen"/>
    <s v="Pabitra Samal"/>
    <s v="Pabitra Samal"/>
    <x v="0"/>
    <d v="2021-05-03T13:56:00"/>
    <d v="2021-05-12T19:39:00"/>
    <x v="3"/>
    <x v="0"/>
    <x v="0"/>
    <x v="7"/>
    <s v="Max memory of Database exhausted."/>
    <s v=""/>
    <x v="0"/>
    <x v="8"/>
    <x v="1"/>
    <s v=""/>
  </r>
  <r>
    <s v="Bug"/>
    <s v="MEM-19914"/>
    <s v="Internal Application - Unable to 'Inactive' the committee on 'Member Committee Full Screen' pop up page"/>
    <s v="Prabhakar Mishra"/>
    <s v="soumya.akkimardi"/>
    <x v="1"/>
    <d v="2021-04-30T12:25:00"/>
    <d v="2021-05-27T00:50:00"/>
    <x v="0"/>
    <x v="0"/>
    <x v="2"/>
    <x v="3"/>
    <s v="blank"/>
    <s v=""/>
    <x v="0"/>
    <x v="8"/>
    <x v="1"/>
    <s v=""/>
  </r>
  <r>
    <s v="Bug"/>
    <s v="MEM-19809"/>
    <s v="MAIL Excel sheet - For one of the Organizational member the system didn't display the information in the downloaded MAIL excel sheet "/>
    <s v="soumya.akkimardi"/>
    <s v="soumya.akkimardi"/>
    <x v="0"/>
    <d v="2021-04-28T15:13:00"/>
    <d v="2021-04-28T21:52:00"/>
    <x v="1"/>
    <x v="1"/>
    <x v="0"/>
    <x v="5"/>
    <s v="DB Query updated"/>
    <s v=""/>
    <x v="0"/>
    <x v="8"/>
    <x v="1"/>
    <s v=""/>
  </r>
  <r>
    <s v="Bug"/>
    <s v="MEM-19788"/>
    <s v="The system displayed browser(Safari) autofill while adding the organization name on the MEM application"/>
    <s v="Mukesh.Pant"/>
    <s v="soumya.akkimardi"/>
    <x v="1"/>
    <d v="2021-04-27T16:23:00"/>
    <d v="2021-05-28T17:41:00"/>
    <x v="1"/>
    <x v="1"/>
    <x v="0"/>
    <x v="3"/>
    <s v="blank"/>
    <s v=""/>
    <x v="0"/>
    <x v="8"/>
    <x v="1"/>
    <s v=""/>
  </r>
  <r>
    <s v="Bug"/>
    <s v="MEM-19783"/>
    <s v="API : Save Attendee Data - Shows 200 Response where &quot;StatusCode&quot; is 400."/>
    <s v="Sai Kumar Kodipetla"/>
    <s v="Sai Kumar Kodipetla"/>
    <x v="0"/>
    <d v="2021-04-27T15:45:00"/>
    <d v="2021-04-28T13:27:00"/>
    <x v="0"/>
    <x v="0"/>
    <x v="0"/>
    <x v="0"/>
    <s v="This is the structure in all API, we are following if anything wend wrong in repository"/>
    <s v=""/>
    <x v="0"/>
    <x v="8"/>
    <x v="1"/>
    <s v=""/>
  </r>
  <r>
    <s v="Bug"/>
    <s v="MEM-19757"/>
    <s v="Internal Application - The system displayed an error message i.e. ‘Error occurred while updating committee roster’ with the red bar on top of the ‘Committee Details’ page while updating the ‘Officer Title’ on the ‘Committee Roster’ grid"/>
    <s v="Pabitra Samal"/>
    <s v="Pabitra Samal"/>
    <x v="0"/>
    <d v="2021-04-27T11:49:00"/>
    <d v="2021-04-28T09:32:00"/>
    <x v="3"/>
    <x v="0"/>
    <x v="0"/>
    <x v="5"/>
    <s v="Audit Log Information was modified by Hakuna's changes."/>
    <s v="UAT defect"/>
    <x v="7"/>
    <x v="8"/>
    <x v="1"/>
    <n v="0"/>
  </r>
  <r>
    <s v="Bug"/>
    <s v="MEM-19756"/>
    <s v="The system didn't display the 'Committee(s) you want to join:’ subheader on the 'Review Your Application' step on the 'Join Additional Committees' form page"/>
    <s v="soumya.akkimardi"/>
    <s v="soumya.akkimardi"/>
    <x v="0"/>
    <d v="2021-04-27T11:17:00"/>
    <d v="2021-04-27T15:53:00"/>
    <x v="1"/>
    <x v="1"/>
    <x v="0"/>
    <x v="2"/>
    <s v="User Story Mismatch"/>
    <s v="UAT - V - BUG"/>
    <x v="7"/>
    <x v="8"/>
    <x v="1"/>
    <n v="0"/>
  </r>
  <r>
    <s v="Bug"/>
    <s v="MEM-19750"/>
    <s v="Insecure Direct Object Reference - DAST (Dynamic Application Security Testing)"/>
    <s v="vikas choudhary"/>
    <s v="Arunchand Kakkireni"/>
    <x v="1"/>
    <d v="2021-04-27T10:22:00"/>
    <d v="2021-05-06T16:42:00"/>
    <x v="1"/>
    <x v="1"/>
    <x v="0"/>
    <x v="3"/>
    <s v="blank"/>
    <s v="UAT - V - BUG"/>
    <x v="7"/>
    <x v="8"/>
    <x v="1"/>
    <n v="0"/>
  </r>
  <r>
    <s v="Bug"/>
    <s v="MEM-19741"/>
    <s v="UI : Unable to get results when we enter the text and click on Enter "/>
    <s v="Siddhartha Mutyala"/>
    <s v="Siddhartha Mutyala"/>
    <x v="0"/>
    <d v="2021-04-26T16:37:00"/>
    <d v="2021-05-12T16:00:00"/>
    <x v="1"/>
    <x v="1"/>
    <x v="0"/>
    <x v="2"/>
    <s v="There was no such requirement mention"/>
    <s v="UAT - V - BUG"/>
    <x v="7"/>
    <x v="9"/>
    <x v="1"/>
    <n v="0"/>
  </r>
  <r>
    <s v="Bug"/>
    <s v="MEM-19739"/>
    <s v="Internal App- Member Details Page- Copyright acceptance timestamp is display as '--' when Organizational member is Reinstatement"/>
    <s v="priyanka.bollaboina"/>
    <s v="priyanka.bollaboina"/>
    <x v="0"/>
    <d v="2021-04-26T16:04:00"/>
    <d v="2021-05-28T12:51:00"/>
    <x v="0"/>
    <x v="0"/>
    <x v="0"/>
    <x v="5"/>
    <s v="As required we will implement in next sprint."/>
    <s v="UAT - V - BUG"/>
    <x v="7"/>
    <x v="9"/>
    <x v="1"/>
    <n v="0"/>
  </r>
  <r>
    <s v="Bug"/>
    <s v="MEM-19689"/>
    <s v="The tax is not included in the 'Membership Fee' field on the 'Membership Invoice or Receipt'"/>
    <s v="Pabitra Samal"/>
    <s v="Pabitra Samal"/>
    <x v="0"/>
    <d v="2021-04-23T14:30:00"/>
    <d v="2021-04-27T11:58:00"/>
    <x v="1"/>
    <x v="0"/>
    <x v="0"/>
    <x v="5"/>
    <s v="API was not working"/>
    <s v="UAT - V - BUG"/>
    <x v="7"/>
    <x v="9"/>
    <x v="1"/>
    <n v="0"/>
  </r>
  <r>
    <s v="Bug"/>
    <s v="MEM-19665"/>
    <s v="Stage-Regression-Login to Membership Application is not working"/>
    <s v="Sachi Rai"/>
    <s v="Sai Kumar Kodipetla"/>
    <x v="0"/>
    <d v="2021-04-22T17:19:00"/>
    <d v="2021-04-29T19:34:00"/>
    <x v="3"/>
    <x v="3"/>
    <x v="1"/>
    <x v="1"/>
    <s v="Stage Account migration is going on"/>
    <s v="UAT - V - BUG"/>
    <x v="7"/>
    <x v="9"/>
    <x v="1"/>
    <n v="0"/>
  </r>
  <r>
    <s v="Bug"/>
    <s v="MEM-19659"/>
    <s v="API : Session data - Shows 200 Response where &quot;StatusCode&quot; is 400."/>
    <s v="Siddhartha Mutyala"/>
    <s v="Siddhartha Mutyala"/>
    <x v="0"/>
    <d v="2021-04-22T16:03:00"/>
    <d v="2021-04-28T12:59:00"/>
    <x v="0"/>
    <x v="0"/>
    <x v="0"/>
    <x v="0"/>
    <s v="We are following same pattern if anything is coming bad from database repository"/>
    <s v="UAT - V - BUG"/>
    <x v="7"/>
    <x v="9"/>
    <x v="1"/>
    <n v="0"/>
  </r>
  <r>
    <s v="Bug"/>
    <s v="MEM-19647"/>
    <s v="The membership type is not updated to Participating after adding the committees on 'Member Committee Information' grid"/>
    <s v="soumya.akkimardi"/>
    <s v="soumya.akkimardi"/>
    <x v="0"/>
    <d v="2021-04-22T14:41:00"/>
    <d v="2021-04-23T17:03:00"/>
    <x v="3"/>
    <x v="2"/>
    <x v="0"/>
    <x v="2"/>
    <s v="Not Reproducible"/>
    <s v="UAT - V - BUG"/>
    <x v="7"/>
    <x v="9"/>
    <x v="1"/>
    <n v="0"/>
  </r>
  <r>
    <s v="Bug"/>
    <s v="MEM-19612"/>
    <s v="QA: Infra - Pod connectivity Issue"/>
    <s v="Imtiyaz Ahmad"/>
    <s v="Imtiyaz Ahmad"/>
    <x v="1"/>
    <d v="2021-04-21T16:48:00"/>
    <d v="2021-05-28T15:01:00"/>
    <x v="2"/>
    <x v="0"/>
    <x v="2"/>
    <x v="3"/>
    <s v="blank"/>
    <s v="UAT - V - BUG"/>
    <x v="7"/>
    <x v="9"/>
    <x v="1"/>
    <n v="0"/>
  </r>
  <r>
    <s v="Bug"/>
    <s v="MEM-19591"/>
    <s v="Member App - Application slowness"/>
    <s v="Dan Ombati"/>
    <s v="Kishore Linga"/>
    <x v="0"/>
    <d v="2021-04-20T18:39:00"/>
    <d v="2021-05-12T17:34:00"/>
    <x v="3"/>
    <x v="3"/>
    <x v="0"/>
    <x v="7"/>
    <s v="SPB API was not working"/>
    <s v="UAT - V - BUG"/>
    <x v="7"/>
    <x v="9"/>
    <x v="1"/>
    <n v="0"/>
  </r>
  <r>
    <s v="Bug"/>
    <s v="MEM-19555"/>
    <s v="IA - Unable to reactivate the member commitee"/>
    <s v="Pabitra Samal"/>
    <s v="Pabitra Samal"/>
    <x v="0"/>
    <d v="2021-04-20T10:48:00"/>
    <d v="2021-04-22T17:09:00"/>
    <x v="3"/>
    <x v="2"/>
    <x v="0"/>
    <x v="7"/>
    <s v="Max memory of Database exhausted."/>
    <n v="0"/>
    <x v="7"/>
    <x v="9"/>
    <x v="1"/>
    <n v="0"/>
  </r>
  <r>
    <s v="Bug"/>
    <s v="MEM-19554"/>
    <s v="MEM Application - Error message &quot;There seems to be a momentary issue. Please refresh or try again after sometime.&quot; while adding a new committee in 'Join Additional Committees' page"/>
    <s v="Pabitra Samal"/>
    <s v="Pabitra Samal"/>
    <x v="0"/>
    <d v="2021-04-20T10:34:00"/>
    <d v="2021-04-22T17:12:00"/>
    <x v="3"/>
    <x v="0"/>
    <x v="0"/>
    <x v="7"/>
    <s v="Max memory of Database exhausted."/>
    <s v=""/>
    <x v="0"/>
    <x v="9"/>
    <x v="1"/>
    <s v=""/>
  </r>
  <r>
    <s v="Bug"/>
    <s v="MEM-19528"/>
    <s v="Mem App : Unable to view Member and committee information after login to Member app."/>
    <s v="soumya.akkimardi"/>
    <s v="soumya.akkimardi"/>
    <x v="0"/>
    <d v="2021-04-19T13:43:00"/>
    <d v="2021-04-19T17:08:00"/>
    <x v="3"/>
    <x v="2"/>
    <x v="0"/>
    <x v="7"/>
    <s v="Duplicate issue-19518"/>
    <s v=""/>
    <x v="0"/>
    <x v="0"/>
    <x v="1"/>
    <s v=""/>
  </r>
  <r>
    <s v="Bug"/>
    <s v="MEM-19526"/>
    <s v="Internal Staff - After login the page keeps on Loading "/>
    <s v="Pabitra Samal"/>
    <s v="Pabitra Samal"/>
    <x v="0"/>
    <d v="2021-04-19T12:54:00"/>
    <d v="2021-04-27T19:41:00"/>
    <x v="3"/>
    <x v="2"/>
    <x v="0"/>
    <x v="0"/>
    <s v="Max memory of Database exhausted."/>
    <s v=""/>
    <x v="0"/>
    <x v="0"/>
    <x v="1"/>
    <s v=""/>
  </r>
  <r>
    <s v="Bug"/>
    <s v="MEM-19518"/>
    <s v="MEM Application - Unable to login into MEM application, the system is redirecting to 'Membership Types' page"/>
    <s v="Pabitra Samal"/>
    <s v="Pabitra Samal"/>
    <x v="0"/>
    <d v="2021-04-19T09:23:00"/>
    <d v="2021-04-28T20:30:00"/>
    <x v="4"/>
    <x v="0"/>
    <x v="0"/>
    <x v="7"/>
    <s v="RNE Service was down from Infra side."/>
    <s v="UAT  Bug - This issue is picked in sprint 5.1"/>
    <x v="8"/>
    <x v="0"/>
    <x v="1"/>
    <n v="0"/>
  </r>
  <r>
    <s v="Bug"/>
    <s v="MEM-19517"/>
    <s v="Internal Staff application - getting 'unknown Error occurred' message when we add members to the committee"/>
    <s v="soumya.akkimardi"/>
    <s v="Vijaya Durga Bonthu"/>
    <x v="0"/>
    <d v="2021-04-16T20:02:00"/>
    <d v="2021-05-26T22:58:00"/>
    <x v="3"/>
    <x v="2"/>
    <x v="2"/>
    <x v="5"/>
    <s v="Logic was missing on OSL layer"/>
    <s v=""/>
    <x v="0"/>
    <x v="0"/>
    <x v="1"/>
    <s v=""/>
  </r>
  <r>
    <s v="Bug"/>
    <s v="MEM-19506"/>
    <s v="[Invalid] - Member App - HTML text displaying in Select Non-Members list"/>
    <s v="Kishore Linga"/>
    <s v="Kishore Linga"/>
    <x v="0"/>
    <d v="2021-04-16T14:55:00"/>
    <d v="2021-04-27T12:59:00"/>
    <x v="1"/>
    <x v="1"/>
    <x v="0"/>
    <x v="2"/>
    <s v="blank"/>
    <s v=""/>
    <x v="0"/>
    <x v="0"/>
    <x v="1"/>
    <s v=""/>
  </r>
  <r>
    <s v="Bug"/>
    <s v="MEM-19498"/>
    <s v="The system didn't display the audit logs when a new committee is created and when a new member is On-boarded through a manual order process"/>
    <n v="0"/>
    <s v="soumya.akkimardi"/>
    <x v="1"/>
    <d v="2021-04-15T21:26:00"/>
    <d v="2021-05-27T14:26:00"/>
    <x v="0"/>
    <x v="0"/>
    <x v="0"/>
    <x v="3"/>
    <s v="blank"/>
    <s v="This issue is picked in sprint 5.1"/>
    <x v="5"/>
    <x v="0"/>
    <x v="1"/>
    <n v="0"/>
  </r>
  <r>
    <s v="Bug"/>
    <s v="MEM-19494"/>
    <s v="Accessibility Testing: Color contrast ratio fails for few links in Membership login page"/>
    <s v="Mallikarjun Math"/>
    <s v="vinay.datla"/>
    <x v="0"/>
    <d v="2021-04-15T14:51:00"/>
    <d v="2021-05-05T18:20:00"/>
    <x v="0"/>
    <x v="0"/>
    <x v="0"/>
    <x v="5"/>
    <s v="blank"/>
    <s v=""/>
    <x v="0"/>
    <x v="0"/>
    <x v="1"/>
    <s v=""/>
  </r>
  <r>
    <s v="Bug"/>
    <s v="MEM-19439"/>
    <s v="Unable to onboard the 'Organzational' member through the manual order process, the system displayed 'Unknown error occured.' message with a red bar on top when the member click on the 'Submit' button on 'Review Details' page"/>
    <s v="soumya.akkimardi"/>
    <s v="soumya.akkimardi"/>
    <x v="0"/>
    <d v="2021-04-15T12:41:00"/>
    <d v="2021-04-22T14:09:00"/>
    <x v="3"/>
    <x v="2"/>
    <x v="0"/>
    <x v="5"/>
    <s v="Org Rep member feature was not placed"/>
    <s v=""/>
    <x v="0"/>
    <x v="0"/>
    <x v="1"/>
    <s v=""/>
  </r>
  <r>
    <s v="Bug"/>
    <s v="MEM-19426"/>
    <s v="Regression-API-Report Service API's are not working, getting BadGateWay response"/>
    <s v="Sai Kumar Kodipetla"/>
    <s v="Sai Kumar Kodipetla"/>
    <x v="0"/>
    <d v="2021-04-15T09:51:00"/>
    <d v="2021-04-15T17:50:00"/>
    <x v="3"/>
    <x v="2"/>
    <x v="0"/>
    <x v="7"/>
    <s v="Node issue in Infra"/>
    <s v="UAT - V - BUG"/>
    <x v="9"/>
    <x v="0"/>
    <x v="1"/>
    <n v="0"/>
  </r>
  <r>
    <s v="Bug"/>
    <s v="MEM-19425"/>
    <s v="MemberShip Application shows &quot;The Site can't be reached&quot; - Intermittent"/>
    <s v="Kishore Linga"/>
    <s v="Kishore Linga"/>
    <x v="0"/>
    <d v="2021-04-15T09:43:00"/>
    <d v="2021-05-03T22:28:00"/>
    <x v="3"/>
    <x v="3"/>
    <x v="0"/>
    <x v="7"/>
    <s v="blank"/>
    <s v=""/>
    <x v="0"/>
    <x v="0"/>
    <x v="1"/>
    <s v=""/>
  </r>
  <r>
    <s v="Bug"/>
    <s v="MEM-19396"/>
    <s v="UI : Block Schedule : Member facing / Working Schedule Report is shown in the block schedule page, page extended showing the report on the same page."/>
    <s v="Siddhartha Mutyala"/>
    <s v="Siddhartha Mutyala"/>
    <x v="0"/>
    <d v="2021-04-14T12:16:00"/>
    <d v="2021-04-14T18:53:00"/>
    <x v="3"/>
    <x v="2"/>
    <x v="0"/>
    <x v="6"/>
    <s v="When popup was not allowed"/>
    <s v=""/>
    <x v="0"/>
    <x v="0"/>
    <x v="1"/>
    <s v=""/>
  </r>
  <r>
    <s v="Bug"/>
    <s v="MEM-19362"/>
    <s v="Membership Reinstatement - The member account status is not updated to active when member choose a volume from 'Select Your Member Benefit'"/>
    <s v="soumya.akkimardi"/>
    <s v="soumya.akkimardi"/>
    <x v="0"/>
    <d v="2021-04-12T21:07:00"/>
    <d v="2021-04-14T19:52:00"/>
    <x v="3"/>
    <x v="2"/>
    <x v="0"/>
    <x v="5"/>
    <s v="Volume Stock was not accepted"/>
    <s v=""/>
    <x v="0"/>
    <x v="1"/>
    <x v="1"/>
    <s v=""/>
  </r>
  <r>
    <s v="Bug"/>
    <s v="MEM-19336"/>
    <s v="API-Getting 500 internal server error response for Save Attendee "/>
    <s v="Sai Kumar Kodipetla"/>
    <s v="Sai Kumar Kodipetla"/>
    <x v="0"/>
    <d v="2021-04-12T16:09:00"/>
    <d v="2021-05-12T15:59:00"/>
    <x v="2"/>
    <x v="0"/>
    <x v="0"/>
    <x v="5"/>
    <s v="There was one end point which was causing the problem"/>
    <s v=""/>
    <x v="0"/>
    <x v="1"/>
    <x v="1"/>
    <s v=""/>
  </r>
  <r>
    <s v="Bug"/>
    <s v="MEM-19325"/>
    <s v="Membership Invoice or Receipt - Unable to fetch 'Membership Fee' information on clicking 'Get Data' Button "/>
    <s v="Pabitra Samal"/>
    <s v="Pabitra Samal"/>
    <x v="0"/>
    <d v="2021-04-12T14:35:00"/>
    <d v="2021-04-14T19:52:00"/>
    <x v="0"/>
    <x v="0"/>
    <x v="0"/>
    <x v="0"/>
    <s v="Config key missing"/>
    <s v=""/>
    <x v="0"/>
    <x v="1"/>
    <x v="1"/>
    <s v=""/>
  </r>
  <r>
    <s v="Bug"/>
    <s v="MEM-19324"/>
    <s v="Accessibility Testing: Agendas, Minutes and Closing Reports Tracker page and virtual meetings page contains duplicate ID's."/>
    <s v="vinay.datla"/>
    <s v="vinay.datla"/>
    <x v="0"/>
    <d v="2021-04-12T13:11:00"/>
    <d v="2021-04-20T15:01:00"/>
    <x v="0"/>
    <x v="0"/>
    <x v="0"/>
    <x v="5"/>
    <s v="id was added in library and got copied"/>
    <s v=""/>
    <x v="0"/>
    <x v="1"/>
    <x v="1"/>
    <s v=""/>
  </r>
  <r>
    <s v="Bug"/>
    <s v="MEM-19318"/>
    <s v="API :  Getting 200 Response instead of 404 Not found Error when Invalid request passed for Max Last Modified"/>
    <s v="Sai Kumar Kodipetla"/>
    <s v="Sai Kumar Kodipetla"/>
    <x v="0"/>
    <d v="2021-04-12T10:59:00"/>
    <d v="2021-04-14T11:30:00"/>
    <x v="0"/>
    <x v="0"/>
    <x v="0"/>
    <x v="9"/>
    <s v="blank"/>
    <s v=""/>
    <x v="0"/>
    <x v="1"/>
    <x v="1"/>
    <s v=""/>
  </r>
  <r>
    <s v="Bug"/>
    <s v="MEM-19298"/>
    <s v="Accessibility Testing: Issues with side navigation links in meetings &amp; Symposia page."/>
    <s v="vinay.datla"/>
    <s v="vinay.datla"/>
    <x v="0"/>
    <d v="2021-04-09T17:01:00"/>
    <d v="2021-04-28T22:23:00"/>
    <x v="0"/>
    <x v="0"/>
    <x v="0"/>
    <x v="5"/>
    <s v="Specbuilder URL was not clear "/>
    <s v=""/>
    <x v="0"/>
    <x v="1"/>
    <x v="1"/>
    <s v=""/>
  </r>
  <r>
    <s v="Bug"/>
    <s v="MEM-19277"/>
    <s v="UI : Line Schedule : Meeting Room details are NOT displayed for PDF format when compared with Excel"/>
    <s v="Siddhartha Mutyala"/>
    <s v="Siddhartha Mutyala"/>
    <x v="0"/>
    <d v="2021-04-09T15:42:00"/>
    <d v="2021-04-14T18:45:00"/>
    <x v="3"/>
    <x v="2"/>
    <x v="0"/>
    <x v="5"/>
    <s v="blank"/>
    <s v=""/>
    <x v="0"/>
    <x v="1"/>
    <x v="1"/>
    <s v=""/>
  </r>
  <r>
    <s v="Bug"/>
    <s v="MEM-19274"/>
    <s v="UI : Line Schedule : Long Header title's is overlapping the line schedule report logo."/>
    <s v="Siddhartha Mutyala"/>
    <s v="Siddhartha Mutyala"/>
    <x v="0"/>
    <d v="2021-04-09T13:53:00"/>
    <d v="2021-04-14T18:44:00"/>
    <x v="0"/>
    <x v="1"/>
    <x v="0"/>
    <x v="5"/>
    <s v="blank"/>
    <s v="This issue is picked in sprint 5.1"/>
    <x v="10"/>
    <x v="1"/>
    <x v="1"/>
    <n v="0"/>
  </r>
  <r>
    <s v="Bug"/>
    <s v="MEM-19273"/>
    <s v="UI : Line Schedule : In PDF, Records should display the Order by  Start Date / DAY."/>
    <s v="Siddhartha Mutyala"/>
    <s v="Siddhartha Mutyala"/>
    <x v="0"/>
    <d v="2021-04-09T13:37:00"/>
    <d v="2021-04-14T18:44:00"/>
    <x v="3"/>
    <x v="2"/>
    <x v="0"/>
    <x v="2"/>
    <s v="blank"/>
    <s v=""/>
    <x v="0"/>
    <x v="1"/>
    <x v="1"/>
    <s v=""/>
  </r>
  <r>
    <s v="Bug"/>
    <s v="MEM-19255"/>
    <s v="MEM Application - Unable to login into MEM application, the system is redirecting to 'Membership Types' page"/>
    <s v="Pabitra Samal"/>
    <s v="Pabitra Samal"/>
    <x v="0"/>
    <d v="2021-04-09T09:36:00"/>
    <d v="2021-04-14T19:51:00"/>
    <x v="3"/>
    <x v="2"/>
    <x v="0"/>
    <x v="7"/>
    <s v="Not deployment is done to fix this issue in the QA environment. This might be the cause of the intermittent infra issue. "/>
    <s v=""/>
    <x v="0"/>
    <x v="1"/>
    <x v="1"/>
    <s v=""/>
  </r>
  <r>
    <s v="Bug"/>
    <s v="MEM-19254"/>
    <s v="Accessibility Testing: Color contrast ratio fails for few elements in  meetings &amp; symposia and virtual Meetings page."/>
    <s v="vinay.datla"/>
    <s v="vinay.datla"/>
    <x v="0"/>
    <d v="2021-04-08T22:02:00"/>
    <d v="2021-04-28T12:57:00"/>
    <x v="1"/>
    <x v="1"/>
    <x v="0"/>
    <x v="2"/>
    <s v="pattern library issue "/>
    <s v=""/>
    <x v="0"/>
    <x v="1"/>
    <x v="1"/>
    <s v=""/>
  </r>
  <r>
    <s v="Bug"/>
    <s v="MEM-19217"/>
    <s v="UI : Line Schedule : Selected Report Type is displayed twice after clicking on Generate Report"/>
    <s v="Siddhartha Mutyala"/>
    <s v="Siddhartha Mutyala"/>
    <x v="0"/>
    <d v="2021-04-07T17:03:00"/>
    <d v="2021-04-14T11:27:00"/>
    <x v="0"/>
    <x v="0"/>
    <x v="0"/>
    <x v="6"/>
    <s v="blank"/>
    <s v=""/>
    <x v="0"/>
    <x v="1"/>
    <x v="1"/>
    <s v=""/>
  </r>
  <r>
    <s v="Bug"/>
    <s v="MEM-19216"/>
    <s v="UI : Line Schedule : Events are NOT properly displayed when viewed."/>
    <s v="Siddhartha Mutyala"/>
    <s v="Siddhartha Mutyala"/>
    <x v="0"/>
    <d v="2021-04-07T16:55:00"/>
    <d v="2021-04-14T18:43:00"/>
    <x v="0"/>
    <x v="0"/>
    <x v="0"/>
    <x v="5"/>
    <s v="blank"/>
    <s v=""/>
    <x v="0"/>
    <x v="1"/>
    <x v="1"/>
    <s v=""/>
  </r>
  <r>
    <s v="Bug"/>
    <s v="MEM-19206"/>
    <s v="Reinstate Informational Member - The 'Organization Name' is not prepopulated in step1 Informational form page"/>
    <s v="soumya.akkimardi"/>
    <s v="soumya.akkimardi"/>
    <x v="0"/>
    <d v="2021-04-07T15:16:00"/>
    <d v="2021-04-14T19:51:00"/>
    <x v="0"/>
    <x v="0"/>
    <x v="0"/>
    <x v="5"/>
    <s v="Pre-population was not working"/>
    <s v=""/>
    <x v="0"/>
    <x v="1"/>
    <x v="1"/>
    <s v=""/>
  </r>
  <r>
    <s v="Bug"/>
    <s v="MEM-19205"/>
    <s v="UAT_3/24/2021-UAT VII- Stage-IA - Manual order - MEM ORG  "/>
    <s v="srinivas Yellamilli"/>
    <s v="srinivas Yellamilli"/>
    <x v="0"/>
    <d v="2021-04-07T14:29:00"/>
    <d v="2021-05-19T00:09:00"/>
    <x v="0"/>
    <x v="0"/>
    <x v="1"/>
    <x v="2"/>
    <s v="blank"/>
    <s v=""/>
    <x v="0"/>
    <x v="1"/>
    <x v="1"/>
    <s v=""/>
  </r>
  <r>
    <s v="Bug"/>
    <s v="MEM-19204"/>
    <s v="[Invalid] UAT_3/24/2021-UAT VII- Stage-IA - Manual order - MEM ORG  "/>
    <s v="Lisa Sementa"/>
    <s v="srinivas Yellamilli"/>
    <x v="0"/>
    <d v="2021-04-07T14:22:00"/>
    <d v="2021-04-27T12:59:00"/>
    <x v="0"/>
    <x v="0"/>
    <x v="1"/>
    <x v="2"/>
    <s v="Invalid"/>
    <s v=""/>
    <x v="0"/>
    <x v="1"/>
    <x v="1"/>
    <s v=""/>
  </r>
  <r>
    <s v="Bug"/>
    <s v="MEM-19190"/>
    <s v="Invite a Professor - Getting unknown error while saving the data"/>
    <s v="Kishore Linga"/>
    <s v="Kishore Linga"/>
    <x v="0"/>
    <d v="2021-04-07T10:53:00"/>
    <d v="2021-04-09T09:48:00"/>
    <x v="4"/>
    <x v="2"/>
    <x v="0"/>
    <x v="2"/>
    <s v="blank"/>
    <s v=""/>
    <x v="0"/>
    <x v="1"/>
    <x v="1"/>
    <s v=""/>
  </r>
  <r>
    <s v="Bug"/>
    <s v="MEM-19189"/>
    <s v="Membership Report - Unable to fetch member information on clicking GetData Button "/>
    <s v="Pabitra Samal"/>
    <s v="Pabitra Samal"/>
    <x v="0"/>
    <d v="2021-04-07T09:56:00"/>
    <d v="2021-04-14T19:51:00"/>
    <x v="3"/>
    <x v="0"/>
    <x v="0"/>
    <x v="5"/>
    <s v="Code Fixed"/>
    <s v=""/>
    <x v="0"/>
    <x v="1"/>
    <x v="1"/>
    <s v=""/>
  </r>
  <r>
    <s v="Bug"/>
    <s v="MEM-19184"/>
    <s v="UAT_3/24/2021-UAT VII- Stage- Plan Online Mtg(Step 2)"/>
    <s v="srinivas Yellamilli"/>
    <s v="srinivas Yellamilli"/>
    <x v="0"/>
    <d v="2021-04-06T22:26:00"/>
    <d v="2021-04-28T18:26:00"/>
    <x v="0"/>
    <x v="0"/>
    <x v="1"/>
    <x v="5"/>
    <s v="Design code issue"/>
    <s v=""/>
    <x v="0"/>
    <x v="1"/>
    <x v="1"/>
    <s v=""/>
  </r>
  <r>
    <s v="Bug"/>
    <s v="MEM-19162"/>
    <s v="UAT_3/24/2021-UAT VII [IMPROVEMENT]- Stage-Plan Online Mtg(Step 3 for adding members from roster)"/>
    <s v="Niyati kumari"/>
    <s v="srinivas Yellamilli"/>
    <x v="0"/>
    <d v="2021-04-06T16:55:00"/>
    <d v="2021-05-19T00:09:00"/>
    <x v="1"/>
    <x v="1"/>
    <x v="1"/>
    <x v="2"/>
    <s v="blank"/>
    <s v=""/>
    <x v="0"/>
    <x v="1"/>
    <x v="1"/>
    <s v=""/>
  </r>
  <r>
    <s v="Bug"/>
    <s v="MEM-19158"/>
    <s v="Roster Maintenance - Roster application page is buffering and system didn't display roster application"/>
    <s v="Pabitra Samal"/>
    <s v="Pabitra Samal"/>
    <x v="0"/>
    <d v="2021-04-06T14:38:00"/>
    <d v="2021-04-14T19:51:00"/>
    <x v="3"/>
    <x v="0"/>
    <x v="0"/>
    <x v="7"/>
    <s v="Infra team Restarted RM - Nginx Pod "/>
    <s v=""/>
    <x v="0"/>
    <x v="1"/>
    <x v="1"/>
    <s v=""/>
  </r>
  <r>
    <s v="Bug"/>
    <s v="MEM-19157"/>
    <s v="The system displayed a blank page when a member clicks on the “No&quot; Button for the ‘Reinstate Membership’ confirmation pop up"/>
    <s v="Pabitra Samal"/>
    <s v="Pabitra Samal"/>
    <x v="0"/>
    <d v="2021-04-06T14:27:00"/>
    <d v="2021-04-14T19:50:00"/>
    <x v="3"/>
    <x v="0"/>
    <x v="0"/>
    <x v="5"/>
    <s v="Impacted due to Informational Reinstate flow"/>
    <s v=""/>
    <x v="0"/>
    <x v="1"/>
    <x v="1"/>
    <s v=""/>
  </r>
  <r>
    <s v="Bug"/>
    <s v="MEM-19089"/>
    <s v="Manual Order Renewal Process - The system is buffering when a member clicks on the 'Submit' button on the 'Review Details' page"/>
    <s v="soumya.akkimardi"/>
    <s v="soumya.akkimardi"/>
    <x v="0"/>
    <d v="2021-04-05T11:59:00"/>
    <d v="2021-04-14T19:49:00"/>
    <x v="3"/>
    <x v="2"/>
    <x v="0"/>
    <x v="2"/>
    <s v="Miscommunication to QA"/>
    <s v=""/>
    <x v="0"/>
    <x v="2"/>
    <x v="1"/>
    <s v=""/>
  </r>
  <r>
    <s v="Bug"/>
    <s v="MEM-18993"/>
    <s v="Member App- Reinstatement Ballot- Data Page- Error Message is not showing for mandatory field &quot;Which standard you are reinstating?&quot;"/>
    <s v="Siddhartha Mutyala"/>
    <s v="vinay.datla"/>
    <x v="0"/>
    <d v="2021-03-31T14:25:00"/>
    <d v="2021-04-14T11:27:00"/>
    <x v="0"/>
    <x v="0"/>
    <x v="0"/>
    <x v="5"/>
    <s v="blank"/>
    <s v=""/>
    <x v="0"/>
    <x v="2"/>
    <x v="1"/>
    <s v=""/>
  </r>
  <r>
    <s v="Bug"/>
    <s v="MEM-18982"/>
    <s v="Decision on Standard Meta Data API element &quot;Display-Designation&quot;"/>
    <s v="Lisa Sementa"/>
    <s v="vikas choudhary"/>
    <x v="0"/>
    <d v="2021-03-30T20:42:00"/>
    <d v="2021-04-07T17:47:00"/>
    <x v="3"/>
    <x v="1"/>
    <x v="0"/>
    <x v="2"/>
    <s v="blank"/>
    <s v=""/>
    <x v="0"/>
    <x v="2"/>
    <x v="1"/>
    <s v=""/>
  </r>
  <r>
    <s v="Bug"/>
    <s v="MEM-18979"/>
    <s v="Volume info and stock code not populating for all committees"/>
    <s v="Danna Xiaodan Zhuang (US - ADVS)"/>
    <s v="vikas choudhary"/>
    <x v="3"/>
    <d v="2021-03-30T19:05:00"/>
    <d v="2021-05-26T23:06:00"/>
    <x v="3"/>
    <x v="2"/>
    <x v="0"/>
    <x v="3"/>
    <s v="blank"/>
    <s v=""/>
    <x v="0"/>
    <x v="2"/>
    <x v="1"/>
    <s v=""/>
  </r>
  <r>
    <s v="Bug"/>
    <s v="MEM-18972"/>
    <s v="Member App- Ballot Submit- Label For &quot;Select Work Item&quot; Field is not consistent with other fields"/>
    <s v="vinay.datla"/>
    <s v="vinay.datla"/>
    <x v="0"/>
    <d v="2021-03-30T16:30:00"/>
    <d v="2021-05-28T12:57:00"/>
    <x v="1"/>
    <x v="1"/>
    <x v="0"/>
    <x v="5"/>
    <s v="code issue"/>
    <s v=""/>
    <x v="0"/>
    <x v="2"/>
    <x v="1"/>
    <s v=""/>
  </r>
  <r>
    <s v="Bug"/>
    <s v="MEM-18948"/>
    <s v="The system is redirected to the next step when member enter new organization name in the 'Name of the Organizations you are representing' field and clicks on enter button"/>
    <s v="soumya.akkimardi"/>
    <s v="soumya.akkimardi"/>
    <x v="0"/>
    <d v="2021-03-29T20:37:00"/>
    <d v="2021-03-30T17:33:00"/>
    <x v="1"/>
    <x v="1"/>
    <x v="0"/>
    <x v="5"/>
    <s v="blank"/>
    <s v=""/>
    <x v="0"/>
    <x v="3"/>
    <x v="1"/>
    <s v=""/>
  </r>
  <r>
    <s v="Bug"/>
    <s v="MEM-18947"/>
    <s v="Select Your Committee(s) form page - The 'All' button is not removed from the 'Choose Subcommittee' box when a member clicks on the 'Cross' icon displayed on the 'All' button "/>
    <s v="soumya.akkimardi"/>
    <s v="soumya.akkimardi"/>
    <x v="0"/>
    <d v="2021-03-29T18:12:00"/>
    <d v="2021-03-30T17:34:00"/>
    <x v="1"/>
    <x v="1"/>
    <x v="0"/>
    <x v="5"/>
    <s v="blank"/>
    <s v=""/>
    <x v="0"/>
    <x v="3"/>
    <x v="1"/>
    <s v=""/>
  </r>
  <r>
    <s v="Bug"/>
    <s v="MEM-18930"/>
    <s v="Member App-Invite a Colleague- Invitation Form- Getting 404 page if user click on link(www.astm.org/MEMBERSHIP/index.html)"/>
    <s v="vinay.datla"/>
    <s v="vinay.datla"/>
    <x v="0"/>
    <d v="2021-03-26T13:46:00"/>
    <d v="2021-05-28T12:57:00"/>
    <x v="1"/>
    <x v="1"/>
    <x v="0"/>
    <x v="5"/>
    <s v="Wrong url mapped that redirects to 404 page"/>
    <s v=""/>
    <x v="0"/>
    <x v="3"/>
    <x v="1"/>
    <s v=""/>
  </r>
  <r>
    <s v="Bug"/>
    <s v="MEM-18883"/>
    <s v="UI : Sold Out - Committee/Meeting Title should be a clickable URL when Sold-out [SL] status is seen for the records Meeting, Symposia &amp; Workshop"/>
    <s v="Siddhartha Mutyala"/>
    <s v="Siddhartha Mutyala"/>
    <x v="0"/>
    <d v="2021-03-25T16:55:00"/>
    <d v="2021-03-31T20:49:00"/>
    <x v="0"/>
    <x v="2"/>
    <x v="0"/>
    <x v="0"/>
    <s v="blank"/>
    <s v=""/>
    <x v="0"/>
    <x v="3"/>
    <x v="1"/>
    <s v=""/>
  </r>
  <r>
    <s v="Bug"/>
    <s v="MEM-18879"/>
    <s v="When Joining/dropping the sub committee from Manage Committees, Member Committee Information &amp; Committee Roster grid are not getting updated in Internal App."/>
    <s v="soumya.akkimardi"/>
    <s v="Praveen Gautam"/>
    <x v="0"/>
    <d v="2021-03-25T14:46:00"/>
    <d v="2021-04-14T19:49:00"/>
    <x v="0"/>
    <x v="0"/>
    <x v="0"/>
    <x v="5"/>
    <s v="Officer Title updation in DB for subcommittees"/>
    <s v=""/>
    <x v="0"/>
    <x v="3"/>
    <x v="1"/>
    <s v=""/>
  </r>
  <r>
    <s v="Bug"/>
    <s v="MEM-18878"/>
    <s v="Sub-committees list is not sorted in Manage Committees, Reinstate, On-boarding the Membership."/>
    <s v="soumya.akkimardi"/>
    <s v="Praveen Gautam"/>
    <x v="0"/>
    <d v="2021-03-25T13:33:00"/>
    <d v="2021-04-14T19:49:00"/>
    <x v="0"/>
    <x v="0"/>
    <x v="0"/>
    <x v="7"/>
    <s v="Sorted the committees list"/>
    <s v=""/>
    <x v="0"/>
    <x v="3"/>
    <x v="1"/>
    <s v=""/>
  </r>
  <r>
    <s v="Bug"/>
    <s v="MEM-18877"/>
    <s v="Accessibility Testing: Issues with the labels in meetings &amp; symposia and virtual meetings page."/>
    <s v="vinay.datla"/>
    <s v="vinay.datla"/>
    <x v="0"/>
    <d v="2021-03-25T13:12:00"/>
    <d v="2021-04-14T19:15:00"/>
    <x v="0"/>
    <x v="0"/>
    <x v="0"/>
    <x v="5"/>
    <s v="no label in design or story"/>
    <s v=""/>
    <x v="0"/>
    <x v="3"/>
    <x v="1"/>
    <s v=""/>
  </r>
  <r>
    <s v="Bug"/>
    <s v="MEM-18867"/>
    <s v="Accessibility Testing: No alt text is displayed for the images present in Meetings &amp; Symposia page."/>
    <s v="Siddhartha Mutyala"/>
    <s v="vinay.datla"/>
    <x v="0"/>
    <d v="2021-03-25T12:00:00"/>
    <d v="2021-04-15T15:59:00"/>
    <x v="0"/>
    <x v="0"/>
    <x v="0"/>
    <x v="5"/>
    <s v="ALT was missing from Image"/>
    <s v="This issue is picked in sprint 5.1"/>
    <x v="5"/>
    <x v="3"/>
    <x v="1"/>
    <n v="0"/>
  </r>
  <r>
    <s v="Bug"/>
    <s v="MEM-18866"/>
    <s v="Dockerfile Misconfiguration: Default User Privilege - SAST (Static Application Security Testing)"/>
    <s v="Arunchand Kakkireni"/>
    <s v="Arunchand Kakkireni"/>
    <x v="0"/>
    <d v="2021-03-25T11:15:00"/>
    <d v="2021-05-19T19:33:00"/>
    <x v="1"/>
    <x v="1"/>
    <x v="0"/>
    <x v="5"/>
    <s v="blank"/>
    <s v=""/>
    <x v="0"/>
    <x v="3"/>
    <x v="1"/>
    <s v=""/>
  </r>
  <r>
    <s v="Bug"/>
    <s v="MEM-18854"/>
    <s v="UAT_3/23/2021-UAT VII- Stage-Collab area not enabled for the Technical contact of a work item."/>
    <s v="srinivas Yellamilli"/>
    <s v="srinivas Yellamilli"/>
    <x v="0"/>
    <d v="2021-03-24T17:07:00"/>
    <d v="2021-05-28T12:58:00"/>
    <x v="3"/>
    <x v="2"/>
    <x v="1"/>
    <x v="5"/>
    <s v="Due to updated system API."/>
    <s v=""/>
    <x v="0"/>
    <x v="3"/>
    <x v="1"/>
    <s v=""/>
  </r>
  <r>
    <s v="Bug"/>
    <s v="MEM-18853"/>
    <s v="UI : Symposium &amp; Workshop - Committee Tile is NOT properly displayed. "/>
    <s v="Naresh Patel"/>
    <s v="Siddhartha Mutyala"/>
    <x v="0"/>
    <d v="2021-03-24T17:00:00"/>
    <d v="2021-03-29T02:11:00"/>
    <x v="0"/>
    <x v="0"/>
    <x v="0"/>
    <x v="1"/>
    <s v="Bad data setup in Aventri."/>
    <s v=""/>
    <x v="0"/>
    <x v="3"/>
    <x v="1"/>
    <s v=""/>
  </r>
  <r>
    <s v="Bug"/>
    <s v="MEM-18830"/>
    <s v="IA App - The Member name is not displayed in the 'Chair' column in the 'Committee' list page but the member who's an officer with the designation 'Chair' is displayed in the &quot;Committee Roster&quot; grid and in the &quot;Member Committee&quot; full-screen pop up"/>
    <s v="Pabitra Samal"/>
    <s v="Pabitra Samal"/>
    <x v="0"/>
    <d v="2021-03-24T12:22:00"/>
    <d v="2021-03-31T12:33:00"/>
    <x v="1"/>
    <x v="0"/>
    <x v="0"/>
    <x v="5"/>
    <s v="Mongo Syncing issue"/>
    <s v=""/>
    <x v="0"/>
    <x v="3"/>
    <x v="1"/>
    <s v=""/>
  </r>
  <r>
    <s v="Bug"/>
    <s v="MEM-18829"/>
    <s v="Member Onboarding - Unable to get Auto Suggestion in 'Organization Name' field "/>
    <s v="Pabitra Samal"/>
    <s v="Pabitra Samal"/>
    <x v="0"/>
    <d v="2021-03-24T12:08:00"/>
    <d v="2021-03-25T11:27:00"/>
    <x v="3"/>
    <x v="0"/>
    <x v="0"/>
    <x v="5"/>
    <s v="Impacted by implementation of System API changes"/>
    <s v=""/>
    <x v="0"/>
    <x v="3"/>
    <x v="1"/>
    <s v=""/>
  </r>
  <r>
    <s v="Bug"/>
    <s v="MEM-18828"/>
    <s v="Regression-Error message is not displaying when submitting Minutes Or Agenda without selecting Minutes or Agenda radio button"/>
    <s v="Sai Kumar Kodipetla"/>
    <s v="Sai Kumar Kodipetla"/>
    <x v="0"/>
    <d v="2021-03-24T11:53:00"/>
    <d v="2021-04-14T11:30:00"/>
    <x v="1"/>
    <x v="1"/>
    <x v="0"/>
    <x v="5"/>
    <s v="blank"/>
    <s v=""/>
    <x v="0"/>
    <x v="3"/>
    <x v="1"/>
    <s v=""/>
  </r>
  <r>
    <s v="Bug"/>
    <s v="MEM-18754"/>
    <s v="API-All the API's returning response as 502-BadGateway"/>
    <s v="Sachi Rai"/>
    <s v="Sai Kumar Kodipetla"/>
    <x v="0"/>
    <d v="2021-03-22T11:24:00"/>
    <d v="2021-04-14T11:26:00"/>
    <x v="4"/>
    <x v="3"/>
    <x v="0"/>
    <x v="9"/>
    <s v="blank"/>
    <s v=""/>
    <x v="0"/>
    <x v="3"/>
    <x v="1"/>
    <s v=""/>
  </r>
  <r>
    <s v="Bug"/>
    <s v="MEM-18753"/>
    <s v="UI : Proposal for Symposium - Sponsoring Technical Committee details are NOT displayed in the list."/>
    <s v="Siddhartha Mutyala"/>
    <s v="Siddhartha Mutyala"/>
    <x v="0"/>
    <d v="2021-03-22T11:15:00"/>
    <d v="2021-04-14T11:26:00"/>
    <x v="3"/>
    <x v="3"/>
    <x v="0"/>
    <x v="7"/>
    <s v="blank"/>
    <s v=""/>
    <x v="0"/>
    <x v="3"/>
    <x v="1"/>
    <s v=""/>
  </r>
  <r>
    <s v="Bug"/>
    <s v="MEM-18723"/>
    <s v="MEM Application - Unable to login into MEM application, the system is redirecting to 'Membership Types' page "/>
    <s v="soumya.akkimardi"/>
    <s v="soumya.akkimardi"/>
    <x v="0"/>
    <d v="2021-03-18T20:36:00"/>
    <d v="2021-04-09T09:41:00"/>
    <x v="4"/>
    <x v="2"/>
    <x v="0"/>
    <x v="7"/>
    <s v="EKS Node was not in ready state"/>
    <s v=""/>
    <x v="0"/>
    <x v="3"/>
    <x v="1"/>
    <s v=""/>
  </r>
  <r>
    <s v="Bug"/>
    <s v="MEM-18717"/>
    <s v="Regression: Internal App: Add/Update Organization is not working"/>
    <s v="Sai Kumar Kodipetla"/>
    <s v="Sai Kumar Kodipetla"/>
    <x v="0"/>
    <d v="2021-03-18T18:42:00"/>
    <d v="2021-04-14T11:30:00"/>
    <x v="0"/>
    <x v="0"/>
    <x v="0"/>
    <x v="5"/>
    <s v="That was caused because of Mem-org new development going on"/>
    <s v=""/>
    <x v="0"/>
    <x v="3"/>
    <x v="1"/>
    <s v=""/>
  </r>
  <r>
    <s v="Bug"/>
    <s v="MEM-18711"/>
    <s v="Stage:Intermittent Issue: The left panel in 'My ASTM' landing page is not showing up"/>
    <s v="Sai Kumar Kodipetla"/>
    <s v="Sai Kumar Kodipetla"/>
    <x v="0"/>
    <d v="2021-03-18T17:37:00"/>
    <d v="2021-04-14T11:30:00"/>
    <x v="3"/>
    <x v="2"/>
    <x v="0"/>
    <x v="7"/>
    <s v="MAE issue"/>
    <s v=""/>
    <x v="0"/>
    <x v="3"/>
    <x v="1"/>
    <s v=""/>
  </r>
  <r>
    <s v="Bug"/>
    <s v="MEM-18639"/>
    <s v="Reinstate Form Page - No response from the system when a member clicks on the 'Yes' button from the 'Cancel' confirmation pop up"/>
    <s v="soumya.akkimardi"/>
    <s v="soumya.akkimardi"/>
    <x v="0"/>
    <d v="2021-03-18T12:59:00"/>
    <d v="2021-04-01T11:48:00"/>
    <x v="0"/>
    <x v="0"/>
    <x v="0"/>
    <x v="5"/>
    <s v="Exception handled."/>
    <s v=""/>
    <x v="0"/>
    <x v="3"/>
    <x v="1"/>
    <s v=""/>
  </r>
  <r>
    <s v="Bug"/>
    <s v="MEM-18634"/>
    <s v="Internal App- Member Management- Status is displayed as Historical in Member list page but in Member details  page displayed as Active"/>
    <s v="Rajyalakshmi"/>
    <s v="vinay.datla"/>
    <x v="0"/>
    <d v="2021-03-17T21:30:00"/>
    <d v="2021-05-28T12:54:00"/>
    <x v="3"/>
    <x v="0"/>
    <x v="0"/>
    <x v="5"/>
    <s v="blank"/>
    <s v="Improvement : Raised in Sprint 5.1"/>
    <x v="6"/>
    <x v="3"/>
    <x v="1"/>
    <n v="0"/>
  </r>
  <r>
    <s v="Bug"/>
    <s v="MEM-18619"/>
    <s v="UI : Proposal for Symposium - Validation error message : momentary issue is shown when junk data is entered in all mandatory fields."/>
    <s v="Siddhartha Mutyala"/>
    <s v="Siddhartha Mutyala"/>
    <x v="0"/>
    <d v="2021-03-17T18:21:00"/>
    <d v="2021-05-12T15:55:00"/>
    <x v="3"/>
    <x v="1"/>
    <x v="0"/>
    <x v="1"/>
    <s v="Maximum length we fixed as improvement."/>
    <s v=""/>
    <x v="0"/>
    <x v="3"/>
    <x v="1"/>
    <s v=""/>
  </r>
  <r>
    <s v="Bug"/>
    <s v="MEM-18612"/>
    <s v="[Improvement]- UI : Proposal for Symposium - End Time should be greater than Start Time &amp; Lesser than start time should get grey out"/>
    <s v="Siddhartha Mutyala"/>
    <s v="Siddhartha Mutyala"/>
    <x v="0"/>
    <d v="2021-03-17T17:05:00"/>
    <d v="2021-04-29T17:03:00"/>
    <x v="0"/>
    <x v="0"/>
    <x v="0"/>
    <x v="2"/>
    <s v="This was completely improvement, not mention in original story"/>
    <s v=""/>
    <x v="0"/>
    <x v="3"/>
    <x v="1"/>
    <s v=""/>
  </r>
  <r>
    <s v="Bug"/>
    <s v="MEM-18610"/>
    <s v="UI : Proposal for Symposium - Type of ASTM Publisher Tool Tip Spell errors."/>
    <s v="Siddhartha Mutyala"/>
    <s v="Siddhartha Mutyala"/>
    <x v="0"/>
    <d v="2021-03-17T16:22:00"/>
    <d v="2021-04-14T11:27:00"/>
    <x v="0"/>
    <x v="0"/>
    <x v="0"/>
    <x v="5"/>
    <s v="That was spelling mistake"/>
    <s v=""/>
    <x v="0"/>
    <x v="3"/>
    <x v="1"/>
    <s v=""/>
  </r>
  <r>
    <s v="Bug"/>
    <s v="MEM-18608"/>
    <s v="UI : Proposal for Symposium - Start Date Tool Tip is NOT present."/>
    <s v="Siddhartha Mutyala"/>
    <s v="Siddhartha Mutyala"/>
    <x v="0"/>
    <d v="2021-03-17T16:05:00"/>
    <d v="2021-04-14T11:27:00"/>
    <x v="0"/>
    <x v="0"/>
    <x v="0"/>
    <x v="5"/>
    <s v="Missing from implementation"/>
    <s v=""/>
    <x v="0"/>
    <x v="3"/>
    <x v="1"/>
    <s v=""/>
  </r>
  <r>
    <s v="Bug"/>
    <s v="MEM-18606"/>
    <s v="UI : Proposal for Symposium - Sponsoring Technical Committee's should be in ASC order format &amp; Committees are NOT properly aligned."/>
    <s v="Siddhartha Mutyala"/>
    <s v="Siddhartha Mutyala"/>
    <x v="0"/>
    <d v="2021-03-17T15:59:00"/>
    <d v="2021-04-14T11:27:00"/>
    <x v="0"/>
    <x v="2"/>
    <x v="0"/>
    <x v="2"/>
    <s v="Sorting was not mentioned in requirement"/>
    <s v=""/>
    <x v="0"/>
    <x v="3"/>
    <x v="1"/>
    <s v=""/>
  </r>
  <r>
    <s v="Bug"/>
    <s v="MEM-18595"/>
    <s v="UI : Performance issue - Meetings &amp; Symposia page loading is taking too long to load."/>
    <s v="Siddhartha Mutyala"/>
    <s v="Siddhartha Mutyala"/>
    <x v="0"/>
    <d v="2021-03-17T10:43:00"/>
    <d v="2021-04-14T11:27:00"/>
    <x v="3"/>
    <x v="0"/>
    <x v="0"/>
    <x v="7"/>
    <s v="QA server infra issue"/>
    <s v=""/>
    <x v="0"/>
    <x v="3"/>
    <x v="1"/>
    <s v=""/>
  </r>
  <r>
    <s v="Bug"/>
    <s v="MEM-18593"/>
    <s v="Manual Order Reinstate - The system displayed an error message i.e. &quot;Error occurred while listing users&quot; with a red bar on top of the page when we click on the 'Submit' button on the review page while reinstating the member"/>
    <s v="soumya.akkimardi"/>
    <s v="soumya.akkimardi"/>
    <x v="0"/>
    <d v="2021-03-17T00:44:00"/>
    <d v="2021-03-31T13:20:00"/>
    <x v="3"/>
    <x v="2"/>
    <x v="0"/>
    <x v="5"/>
    <s v="MEM-ORG Query updated"/>
    <s v=""/>
    <x v="0"/>
    <x v="3"/>
    <x v="1"/>
    <s v=""/>
  </r>
  <r>
    <s v="Bug"/>
    <s v="MEM-18588"/>
    <s v="[INVALID] - Membership Invoice or Receipt - When we click on 'Generate Invoice'/'Generate Invoice Stock' OR 'Generate Receipt'/'Generate Receipt Stock' button system display the form in new tab window and got closed by it self automatically"/>
    <s v="soumya.akkimardi"/>
    <s v="soumya.akkimardi"/>
    <x v="0"/>
    <d v="2021-03-16T23:46:00"/>
    <d v="2021-03-17T14:15:00"/>
    <x v="3"/>
    <x v="2"/>
    <x v="0"/>
    <x v="2"/>
    <s v="System/Browser configuration issue"/>
    <s v=""/>
    <x v="0"/>
    <x v="3"/>
    <x v="1"/>
    <s v=""/>
  </r>
  <r>
    <s v="Bug"/>
    <s v="MEM-18555"/>
    <s v="Roster Maintenance - Roster application page is buffering and system didn't display roster application"/>
    <s v="Pabitra Samal"/>
    <s v="Pabitra Samal"/>
    <x v="0"/>
    <d v="2021-03-16T17:23:00"/>
    <d v="2021-03-17T15:41:00"/>
    <x v="3"/>
    <x v="0"/>
    <x v="2"/>
    <x v="7"/>
    <s v="RM OSL RNE service was not connecting."/>
    <s v=""/>
    <x v="0"/>
    <x v="3"/>
    <x v="1"/>
    <s v=""/>
  </r>
  <r>
    <s v="Bug"/>
    <s v="MEM-18546"/>
    <s v="Accessibility Testing: No focus is observed and unable to access from the keyboard for ASTM technical committee field in student membership page."/>
    <s v="vinay.datla"/>
    <s v="vinay.datla"/>
    <x v="0"/>
    <d v="2021-03-16T15:19:00"/>
    <d v="2021-04-28T21:18:00"/>
    <x v="0"/>
    <x v="0"/>
    <x v="0"/>
    <x v="5"/>
    <s v="no focus due to non-default form control element"/>
    <s v=""/>
    <x v="0"/>
    <x v="3"/>
    <x v="1"/>
    <s v=""/>
  </r>
  <r>
    <s v="Bug"/>
    <s v="MEM-18538"/>
    <s v="Internal Application - The member names under the 'Chair' column in the 'Committee' list page, in the 'Committee Roster' grid and in data base is not matching"/>
    <s v="Pabitra Samal"/>
    <s v="Pabitra Samal"/>
    <x v="0"/>
    <d v="2021-03-16T13:09:00"/>
    <d v="2021-03-17T15:41:00"/>
    <x v="0"/>
    <x v="0"/>
    <x v="0"/>
    <x v="1"/>
    <s v="Data discrepancy on UI &amp; DB, corrected the data by updating the officer title."/>
    <s v=""/>
    <x v="0"/>
    <x v="3"/>
    <x v="1"/>
    <s v=""/>
  </r>
  <r>
    <s v="Bug"/>
    <s v="MEM-18528"/>
    <s v="Reinstate Senior Member - The system displayed 'My membership is not associated with an organization' checkbox with checked and in read-only form (For member not associated with an organization)"/>
    <s v="soumya.akkimardi"/>
    <s v="soumya.akkimardi"/>
    <x v="0"/>
    <d v="2021-03-16T10:20:00"/>
    <d v="2021-03-17T21:01:00"/>
    <x v="3"/>
    <x v="2"/>
    <x v="0"/>
    <x v="5"/>
    <s v="Org Fields made editable"/>
    <s v=""/>
    <x v="0"/>
    <x v="3"/>
    <x v="1"/>
    <s v=""/>
  </r>
  <r>
    <s v="Bug"/>
    <s v="MEM-18526"/>
    <s v="API :  Getting 200 Response instead of 404 Not found Error when Invalid request passed for Work Item Data"/>
    <s v="Siddhartha Mutyala"/>
    <s v="Siddhartha Mutyala"/>
    <x v="0"/>
    <d v="2021-03-15T21:02:00"/>
    <d v="2021-04-14T11:27:00"/>
    <x v="0"/>
    <x v="0"/>
    <x v="0"/>
    <x v="5"/>
    <s v="Open API structure is like this"/>
    <s v=""/>
    <x v="0"/>
    <x v="3"/>
    <x v="1"/>
    <s v=""/>
  </r>
  <r>
    <s v="Bug"/>
    <s v="MEM-18518"/>
    <s v="Representative Membership Reinstate - By clicking on the ‘Cancel’ button all the Representative Details fields became empty"/>
    <s v="soumya.akkimardi"/>
    <s v="soumya.akkimardi"/>
    <x v="0"/>
    <d v="2021-03-15T15:48:00"/>
    <d v="2021-03-17T15:16:00"/>
    <x v="0"/>
    <x v="0"/>
    <x v="0"/>
    <x v="2"/>
    <s v="Miscommunication in clearing the pre-populated REP info"/>
    <s v=""/>
    <x v="0"/>
    <x v="3"/>
    <x v="1"/>
    <s v=""/>
  </r>
  <r>
    <s v="Bug"/>
    <s v="MEM-18514"/>
    <s v="Representative Membership Reinstate (Where a member is associated with the same organization) - By clicking on the ‘Cancel’ button all Organization Details fields became empty and fields were still in read-only format "/>
    <s v="soumya.akkimardi"/>
    <s v="soumya.akkimardi"/>
    <x v="0"/>
    <d v="2021-03-15T15:26:00"/>
    <d v="2021-03-17T21:01:00"/>
    <x v="3"/>
    <x v="2"/>
    <x v="0"/>
    <x v="2"/>
    <s v="Miscommunication in the requirement."/>
    <s v=""/>
    <x v="0"/>
    <x v="3"/>
    <x v="1"/>
    <s v=""/>
  </r>
  <r>
    <s v="Bug"/>
    <s v="MEM-18503"/>
    <s v="Accessibility Testing: Form elements do not have labels for participating and Organizational membership application page."/>
    <s v="vinay.datla"/>
    <s v="vinay.datla"/>
    <x v="0"/>
    <d v="2021-03-15T13:25:00"/>
    <d v="2021-04-28T21:19:00"/>
    <x v="0"/>
    <x v="0"/>
    <x v="2"/>
    <x v="5"/>
    <s v="HTML Corrected"/>
    <s v=""/>
    <x v="0"/>
    <x v="3"/>
    <x v="1"/>
    <s v=""/>
  </r>
  <r>
    <s v="Bug"/>
    <s v="MEM-18494"/>
    <s v="Accessibility Testing: For participating and Organizational membership application page consists duplicate ID's for few fields."/>
    <s v="vinay.datla"/>
    <s v="vinay.datla"/>
    <x v="0"/>
    <d v="2021-03-15T12:32:00"/>
    <d v="2021-04-28T21:19:00"/>
    <x v="0"/>
    <x v="0"/>
    <x v="0"/>
    <x v="5"/>
    <s v="HTML Corrected"/>
    <s v=""/>
    <x v="0"/>
    <x v="3"/>
    <x v="1"/>
    <s v=""/>
  </r>
  <r>
    <s v="Bug"/>
    <s v="MEM-18493"/>
    <s v="Reinstate Membership - In the &quot;My membership not associated with an organization&quot; confirmation pop up the 'Are' word is displayed twice"/>
    <s v="soumya.akkimardi"/>
    <s v="soumya.akkimardi"/>
    <x v="0"/>
    <d v="2021-03-15T12:01:00"/>
    <d v="2021-03-17T21:00:00"/>
    <x v="1"/>
    <x v="1"/>
    <x v="0"/>
    <x v="5"/>
    <s v="Message text corrected"/>
    <s v=""/>
    <x v="0"/>
    <x v="3"/>
    <x v="1"/>
    <s v=""/>
  </r>
  <r>
    <s v="Bug"/>
    <s v="MEM-18492"/>
    <s v="Roster Maintenance - Roster application page is showing blank page and system didn't display roster application"/>
    <s v="Pabitra Samal"/>
    <s v="Pabitra Samal"/>
    <x v="0"/>
    <d v="2021-03-15T09:33:00"/>
    <d v="2021-03-17T15:41:00"/>
    <x v="3"/>
    <x v="2"/>
    <x v="0"/>
    <x v="7"/>
    <s v="security group got changed."/>
    <s v=""/>
    <x v="0"/>
    <x v="3"/>
    <x v="1"/>
    <s v=""/>
  </r>
  <r>
    <s v="Bug"/>
    <s v="MEM-18475"/>
    <s v="Usability Testing: User is not navigated to the top of the page to check the validation message when any mandatory field is missed."/>
    <s v="Prabhakar Mishra"/>
    <s v="vinay.datla"/>
    <x v="1"/>
    <d v="2021-03-12T19:34:00"/>
    <d v="2021-05-20T06:01:00"/>
    <x v="0"/>
    <x v="0"/>
    <x v="0"/>
    <x v="3"/>
    <s v="blank"/>
    <s v=""/>
    <x v="0"/>
    <x v="3"/>
    <x v="1"/>
    <s v=""/>
  </r>
  <r>
    <s v="Bug"/>
    <s v="MEM-18427"/>
    <s v="Onboarding - Participating screen is not loading "/>
    <s v="Pabitra Samal"/>
    <s v="Pabitra Samal"/>
    <x v="0"/>
    <d v="2021-03-12T08:31:00"/>
    <d v="2021-03-17T20:52:00"/>
    <x v="0"/>
    <x v="0"/>
    <x v="2"/>
    <x v="5"/>
    <s v="Onboarding code fixed"/>
    <s v=""/>
    <x v="0"/>
    <x v="3"/>
    <x v="1"/>
    <s v=""/>
  </r>
  <r>
    <s v="Bug"/>
    <s v="MEM-18426"/>
    <s v="CLONE - Free volume is not visible on the cart page for Organization and Participating membership."/>
    <s v="Tanmay Verma"/>
    <s v="Rahul Sharma"/>
    <x v="0"/>
    <d v="2021-03-11T23:14:00"/>
    <d v="2021-03-17T21:01:00"/>
    <x v="0"/>
    <x v="4"/>
    <x v="0"/>
    <x v="5"/>
    <s v="blank"/>
    <s v=""/>
    <x v="0"/>
    <x v="3"/>
    <x v="1"/>
    <s v=""/>
  </r>
  <r>
    <s v="Bug"/>
    <s v="MEM-18425"/>
    <s v="UI : Search functionality on Meeting and Symposia &amp; workshops is NOT working as expected."/>
    <s v="Siddhartha Mutyala"/>
    <s v="Siddhartha Mutyala"/>
    <x v="0"/>
    <d v="2021-03-11T22:30:00"/>
    <d v="2021-04-14T11:26:00"/>
    <x v="3"/>
    <x v="0"/>
    <x v="0"/>
    <x v="5"/>
    <s v="There was a tricky glitch"/>
    <s v=""/>
    <x v="0"/>
    <x v="3"/>
    <x v="1"/>
    <s v=""/>
  </r>
  <r>
    <s v="Bug"/>
    <s v="MEM-18388"/>
    <s v="Internal Application - The system didn't display the 'Upload Book Volume Movement Information' button on the &quot;Membership Renewal&quot; page"/>
    <s v="soumya.akkimardi"/>
    <s v="soumya.akkimardi"/>
    <x v="0"/>
    <d v="2021-03-10T16:43:00"/>
    <d v="2021-03-12T14:29:00"/>
    <x v="3"/>
    <x v="2"/>
    <x v="0"/>
    <x v="1"/>
    <s v="Book Volume Movement permission retrieved."/>
    <s v=""/>
    <x v="0"/>
    <x v="3"/>
    <x v="1"/>
    <s v=""/>
  </r>
  <r>
    <s v="Bug"/>
    <s v="MEM-18371"/>
    <s v="Internal App- Manual Order- Membership Type is not displayed the same as selected"/>
    <s v="soumya.akkimardi"/>
    <s v="vinay.datla"/>
    <x v="0"/>
    <d v="2021-03-10T13:59:00"/>
    <d v="2021-05-28T12:56:00"/>
    <x v="3"/>
    <x v="2"/>
    <x v="0"/>
    <x v="5"/>
    <s v="Member Type selection controlled"/>
    <s v=""/>
    <x v="0"/>
    <x v="3"/>
    <x v="1"/>
    <s v=""/>
  </r>
  <r>
    <s v="Bug"/>
    <s v="MEM-18354"/>
    <s v="API : Minor Spell mistake message : &quot;Track Name/Aventri ReferenceId is required&quot;, when we get 400 Bad Request."/>
    <s v="Siddhartha Mutyala"/>
    <s v="Siddhartha Mutyala"/>
    <x v="0"/>
    <d v="2021-03-10T12:19:00"/>
    <d v="2021-04-14T11:27:00"/>
    <x v="1"/>
    <x v="1"/>
    <x v="0"/>
    <x v="5"/>
    <s v="Refactor problem"/>
    <s v="This issue is picked in sprint 5.1"/>
    <x v="5"/>
    <x v="3"/>
    <x v="1"/>
    <s v="FollowUp with Nicole - Hakuna"/>
  </r>
  <r>
    <s v="Bug"/>
    <s v="MEM-18344"/>
    <s v="Regression-Stage-Ballot Submission-WorkItem Number is not displayed in Submit and Confirm page with Revision action"/>
    <s v="Sai Kumar Kodipetla"/>
    <s v="Sai Kumar Kodipetla"/>
    <x v="0"/>
    <d v="2021-03-10T00:01:00"/>
    <d v="2021-05-21T18:27:00"/>
    <x v="2"/>
    <x v="1"/>
    <x v="1"/>
    <x v="5"/>
    <s v="Some refactoring caused this"/>
    <s v=""/>
    <x v="0"/>
    <x v="3"/>
    <x v="1"/>
    <s v=""/>
  </r>
  <r>
    <s v="Bug"/>
    <s v="MEM-18343"/>
    <s v="UI :  Event/Committee Title doesn't look highlighted for Meeting &amp; Symposia public page."/>
    <s v="Siddhartha Mutyala"/>
    <s v="Siddhartha Mutyala"/>
    <x v="0"/>
    <d v="2021-03-09T17:40:00"/>
    <d v="2021-04-14T11:27:00"/>
    <x v="0"/>
    <x v="0"/>
    <x v="0"/>
    <x v="0"/>
    <s v="We need to look into think - story book as there is no framework like this"/>
    <s v=""/>
    <x v="0"/>
    <x v="3"/>
    <x v="1"/>
    <s v=""/>
  </r>
  <r>
    <s v="Bug"/>
    <s v="MEM-18334"/>
    <s v="MEM Application Slowness Issue"/>
    <s v="soumya.akkimardi"/>
    <s v="soumya.akkimardi"/>
    <x v="0"/>
    <d v="2021-03-09T13:45:00"/>
    <d v="2021-03-15T21:59:00"/>
    <x v="0"/>
    <x v="2"/>
    <x v="0"/>
    <x v="1"/>
    <s v="Data Migration Issue - One account associated with multiple role (ASTM_MEMBER &amp; MEMBER_USER)"/>
    <s v=""/>
    <x v="0"/>
    <x v="3"/>
    <x v="1"/>
    <s v=""/>
  </r>
  <r>
    <s v="Bug"/>
    <s v="MEM-18284"/>
    <s v="Change Of Employment - The system displayed an &quot;Error Occured&quot; text with a red bar on the step1 form page when a member clicks on the 'Edit' button which is displayed against step1 on the review page"/>
    <s v="soumya.akkimardi"/>
    <s v="soumya.akkimardi"/>
    <x v="0"/>
    <d v="2021-03-05T16:31:00"/>
    <d v="2021-03-17T20:56:00"/>
    <x v="1"/>
    <x v="0"/>
    <x v="0"/>
    <x v="5"/>
    <s v="Route correction"/>
    <s v=""/>
    <x v="0"/>
    <x v="3"/>
    <x v="1"/>
    <s v=""/>
  </r>
  <r>
    <s v="Bug"/>
    <s v="MEM-18281"/>
    <s v="Member Onboard Form Page - For the 'Country' and 'State/Province' fields the exclamation mark &amp; dropdown icon are overlapped"/>
    <s v="soumya.akkimardi"/>
    <s v="soumya.akkimardi"/>
    <x v="0"/>
    <d v="2021-03-05T11:26:00"/>
    <d v="2021-03-17T20:56:00"/>
    <x v="1"/>
    <x v="1"/>
    <x v="0"/>
    <x v="5"/>
    <s v="Class corrected"/>
    <s v="This issue is picked in sprint 5.1"/>
    <x v="11"/>
    <x v="3"/>
    <x v="1"/>
    <n v="0"/>
  </r>
  <r>
    <s v="Bug"/>
    <s v="MEM-18220"/>
    <s v="Unable to view membership benefit &amp; volume in summary page for Reinitiate Participating Member and the edit button for step1 is displayed with value as a secondary button"/>
    <s v="Pabitra Samal"/>
    <s v="Pabitra Samal"/>
    <x v="0"/>
    <d v="2021-03-04T18:02:00"/>
    <d v="2021-04-09T18:38:00"/>
    <x v="0"/>
    <x v="0"/>
    <x v="0"/>
    <x v="5"/>
    <s v="Code fixed"/>
    <s v=""/>
    <x v="0"/>
    <x v="3"/>
    <x v="1"/>
    <s v=""/>
  </r>
  <r>
    <s v="Bug"/>
    <s v="MEM-18202"/>
    <s v="Organization Member Onboard - The system displayed the 'Step 2 - Select Your Committee(s)' header in 'Review Your Application' for the page when the committee is not chosen on the step2 form page"/>
    <s v="soumya.akkimardi"/>
    <s v="soumya.akkimardi"/>
    <x v="0"/>
    <d v="2021-03-04T16:42:00"/>
    <d v="2021-03-12T18:47:00"/>
    <x v="1"/>
    <x v="1"/>
    <x v="0"/>
    <x v="2"/>
    <s v="As per comment, this ticket is invalid as per acceptance criteria of user story and improvement will be created for the same."/>
    <s v=""/>
    <x v="0"/>
    <x v="3"/>
    <x v="1"/>
    <s v=""/>
  </r>
  <r>
    <s v="Bug"/>
    <s v="MEM-18193"/>
    <s v="Participating/Organizational Onboard - System displayed 'Not Now, I'll choose my volume later' text under step3 on the review form page even though the member choose volume on step3 form page "/>
    <s v="soumya.akkimardi"/>
    <s v="soumya.akkimardi"/>
    <x v="0"/>
    <d v="2021-03-04T16:26:00"/>
    <d v="2021-03-11T17:23:00"/>
    <x v="0"/>
    <x v="0"/>
    <x v="0"/>
    <x v="1"/>
    <s v="Volume format data issue"/>
    <s v=""/>
    <x v="0"/>
    <x v="3"/>
    <x v="1"/>
    <s v=""/>
  </r>
  <r>
    <s v="Bug"/>
    <s v="MEM-18178"/>
    <s v="Change Of Employment - For ISO/JOINT Member, the title text on top of the change of employment form page is not consistent"/>
    <s v="soumya.akkimardi"/>
    <s v="soumya.akkimardi"/>
    <x v="0"/>
    <d v="2021-03-04T15:10:00"/>
    <d v="2021-03-17T20:57:00"/>
    <x v="1"/>
    <x v="1"/>
    <x v="0"/>
    <x v="5"/>
    <s v="Corrected the member type header"/>
    <s v=""/>
    <x v="0"/>
    <x v="3"/>
    <x v="1"/>
    <s v=""/>
  </r>
  <r>
    <s v="Bug"/>
    <s v="MEM-18142"/>
    <s v="Participating/Organizational Onboard Review Form - The 'Membership Type/Cost' is not displayed as per the refer design and the cost of membership is not displayed with currency symbol"/>
    <s v="soumya.akkimardi"/>
    <s v="soumya.akkimardi"/>
    <x v="0"/>
    <d v="2021-03-04T13:43:00"/>
    <d v="2021-03-17T20:56:00"/>
    <x v="1"/>
    <x v="1"/>
    <x v="0"/>
    <x v="5"/>
    <s v="Corrected as per design."/>
    <s v="UAT - IV - BUG"/>
    <x v="9"/>
    <x v="3"/>
    <x v="1"/>
    <n v="0"/>
  </r>
  <r>
    <s v="Bug"/>
    <s v="MEM-18127"/>
    <s v="The system displays the incorrect field name in the step2 COE form page for 'Consumer' primary activity"/>
    <s v="soumya.akkimardi"/>
    <s v="soumya.akkimardi"/>
    <x v="0"/>
    <d v="2021-03-03T21:46:00"/>
    <d v="2021-03-17T20:56:00"/>
    <x v="1"/>
    <x v="1"/>
    <x v="0"/>
    <x v="5"/>
    <s v="Field Corrected"/>
    <s v=""/>
    <x v="0"/>
    <x v="3"/>
    <x v="1"/>
    <s v=""/>
  </r>
  <r>
    <s v="Bug"/>
    <s v="MEM-18105"/>
    <s v="UI : Unable to select committees properly from Committee(s) field box "/>
    <s v="Siddhartha Mutyala"/>
    <s v="Siddhartha Mutyala"/>
    <x v="0"/>
    <d v="2021-03-03T15:21:00"/>
    <d v="2021-05-07T11:38:00"/>
    <x v="1"/>
    <x v="1"/>
    <x v="0"/>
    <x v="2"/>
    <s v="This is improvement actually which is changed overall Meeting App"/>
    <s v="Improvement : Raised in Sprint 5.1"/>
    <x v="7"/>
    <x v="3"/>
    <x v="1"/>
    <n v="0"/>
  </r>
  <r>
    <s v="Bug"/>
    <s v="MEM-18101"/>
    <s v="[INVALID] - UI : 'Reset' button functionality should be improved as suggested in the Description."/>
    <s v="Siddhartha Mutyala"/>
    <s v="Siddhartha Mutyala"/>
    <x v="0"/>
    <d v="2021-03-03T14:39:00"/>
    <d v="2021-04-20T13:47:00"/>
    <x v="1"/>
    <x v="1"/>
    <x v="0"/>
    <x v="2"/>
    <s v="That was not in actual requirement, we took it as improvement in different way"/>
    <s v="Improvement : Raised in Sprint 5.1"/>
    <x v="7"/>
    <x v="3"/>
    <x v="1"/>
    <n v="0"/>
  </r>
  <r>
    <s v="Bug"/>
    <s v="MEM-18100"/>
    <s v="[INVALID] - UI : Alert/ warning messages should be displayed when the Sub-Filter is partially selected (or) when we choose wrong format for All Events"/>
    <s v="Siddhartha Mutyala"/>
    <s v="Siddhartha Mutyala"/>
    <x v="0"/>
    <d v="2021-03-03T13:52:00"/>
    <d v="2021-04-20T13:45:00"/>
    <x v="0"/>
    <x v="1"/>
    <x v="0"/>
    <x v="2"/>
    <s v="This was not in actual story, we took improvement in different way"/>
    <s v="UAT - IV - BUG"/>
    <x v="9"/>
    <x v="3"/>
    <x v="1"/>
    <n v="0"/>
  </r>
  <r>
    <s v="Bug"/>
    <s v="MEM-18097"/>
    <s v="[INVALID] IMPROVEMENT - UI : Main Filter by Committee(s) should be Mandatory when Searched - alert message should be displayed when left blank."/>
    <s v="Siddhartha Mutyala"/>
    <s v="Siddhartha Mutyala"/>
    <x v="0"/>
    <d v="2021-03-03T13:32:00"/>
    <d v="2021-04-16T17:07:00"/>
    <x v="0"/>
    <x v="0"/>
    <x v="0"/>
    <x v="2"/>
    <s v="blank"/>
    <s v="UAT - IV - BUG"/>
    <x v="9"/>
    <x v="3"/>
    <x v="1"/>
    <n v="0"/>
  </r>
  <r>
    <s v="Bug"/>
    <s v="MEM-18096"/>
    <s v="UI : Title: &lt;Title of the Meeting&gt; should be Hyperlink for All Events/ Meetings (public page) "/>
    <s v="Siddhartha Mutyala"/>
    <s v="Siddhartha Mutyala"/>
    <x v="0"/>
    <d v="2021-03-03T13:05:00"/>
    <d v="2021-04-14T11:27:00"/>
    <x v="0"/>
    <x v="0"/>
    <x v="0"/>
    <x v="5"/>
    <s v="That was missing from code."/>
    <s v="UAT - IV - BUG"/>
    <x v="9"/>
    <x v="3"/>
    <x v="1"/>
    <n v="0"/>
  </r>
  <r>
    <s v="Bug"/>
    <s v="MEM-18075"/>
    <s v="Participating/ Organizational Member Onboard - In step2 form page the primary activities field should display field type as 'Text Box' but it's displayed as 'Text Area'"/>
    <s v="soumya.akkimardi"/>
    <s v="soumya.akkimardi"/>
    <x v="0"/>
    <d v="2021-03-03T01:16:00"/>
    <d v="2021-03-03T16:43:00"/>
    <x v="0"/>
    <x v="0"/>
    <x v="0"/>
    <x v="2"/>
    <s v="Miscommunication in understanding the requirement as Text Box is broader term for both text field and text area."/>
    <s v=""/>
    <x v="0"/>
    <x v="3"/>
    <x v="1"/>
    <s v=""/>
  </r>
  <r>
    <s v="Bug"/>
    <s v="MEM-18074"/>
    <s v="[INVALID] - UI : Meeting, Symposia and Workshops page looks tiny &amp; shrink &amp; lot of space on right/left side of the page. "/>
    <s v="Siddhartha Mutyala"/>
    <s v="Siddhartha Mutyala"/>
    <x v="0"/>
    <d v="2021-03-03T00:24:00"/>
    <d v="2021-04-20T13:44:00"/>
    <x v="1"/>
    <x v="1"/>
    <x v="0"/>
    <x v="6"/>
    <s v="This occurred as the browser Zoom level was not set to 100%"/>
    <s v="Improvement : Raised in Sprint 5.1"/>
    <x v="7"/>
    <x v="3"/>
    <x v="1"/>
    <n v="0"/>
  </r>
  <r>
    <s v="Bug"/>
    <s v="MEM-18073"/>
    <s v="UI : Related Information is displayed instead of Meeting Information in Meetings/Symposia and Workshops"/>
    <s v="Siddhartha Mutyala"/>
    <s v="Siddhartha Mutyala"/>
    <x v="0"/>
    <d v="2021-03-03T00:13:00"/>
    <d v="2021-04-14T11:27:00"/>
    <x v="1"/>
    <x v="1"/>
    <x v="0"/>
    <x v="2"/>
    <s v="Last moment this wording change was suggested by TCO"/>
    <s v=""/>
    <x v="0"/>
    <x v="3"/>
    <x v="1"/>
    <s v=""/>
  </r>
  <r>
    <s v="Bug"/>
    <s v="MEM-18072"/>
    <s v="[INVALID] UI : Search fields in Meeting/Symposia &amp; Workshop page are NOT properly aligned."/>
    <s v="Siddhartha Mutyala"/>
    <s v="Siddhartha Mutyala"/>
    <x v="0"/>
    <d v="2021-03-03T00:06:00"/>
    <d v="2021-04-15T11:24:00"/>
    <x v="0"/>
    <x v="1"/>
    <x v="0"/>
    <x v="6"/>
    <s v="blank"/>
    <s v=""/>
    <x v="0"/>
    <x v="3"/>
    <x v="1"/>
    <s v=""/>
  </r>
  <r>
    <s v="Bug"/>
    <s v="MEM-18063"/>
    <s v="API :  Getting 200 Response instead of 400 Bad Request when Invalid request passed for Member Data."/>
    <s v="Siddhartha Mutyala"/>
    <s v="Siddhartha Mutyala"/>
    <x v="0"/>
    <d v="2021-03-02T19:21:00"/>
    <d v="2021-04-14T11:27:00"/>
    <x v="0"/>
    <x v="0"/>
    <x v="0"/>
    <x v="5"/>
    <s v="This is something, which we implemented in different way."/>
    <s v=""/>
    <x v="0"/>
    <x v="3"/>
    <x v="1"/>
    <s v=""/>
  </r>
  <r>
    <s v="Bug"/>
    <s v="MEM-18057"/>
    <s v="Accessibility Testing: Select elements must have an accessible name in roster maintenance page."/>
    <s v="vinay.datla"/>
    <s v="vinay.datla"/>
    <x v="0"/>
    <d v="2021-03-02T17:57:00"/>
    <d v="2021-03-26T15:11:00"/>
    <x v="0"/>
    <x v="0"/>
    <x v="0"/>
    <x v="5"/>
    <s v="HTML FIxes"/>
    <s v=""/>
    <x v="0"/>
    <x v="3"/>
    <x v="1"/>
    <s v=""/>
  </r>
  <r>
    <s v="Bug"/>
    <s v="MEM-18045"/>
    <s v="The system displays the incorrect field name in step2 Organization Onboard form page for 'Consumer Advocacy Group' primary activity"/>
    <s v="soumya.akkimardi"/>
    <s v="soumya.akkimardi"/>
    <x v="0"/>
    <d v="2021-03-02T10:06:00"/>
    <d v="2021-03-03T18:10:00"/>
    <x v="1"/>
    <x v="1"/>
    <x v="0"/>
    <x v="5"/>
    <s v="field correction"/>
    <s v=""/>
    <x v="0"/>
    <x v="3"/>
    <x v="1"/>
    <s v=""/>
  </r>
  <r>
    <s v="Bug"/>
    <s v="MEM-18044"/>
    <s v="The static text and field name in the Participating Onboard form page is not displayed appropriately "/>
    <s v="soumya.akkimardi"/>
    <s v="soumya.akkimardi"/>
    <x v="0"/>
    <d v="2021-03-02T09:38:00"/>
    <d v="2021-03-03T18:09:00"/>
    <x v="0"/>
    <x v="0"/>
    <x v="0"/>
    <x v="5"/>
    <s v="Validation &amp; field correction"/>
    <s v=""/>
    <x v="0"/>
    <x v="3"/>
    <x v="1"/>
    <s v=""/>
  </r>
  <r>
    <s v="Bug"/>
    <s v="MEM-18039"/>
    <s v="Accessibility Testing: In Roster Maintenance page tables have duplicate ID's"/>
    <s v="vinay.datla"/>
    <s v="vinay.datla"/>
    <x v="0"/>
    <d v="2021-03-01T20:52:00"/>
    <d v="2021-03-26T14:27:00"/>
    <x v="1"/>
    <x v="1"/>
    <x v="0"/>
    <x v="5"/>
    <s v="Duplication of ID's removed."/>
    <s v=""/>
    <x v="0"/>
    <x v="3"/>
    <x v="1"/>
    <s v=""/>
  </r>
  <r>
    <s v="Bug"/>
    <s v="MEM-18016"/>
    <s v="Internal App- Unable to REACTIVATE COMMITTEE"/>
    <s v="soumya.akkimardi"/>
    <s v="srinivas Yellamilli"/>
    <x v="0"/>
    <d v="2021-03-01T14:19:00"/>
    <d v="2021-03-04T15:22:00"/>
    <x v="3"/>
    <x v="2"/>
    <x v="0"/>
    <x v="5"/>
    <s v="one of the boolean field value was null, it should be true or false "/>
    <s v=""/>
    <x v="0"/>
    <x v="3"/>
    <x v="1"/>
    <s v=""/>
  </r>
  <r>
    <s v="Bug"/>
    <s v="MEM-17985"/>
    <s v="UAT--Standards Tracking EXCEL missing standard title"/>
    <s v="Nicole Baldini"/>
    <s v="Nicole Baldini"/>
    <x v="0"/>
    <d v="2021-02-27T03:25:00"/>
    <d v="2021-04-01T17:29:00"/>
    <x v="2"/>
    <x v="0"/>
    <x v="2"/>
    <x v="5"/>
    <s v="Code was missed that used to pick standard title."/>
    <s v=""/>
    <x v="0"/>
    <x v="3"/>
    <x v="1"/>
    <s v=""/>
  </r>
  <r>
    <s v="Bug"/>
    <s v="MEM-17980"/>
    <s v="Member On-Board - System didn't display 'Informational' membership type "/>
    <s v="soumya.akkimardi"/>
    <s v="soumya.akkimardi"/>
    <x v="0"/>
    <d v="2021-02-26T19:54:00"/>
    <d v="2021-02-26T20:06:00"/>
    <x v="3"/>
    <x v="2"/>
    <x v="0"/>
    <x v="4"/>
    <s v="blank"/>
    <s v=""/>
    <x v="0"/>
    <x v="3"/>
    <x v="1"/>
    <s v=""/>
  </r>
  <r>
    <s v="Bug"/>
    <s v="MEM-17979"/>
    <s v="Manual Order - System showing Paid for Unpaid Participating member in Pop Up"/>
    <s v="Pabitra Samal"/>
    <s v="Pabitra Samal"/>
    <x v="0"/>
    <d v="2021-02-26T18:58:00"/>
    <d v="2021-03-17T20:52:00"/>
    <x v="3"/>
    <x v="0"/>
    <x v="0"/>
    <x v="5"/>
    <s v="Corrected the mapping of Paid Status Id"/>
    <s v=""/>
    <x v="0"/>
    <x v="3"/>
    <x v="1"/>
    <s v=""/>
  </r>
  <r>
    <s v="Bug"/>
    <s v="MEM-17913"/>
    <s v="Unable to login to Member application with Okta enabled accounts"/>
    <s v="Pabitra Samal"/>
    <s v="ilangovan.ponnuraman"/>
    <x v="0"/>
    <d v="2021-02-26T16:27:00"/>
    <d v="2021-03-03T19:15:00"/>
    <x v="4"/>
    <x v="2"/>
    <x v="0"/>
    <x v="1"/>
    <s v="Data corrupted due to data migration. Fixed the issue by updating MAE DB"/>
    <s v=""/>
    <x v="0"/>
    <x v="3"/>
    <x v="1"/>
    <s v=""/>
  </r>
  <r>
    <s v="Bug"/>
    <s v="MEM-17900"/>
    <s v="The 'Paid Status' audit log is not displaying the appropriate result"/>
    <s v="soumya.akkimardi"/>
    <s v="soumya.akkimardi"/>
    <x v="0"/>
    <d v="2021-02-26T15:09:00"/>
    <d v="2021-03-03T10:43:00"/>
    <x v="0"/>
    <x v="0"/>
    <x v="0"/>
    <x v="5"/>
    <s v="Corrected mapping of Paid Status ID"/>
    <s v=""/>
    <x v="0"/>
    <x v="3"/>
    <x v="1"/>
    <s v=""/>
  </r>
  <r>
    <s v="Bug"/>
    <s v="MEM-17753"/>
    <s v="STAGE - Soft delete API not deleting the existing collab area"/>
    <s v="vikas choudhary"/>
    <s v="vikas choudhary"/>
    <x v="0"/>
    <d v="2021-02-19T11:45:00"/>
    <d v="2021-02-22T18:19:00"/>
    <x v="4"/>
    <x v="3"/>
    <x v="1"/>
    <x v="0"/>
    <s v="blank"/>
    <s v=""/>
    <x v="0"/>
    <x v="3"/>
    <x v="1"/>
    <s v=""/>
  </r>
  <r>
    <s v="Bug"/>
    <s v="MEM-17651"/>
    <s v="Refactoring of audit log based on MEM-ORG changes - The 'Paid Status' audit log is not displaying the appropriate result"/>
    <s v="soumya.akkimardi"/>
    <s v="soumya.akkimardi"/>
    <x v="0"/>
    <d v="2021-02-16T20:19:00"/>
    <d v="2021-02-18T12:17:00"/>
    <x v="1"/>
    <x v="0"/>
    <x v="3"/>
    <x v="2"/>
    <s v="Invalid Issue"/>
    <s v=""/>
    <x v="0"/>
    <x v="3"/>
    <x v="1"/>
    <s v=""/>
  </r>
  <r>
    <s v="Bug"/>
    <s v="MEM-17637"/>
    <s v="Member Onboard - System displayed blank screen when we click on 'Organization Address Line 1' field"/>
    <s v="soumya.akkimardi"/>
    <s v="soumya.akkimardi"/>
    <x v="0"/>
    <d v="2021-02-16T14:38:00"/>
    <d v="2021-02-18T12:17:00"/>
    <x v="1"/>
    <x v="1"/>
    <x v="3"/>
    <x v="1"/>
    <s v="Data correction in DB"/>
    <s v=""/>
    <x v="0"/>
    <x v="3"/>
    <x v="1"/>
    <s v=""/>
  </r>
  <r>
    <s v="Bug"/>
    <s v="MEM-17618"/>
    <s v="Member On-Board Form Page - The text under the 'Organizational Details' header should be displayed without punctuation marks"/>
    <s v="soumya.akkimardi"/>
    <s v="soumya.akkimardi"/>
    <x v="0"/>
    <d v="2021-02-15T19:33:00"/>
    <d v="2021-02-18T12:17:00"/>
    <x v="1"/>
    <x v="1"/>
    <x v="3"/>
    <x v="2"/>
    <s v="There was gap in Requirement Clarity."/>
    <s v=""/>
    <x v="0"/>
    <x v="3"/>
    <x v="1"/>
    <s v=""/>
  </r>
  <r>
    <s v="Bug"/>
    <s v="MEM-17617"/>
    <s v="Organization Member Onboard - &quot;Organization Address Line 1&quot; field is not displaying results based on the partial match condition."/>
    <s v="soumya.akkimardi"/>
    <s v="soumya.akkimardi"/>
    <x v="0"/>
    <d v="2021-02-15T17:49:00"/>
    <d v="2021-02-18T12:17:00"/>
    <x v="1"/>
    <x v="1"/>
    <x v="3"/>
    <x v="5"/>
    <s v="Auto-suggestion API partial match condition added"/>
    <s v=""/>
    <x v="0"/>
    <x v="3"/>
    <x v="1"/>
    <s v=""/>
  </r>
  <r>
    <s v="Bug"/>
    <s v="MEM-17615"/>
    <s v="Participating Member Onboard - The 'State/Province' field displayed the 'Required Field' message when it's not a mandatory field "/>
    <s v="soumya.akkimardi"/>
    <s v="soumya.akkimardi"/>
    <x v="0"/>
    <d v="2021-02-15T17:16:00"/>
    <d v="2021-02-18T12:17:00"/>
    <x v="1"/>
    <x v="1"/>
    <x v="3"/>
    <x v="5"/>
    <s v="Validation fixed"/>
    <s v=""/>
    <x v="0"/>
    <x v="3"/>
    <x v="1"/>
    <s v=""/>
  </r>
  <r>
    <s v="Bug"/>
    <s v="MEM-17594"/>
    <s v="Duplicate data is displayed in the standards tracking detail page"/>
    <s v="Aanchal Bhandari"/>
    <s v="Rajyalakshmi"/>
    <x v="0"/>
    <d v="2021-02-15T15:19:00"/>
    <d v="2021-03-05T13:09:00"/>
    <x v="0"/>
    <x v="0"/>
    <x v="1"/>
    <x v="5"/>
    <s v="blank"/>
    <s v=""/>
    <x v="0"/>
    <x v="3"/>
    <x v="1"/>
    <s v=""/>
  </r>
  <r>
    <s v="Bug"/>
    <s v="MEM-17525"/>
    <s v="Student Member On-board - When member clicks on 'Become a Student Member' button system is re-directing &quot;Benefits for ASTM Student members&quot;"/>
    <s v="Pabitra Samal"/>
    <s v="Pabitra Samal"/>
    <x v="0"/>
    <d v="2021-02-12T13:50:00"/>
    <d v="2021-03-18T13:52:00"/>
    <x v="3"/>
    <x v="0"/>
    <x v="0"/>
    <x v="2"/>
    <s v="Other Application Dependencies Issues -[Depends on Public Team]"/>
    <s v=""/>
    <x v="0"/>
    <x v="3"/>
    <x v="1"/>
    <s v=""/>
  </r>
  <r>
    <s v="Bug"/>
    <s v="MEM-17523"/>
    <s v="API-API is not fetching the Minutes document for only provided committee Id, It fetching all committee minutes documents"/>
    <s v="Sai Kumar Kodipetla"/>
    <s v="Sai Kumar Kodipetla"/>
    <x v="0"/>
    <d v="2021-02-12T13:30:00"/>
    <d v="2021-04-14T11:27:00"/>
    <x v="0"/>
    <x v="0"/>
    <x v="0"/>
    <x v="1"/>
    <s v="Invalid Bug"/>
    <s v=""/>
    <x v="0"/>
    <x v="3"/>
    <x v="1"/>
    <s v=""/>
  </r>
  <r>
    <s v="Bug"/>
    <s v="MEM-17522"/>
    <s v="API-API is not fetching the Agenda document for provided committee Id"/>
    <s v="Sai Kumar Kodipetla"/>
    <s v="Sai Kumar Kodipetla"/>
    <x v="0"/>
    <d v="2021-02-12T13:05:00"/>
    <d v="2021-04-14T11:27:00"/>
    <x v="3"/>
    <x v="2"/>
    <x v="0"/>
    <x v="1"/>
    <s v="Invalid Bug"/>
    <s v=""/>
    <x v="0"/>
    <x v="3"/>
    <x v="1"/>
    <s v=""/>
  </r>
  <r>
    <s v="Bug"/>
    <s v="MEM-17521"/>
    <s v="UAT_1/27/2021 - Membership Info -&gt; Print Member Invoice OR View Print Member Invoice link on the left navigation - Unable to verify  if fee changed for Rep, as it does not appear a Rep account is set up in MemAppStage"/>
    <s v="soumya.akkimardi"/>
    <s v="soumya.akkimardi"/>
    <x v="0"/>
    <d v="2021-02-12T12:47:00"/>
    <d v="2021-04-14T16:19:00"/>
    <x v="0"/>
    <x v="0"/>
    <x v="1"/>
    <x v="2"/>
    <s v="blank"/>
    <s v="As per the comments added we validated"/>
    <x v="12"/>
    <x v="3"/>
    <x v="1"/>
    <s v="???"/>
  </r>
  <r>
    <s v="Bug"/>
    <s v="MEM-17502"/>
    <s v="UAT_1/27/2021-UAT V - Stage- Work Item Admin "/>
    <s v="Vijaya Durga Bonthu"/>
    <s v="srinivas Yellamilli"/>
    <x v="1"/>
    <d v="2021-02-11T18:16:00"/>
    <d v="2021-05-20T06:01:00"/>
    <x v="0"/>
    <x v="0"/>
    <x v="1"/>
    <x v="3"/>
    <s v="blank"/>
    <s v="There is a call with Bev in next week for all her UAT feedback"/>
    <x v="13"/>
    <x v="3"/>
    <x v="1"/>
    <n v="0"/>
  </r>
  <r>
    <s v="Bug"/>
    <s v="MEM-17501"/>
    <s v="UAT_1/27/2021-UAT V - Stage-Meetings Related"/>
    <s v="Gaurav Upreti"/>
    <s v="srinivas Yellamilli"/>
    <x v="0"/>
    <d v="2021-02-11T18:10:00"/>
    <d v="2021-04-27T17:24:00"/>
    <x v="0"/>
    <x v="0"/>
    <x v="0"/>
    <x v="1"/>
    <s v="blank"/>
    <s v="Will be tested in Sprint 5.5(Timon)"/>
    <x v="7"/>
    <x v="3"/>
    <x v="1"/>
    <n v="0"/>
  </r>
  <r>
    <s v="Bug"/>
    <s v="MEM-17500"/>
    <s v="UAT_1/27/2021- UAT V - Stage -Collab area listing &amp; redirection"/>
    <s v="Beverly Benson"/>
    <s v="srinivas Yellamilli"/>
    <x v="0"/>
    <d v="2021-02-11T18:07:00"/>
    <d v="2021-04-01T18:26:00"/>
    <x v="0"/>
    <x v="0"/>
    <x v="1"/>
    <x v="1"/>
    <s v="blank"/>
    <s v="There is a call with Bev in next week for all her UAT feedback"/>
    <x v="13"/>
    <x v="3"/>
    <x v="1"/>
    <n v="0"/>
  </r>
  <r>
    <s v="Bug"/>
    <s v="MEM-17499"/>
    <s v="UAT_1/27/2021-UAT V - Stage-Set up Collaboration area from work Item registration process"/>
    <s v="srinivas Yellamilli"/>
    <s v="srinivas Yellamilli"/>
    <x v="0"/>
    <d v="2021-02-11T18:03:00"/>
    <d v="2021-04-29T15:31:00"/>
    <x v="0"/>
    <x v="0"/>
    <x v="1"/>
    <x v="2"/>
    <s v="blank"/>
    <s v="There is a call with Bev in next week for all her UAT feedback"/>
    <x v="13"/>
    <x v="3"/>
    <x v="1"/>
    <n v="0"/>
  </r>
  <r>
    <s v="Bug"/>
    <s v="MEM-17497"/>
    <s v="UAT_1/27/2021-UAT V - Stage-Colaboration Area Integration"/>
    <s v="srinivas Yellamilli"/>
    <s v="srinivas Yellamilli"/>
    <x v="0"/>
    <d v="2021-02-11T17:56:00"/>
    <d v="2021-04-29T15:24:00"/>
    <x v="0"/>
    <x v="0"/>
    <x v="1"/>
    <x v="2"/>
    <s v="blank"/>
    <s v="There is a call with Bev in next week for all her UAT feedback"/>
    <x v="13"/>
    <x v="3"/>
    <x v="1"/>
    <n v="0"/>
  </r>
  <r>
    <s v="Bug"/>
    <s v="MEM-17496"/>
    <s v="UAT_1/27/2021-UAT V - Stage-Work Item Admin"/>
    <s v="srinivas Yellamilli"/>
    <s v="srinivas Yellamilli"/>
    <x v="0"/>
    <d v="2021-02-11T17:42:00"/>
    <d v="2021-03-10T22:39:00"/>
    <x v="2"/>
    <x v="0"/>
    <x v="1"/>
    <x v="2"/>
    <s v="blank"/>
    <s v=""/>
    <x v="0"/>
    <x v="3"/>
    <x v="1"/>
    <s v=""/>
  </r>
  <r>
    <s v="Bug"/>
    <s v="MEM-17495"/>
    <s v="UAT_1/27/2021-UAT V - Stage-Work Item Summary page"/>
    <n v="0"/>
    <s v="srinivas Yellamilli"/>
    <x v="0"/>
    <d v="2021-02-11T17:39:00"/>
    <d v="2021-04-01T17:33:00"/>
    <x v="2"/>
    <x v="0"/>
    <x v="1"/>
    <x v="2"/>
    <s v="blank"/>
    <s v=""/>
    <x v="0"/>
    <x v="3"/>
    <x v="1"/>
    <s v=""/>
  </r>
  <r>
    <s v="Bug"/>
    <s v="MEM-17492"/>
    <s v="UAT_1/27/2021-UAT V - Stage-Work Item Summary page "/>
    <s v="srinivas Yellamilli"/>
    <s v="srinivas Yellamilli"/>
    <x v="0"/>
    <d v="2021-02-11T17:26:00"/>
    <d v="2021-04-01T17:29:00"/>
    <x v="0"/>
    <x v="0"/>
    <x v="1"/>
    <x v="5"/>
    <s v="Code was not appropriate to handle this"/>
    <s v="Working in Current Sprint 5.3"/>
    <x v="14"/>
    <x v="3"/>
    <x v="1"/>
    <n v="0"/>
  </r>
  <r>
    <s v="Bug"/>
    <s v="MEM-17488"/>
    <s v="UAT_1/27/2021-UAT V - Stage- Standards Tracking"/>
    <s v="Lisa Sementa"/>
    <s v="srinivas Yellamilli"/>
    <x v="0"/>
    <d v="2021-02-11T16:51:00"/>
    <d v="2021-04-01T17:32:00"/>
    <x v="2"/>
    <x v="0"/>
    <x v="1"/>
    <x v="1"/>
    <s v="blank"/>
    <s v=""/>
    <x v="0"/>
    <x v="3"/>
    <x v="1"/>
    <s v=""/>
  </r>
  <r>
    <s v="Bug"/>
    <s v="MEM-17481"/>
    <s v="Designation ID's displayed in the UI should not have underscore"/>
    <s v="Md Shahbaz Ahmad"/>
    <s v="Rajyalakshmi"/>
    <x v="0"/>
    <d v="2021-02-10T20:14:00"/>
    <d v="2021-04-08T18:18:00"/>
    <x v="0"/>
    <x v="0"/>
    <x v="0"/>
    <x v="1"/>
    <s v="blank"/>
    <s v="???"/>
    <x v="2"/>
    <x v="3"/>
    <x v="1"/>
    <n v="0"/>
  </r>
  <r>
    <s v="Bug"/>
    <s v="MEM-17463"/>
    <s v="Auto redirection post logout taking us to OKTA URL instead on Member/Public URL"/>
    <s v="soumya.akkimardi"/>
    <s v="Yashwant Kumar"/>
    <x v="0"/>
    <d v="2021-02-10T15:52:00"/>
    <d v="2021-03-03T13:40:00"/>
    <x v="2"/>
    <x v="0"/>
    <x v="1"/>
    <x v="6"/>
    <s v="Whenever open a different environment in the same browser and try to logout, it gets redirected to the okta console login page rather than the public page"/>
    <s v=""/>
    <x v="0"/>
    <x v="3"/>
    <x v="1"/>
    <s v=""/>
  </r>
  <r>
    <s v="Bug"/>
    <s v="MEM-17462"/>
    <s v="Session time out when clicked on ILS link"/>
    <s v="soumya.akkimardi"/>
    <s v="Yashwant Kumar"/>
    <x v="0"/>
    <d v="2021-02-10T15:52:00"/>
    <d v="2021-03-03T16:11:00"/>
    <x v="2"/>
    <x v="0"/>
    <x v="1"/>
    <x v="6"/>
    <s v="Session time out message getting appear while the open different environment in the same browser"/>
    <s v=""/>
    <x v="0"/>
    <x v="3"/>
    <x v="1"/>
    <s v=""/>
  </r>
  <r>
    <s v="Bug"/>
    <s v="MEM-17383"/>
    <s v="Stage - Member On-Board - Unable to View &quot;Become a participating member&quot; button"/>
    <s v="soumya.akkimardi"/>
    <s v="Pabitra Samal"/>
    <x v="0"/>
    <d v="2021-02-09T11:54:00"/>
    <d v="2021-03-18T16:57:00"/>
    <x v="0"/>
    <x v="0"/>
    <x v="2"/>
    <x v="2"/>
    <s v="Other Application Dependencies Issues -[Depends on Public Team]"/>
    <s v=""/>
    <x v="0"/>
    <x v="3"/>
    <x v="1"/>
    <s v=""/>
  </r>
  <r>
    <s v="Bug"/>
    <s v="MEM-17259"/>
    <s v="UAT_1/27/2021 - Roster Maintenance email scenario - Email template is incorrect"/>
    <s v="soumya.akkimardi"/>
    <s v="soumya.akkimardi"/>
    <x v="0"/>
    <d v="2021-02-04T17:10:00"/>
    <d v="2021-03-24T18:35:00"/>
    <x v="0"/>
    <x v="0"/>
    <x v="1"/>
    <x v="2"/>
    <s v="Corrected the email template."/>
    <n v="0"/>
    <x v="15"/>
    <x v="3"/>
    <x v="1"/>
    <s v="???"/>
  </r>
  <r>
    <s v="Bug"/>
    <s v="MEM-17232"/>
    <s v="UI : Member/Register user login text alignment is NOT properly displayed on an event detail page/sub-page."/>
    <s v="Siddhartha Mutyala"/>
    <s v="Siddhartha Mutyala"/>
    <x v="0"/>
    <d v="2021-02-04T14:31:00"/>
    <d v="2021-04-14T11:27:00"/>
    <x v="0"/>
    <x v="1"/>
    <x v="0"/>
    <x v="5"/>
    <s v="It was not checked for multiple resolutions"/>
    <s v=""/>
    <x v="0"/>
    <x v="3"/>
    <x v="1"/>
    <s v=""/>
  </r>
  <r>
    <s v="Bug"/>
    <s v="MEM-17179"/>
    <s v="Accessibility Testing: No focus and verbalization is not observed for the error messages related to comboxes in work item creation and submit ballots screens."/>
    <s v="vinay.datla"/>
    <s v="vinay.datla"/>
    <x v="0"/>
    <d v="2021-02-02T23:20:00"/>
    <d v="2021-05-12T15:33:00"/>
    <x v="1"/>
    <x v="1"/>
    <x v="0"/>
    <x v="5"/>
    <s v="refactor problem"/>
    <s v="NFR - Accessibility"/>
    <x v="16"/>
    <x v="3"/>
    <x v="1"/>
    <n v="0"/>
  </r>
  <r>
    <s v="Bug"/>
    <s v="MEM-17083"/>
    <s v="UAT_1/27/2021 - After reactivating the committee system displayed all the members in the committee roster grid with some delay"/>
    <s v="soumya.akkimardi"/>
    <s v="soumya.akkimardi"/>
    <x v="0"/>
    <d v="2021-02-02T11:20:00"/>
    <d v="2021-03-12T12:25:00"/>
    <x v="0"/>
    <x v="0"/>
    <x v="1"/>
    <x v="2"/>
    <s v="Requirement uncleared to the UAT user"/>
    <s v=""/>
    <x v="0"/>
    <x v="3"/>
    <x v="1"/>
    <s v=""/>
  </r>
  <r>
    <s v="Bug"/>
    <s v="MEM-16991"/>
    <s v="The system didn't redirect to cart page when member click on 'No' button on &quot;Do you have an affiliation with an organization?&quot; prompt message in Informational form page"/>
    <s v="soumya.akkimardi"/>
    <s v="soumya.akkimardi"/>
    <x v="0"/>
    <d v="2021-02-01T13:23:00"/>
    <d v="2021-03-17T20:55:00"/>
    <x v="0"/>
    <x v="2"/>
    <x v="3"/>
    <x v="0"/>
    <s v="public team token to redirect to cart page is expired for dev environmnet. New token is provided fro dev environment and it is update in configuration file."/>
    <s v=""/>
    <x v="0"/>
    <x v="3"/>
    <x v="1"/>
    <s v=""/>
  </r>
  <r>
    <s v="Bug"/>
    <s v="MEM-16957"/>
    <s v="Member Onboard - Participating Membership - When a user clicks on the 'Next' button in step 2 form page the system didn't display the 'Required field.' message under the personal details mandatory fields "/>
    <s v="soumya.akkimardi"/>
    <s v="soumya.akkimardi"/>
    <x v="0"/>
    <d v="2021-01-29T15:23:00"/>
    <d v="2021-02-18T12:17:00"/>
    <x v="1"/>
    <x v="1"/>
    <x v="3"/>
    <x v="2"/>
    <s v="Requirement changed"/>
    <s v=""/>
    <x v="0"/>
    <x v="3"/>
    <x v="1"/>
    <s v=""/>
  </r>
  <r>
    <s v="Bug"/>
    <s v="MEM-16906"/>
    <s v="UAT_1/27/2021-UAT V - Stage- Member App - Refactoring for word version of standards"/>
    <s v="Lisa Sementa"/>
    <s v="srinivas Yellamilli"/>
    <x v="0"/>
    <d v="2021-01-28T17:03:00"/>
    <d v="2021-04-02T14:35:00"/>
    <x v="0"/>
    <x v="2"/>
    <x v="1"/>
    <x v="1"/>
    <s v="Due to not available doc into s3 bucket for standard. "/>
    <s v=""/>
    <x v="0"/>
    <x v="3"/>
    <x v="1"/>
    <s v=""/>
  </r>
  <r>
    <s v="Bug"/>
    <s v="MEM-16899"/>
    <s v="Member app- My Outstanding Ballots- Bottom to Top hyperlink is not completely scrolling to top of the page and breadcrumb is not displayed"/>
    <s v="vinay.datla"/>
    <s v="vinay.datla"/>
    <x v="0"/>
    <d v="2021-01-28T14:13:00"/>
    <d v="2021-05-28T12:58:00"/>
    <x v="1"/>
    <x v="1"/>
    <x v="0"/>
    <x v="5"/>
    <s v="incorrect design"/>
    <s v=""/>
    <x v="0"/>
    <x v="3"/>
    <x v="1"/>
    <s v=""/>
  </r>
  <r>
    <s v="Bug"/>
    <s v="MEM-16864"/>
    <s v="Stage - Unable to Submit New/Revision Standard Work item(Error Message &quot;Error occurred while saving work item&quot;)"/>
    <s v="srinivas Yellamilli"/>
    <s v="srinivas Yellamilli"/>
    <x v="0"/>
    <d v="2021-01-27T14:40:00"/>
    <d v="2021-02-05T14:06:00"/>
    <x v="4"/>
    <x v="3"/>
    <x v="1"/>
    <x v="7"/>
    <s v="blank"/>
    <s v=""/>
    <x v="0"/>
    <x v="3"/>
    <x v="1"/>
    <s v=""/>
  </r>
  <r>
    <s v="Bug"/>
    <s v="MEM-16843"/>
    <s v="Staging-Hakuna- Page loading issue while click on committee link in Standard Tracking"/>
    <s v="Kishore Linga"/>
    <s v="Kishore Linga"/>
    <x v="0"/>
    <d v="2021-01-25T17:50:00"/>
    <d v="2021-02-05T14:06:00"/>
    <x v="3"/>
    <x v="2"/>
    <x v="1"/>
    <x v="5"/>
    <s v="blank"/>
    <s v=""/>
    <x v="0"/>
    <x v="3"/>
    <x v="1"/>
    <s v=""/>
  </r>
  <r>
    <s v="Bug"/>
    <s v="MEM-16811"/>
    <s v="Stage-Regression: Ballot Submission with Re-Approval is not working"/>
    <s v="Sai Kumar Kodipetla"/>
    <s v="Sai Kumar Kodipetla"/>
    <x v="0"/>
    <d v="2021-01-22T15:02:00"/>
    <d v="2021-05-21T18:31:00"/>
    <x v="3"/>
    <x v="0"/>
    <x v="1"/>
    <x v="5"/>
    <s v="There was no check for if standard does not exists."/>
    <s v=""/>
    <x v="0"/>
    <x v="3"/>
    <x v="1"/>
    <s v=""/>
  </r>
  <r>
    <s v="Bug"/>
    <s v="MEM-16794"/>
    <s v="Unable to view &quot;My committees&quot; and other options in Membership application"/>
    <s v="Sai Kumar Kodipetla"/>
    <s v="Sai Kumar Kodipetla"/>
    <x v="0"/>
    <d v="2021-01-21T18:31:00"/>
    <d v="2021-04-14T11:27:00"/>
    <x v="3"/>
    <x v="2"/>
    <x v="0"/>
    <x v="7"/>
    <s v="There was fluctuation in servers"/>
    <s v=""/>
    <x v="0"/>
    <x v="3"/>
    <x v="1"/>
    <s v=""/>
  </r>
  <r>
    <s v="Bug"/>
    <s v="MEM-16772"/>
    <s v="Member On-Board - System displayed membership type list page with duplicate join&lt;membershipname&gt;/Become a &lt;membershipname&gt; member buttons"/>
    <s v="soumya.akkimardi"/>
    <s v="Pabitra Samal"/>
    <x v="0"/>
    <d v="2021-01-21T11:21:00"/>
    <d v="2021-03-18T11:58:00"/>
    <x v="0"/>
    <x v="0"/>
    <x v="0"/>
    <x v="2"/>
    <s v="Other Application Dependencies Issues -[Depends on Public Team]"/>
    <s v=""/>
    <x v="0"/>
    <x v="3"/>
    <x v="1"/>
    <s v=""/>
  </r>
  <r>
    <s v="Bug"/>
    <s v="MEM-16703"/>
    <s v="Member On-Board - System didn't display 'Become an Orgnization Member' button on Membership Onboarding page"/>
    <s v="soumya.akkimardi"/>
    <s v="soumya.akkimardi"/>
    <x v="0"/>
    <d v="2021-01-20T14:31:00"/>
    <d v="2021-03-18T11:58:00"/>
    <x v="3"/>
    <x v="2"/>
    <x v="0"/>
    <x v="2"/>
    <s v="Other Application Dependencies Issues -[Depends on Public Team]"/>
    <s v=""/>
    <x v="0"/>
    <x v="3"/>
    <x v="1"/>
    <s v=""/>
  </r>
  <r>
    <s v="Bug"/>
    <s v="MEM-16634"/>
    <s v="Participating Member Onboard - In step1 form page committee and primary activity list is not displayed "/>
    <s v="soumya.akkimardi"/>
    <s v="soumya.akkimardi"/>
    <x v="0"/>
    <d v="2021-01-20T11:28:00"/>
    <d v="2021-02-18T12:08:00"/>
    <x v="4"/>
    <x v="2"/>
    <x v="3"/>
    <x v="7"/>
    <s v="blank"/>
    <s v=""/>
    <x v="0"/>
    <x v="3"/>
    <x v="1"/>
    <s v=""/>
  </r>
  <r>
    <s v="Bug"/>
    <s v="MEM-16633"/>
    <s v="Member On-Board - System didn't display 'Become a Student Member' button on Membership Onboarding page"/>
    <s v="soumya.akkimardi"/>
    <s v="Pabitra Samal"/>
    <x v="0"/>
    <d v="2021-01-20T10:33:00"/>
    <d v="2021-03-18T11:58:00"/>
    <x v="3"/>
    <x v="2"/>
    <x v="0"/>
    <x v="2"/>
    <s v="Other Application Dependencies Issues -[Depends on Public Team]"/>
    <s v=""/>
    <x v="0"/>
    <x v="3"/>
    <x v="1"/>
    <s v=""/>
  </r>
  <r>
    <s v="Bug"/>
    <s v="MEM-16630"/>
    <s v="Accessibility Testing: Profile menu dropdown in header section is wrongly verbalized in back navigation."/>
    <s v="vinay.datla"/>
    <s v="vinay.datla"/>
    <x v="0"/>
    <d v="2021-01-19T20:11:00"/>
    <d v="2021-02-17T17:49:00"/>
    <x v="1"/>
    <x v="1"/>
    <x v="0"/>
    <x v="6"/>
    <s v="working as default "/>
    <s v=""/>
    <x v="0"/>
    <x v="3"/>
    <x v="1"/>
    <s v=""/>
  </r>
  <r>
    <s v="Bug"/>
    <s v="MEM-16629"/>
    <s v="Member App -  Unable to select the standard for List of Standards "/>
    <s v="Kishore Linga"/>
    <s v="Kishore Linga"/>
    <x v="0"/>
    <d v="2021-01-19T19:47:00"/>
    <d v="2021-01-19T21:08:00"/>
    <x v="3"/>
    <x v="3"/>
    <x v="0"/>
    <x v="5"/>
    <s v="blank"/>
    <s v=""/>
    <x v="0"/>
    <x v="3"/>
    <x v="1"/>
    <s v=""/>
  </r>
  <r>
    <s v="Bug"/>
    <s v="MEM-16614"/>
    <s v="Regression-Work Item Selection in Combo select is not working for Ballot submission(Options: New Standard, Revision, Withdrawal)"/>
    <s v="Sai Kumar Kodipetla"/>
    <s v="Sai Kumar Kodipetla"/>
    <x v="0"/>
    <d v="2021-01-19T16:28:00"/>
    <d v="2021-04-14T11:27:00"/>
    <x v="3"/>
    <x v="0"/>
    <x v="0"/>
    <x v="0"/>
    <s v="ASTM has updated few HTML packages"/>
    <s v=""/>
    <x v="0"/>
    <x v="3"/>
    <x v="1"/>
    <s v=""/>
  </r>
  <r>
    <s v="Bug"/>
    <s v="MEM-16586"/>
    <s v="Accessibility Testing: No immediate navigation is observed for click here popup window in minutes &amp; agendas page."/>
    <s v="vikas choudhary"/>
    <s v="vinay.datla"/>
    <x v="0"/>
    <d v="2021-01-18T18:50:00"/>
    <d v="2021-03-22T20:20:00"/>
    <x v="1"/>
    <x v="1"/>
    <x v="0"/>
    <x v="2"/>
    <s v="blank"/>
    <s v=""/>
    <x v="0"/>
    <x v="3"/>
    <x v="1"/>
    <s v=""/>
  </r>
  <r>
    <s v="Bug"/>
    <s v="MEM-16585"/>
    <s v="Accessibility Testing: No alt text is displayed for the images present in the submenu links in header section for all pages."/>
    <s v="vinay.datla"/>
    <s v="vinay.datla"/>
    <x v="0"/>
    <d v="2021-01-18T18:37:00"/>
    <d v="2021-02-17T17:50:00"/>
    <x v="0"/>
    <x v="0"/>
    <x v="0"/>
    <x v="2"/>
    <s v="alt info was not provided"/>
    <s v=""/>
    <x v="0"/>
    <x v="3"/>
    <x v="1"/>
    <s v=""/>
  </r>
  <r>
    <s v="Bug"/>
    <s v="MEM-16584"/>
    <s v="Roster Maintenance - Roster application page is buffering and system didn't display roster application"/>
    <s v="Pabitra Samal"/>
    <s v="soumya.akkimardi"/>
    <x v="0"/>
    <d v="2021-01-18T17:32:00"/>
    <d v="2021-03-16T18:04:00"/>
    <x v="3"/>
    <x v="2"/>
    <x v="0"/>
    <x v="7"/>
    <s v="OSL API was getting timed-out. "/>
    <s v=""/>
    <x v="0"/>
    <x v="3"/>
    <x v="1"/>
    <s v=""/>
  </r>
  <r>
    <s v="Bug"/>
    <s v="MEM-16576"/>
    <s v="Rules and Exception Application - System displayed 'You do not have permission to access this page.' page when logged into RnE application "/>
    <s v="soumya.akkimardi"/>
    <s v="soumya.akkimardi"/>
    <x v="0"/>
    <d v="2021-01-18T16:28:00"/>
    <d v="2021-02-03T17:06:00"/>
    <x v="0"/>
    <x v="2"/>
    <x v="0"/>
    <x v="7"/>
    <s v="Server pods issue"/>
    <s v=""/>
    <x v="0"/>
    <x v="3"/>
    <x v="1"/>
    <s v=""/>
  </r>
  <r>
    <s v="Bug"/>
    <s v="MEM-16502"/>
    <s v="My Committees : Unable to access My Committees page, java.lang.String error... is displayed."/>
    <s v="Siddhartha Mutyala"/>
    <s v="Siddhartha Mutyala"/>
    <x v="0"/>
    <d v="2021-01-15T10:52:00"/>
    <d v="2021-04-14T11:27:00"/>
    <x v="4"/>
    <x v="3"/>
    <x v="0"/>
    <x v="7"/>
    <s v="It was infra issue."/>
    <s v=""/>
    <x v="0"/>
    <x v="3"/>
    <x v="1"/>
    <s v=""/>
  </r>
  <r>
    <s v="Bug"/>
    <s v="MEM-16444"/>
    <s v="Accessibility Testing: Focus is navigating to the blank elements in minutes &amp; agendas page while navigating from my committees page."/>
    <s v="vinay.datla"/>
    <s v="vinay.datla"/>
    <x v="0"/>
    <d v="2021-01-13T16:46:00"/>
    <d v="2021-04-15T15:59:00"/>
    <x v="1"/>
    <x v="1"/>
    <x v="0"/>
    <x v="2"/>
    <s v="no data in table "/>
    <s v=""/>
    <x v="0"/>
    <x v="3"/>
    <x v="1"/>
    <s v=""/>
  </r>
  <r>
    <s v="Bug"/>
    <s v="MEM-16429"/>
    <s v="Insecure Direct Object Reference - DAST (Dynamic Application Security Testing)"/>
    <s v="Abhishek Thatipalli"/>
    <s v="Abhishek Thatipalli"/>
    <x v="0"/>
    <d v="2021-01-12T20:00:00"/>
    <d v="2021-04-01T17:25:00"/>
    <x v="0"/>
    <x v="0"/>
    <x v="0"/>
    <x v="5"/>
    <s v="Not implemented the forced check on account number on nick name updataion screen "/>
    <s v="NFR - Security"/>
    <x v="16"/>
    <x v="3"/>
    <x v="1"/>
    <n v="0"/>
  </r>
  <r>
    <s v="Bug"/>
    <s v="MEM-16428"/>
    <s v="Accessibility Testing: Duplicate ID's are present in the header section for all screens in member application."/>
    <s v="vinay.datla"/>
    <s v="vinay.datla"/>
    <x v="0"/>
    <d v="2021-01-12T19:22:00"/>
    <d v="2021-01-27T20:58:00"/>
    <x v="0"/>
    <x v="0"/>
    <x v="0"/>
    <x v="2"/>
    <s v="it was duplicate due to a same component was called as required "/>
    <s v="UAT - BUG"/>
    <x v="9"/>
    <x v="3"/>
    <x v="1"/>
    <n v="0"/>
  </r>
  <r>
    <s v="Bug"/>
    <s v="MEM-16426"/>
    <s v="Internal App- Add Fee Group- Address 2 Field accepting characters, special characters and more than 10 digits"/>
    <s v="vinay.datla"/>
    <s v="vinay.datla"/>
    <x v="0"/>
    <d v="2021-01-12T18:05:00"/>
    <d v="2021-01-18T13:41:00"/>
    <x v="0"/>
    <x v="0"/>
    <x v="0"/>
    <x v="2"/>
    <s v="blank"/>
    <s v=""/>
    <x v="0"/>
    <x v="3"/>
    <x v="1"/>
    <s v=""/>
  </r>
  <r>
    <s v="Bug"/>
    <s v="MEM-16418"/>
    <s v="The Create Collaboration Area, intermittently stops working, resulting in non-creation of the collaboration area against the Work Item "/>
    <s v="Ritesh Kumar"/>
    <s v="Meenakshi Bhatt"/>
    <x v="0"/>
    <d v="2021-01-12T13:48:00"/>
    <d v="2021-02-03T11:08:00"/>
    <x v="4"/>
    <x v="3"/>
    <x v="0"/>
    <x v="5"/>
    <s v="blank"/>
    <s v=""/>
    <x v="0"/>
    <x v="3"/>
    <x v="1"/>
    <s v=""/>
  </r>
  <r>
    <s v="Bug"/>
    <s v="MEM-16396"/>
    <s v="Stage- Member App- Launch Admin Collaboration Area is not redirecting correctly"/>
    <s v="vinay.datla"/>
    <s v="vinay.datla"/>
    <x v="0"/>
    <d v="2021-01-11T12:56:00"/>
    <d v="2021-01-19T13:38:00"/>
    <x v="3"/>
    <x v="2"/>
    <x v="1"/>
    <x v="2"/>
    <s v="blank"/>
    <s v=""/>
    <x v="0"/>
    <x v="3"/>
    <x v="1"/>
    <s v=""/>
  </r>
  <r>
    <s v="Bug"/>
    <s v="MEM-16394"/>
    <s v="Stage - The member accounts and committee present in database is not showing up in 'Staff Internal' application  "/>
    <s v="vikas choudhary"/>
    <s v="Pabitra Samal"/>
    <x v="0"/>
    <d v="2021-01-11T08:58:00"/>
    <d v="2021-02-23T16:43:00"/>
    <x v="4"/>
    <x v="3"/>
    <x v="1"/>
    <x v="1"/>
    <s v="blank"/>
    <s v=""/>
    <x v="0"/>
    <x v="3"/>
    <x v="1"/>
    <s v=""/>
  </r>
  <r>
    <s v="Bug"/>
    <s v="MEM-16390"/>
    <s v="Member App - Mandatory error message is not getting fired for Rational text field in Data page"/>
    <s v="Kishore Linga"/>
    <s v="Kishore Linga"/>
    <x v="0"/>
    <d v="2021-01-08T20:08:00"/>
    <d v="2021-01-12T16:46:00"/>
    <x v="4"/>
    <x v="3"/>
    <x v="1"/>
    <x v="5"/>
    <s v="blank"/>
    <s v=""/>
    <x v="0"/>
    <x v="3"/>
    <x v="1"/>
    <s v=""/>
  </r>
  <r>
    <s v="Bug"/>
    <s v="MEM-16258"/>
    <s v="Member App - Loading issue in Work Item registration page"/>
    <s v="Kishore Linga"/>
    <s v="Kishore Linga"/>
    <x v="0"/>
    <d v="2021-01-06T12:05:00"/>
    <d v="2021-01-07T13:52:00"/>
    <x v="3"/>
    <x v="2"/>
    <x v="0"/>
    <x v="5"/>
    <s v="blank"/>
    <s v=""/>
    <x v="0"/>
    <x v="3"/>
    <x v="1"/>
    <s v=""/>
  </r>
  <r>
    <s v="Bug"/>
    <s v="MEM-16257"/>
    <s v="Internal App - You do not have permission to access this page"/>
    <s v="Kishore Linga"/>
    <s v="Kishore Linga"/>
    <x v="0"/>
    <d v="2021-01-06T11:56:00"/>
    <d v="2021-01-07T21:25:00"/>
    <x v="4"/>
    <x v="3"/>
    <x v="0"/>
    <x v="5"/>
    <s v="blank"/>
    <s v=""/>
    <x v="0"/>
    <x v="3"/>
    <x v="1"/>
    <s v=""/>
  </r>
  <r>
    <s v="Bug"/>
    <s v="MEM-16256"/>
    <s v="Roster Maintenance Application - The system displayed an error message as &quot;Error occurred while fetching roster permission&quot; after clicking on roster maintenance Link"/>
    <s v="Pabitra Samal"/>
    <s v="Pabitra Samal"/>
    <x v="0"/>
    <d v="2021-01-06T10:24:00"/>
    <d v="2021-01-08T12:11:00"/>
    <x v="4"/>
    <x v="2"/>
    <x v="0"/>
    <x v="5"/>
    <s v="Application code issue."/>
    <s v=""/>
    <x v="0"/>
    <x v="3"/>
    <x v="1"/>
    <s v=""/>
  </r>
  <r>
    <s v="Bug"/>
    <s v="MEM-16255"/>
    <s v="Internal Apps - System displayed &quot;You don't have permission to the page&quot; after login into IA Apps "/>
    <s v="Prageeth Saravanan"/>
    <s v="Pabitra Samal"/>
    <x v="0"/>
    <d v="2021-01-06T10:16:00"/>
    <d v="2021-03-15T19:55:00"/>
    <x v="4"/>
    <x v="2"/>
    <x v="0"/>
    <x v="5"/>
    <s v="Infrastructure issue"/>
    <s v=""/>
    <x v="0"/>
    <x v="3"/>
    <x v="1"/>
    <s v=""/>
  </r>
  <r>
    <s v="Bug"/>
    <s v="MEM-16224"/>
    <s v="Display Committee &amp; WKs under My Work Items module under My Tools "/>
    <s v="vinay.datla"/>
    <s v="Meenakshi Bhatt"/>
    <x v="0"/>
    <d v="2020-12-23T16:35:00"/>
    <d v="2021-01-21T12:41:00"/>
    <x v="2"/>
    <x v="0"/>
    <x v="2"/>
    <x v="5"/>
    <s v="blank"/>
    <s v=""/>
    <x v="0"/>
    <x v="3"/>
    <x v="1"/>
    <s v=""/>
  </r>
  <r>
    <s v="Bug"/>
    <s v="MEM-16221"/>
    <s v="Internal App : Ballot Admin: Get Vote History Page is not opening"/>
    <s v="Sai Kumar Kodipetla"/>
    <s v="Sai Kumar Kodipetla"/>
    <x v="0"/>
    <d v="2020-12-23T11:42:00"/>
    <d v="2021-04-14T11:27:00"/>
    <x v="0"/>
    <x v="2"/>
    <x v="0"/>
    <x v="9"/>
    <s v="blank"/>
    <s v=""/>
    <x v="0"/>
    <x v="3"/>
    <x v="1"/>
    <s v=""/>
  </r>
  <r>
    <s v="Bug"/>
    <s v="MEM-16212"/>
    <s v="The system didn't display a pop-up message when user add/update SM or AA officers where members are already officers in AA or SM"/>
    <s v="soumya.akkimardi"/>
    <s v="soumya.akkimardi"/>
    <x v="0"/>
    <d v="2020-12-22T15:41:00"/>
    <d v="2021-01-12T20:10:00"/>
    <x v="3"/>
    <x v="2"/>
    <x v="0"/>
    <x v="5"/>
    <s v="React code issue"/>
    <s v=""/>
    <x v="0"/>
    <x v="3"/>
    <x v="1"/>
    <s v=""/>
  </r>
  <r>
    <s v="Bug"/>
    <s v="MEM-16207"/>
    <s v="Accessibility Testing: No labels for form control elements in submit minutes &amp; agendas page."/>
    <s v="vinay.datla"/>
    <s v="vinay.datla"/>
    <x v="0"/>
    <d v="2020-12-21T19:07:00"/>
    <d v="2021-04-14T11:27:00"/>
    <x v="1"/>
    <x v="1"/>
    <x v="0"/>
    <x v="5"/>
    <s v="Label Requirement was missing"/>
    <s v=""/>
    <x v="0"/>
    <x v="3"/>
    <x v="1"/>
    <s v=""/>
  </r>
  <r>
    <s v="Bug"/>
    <s v="MEM-16200"/>
    <s v="Issues in Membership Kafka Queue - queueing.ecommerce.memorder.create"/>
    <s v="Pabitra Samal"/>
    <s v="Pabitra Samal"/>
    <x v="0"/>
    <d v="2020-12-21T17:21:00"/>
    <d v="2021-04-26T11:50:00"/>
    <x v="3"/>
    <x v="2"/>
    <x v="0"/>
    <x v="2"/>
    <s v="Other Application Dependencies Issues -[Fixed by CORE MULE Team]"/>
    <s v=""/>
    <x v="0"/>
    <x v="3"/>
    <x v="1"/>
    <s v=""/>
  </r>
  <r>
    <s v="Bug"/>
    <s v="MEM-16199"/>
    <s v="The Order Date Field in Manual Order Page is not displaying the current data as default "/>
    <s v="Pabitra Samal"/>
    <s v="Pabitra Samal"/>
    <x v="0"/>
    <d v="2020-12-21T17:05:00"/>
    <d v="2021-01-12T20:10:00"/>
    <x v="1"/>
    <x v="1"/>
    <x v="0"/>
    <x v="5"/>
    <s v="Condition broken on UI."/>
    <s v=""/>
    <x v="0"/>
    <x v="3"/>
    <x v="1"/>
    <s v=""/>
  </r>
  <r>
    <s v="Bug"/>
    <s v="MEM-16140"/>
    <s v="Member App - My Committees- Ballots &amp; Work Items- Launch Admin Collaboration Area- Account Selection Screen(Specbuilder) is displayed"/>
    <s v="vinay.datla"/>
    <s v="vinay.datla"/>
    <x v="0"/>
    <d v="2020-12-17T16:01:00"/>
    <d v="2020-12-23T18:38:00"/>
    <x v="0"/>
    <x v="0"/>
    <x v="0"/>
    <x v="5"/>
    <s v="blank"/>
    <s v=""/>
    <x v="0"/>
    <x v="3"/>
    <x v="1"/>
    <s v=""/>
  </r>
  <r>
    <s v="Bug"/>
    <s v="MEM-16071"/>
    <s v="Regression:Create My Agenda page is not working."/>
    <s v="Sai Kumar Kodipetla"/>
    <s v="Sai Kumar Kodipetla"/>
    <x v="0"/>
    <d v="2020-12-15T21:11:00"/>
    <d v="2021-04-14T11:27:00"/>
    <x v="0"/>
    <x v="2"/>
    <x v="0"/>
    <x v="5"/>
    <s v="blank"/>
    <s v=""/>
    <x v="0"/>
    <x v="3"/>
    <x v="1"/>
    <s v=""/>
  </r>
  <r>
    <s v="Bug"/>
    <s v="MEM-16054"/>
    <s v="Roster Maintenance - Unable to access roster app, the roster screen is buffering and the member got logged out from application"/>
    <s v="soumya.akkimardi"/>
    <s v="soumya.akkimardi"/>
    <x v="0"/>
    <d v="2020-12-15T13:27:00"/>
    <d v="2021-02-18T12:27:00"/>
    <x v="4"/>
    <x v="2"/>
    <x v="0"/>
    <x v="5"/>
    <s v="Cookies was renamed, but one was missed"/>
    <s v=""/>
    <x v="0"/>
    <x v="3"/>
    <x v="1"/>
    <s v=""/>
  </r>
  <r>
    <s v="Bug"/>
    <s v="MEM-16001"/>
    <s v="Recent Activity - 403 Response code is observed during Performance Execution with 50 Users"/>
    <s v="Prabhakar Mishra"/>
    <s v="Sreevatsava"/>
    <x v="0"/>
    <d v="2020-12-11T16:52:00"/>
    <d v="2021-02-01T12:34:00"/>
    <x v="2"/>
    <x v="0"/>
    <x v="0"/>
    <x v="5"/>
    <s v="blank"/>
    <s v=""/>
    <x v="0"/>
    <x v="3"/>
    <x v="1"/>
    <s v=""/>
  </r>
  <r>
    <s v="Bug"/>
    <s v="MEM-15868"/>
    <s v="Roster Maintenance - Mobile Screen - In the 'Meeting Attendance List' section the meeting date calendar is not displayed completely "/>
    <s v="soumya.akkimardi"/>
    <s v="soumya.akkimardi"/>
    <x v="0"/>
    <d v="2020-12-08T20:29:00"/>
    <d v="2020-12-10T10:04:00"/>
    <x v="1"/>
    <x v="0"/>
    <x v="0"/>
    <x v="5"/>
    <s v="Calendar has been fixed to middle of the screen."/>
    <s v=""/>
    <x v="0"/>
    <x v="3"/>
    <x v="1"/>
    <s v=""/>
  </r>
  <r>
    <s v="Bug"/>
    <s v="MEM-15867"/>
    <s v="Roster Maintenance - Mobile Screen - The 'Sort By' text field is displayed blank"/>
    <s v="soumya.akkimardi"/>
    <s v="soumya.akkimardi"/>
    <x v="0"/>
    <d v="2020-12-08T20:12:00"/>
    <d v="2020-12-10T10:03:00"/>
    <x v="1"/>
    <x v="1"/>
    <x v="0"/>
    <x v="5"/>
    <s v="Code issue"/>
    <s v=""/>
    <x v="0"/>
    <x v="3"/>
    <x v="1"/>
    <s v=""/>
  </r>
  <r>
    <s v="Bug"/>
    <s v="MEM-15864"/>
    <s v="Roster Maintenance - Mobile Screen - In the 'Galaxy Fold' responsive screen the roster maintenance details are not aligned properly"/>
    <s v="soumya.akkimardi"/>
    <s v="soumya.akkimardi"/>
    <x v="0"/>
    <d v="2020-12-08T17:54:00"/>
    <d v="2021-01-12T20:10:00"/>
    <x v="0"/>
    <x v="0"/>
    <x v="0"/>
    <x v="2"/>
    <s v="Galaxy Fold is not in scope."/>
    <s v=""/>
    <x v="0"/>
    <x v="3"/>
    <x v="1"/>
    <s v=""/>
  </r>
  <r>
    <s v="Bug"/>
    <s v="MEM-15863"/>
    <s v="Roster Maintenance - Mobile Screen - 'Roster Maintenance' label is missing "/>
    <s v="soumya.akkimardi"/>
    <s v="soumya.akkimardi"/>
    <x v="0"/>
    <d v="2020-12-08T17:48:00"/>
    <d v="2020-12-10T10:04:00"/>
    <x v="1"/>
    <x v="1"/>
    <x v="0"/>
    <x v="5"/>
    <s v="html code issue"/>
    <s v=""/>
    <x v="0"/>
    <x v="3"/>
    <x v="1"/>
    <s v=""/>
  </r>
  <r>
    <s v="Bug"/>
    <s v="MEM-15862"/>
    <s v="Roster Maintenance - Mobile Screen - In the header menu the 'Contact' and 'Cart' menus are not displayed "/>
    <s v="soumya.akkimardi"/>
    <s v="soumya.akkimardi"/>
    <x v="0"/>
    <d v="2020-12-08T17:42:00"/>
    <d v="2020-12-10T10:04:00"/>
    <x v="0"/>
    <x v="0"/>
    <x v="0"/>
    <x v="5"/>
    <s v="Code issue"/>
    <s v=""/>
    <x v="0"/>
    <x v="3"/>
    <x v="1"/>
    <s v=""/>
  </r>
  <r>
    <s v="Bug"/>
    <s v="MEM-15861"/>
    <s v="Roster Maintenance - Mobile Screen - The hint text displayed in the site search text box is incorrect"/>
    <s v="soumya.akkimardi"/>
    <s v="soumya.akkimardi"/>
    <x v="0"/>
    <d v="2020-12-08T17:21:00"/>
    <d v="2020-12-10T10:03:00"/>
    <x v="1"/>
    <x v="1"/>
    <x v="0"/>
    <x v="5"/>
    <s v="Code Issue"/>
    <s v=""/>
    <x v="0"/>
    <x v="3"/>
    <x v="1"/>
    <s v=""/>
  </r>
  <r>
    <s v="Bug"/>
    <s v="MEM-15855"/>
    <s v="Roster Maintenance - Mobile Screen - The drop-down lists are displayed at the bottom of the screen and the drop-down list pop up screen size is larger than the device screen "/>
    <s v="soumya.akkimardi"/>
    <s v="soumya.akkimardi"/>
    <x v="0"/>
    <d v="2020-12-08T16:34:00"/>
    <d v="2020-12-10T10:04:00"/>
    <x v="0"/>
    <x v="1"/>
    <x v="0"/>
    <x v="5"/>
    <s v="Point 1 was code Issue but Point 2 was invalid."/>
    <s v=""/>
    <x v="0"/>
    <x v="3"/>
    <x v="1"/>
    <s v=""/>
  </r>
  <r>
    <s v="Bug"/>
    <s v="MEM-15836"/>
    <s v="[INVALID] - Internal App- Member Management- Temporary Member Audit log is not generated when updated the personal details "/>
    <s v="vinay.datla"/>
    <s v="vinay.datla"/>
    <x v="0"/>
    <d v="2020-12-07T22:49:00"/>
    <d v="2020-12-09T15:00:00"/>
    <x v="0"/>
    <x v="0"/>
    <x v="0"/>
    <x v="2"/>
    <s v="blank"/>
    <s v=""/>
    <x v="0"/>
    <x v="3"/>
    <x v="1"/>
    <s v=""/>
  </r>
  <r>
    <s v="Bug"/>
    <s v="MEM-15835"/>
    <s v="The system displayed an incorrect pop-up message on the committee details page while adding a member as an officer with the title Administrative Assistant/Staff Manager "/>
    <s v="soumya.akkimardi"/>
    <s v="soumya.akkimardi"/>
    <x v="0"/>
    <d v="2020-12-07T22:18:00"/>
    <d v="2020-12-10T10:03:00"/>
    <x v="0"/>
    <x v="0"/>
    <x v="0"/>
    <x v="5"/>
    <s v="Committee designation added in message."/>
    <s v=""/>
    <x v="0"/>
    <x v="3"/>
    <x v="1"/>
    <s v=""/>
  </r>
  <r>
    <s v="Bug"/>
    <s v="MEM-15827"/>
    <s v="The system displayed member name with a dot after the middle name on the invoice page "/>
    <s v="soumya.akkimardi"/>
    <s v="soumya.akkimardi"/>
    <x v="0"/>
    <d v="2020-12-07T15:59:00"/>
    <d v="2020-12-10T10:04:00"/>
    <x v="1"/>
    <x v="1"/>
    <x v="0"/>
    <x v="2"/>
    <s v="Implementation is as per consistency."/>
    <s v=""/>
    <x v="0"/>
    <x v="3"/>
    <x v="1"/>
    <s v=""/>
  </r>
  <r>
    <s v="Bug"/>
    <s v="MEM-15824"/>
    <s v="Internal App- Member Management- Nick Name is getting displayed the same which previously tried to edit(Not saved) and cancel(Only in Edit Mode)"/>
    <s v="vinay.datla"/>
    <s v="vinay.datla"/>
    <x v="0"/>
    <d v="2020-12-07T15:29:00"/>
    <d v="2020-12-08T12:46:00"/>
    <x v="0"/>
    <x v="0"/>
    <x v="0"/>
    <x v="5"/>
    <s v="blank"/>
    <s v=""/>
    <x v="0"/>
    <x v="3"/>
    <x v="1"/>
    <s v=""/>
  </r>
  <r>
    <s v="Bug"/>
    <s v="MEM-15815"/>
    <s v="Tablet Screen - Member Card - The scroll bar on the member card is not working and an alignment issue in 'Other Committee Information' section"/>
    <s v="soumya.akkimardi"/>
    <s v="soumya.akkimardi"/>
    <x v="0"/>
    <d v="2020-12-07T10:02:00"/>
    <d v="2020-12-10T10:03:00"/>
    <x v="0"/>
    <x v="0"/>
    <x v="0"/>
    <x v="5"/>
    <s v="HTML Issue"/>
    <s v=""/>
    <x v="0"/>
    <x v="3"/>
    <x v="1"/>
    <s v=""/>
  </r>
  <r>
    <s v="Bug"/>
    <s v="MEM-15814"/>
    <s v="The system didn't display ballot items details on the recent activity page "/>
    <s v="soumya.akkimardi"/>
    <s v="soumya.akkimardi"/>
    <x v="0"/>
    <d v="2020-12-07T08:58:00"/>
    <d v="2020-12-10T10:03:00"/>
    <x v="0"/>
    <x v="0"/>
    <x v="0"/>
    <x v="5"/>
    <s v="Code issue in service layer"/>
    <s v=""/>
    <x v="0"/>
    <x v="3"/>
    <x v="1"/>
    <s v=""/>
  </r>
  <r>
    <s v="Bug"/>
    <s v="MEM-15812"/>
    <s v="The system displayed member name on the left-hand side of membership card section on the Invoice page"/>
    <s v="soumya.akkimardi"/>
    <s v="soumya.akkimardi"/>
    <x v="0"/>
    <d v="2020-12-07T08:11:00"/>
    <d v="2020-12-10T10:03:00"/>
    <x v="1"/>
    <x v="1"/>
    <x v="0"/>
    <x v="2"/>
    <s v="This has been implemented similar to Print Membership Card Functionality."/>
    <s v=""/>
    <x v="0"/>
    <x v="3"/>
    <x v="1"/>
    <s v=""/>
  </r>
  <r>
    <s v="Bug"/>
    <s v="MEM-15730"/>
    <s v="The membership name above member class are not aligned accurately in 'Member Invoice' card"/>
    <s v="soumya.akkimardi"/>
    <s v="soumya.akkimardi"/>
    <x v="0"/>
    <d v="2020-12-03T13:54:00"/>
    <d v="2020-12-10T10:03:00"/>
    <x v="1"/>
    <x v="0"/>
    <x v="0"/>
    <x v="5"/>
    <s v="Implementation changed as per updates in design."/>
    <s v=""/>
    <x v="0"/>
    <x v="3"/>
    <x v="1"/>
    <s v=""/>
  </r>
  <r>
    <s v="Bug"/>
    <s v="MEM-15727"/>
    <s v="Unable to login into MEM application - System displayed 'Account number does not exist.' message"/>
    <s v="soumya.akkimardi"/>
    <s v="soumya.akkimardi"/>
    <x v="0"/>
    <d v="2020-12-03T09:13:00"/>
    <d v="2020-12-10T12:48:00"/>
    <x v="4"/>
    <x v="3"/>
    <x v="0"/>
    <x v="7"/>
    <s v="PWC team has changed something."/>
    <s v=""/>
    <x v="0"/>
    <x v="3"/>
    <x v="1"/>
    <s v=""/>
  </r>
  <r>
    <s v="Bug"/>
    <s v="MEM-15726"/>
    <s v="If account is made &quot;not paid&quot; or &quot;hold&quot; in MCS2, then date should be null and not appear in MCS1"/>
    <s v="vinay.datla"/>
    <s v="Nicole Baldini"/>
    <x v="0"/>
    <d v="2020-12-03T07:37:00"/>
    <d v="2021-01-04T23:04:00"/>
    <x v="2"/>
    <x v="0"/>
    <x v="2"/>
    <x v="5"/>
    <s v="blank"/>
    <s v="This issue is picked in sprint 5.1"/>
    <x v="11"/>
    <x v="3"/>
    <x v="1"/>
    <n v="0"/>
  </r>
  <r>
    <s v="Bug"/>
    <s v="MEM-15721"/>
    <s v="Accessibility Testing: No proper verbalization and wrong navigation is observed in my work items page in one scenario."/>
    <s v="srinivas Yellamilli"/>
    <s v="vinay.datla"/>
    <x v="0"/>
    <d v="2020-12-02T21:04:00"/>
    <d v="2021-02-17T17:46:00"/>
    <x v="0"/>
    <x v="0"/>
    <x v="0"/>
    <x v="1"/>
    <s v="error due to old data"/>
    <s v=""/>
    <x v="0"/>
    <x v="3"/>
    <x v="1"/>
    <s v=""/>
  </r>
  <r>
    <s v="Bug"/>
    <s v="MEM-15709"/>
    <s v="Stage - API - Get-Member List For Committee- System displayed response code as 400 with message no permission found"/>
    <s v="Prabhakar Mishra"/>
    <s v="Pabitra Samal"/>
    <x v="0"/>
    <d v="2020-12-02T16:51:00"/>
    <d v="2021-04-26T11:48:00"/>
    <x v="0"/>
    <x v="0"/>
    <x v="2"/>
    <x v="5"/>
    <s v="application code issue."/>
    <s v=""/>
    <x v="0"/>
    <x v="3"/>
    <x v="1"/>
    <s v=""/>
  </r>
  <r>
    <s v="Bug"/>
    <s v="MEM-15636"/>
    <s v="Accessibility Testing: Issues with advanced search in roster maintenance page."/>
    <s v="vinay.datla"/>
    <s v="vinay.datla"/>
    <x v="0"/>
    <d v="2020-12-01T21:47:00"/>
    <d v="2021-02-10T17:07:00"/>
    <x v="1"/>
    <x v="1"/>
    <x v="0"/>
    <x v="2"/>
    <s v="Bootstrap Limitation"/>
    <s v=""/>
    <x v="0"/>
    <x v="3"/>
    <x v="1"/>
    <s v=""/>
  </r>
  <r>
    <s v="Bug"/>
    <s v="MEM-15506"/>
    <s v="Accessibility Testing: Issues with nick name text box in membership info page."/>
    <s v="vinay.datla"/>
    <s v="vinay.datla"/>
    <x v="0"/>
    <d v="2020-11-24T20:39:00"/>
    <d v="2021-02-05T14:09:00"/>
    <x v="1"/>
    <x v="1"/>
    <x v="0"/>
    <x v="5"/>
    <s v="html update not NFR"/>
    <s v=""/>
    <x v="0"/>
    <x v="3"/>
    <x v="1"/>
    <s v=""/>
  </r>
  <r>
    <s v="Bug"/>
    <s v="MEM-15497"/>
    <s v="UI : Unknown error occurred, error message is displayed when we submit ballot item"/>
    <s v="Siddhartha Mutyala"/>
    <s v="Siddhartha Mutyala"/>
    <x v="0"/>
    <d v="2020-11-24T17:48:00"/>
    <d v="2021-04-14T11:27:00"/>
    <x v="0"/>
    <x v="0"/>
    <x v="0"/>
    <x v="5"/>
    <s v="regression of one security bug"/>
    <s v=""/>
    <x v="0"/>
    <x v="3"/>
    <x v="1"/>
    <s v=""/>
  </r>
  <r>
    <s v="Bug"/>
    <s v="MEM-15490"/>
    <s v="The system didn't trigger an email to member and committee officer when classification or vote is updated in the roster maintenance application"/>
    <s v="soumya.akkimardi"/>
    <s v="soumya.akkimardi"/>
    <x v="0"/>
    <d v="2020-11-24T16:02:00"/>
    <d v="2020-12-10T10:03:00"/>
    <x v="3"/>
    <x v="2"/>
    <x v="0"/>
    <x v="5"/>
    <s v="Scheduler was not up in QA."/>
    <s v=""/>
    <x v="0"/>
    <x v="3"/>
    <x v="1"/>
    <s v=""/>
  </r>
  <r>
    <s v="Bug"/>
    <s v="MEM-15469"/>
    <s v="Members are getting pulled in at &quot;I&quot; inactive status instead of &quot;A&quot; Active"/>
    <s v="Rajyalakshmi"/>
    <s v="Nicole Baldini"/>
    <x v="1"/>
    <d v="2020-11-23T20:14:00"/>
    <d v="2021-05-27T17:46:00"/>
    <x v="0"/>
    <x v="0"/>
    <x v="2"/>
    <x v="3"/>
    <s v="blank"/>
    <s v="Members are getting pulled in at &quot;I&quot; inactive status instead of &quot;A&quot; Active"/>
    <x v="2"/>
    <x v="3"/>
    <x v="1"/>
    <n v="0"/>
  </r>
  <r>
    <s v="Bug"/>
    <s v="MEM-15466"/>
    <s v="Internal App- Committee Management- Reason for Inactive drop down values are not displayed when trying to inactivate a member in full screen pop up"/>
    <s v="vinay.datla"/>
    <s v="vinay.datla"/>
    <x v="0"/>
    <d v="2020-11-23T17:53:00"/>
    <d v="2020-12-04T14:28:00"/>
    <x v="0"/>
    <x v="0"/>
    <x v="0"/>
    <x v="5"/>
    <s v="blank"/>
    <s v=""/>
    <x v="0"/>
    <x v="3"/>
    <x v="1"/>
    <s v=""/>
  </r>
  <r>
    <s v="Bug"/>
    <s v="MEM-15432"/>
    <s v="System displayed text on mouse hover on 'Organization' name which is not in a truncated format"/>
    <s v="soumya.akkimardi"/>
    <s v="soumya.akkimardi"/>
    <x v="0"/>
    <d v="2020-11-20T16:55:00"/>
    <d v="2021-01-12T20:10:00"/>
    <x v="1"/>
    <x v="1"/>
    <x v="0"/>
    <x v="2"/>
    <s v="Will be taking as an improvement"/>
    <s v=""/>
    <x v="0"/>
    <x v="3"/>
    <x v="1"/>
    <s v=""/>
  </r>
  <r>
    <s v="Bug"/>
    <s v="MEM-15428"/>
    <s v="WK58412 should be a suppressed work item  "/>
    <s v="vikas choudhary"/>
    <s v="Niyati kumari"/>
    <x v="0"/>
    <d v="2020-11-20T14:21:00"/>
    <d v="2021-01-25T16:43:00"/>
    <x v="2"/>
    <x v="0"/>
    <x v="2"/>
    <x v="5"/>
    <s v="blank"/>
    <s v=""/>
    <x v="0"/>
    <x v="3"/>
    <x v="1"/>
    <s v=""/>
  </r>
  <r>
    <s v="Bug"/>
    <s v="MEM-15418"/>
    <s v="Under Membership, when Nickname is not available, it is getting displayed both First name and the last name."/>
    <s v="srinivas Yellamilli"/>
    <s v="srinivas Yellamilli"/>
    <x v="0"/>
    <d v="2020-11-20T11:03:00"/>
    <d v="2020-12-10T09:55:00"/>
    <x v="0"/>
    <x v="0"/>
    <x v="0"/>
    <x v="5"/>
    <s v="blank"/>
    <s v=""/>
    <x v="0"/>
    <x v="3"/>
    <x v="1"/>
    <s v=""/>
  </r>
  <r>
    <s v="Bug"/>
    <s v="MEM-15387"/>
    <s v="[INVALID] - Membership Landing page - System displayed welcome label without a comma before the member name"/>
    <s v="srinivas Yellamilli"/>
    <s v="soumya.akkimardi"/>
    <x v="0"/>
    <d v="2020-11-19T14:45:00"/>
    <d v="2020-12-10T09:49:00"/>
    <x v="1"/>
    <x v="1"/>
    <x v="0"/>
    <x v="2"/>
    <s v="This ticket is INVALID based on acceptance criteria of MEM-14737."/>
    <s v=""/>
    <x v="0"/>
    <x v="3"/>
    <x v="1"/>
    <s v=""/>
  </r>
  <r>
    <s v="Bug"/>
    <s v="MEM-15381"/>
    <s v="[INVALID] Meeting sequence allowed at subcommittee level--not current state"/>
    <s v="Nicole Baldini"/>
    <s v="Nicole Baldini"/>
    <x v="0"/>
    <d v="2020-11-19T02:09:00"/>
    <d v="2021-04-01T17:34:00"/>
    <x v="2"/>
    <x v="0"/>
    <x v="2"/>
    <x v="2"/>
    <s v="not a valid use case as per MCS 2 req"/>
    <s v=""/>
    <x v="0"/>
    <x v="3"/>
    <x v="1"/>
    <s v=""/>
  </r>
  <r>
    <s v="Bug"/>
    <s v="MEM-15380"/>
    <s v="Meeting date edits are overwriting existing data, not adding"/>
    <s v="vinay.datla"/>
    <s v="Nicole Baldini"/>
    <x v="0"/>
    <d v="2020-11-19T02:05:00"/>
    <d v="2020-12-23T18:38:00"/>
    <x v="2"/>
    <x v="0"/>
    <x v="2"/>
    <x v="5"/>
    <s v="blank"/>
    <s v=""/>
    <x v="0"/>
    <x v="3"/>
    <x v="1"/>
    <s v=""/>
  </r>
  <r>
    <s v="Bug"/>
    <s v="MEM-15379"/>
    <s v="Ballot voter rationale record appearing incorrectly for Affirmative and Abstention votes"/>
    <s v="Nicole Baldini"/>
    <s v="Nicole Baldini"/>
    <x v="0"/>
    <d v="2020-11-19T01:42:00"/>
    <d v="2021-04-14T11:27:00"/>
    <x v="0"/>
    <x v="0"/>
    <x v="0"/>
    <x v="2"/>
    <s v="blank"/>
    <s v=""/>
    <x v="0"/>
    <x v="3"/>
    <x v="1"/>
    <s v=""/>
  </r>
  <r>
    <s v="Bug"/>
    <s v="MEM-15378"/>
    <s v="Voting allows for both attachment and text box comment--does this match current state?"/>
    <s v="Nicole Baldini"/>
    <s v="Nicole Baldini"/>
    <x v="0"/>
    <d v="2020-11-19T01:41:00"/>
    <d v="2021-02-18T02:52:00"/>
    <x v="2"/>
    <x v="0"/>
    <x v="2"/>
    <x v="1"/>
    <s v="blank"/>
    <s v=""/>
    <x v="0"/>
    <x v="3"/>
    <x v="1"/>
    <s v=""/>
  </r>
  <r>
    <s v="Bug"/>
    <s v="MEM-15376"/>
    <s v="Ballot_nr must be 11 characters long (use spaces at the end if needed)"/>
    <s v="Nicole Baldini"/>
    <s v="Nicole Baldini"/>
    <x v="0"/>
    <d v="2020-11-19T01:28:00"/>
    <d v="2021-04-14T11:27:00"/>
    <x v="0"/>
    <x v="0"/>
    <x v="0"/>
    <x v="2"/>
    <s v="blank"/>
    <s v=""/>
    <x v="0"/>
    <x v="3"/>
    <x v="1"/>
    <s v=""/>
  </r>
  <r>
    <s v="Bug"/>
    <s v="MEM-15355"/>
    <s v="Accessibility Testing: Issues while selecting standards in data page while creating work item and submitting ballots."/>
    <s v="vinay.datla"/>
    <s v="vinay.datla"/>
    <x v="0"/>
    <d v="2020-11-18T15:51:00"/>
    <d v="2021-03-22T20:54:00"/>
    <x v="0"/>
    <x v="0"/>
    <x v="0"/>
    <x v="2"/>
    <s v="blank"/>
    <s v=""/>
    <x v="0"/>
    <x v="3"/>
    <x v="1"/>
    <s v=""/>
  </r>
  <r>
    <s v="Bug"/>
    <s v="MEM-15317"/>
    <s v=" INTEGRATION 9|| MEM|| Staging|| User is getting an error message on &quot;Member Vote History&quot; page "/>
    <s v="Priyanka Manocha"/>
    <s v="Priyanka Manocha"/>
    <x v="0"/>
    <d v="2020-11-17T20:39:00"/>
    <d v="2021-04-14T11:27:00"/>
    <x v="0"/>
    <x v="4"/>
    <x v="0"/>
    <x v="1"/>
    <s v="Incomplete data was migrated for Ballot"/>
    <s v=""/>
    <x v="0"/>
    <x v="3"/>
    <x v="1"/>
    <s v=""/>
  </r>
  <r>
    <s v="Bug"/>
    <s v="MEM-15311"/>
    <s v="For reinstatements, check committee details coming across from MCS2 into MCS1"/>
    <n v="0"/>
    <s v="Nicole Baldini"/>
    <x v="0"/>
    <d v="2020-11-17T19:55:00"/>
    <d v="2021-01-21T12:45:00"/>
    <x v="2"/>
    <x v="0"/>
    <x v="2"/>
    <x v="1"/>
    <s v="blank"/>
    <s v=""/>
    <x v="0"/>
    <x v="3"/>
    <x v="1"/>
    <s v=""/>
  </r>
  <r>
    <s v="Bug"/>
    <s v="MEM-15308"/>
    <s v="For Withdrawal with Replacement of a Standard - Work Items are not syncing correctly in MCS1 Database and UI"/>
    <n v="0"/>
    <s v="Nicole Baldini"/>
    <x v="0"/>
    <d v="2020-11-17T19:49:00"/>
    <d v="2021-01-21T12:42:00"/>
    <x v="2"/>
    <x v="0"/>
    <x v="2"/>
    <x v="5"/>
    <s v="blank"/>
    <s v=""/>
    <x v="0"/>
    <x v="3"/>
    <x v="1"/>
    <s v=""/>
  </r>
  <r>
    <s v="Bug"/>
    <s v="MEM-15270"/>
    <s v="MCS1 cannot accept multiple staff managers or multiple AAs"/>
    <s v="Nicole Baldini"/>
    <s v="Nicole Baldini"/>
    <x v="0"/>
    <d v="2020-11-17T02:18:00"/>
    <d v="2020-12-03T18:23:00"/>
    <x v="2"/>
    <x v="0"/>
    <x v="2"/>
    <x v="2"/>
    <s v="blank"/>
    <s v=""/>
    <x v="0"/>
    <x v="3"/>
    <x v="1"/>
    <s v=""/>
  </r>
  <r>
    <s v="Bug"/>
    <s v="MEM-15150"/>
    <s v="UAT IV - Stage- Member App - UAT Feedback Exception Handling"/>
    <s v="Nicole Baldini"/>
    <s v="srinivas Yellamilli"/>
    <x v="0"/>
    <d v="2020-11-11T12:26:00"/>
    <d v="2021-04-14T11:27:00"/>
    <x v="0"/>
    <x v="4"/>
    <x v="0"/>
    <x v="7"/>
    <s v="COW Application Access"/>
    <s v=""/>
    <x v="0"/>
    <x v="3"/>
    <x v="1"/>
    <s v=""/>
  </r>
  <r>
    <s v="Bug"/>
    <s v="MEM-15149"/>
    <s v="UAT IV - Stage- Member App - Standards Tracking"/>
    <s v="srinivas Yellamilli"/>
    <s v="srinivas Yellamilli"/>
    <x v="0"/>
    <d v="2020-11-11T12:13:00"/>
    <d v="2021-05-28T11:04:00"/>
    <x v="1"/>
    <x v="4"/>
    <x v="1"/>
    <x v="5"/>
    <s v="blank"/>
    <s v=""/>
    <x v="0"/>
    <x v="3"/>
    <x v="1"/>
    <s v=""/>
  </r>
  <r>
    <s v="Bug"/>
    <s v="MEM-15148"/>
    <s v="UAT IV - Stage- Member App - Minutes, Agendas, Committee Doc"/>
    <s v="srinivas Yellamilli"/>
    <s v="srinivas Yellamilli"/>
    <x v="0"/>
    <d v="2020-11-11T12:10:00"/>
    <d v="2021-05-28T11:04:00"/>
    <x v="1"/>
    <x v="4"/>
    <x v="1"/>
    <x v="1"/>
    <s v="blank"/>
    <s v=""/>
    <x v="0"/>
    <x v="3"/>
    <x v="1"/>
    <s v=""/>
  </r>
  <r>
    <s v="Bug"/>
    <s v="MEM-15147"/>
    <s v="UAT IV - Stage- Internal App - Fee Group Management"/>
    <s v="Lisa Sementa"/>
    <s v="srinivas Yellamilli"/>
    <x v="0"/>
    <d v="2020-11-11T12:06:00"/>
    <d v="2021-05-28T11:01:00"/>
    <x v="0"/>
    <x v="4"/>
    <x v="1"/>
    <x v="5"/>
    <s v="blank"/>
    <s v=""/>
    <x v="0"/>
    <x v="3"/>
    <x v="1"/>
    <s v=""/>
  </r>
  <r>
    <s v="Bug"/>
    <s v="MEM-15146"/>
    <s v="UAT IV - Stage- Member App - Collaboration Area Integration"/>
    <s v="Lisa Sementa"/>
    <s v="srinivas Yellamilli"/>
    <x v="0"/>
    <d v="2020-11-11T12:03:00"/>
    <d v="2021-05-28T12:58:00"/>
    <x v="0"/>
    <x v="0"/>
    <x v="1"/>
    <x v="5"/>
    <s v="it was code issue redirection url was not right"/>
    <s v=""/>
    <x v="0"/>
    <x v="3"/>
    <x v="1"/>
    <s v=""/>
  </r>
  <r>
    <s v="Bug"/>
    <s v="MEM-15145"/>
    <s v="UAT IV - Stage- Member App - Ballot designation hyperlink/Ballot Queue - Need Further Triage"/>
    <s v="Nicole Baldini"/>
    <s v="srinivas Yellamilli"/>
    <x v="0"/>
    <d v="2020-11-11T11:53:00"/>
    <d v="2021-04-14T11:26:00"/>
    <x v="0"/>
    <x v="4"/>
    <x v="0"/>
    <x v="7"/>
    <s v="blank"/>
    <s v=""/>
    <x v="0"/>
    <x v="3"/>
    <x v="1"/>
    <s v=""/>
  </r>
  <r>
    <s v="Bug"/>
    <s v="MEM-15144"/>
    <s v="UAT IV - Stage- Internal App - No Audit Logs Appeared "/>
    <s v="Lisa Sementa"/>
    <s v="srinivas Yellamilli"/>
    <x v="0"/>
    <d v="2020-11-11T11:48:00"/>
    <d v="2021-04-02T15:24:00"/>
    <x v="0"/>
    <x v="4"/>
    <x v="1"/>
    <x v="5"/>
    <s v="code issue."/>
    <s v=""/>
    <x v="0"/>
    <x v="3"/>
    <x v="1"/>
    <s v=""/>
  </r>
  <r>
    <s v="Bug"/>
    <s v="MEM-15143"/>
    <s v="UAT - Stage - Staff Internal Application - Manual Order Committee Application"/>
    <s v="soumya.akkimardi"/>
    <s v="soumya.akkimardi"/>
    <x v="0"/>
    <d v="2020-11-11T11:45:00"/>
    <d v="2020-12-09T18:42:00"/>
    <x v="1"/>
    <x v="1"/>
    <x v="1"/>
    <x v="1"/>
    <s v="#1 data issue, #3 improvement"/>
    <s v=""/>
    <x v="0"/>
    <x v="3"/>
    <x v="1"/>
    <s v=""/>
  </r>
  <r>
    <s v="Bug"/>
    <s v="MEM-15142"/>
    <s v="[Invalid] - UAT IV - Stage-Staff redirect popup not appeared when logged as AA or Staff Admin"/>
    <s v="srinivas Yellamilli"/>
    <s v="srinivas Yellamilli"/>
    <x v="0"/>
    <d v="2020-11-11T11:41:00"/>
    <d v="2021-05-28T11:04:00"/>
    <x v="0"/>
    <x v="4"/>
    <x v="1"/>
    <x v="2"/>
    <s v="blank"/>
    <s v=""/>
    <x v="0"/>
    <x v="3"/>
    <x v="1"/>
    <s v=""/>
  </r>
  <r>
    <s v="Bug"/>
    <s v="MEM-15141"/>
    <s v="UAT - Stage - Staff Internal Application -  Audit Log does not work for Join and Drop Committees"/>
    <s v="soumya.akkimardi"/>
    <s v="soumya.akkimardi"/>
    <x v="0"/>
    <d v="2020-11-11T11:20:00"/>
    <d v="2020-12-02T18:59:00"/>
    <x v="2"/>
    <x v="0"/>
    <x v="1"/>
    <x v="2"/>
    <s v="There was the requirement gap in 1st &amp; 3rd point but 2nd point was not reproducible."/>
    <s v=""/>
    <x v="0"/>
    <x v="3"/>
    <x v="1"/>
    <s v=""/>
  </r>
  <r>
    <s v="Bug"/>
    <s v="MEM-15140"/>
    <s v="UAT - Stage - Member Application - Subcommittee (Level 2) not selected automatically when Section (Level 3) committee is selected"/>
    <s v="soumya.akkimardi"/>
    <s v="soumya.akkimardi"/>
    <x v="0"/>
    <d v="2020-11-11T11:10:00"/>
    <d v="2020-12-09T18:42:00"/>
    <x v="2"/>
    <x v="4"/>
    <x v="1"/>
    <x v="2"/>
    <s v="UAT Script was not clear."/>
    <s v=""/>
    <x v="0"/>
    <x v="3"/>
    <x v="1"/>
    <s v=""/>
  </r>
  <r>
    <s v="Bug"/>
    <s v="MEM-15139"/>
    <s v="UAT - Stage - Roster maintenance App - System displayed 'AuthApiError' when clicked on 'MYASTM' button "/>
    <s v="soumya.akkimardi"/>
    <s v="soumya.akkimardi"/>
    <x v="0"/>
    <d v="2020-11-11T11:02:00"/>
    <d v="2020-12-09T18:42:00"/>
    <x v="2"/>
    <x v="4"/>
    <x v="1"/>
    <x v="5"/>
    <s v="code issue"/>
    <s v=""/>
    <x v="0"/>
    <x v="3"/>
    <x v="1"/>
    <s v=""/>
  </r>
  <r>
    <s v="Bug"/>
    <s v="MEM-15138"/>
    <s v="UAT - Stage - Member Application - Address format issue on Change of Employment and Roster pages"/>
    <s v="soumya.akkimardi"/>
    <s v="soumya.akkimardi"/>
    <x v="0"/>
    <d v="2020-11-11T10:48:00"/>
    <d v="2021-01-20T21:52:00"/>
    <x v="2"/>
    <x v="4"/>
    <x v="1"/>
    <x v="2"/>
    <s v="Taken as an Improvement"/>
    <s v=""/>
    <x v="0"/>
    <x v="3"/>
    <x v="1"/>
    <s v=""/>
  </r>
  <r>
    <s v="Bug"/>
    <s v="MEM-15118"/>
    <s v="Intermittent - OKTA Token URL call failed (getting 400 response code)"/>
    <s v="soumya.akkimardi"/>
    <s v="Prabhakar Mishra"/>
    <x v="0"/>
    <d v="2020-11-10T21:51:00"/>
    <d v="2021-01-12T20:10:00"/>
    <x v="2"/>
    <x v="0"/>
    <x v="2"/>
    <x v="5"/>
    <s v="OKTA Package updated"/>
    <s v=""/>
    <x v="0"/>
    <x v="3"/>
    <x v="1"/>
    <s v=""/>
  </r>
  <r>
    <s v="Bug"/>
    <s v="MEM-15114"/>
    <s v="Double Extension File Upload  - DAST (Dynamic Application Security Testing)"/>
    <s v="Abhishek Thatipalli"/>
    <s v="Abhishek Thatipalli"/>
    <x v="0"/>
    <d v="2020-11-10T19:51:00"/>
    <d v="2020-11-24T15:53:00"/>
    <x v="1"/>
    <x v="1"/>
    <x v="0"/>
    <x v="5"/>
    <s v="blank"/>
    <s v=""/>
    <x v="0"/>
    <x v="3"/>
    <x v="1"/>
    <s v=""/>
  </r>
  <r>
    <s v="Bug"/>
    <s v="MEM-15111"/>
    <s v="Manual Order - Renewal Process - The system displayed an ‘Unknown error occured' message when we click on the submit button in step 3 'Add Member’ form page"/>
    <s v="soumya.akkimardi"/>
    <s v="soumya.akkimardi"/>
    <x v="0"/>
    <d v="2020-11-10T18:20:00"/>
    <d v="2021-02-18T12:29:00"/>
    <x v="3"/>
    <x v="2"/>
    <x v="0"/>
    <x v="5"/>
    <s v="API Code issue"/>
    <s v=""/>
    <x v="0"/>
    <x v="3"/>
    <x v="1"/>
    <s v=""/>
  </r>
  <r>
    <s v="Bug"/>
    <s v="MEM-15109"/>
    <s v="Member App- Unable to create the New Standard Work item - in DATA Page Continue button  is not working."/>
    <s v="srinivas Yellamilli"/>
    <s v="srinivas Yellamilli"/>
    <x v="0"/>
    <d v="2020-11-10T17:06:00"/>
    <d v="2021-04-14T11:27:00"/>
    <x v="3"/>
    <x v="2"/>
    <x v="0"/>
    <x v="5"/>
    <s v="Regression of adding new standard dropdown"/>
    <s v=""/>
    <x v="0"/>
    <x v="3"/>
    <x v="1"/>
    <s v=""/>
  </r>
  <r>
    <s v="Bug"/>
    <s v="MEM-15096"/>
    <s v="API: Member to join additional Committee(s) (Main and Sub) - System displayed response code as 400 with response status as false"/>
    <s v="soumya.akkimardi"/>
    <s v="soumya.akkimardi"/>
    <x v="0"/>
    <d v="2020-11-10T14:25:00"/>
    <d v="2020-12-10T09:49:00"/>
    <x v="0"/>
    <x v="0"/>
    <x v="0"/>
    <x v="5"/>
    <s v="Api code issue"/>
    <s v=""/>
    <x v="0"/>
    <x v="3"/>
    <x v="1"/>
    <s v=""/>
  </r>
  <r>
    <s v="Bug"/>
    <s v="MEM-15095"/>
    <s v="The system is redirected to 'MyASTM' landing page when member click on 'Print Membership Certificate' or 'Print Membership Card'"/>
    <s v="soumya.akkimardi"/>
    <s v="soumya.akkimardi"/>
    <x v="0"/>
    <d v="2020-11-10T14:17:00"/>
    <d v="2020-12-10T09:49:00"/>
    <x v="3"/>
    <x v="2"/>
    <x v="0"/>
    <x v="5"/>
    <s v="Impact of changes "/>
    <s v=""/>
    <x v="0"/>
    <x v="3"/>
    <x v="1"/>
    <s v=""/>
  </r>
  <r>
    <s v="Bug"/>
    <s v="MEM-15093"/>
    <s v="In the 'MemberDetails' page when member click on 'Classification' or 'Voting status' or 'Non-Vote Reason' system displayed 'MyASTM' landing page in the pop-up screen"/>
    <s v="soumya.akkimardi"/>
    <s v="soumya.akkimardi"/>
    <x v="0"/>
    <d v="2020-11-10T13:52:00"/>
    <d v="2020-12-10T09:49:00"/>
    <x v="0"/>
    <x v="0"/>
    <x v="0"/>
    <x v="5"/>
    <s v="Code issue"/>
    <s v=""/>
    <x v="0"/>
    <x v="3"/>
    <x v="1"/>
    <s v=""/>
  </r>
  <r>
    <s v="Bug"/>
    <s v="MEM-15092"/>
    <s v="Internal Application - The 'Member List' and 'Committee List' page is not showig up all the records "/>
    <s v="soumya.akkimardi"/>
    <s v="soumya.akkimardi"/>
    <x v="0"/>
    <d v="2020-11-10T12:16:00"/>
    <d v="2021-04-14T11:27:00"/>
    <x v="4"/>
    <x v="3"/>
    <x v="0"/>
    <x v="5"/>
    <s v="This issues occurred due to mongo Data &amp; schema refresh."/>
    <s v=""/>
    <x v="0"/>
    <x v="3"/>
    <x v="1"/>
    <s v=""/>
  </r>
  <r>
    <s v="Bug"/>
    <s v="MEM-15091"/>
    <s v="[INVALID] - The member name on the MyASTM landing page should be displayed in ‘First Name Middle Initial. Last Name’ format but it's displayed in ‘First Name Middle Initial Last Name’"/>
    <s v="soumya.akkimardi"/>
    <s v="soumya.akkimardi"/>
    <x v="0"/>
    <d v="2020-11-10T11:42:00"/>
    <d v="2020-12-10T09:49:00"/>
    <x v="1"/>
    <x v="1"/>
    <x v="0"/>
    <x v="2"/>
    <s v="This is an INVALID defect."/>
    <s v=""/>
    <x v="0"/>
    <x v="3"/>
    <x v="1"/>
    <s v=""/>
  </r>
  <r>
    <s v="Bug"/>
    <s v="MEM-15090"/>
    <s v="System displayed 'Error Occured' message when member tries to join committee through manage committee page"/>
    <s v="soumya.akkimardi"/>
    <s v="soumya.akkimardi"/>
    <x v="0"/>
    <d v="2020-11-10T11:06:00"/>
    <d v="2020-12-10T09:49:00"/>
    <x v="3"/>
    <x v="2"/>
    <x v="0"/>
    <x v="5"/>
    <s v="API Code Issue"/>
    <s v=""/>
    <x v="0"/>
    <x v="3"/>
    <x v="1"/>
    <s v=""/>
  </r>
  <r>
    <s v="Bug"/>
    <s v="MEM-15074"/>
    <s v="[INVALID] - Internal App- Committee Management- Overview and Scope is displayed with&lt;p&gt; tag in database after creating committee"/>
    <s v="vinay.datla"/>
    <s v="vinay.datla"/>
    <x v="0"/>
    <d v="2020-11-09T16:10:00"/>
    <d v="2020-12-09T12:13:00"/>
    <x v="3"/>
    <x v="0"/>
    <x v="0"/>
    <x v="2"/>
    <s v="blank"/>
    <s v=""/>
    <x v="0"/>
    <x v="3"/>
    <x v="1"/>
    <s v=""/>
  </r>
  <r>
    <s v="Bug"/>
    <s v="MEM-15072"/>
    <s v="Internal app- Error occurred while getting deleted work item list"/>
    <s v="srinivas Yellamilli"/>
    <s v="srinivas Yellamilli"/>
    <x v="0"/>
    <d v="2020-11-09T15:43:00"/>
    <d v="2020-12-10T10:14:00"/>
    <x v="3"/>
    <x v="2"/>
    <x v="0"/>
    <x v="4"/>
    <s v="DB Deployment was not done "/>
    <s v=""/>
    <x v="0"/>
    <x v="3"/>
    <x v="1"/>
    <s v=""/>
  </r>
  <r>
    <s v="Bug"/>
    <s v="MEM-15066"/>
    <s v="The 'Pending Applications' and 'Producer Waitlist' tabs in the roster maintenance application are not displayed as per reference bootstrap design"/>
    <s v="soumya.akkimardi"/>
    <s v="soumya.akkimardi"/>
    <x v="0"/>
    <d v="2020-11-09T13:46:00"/>
    <d v="2020-12-10T10:03:00"/>
    <x v="0"/>
    <x v="0"/>
    <x v="0"/>
    <x v="2"/>
    <s v="Design updated &amp; some code changed as per design."/>
    <s v=""/>
    <x v="0"/>
    <x v="3"/>
    <x v="1"/>
    <s v=""/>
  </r>
  <r>
    <s v="Bug"/>
    <s v="MEM-15057"/>
    <s v="System didn't displayed 'My Work Item' menu in right nav "/>
    <s v="soumya.akkimardi"/>
    <s v="soumya.akkimardi"/>
    <x v="0"/>
    <d v="2020-11-09T12:23:00"/>
    <d v="2020-12-10T09:49:00"/>
    <x v="0"/>
    <x v="0"/>
    <x v="0"/>
    <x v="1"/>
    <s v="Database was not deployed"/>
    <s v=""/>
    <x v="0"/>
    <x v="3"/>
    <x v="1"/>
    <s v=""/>
  </r>
  <r>
    <s v="Bug"/>
    <s v="MEM-15050"/>
    <s v="The 'Roster Reports' section in the roster maintenance application is not displayed as per the reference bootstrap design"/>
    <s v="soumya.akkimardi"/>
    <s v="soumya.akkimardi"/>
    <x v="0"/>
    <d v="2020-11-08T00:31:00"/>
    <d v="2020-12-10T10:04:00"/>
    <x v="0"/>
    <x v="0"/>
    <x v="0"/>
    <x v="5"/>
    <s v="This issues was occurred due to some unavailability of date picker in library for 2 points &amp; code issue for 1st point."/>
    <s v=""/>
    <x v="0"/>
    <x v="3"/>
    <x v="1"/>
    <s v=""/>
  </r>
  <r>
    <s v="Bug"/>
    <s v="MEM-15043"/>
    <s v="Member Card in Roster Maintenance - The bootstrap design is not displayed as per the reference design"/>
    <s v="soumya.akkimardi"/>
    <s v="soumya.akkimardi"/>
    <x v="0"/>
    <d v="2020-11-07T02:00:00"/>
    <d v="2020-12-10T10:04:00"/>
    <x v="0"/>
    <x v="0"/>
    <x v="0"/>
    <x v="2"/>
    <s v="Attached design mismatched"/>
    <s v=""/>
    <x v="0"/>
    <x v="3"/>
    <x v="1"/>
    <s v=""/>
  </r>
  <r>
    <s v="Bug"/>
    <s v="MEM-15028"/>
    <s v="The system didn't trigger an email to the committee officers after the email service was enabled"/>
    <s v="soumya.akkimardi"/>
    <s v="soumya.akkimardi"/>
    <x v="0"/>
    <d v="2020-11-06T21:35:00"/>
    <d v="2020-12-29T12:31:00"/>
    <x v="3"/>
    <x v="2"/>
    <x v="2"/>
    <x v="5"/>
    <s v="Code Issue"/>
    <s v=""/>
    <x v="0"/>
    <x v="3"/>
    <x v="1"/>
    <s v=""/>
  </r>
  <r>
    <s v="Bug"/>
    <s v="MEM-15027"/>
    <s v="UAT 4 - File with blank name is getting created under Outbound bucket in S3(Stage) "/>
    <s v="Siddhartha Mutyala"/>
    <s v="Gaurav Upreti"/>
    <x v="0"/>
    <d v="2020-11-06T19:05:00"/>
    <d v="2021-04-14T11:27:00"/>
    <x v="0"/>
    <x v="0"/>
    <x v="0"/>
    <x v="5"/>
    <s v="Get pre-signed OSL API was allowing black file names to upload"/>
    <s v=""/>
    <x v="0"/>
    <x v="3"/>
    <x v="1"/>
    <s v=""/>
  </r>
  <r>
    <s v="Bug"/>
    <s v="MEM-15021"/>
    <s v="Email is not triggered to officer when member join/drop from committee through manage committee page"/>
    <s v="soumya.akkimardi"/>
    <s v="soumya.akkimardi"/>
    <x v="0"/>
    <d v="2020-11-06T15:21:00"/>
    <d v="2020-12-10T10:03:00"/>
    <x v="0"/>
    <x v="0"/>
    <x v="0"/>
    <x v="4"/>
    <s v="R&amp;E Application was not deployed."/>
    <s v=""/>
    <x v="0"/>
    <x v="3"/>
    <x v="1"/>
    <s v=""/>
  </r>
  <r>
    <s v="Bug"/>
    <s v="MEM-15011"/>
    <s v="Unable to access 'Roster Maintenance' application - System display 'Welcome to nginx!' message"/>
    <s v="soumya.akkimardi"/>
    <s v="soumya.akkimardi"/>
    <x v="0"/>
    <d v="2020-11-06T10:43:00"/>
    <d v="2020-12-10T09:49:00"/>
    <x v="3"/>
    <x v="3"/>
    <x v="0"/>
    <x v="0"/>
    <s v="blank"/>
    <s v=""/>
    <x v="0"/>
    <x v="3"/>
    <x v="1"/>
    <s v=""/>
  </r>
  <r>
    <s v="Bug"/>
    <s v="MEM-15005"/>
    <s v="Membership - Issue on OKTA Logout and Token url"/>
    <s v="soumya.akkimardi"/>
    <s v="Prabhakar Mishra"/>
    <x v="0"/>
    <d v="2020-11-05T18:21:00"/>
    <d v="2021-05-12T19:37:00"/>
    <x v="3"/>
    <x v="2"/>
    <x v="1"/>
    <x v="5"/>
    <s v="blank"/>
    <n v="0"/>
    <x v="17"/>
    <x v="3"/>
    <x v="1"/>
    <s v="???"/>
  </r>
  <r>
    <s v="Bug"/>
    <s v="MEM-14970"/>
    <s v="UI : Reapproval/Withdrawal : No Alert message is displayed when there are NO standards for Reapproval/Withdrawal."/>
    <s v="Siddhartha Mutyala"/>
    <s v="Siddhartha Mutyala"/>
    <x v="0"/>
    <d v="2020-11-05T10:24:00"/>
    <d v="2021-04-14T11:27:00"/>
    <x v="0"/>
    <x v="2"/>
    <x v="0"/>
    <x v="5"/>
    <s v="blank"/>
    <s v=""/>
    <x v="0"/>
    <x v="3"/>
    <x v="1"/>
    <s v=""/>
  </r>
  <r>
    <s v="Bug"/>
    <s v="MEM-14968"/>
    <s v="Internal App : Unable to access QA internal app"/>
    <s v="Siddhartha Mutyala"/>
    <s v="Siddhartha Mutyala"/>
    <x v="0"/>
    <d v="2020-11-04T22:55:00"/>
    <d v="2021-04-14T11:27:00"/>
    <x v="4"/>
    <x v="3"/>
    <x v="0"/>
    <x v="5"/>
    <s v="blank"/>
    <s v=""/>
    <x v="0"/>
    <x v="3"/>
    <x v="1"/>
    <s v=""/>
  </r>
  <r>
    <s v="Bug"/>
    <s v="MEM-14963"/>
    <s v="Get collaboration area api not working on stage environment"/>
    <s v="vikas choudhary"/>
    <s v="vikas choudhary"/>
    <x v="0"/>
    <d v="2020-11-04T16:54:00"/>
    <d v="2020-11-05T20:42:00"/>
    <x v="4"/>
    <x v="3"/>
    <x v="1"/>
    <x v="7"/>
    <s v="blank"/>
    <s v=""/>
    <x v="0"/>
    <x v="3"/>
    <x v="1"/>
    <s v=""/>
  </r>
  <r>
    <s v="Bug"/>
    <s v="MEM-14960"/>
    <s v="Unable to access 'MEM' application and the system displayed account number does not exist message on top"/>
    <s v="soumya.akkimardi"/>
    <s v="soumya.akkimardi"/>
    <x v="0"/>
    <d v="2020-11-04T11:26:00"/>
    <d v="2020-12-10T09:49:00"/>
    <x v="3"/>
    <x v="2"/>
    <x v="0"/>
    <x v="7"/>
    <s v="This was due to version change in MAE api &amp; it was fixed after deployment."/>
    <s v=""/>
    <x v="0"/>
    <x v="3"/>
    <x v="1"/>
    <s v=""/>
  </r>
  <r>
    <s v="Bug"/>
    <s v="MEM-14953"/>
    <s v="Manual order new  member order process issue"/>
    <s v="Prabhakar Mishra"/>
    <s v="vikas choudhary"/>
    <x v="0"/>
    <d v="2020-11-03T20:19:00"/>
    <d v="2020-12-03T19:27:00"/>
    <x v="3"/>
    <x v="0"/>
    <x v="1"/>
    <x v="5"/>
    <s v="blank"/>
    <s v=""/>
    <x v="0"/>
    <x v="3"/>
    <x v="1"/>
    <s v=""/>
  </r>
  <r>
    <s v="Bug"/>
    <s v="MEM-14952"/>
    <s v="S3 bucket url not right to download standards doc"/>
    <s v="srinivas Yellamilli"/>
    <s v="vikas choudhary"/>
    <x v="0"/>
    <d v="2020-11-03T20:15:00"/>
    <d v="2020-12-07T11:45:00"/>
    <x v="3"/>
    <x v="0"/>
    <x v="1"/>
    <x v="0"/>
    <s v="blank"/>
    <s v=""/>
    <x v="0"/>
    <x v="3"/>
    <x v="1"/>
    <s v=""/>
  </r>
  <r>
    <s v="Bug"/>
    <s v="MEM-14951"/>
    <s v="CSP policies blocking MAE calls on stage"/>
    <s v="srinivas Yellamilli"/>
    <s v="vikas choudhary"/>
    <x v="0"/>
    <d v="2020-11-03T20:01:00"/>
    <d v="2020-12-07T11:45:00"/>
    <x v="3"/>
    <x v="3"/>
    <x v="1"/>
    <x v="0"/>
    <s v="blank"/>
    <s v=""/>
    <x v="0"/>
    <x v="3"/>
    <x v="1"/>
    <s v=""/>
  </r>
  <r>
    <s v="Bug"/>
    <s v="MEM-14909"/>
    <s v="Getting exception with switch and delete API Intermittent"/>
    <s v="vikas choudhary"/>
    <s v="vikas choudhary"/>
    <x v="0"/>
    <d v="2020-11-02T20:43:00"/>
    <d v="2020-11-26T11:35:00"/>
    <x v="4"/>
    <x v="3"/>
    <x v="0"/>
    <x v="9"/>
    <s v="blank"/>
    <s v=""/>
    <x v="0"/>
    <x v="3"/>
    <x v="1"/>
    <s v=""/>
  </r>
  <r>
    <s v="Bug"/>
    <s v="MEM-14908"/>
    <s v="SPB Collab View page is not working"/>
    <s v="vikas choudhary"/>
    <s v="vikas choudhary"/>
    <x v="0"/>
    <d v="2020-11-02T20:37:00"/>
    <d v="2020-12-23T18:38:00"/>
    <x v="3"/>
    <x v="2"/>
    <x v="2"/>
    <x v="2"/>
    <s v="blank"/>
    <s v=""/>
    <x v="0"/>
    <x v="3"/>
    <x v="1"/>
    <s v=""/>
  </r>
  <r>
    <s v="Bug"/>
    <s v="MEM-14885"/>
    <s v="The system is redirected to the 'Member Details' page in a new tab when the member clicks on the 'View Member Details' button in member committee full-screen pop up"/>
    <s v="soumya.akkimardi"/>
    <s v="soumya.akkimardi"/>
    <x v="0"/>
    <d v="2020-11-02T11:48:00"/>
    <d v="2020-12-10T09:49:00"/>
    <x v="1"/>
    <x v="1"/>
    <x v="0"/>
    <x v="2"/>
    <s v="blank"/>
    <s v=""/>
    <x v="0"/>
    <x v="3"/>
    <x v="1"/>
    <s v=""/>
  </r>
  <r>
    <s v="Bug"/>
    <s v="MEM-14856"/>
    <s v="Accessibility Testing: In one scenario background selected subcommittee list is verbalized in frontend while traversing through manage committee page."/>
    <s v="vinay.datla"/>
    <s v="vinay.datla"/>
    <x v="0"/>
    <d v="2020-10-29T18:35:00"/>
    <d v="2021-01-12T20:10:00"/>
    <x v="0"/>
    <x v="0"/>
    <x v="0"/>
    <x v="5"/>
    <s v="HTML Code fix"/>
    <s v=""/>
    <x v="0"/>
    <x v="3"/>
    <x v="1"/>
    <s v=""/>
  </r>
  <r>
    <s v="Bug"/>
    <s v="MEM-14853"/>
    <s v="Accessibility Testing: Close button is verbalized as only clickable for few screens in membership application."/>
    <s v="vinay.datla"/>
    <s v="vinay.datla"/>
    <x v="0"/>
    <d v="2020-10-29T17:55:00"/>
    <d v="2021-01-12T20:10:00"/>
    <x v="1"/>
    <x v="1"/>
    <x v="0"/>
    <x v="5"/>
    <s v="HTML issue"/>
    <s v=""/>
    <x v="0"/>
    <x v="3"/>
    <x v="1"/>
    <s v=""/>
  </r>
  <r>
    <s v="Bug"/>
    <s v="MEM-14839"/>
    <s v="UI : Withdrawal : &quot;Replace Standard&quot; and &quot;Withdrawal Standard&quot; shows the same standard values"/>
    <s v="Siddhartha Mutyala"/>
    <s v="Siddhartha Mutyala"/>
    <x v="0"/>
    <d v="2020-10-29T15:48:00"/>
    <d v="2021-04-14T11:27:00"/>
    <x v="0"/>
    <x v="0"/>
    <x v="0"/>
    <x v="5"/>
    <s v="blank"/>
    <s v=""/>
    <x v="0"/>
    <x v="3"/>
    <x v="1"/>
    <s v=""/>
  </r>
  <r>
    <s v="Bug"/>
    <s v="MEM-14824"/>
    <s v="UI : Withdrawal : &quot;Replace the Standard with&quot; - all Standard Search results are NOT displayed only few standards are displpayed."/>
    <s v="Siddhartha Mutyala"/>
    <s v="Siddhartha Mutyala"/>
    <x v="0"/>
    <d v="2020-10-29T14:48:00"/>
    <d v="2021-04-14T11:27:00"/>
    <x v="0"/>
    <x v="0"/>
    <x v="0"/>
    <x v="5"/>
    <s v="blank"/>
    <s v=""/>
    <x v="0"/>
    <x v="3"/>
    <x v="1"/>
    <s v=""/>
  </r>
  <r>
    <s v="Bug"/>
    <s v="MEM-14777"/>
    <s v="UI : Reapproval/Withdrawal : &quot;No record found&quot; error message is NOT displayed for few Invalid searches. "/>
    <s v="Siddhartha Mutyala"/>
    <s v="Siddhartha Mutyala"/>
    <x v="0"/>
    <d v="2020-10-29T11:41:00"/>
    <d v="2021-04-14T11:26:00"/>
    <x v="0"/>
    <x v="0"/>
    <x v="0"/>
    <x v="5"/>
    <s v="blank"/>
    <s v=""/>
    <x v="0"/>
    <x v="3"/>
    <x v="1"/>
    <s v=""/>
  </r>
  <r>
    <s v="Bug"/>
    <s v="MEM-14722"/>
    <s v="Roster Maintenance - Summary Information Section - When the user click on the 'More' link in chart legends the link name is not getting changed to'Less'"/>
    <s v="soumya.akkimardi"/>
    <s v="soumya.akkimardi"/>
    <x v="0"/>
    <d v="2020-10-27T17:55:00"/>
    <d v="2020-12-10T10:04:00"/>
    <x v="1"/>
    <x v="0"/>
    <x v="0"/>
    <x v="5"/>
    <s v="blank"/>
    <s v=""/>
    <x v="0"/>
    <x v="3"/>
    <x v="1"/>
    <s v=""/>
  </r>
  <r>
    <s v="Bug"/>
    <s v="MEM-14719"/>
    <s v="Roster Maintenance - Footer Section - The serach box and search icon are not aligned properly"/>
    <s v="soumya.akkimardi"/>
    <s v="soumya.akkimardi"/>
    <x v="0"/>
    <d v="2020-10-27T17:38:00"/>
    <d v="2020-12-10T10:04:00"/>
    <x v="1"/>
    <x v="1"/>
    <x v="0"/>
    <x v="5"/>
    <s v="blank"/>
    <s v=""/>
    <x v="0"/>
    <x v="3"/>
    <x v="1"/>
    <s v=""/>
  </r>
  <r>
    <s v="Bug"/>
    <s v="MEM-14707"/>
    <s v="Reapproval/Withdrawal : UI : Uppercase letter format is missing to distinction between the letters for the header for the Standard that we are selecting for Submission of Ballot Item. "/>
    <s v="Siddhartha Mutyala"/>
    <s v="Siddhartha Mutyala"/>
    <x v="0"/>
    <d v="2020-10-27T15:10:00"/>
    <d v="2021-04-14T11:27:00"/>
    <x v="1"/>
    <x v="0"/>
    <x v="0"/>
    <x v="5"/>
    <s v="blank"/>
    <s v=""/>
    <x v="0"/>
    <x v="3"/>
    <x v="1"/>
    <s v=""/>
  </r>
  <r>
    <s v="Bug"/>
    <s v="MEM-14706"/>
    <s v="The system displayed the 'Logout' button on the roster maintenance header menu and by clicking on it system redirected to a page with message displayed as 400 bad request"/>
    <s v="soumya.akkimardi"/>
    <s v="soumya.akkimardi"/>
    <x v="0"/>
    <d v="2020-10-27T15:01:00"/>
    <d v="2020-12-10T09:49:00"/>
    <x v="0"/>
    <x v="0"/>
    <x v="0"/>
    <x v="5"/>
    <s v="blank"/>
    <s v=""/>
    <x v="0"/>
    <x v="3"/>
    <x v="1"/>
    <s v=""/>
  </r>
  <r>
    <s v="Bug"/>
    <s v="MEM-14658"/>
    <s v="Member Onboard - System displayed 404 code with message on page as 'The page you requested was not found' "/>
    <s v="soumya.akkimardi"/>
    <s v="soumya.akkimardi"/>
    <x v="0"/>
    <d v="2020-10-26T11:25:00"/>
    <d v="2020-12-10T09:49:00"/>
    <x v="3"/>
    <x v="2"/>
    <x v="0"/>
    <x v="7"/>
    <s v="blank"/>
    <s v=""/>
    <x v="0"/>
    <x v="3"/>
    <x v="1"/>
    <s v=""/>
  </r>
  <r>
    <s v="Bug"/>
    <s v="MEM-14657"/>
    <s v="Unable to access 'Rules and Exception' application "/>
    <s v="soumya.akkimardi"/>
    <s v="soumya.akkimardi"/>
    <x v="0"/>
    <d v="2020-10-26T10:18:00"/>
    <d v="2020-12-10T09:49:00"/>
    <x v="4"/>
    <x v="2"/>
    <x v="0"/>
    <x v="7"/>
    <s v="Server POD Issue"/>
    <s v=""/>
    <x v="0"/>
    <x v="3"/>
    <x v="1"/>
    <s v=""/>
  </r>
  <r>
    <s v="Bug"/>
    <s v="MEM-14656"/>
    <s v="Unable to login into 'Staff Internal' application"/>
    <s v="soumya.akkimardi"/>
    <s v="soumya.akkimardi"/>
    <x v="0"/>
    <d v="2020-10-26T10:13:00"/>
    <d v="2020-12-10T09:49:00"/>
    <x v="4"/>
    <x v="2"/>
    <x v="0"/>
    <x v="7"/>
    <s v="blank"/>
    <s v=""/>
    <x v="0"/>
    <x v="3"/>
    <x v="1"/>
    <s v=""/>
  </r>
  <r>
    <s v="Bug"/>
    <s v="MEM-14655"/>
    <s v="Unable to access 'MEM' application "/>
    <s v="soumya.akkimardi"/>
    <s v="soumya.akkimardi"/>
    <x v="0"/>
    <d v="2020-10-26T09:56:00"/>
    <d v="2020-12-10T09:49:00"/>
    <x v="4"/>
    <x v="2"/>
    <x v="0"/>
    <x v="7"/>
    <s v="server pod issue"/>
    <s v=""/>
    <x v="0"/>
    <x v="3"/>
    <x v="1"/>
    <s v=""/>
  </r>
  <r>
    <s v="Bug"/>
    <s v="MEM-14645"/>
    <s v="API - Drop Member From Committee - The system displayed 400 response code with an 'Error Occurred' message while dropping committee "/>
    <s v="soumya.akkimardi"/>
    <s v="soumya.akkimardi"/>
    <x v="0"/>
    <d v="2020-10-22T17:21:00"/>
    <d v="2020-12-10T09:49:00"/>
    <x v="0"/>
    <x v="0"/>
    <x v="0"/>
    <x v="2"/>
    <s v="Unable to replicate"/>
    <s v=""/>
    <x v="0"/>
    <x v="3"/>
    <x v="1"/>
    <s v=""/>
  </r>
  <r>
    <s v="Bug"/>
    <s v="MEM-14642"/>
    <s v="Unable to submit the ballot - Continue is not working in Data page"/>
    <s v="Sai Kumar Kodipetla"/>
    <s v="Sai Kumar Kodipetla"/>
    <x v="0"/>
    <d v="2020-10-22T16:25:00"/>
    <d v="2021-04-14T11:27:00"/>
    <x v="3"/>
    <x v="2"/>
    <x v="0"/>
    <x v="5"/>
    <s v="blank"/>
    <s v=""/>
    <x v="0"/>
    <x v="3"/>
    <x v="1"/>
    <s v=""/>
  </r>
  <r>
    <s v="Bug"/>
    <s v="MEM-14636"/>
    <s v="Intermittent - Right nav menus on MyCommittees page is buffering and menus are not showed up immediately"/>
    <s v="soumya.akkimardi"/>
    <s v="soumya.akkimardi"/>
    <x v="0"/>
    <d v="2020-10-22T14:08:00"/>
    <d v="2020-12-10T09:49:00"/>
    <x v="0"/>
    <x v="0"/>
    <x v="0"/>
    <x v="5"/>
    <s v="API call not terminates when no data for user"/>
    <s v=""/>
    <x v="0"/>
    <x v="3"/>
    <x v="1"/>
    <s v=""/>
  </r>
  <r>
    <s v="Bug"/>
    <s v="MEM-14635"/>
    <s v="API - Get Member Data - The system displayed the 'Phone' value as NULL in response &amp; in the database the phone number value is present for a member"/>
    <s v="soumya.akkimardi"/>
    <s v="soumya.akkimardi"/>
    <x v="0"/>
    <d v="2020-10-22T13:10:00"/>
    <d v="2020-12-10T09:49:00"/>
    <x v="0"/>
    <x v="0"/>
    <x v="0"/>
    <x v="5"/>
    <s v="blank"/>
    <s v=""/>
    <x v="0"/>
    <x v="3"/>
    <x v="1"/>
    <s v=""/>
  </r>
  <r>
    <s v="Bug"/>
    <s v="MEM-14634"/>
    <s v="The system displayed an 'Error Occurred' message while dropping and joining the committee from the 'ManageCommittee' page "/>
    <s v="soumya.akkimardi"/>
    <s v="soumya.akkimardi"/>
    <x v="0"/>
    <d v="2020-10-22T12:18:00"/>
    <d v="2020-12-10T09:49:00"/>
    <x v="3"/>
    <x v="0"/>
    <x v="0"/>
    <x v="2"/>
    <s v="Unable to Replicate"/>
    <s v=""/>
    <x v="0"/>
    <x v="3"/>
    <x v="1"/>
    <s v=""/>
  </r>
  <r>
    <s v="Bug"/>
    <s v="MEM-14592"/>
    <s v="Cosmetic Issue - The system displayed dot in member committee full-screen popup page"/>
    <s v="soumya.akkimardi"/>
    <s v="soumya.akkimardi"/>
    <x v="0"/>
    <d v="2020-10-21T10:12:00"/>
    <d v="2020-12-03T19:27:00"/>
    <x v="1"/>
    <x v="1"/>
    <x v="0"/>
    <x v="2"/>
    <s v="blank"/>
    <s v=""/>
    <x v="0"/>
    <x v="3"/>
    <x v="1"/>
    <s v=""/>
  </r>
  <r>
    <s v="Bug"/>
    <s v="MEM-14547"/>
    <s v="Unable to login into 'Staff Internal' application"/>
    <s v="soumya.akkimardi"/>
    <s v="soumya.akkimardi"/>
    <x v="0"/>
    <d v="2020-10-20T10:19:00"/>
    <d v="2020-12-10T09:49:00"/>
    <x v="3"/>
    <x v="2"/>
    <x v="0"/>
    <x v="4"/>
    <s v="Infra issues"/>
    <s v=""/>
    <x v="0"/>
    <x v="3"/>
    <x v="1"/>
    <s v=""/>
  </r>
  <r>
    <s v="Bug"/>
    <s v="MEM-14517"/>
    <s v="STAGE  Issue - Test ILS link redirecting to MyASTM"/>
    <s v="Lisa Sementa"/>
    <s v="Niyati kumari"/>
    <x v="0"/>
    <d v="2020-10-16T18:52:00"/>
    <d v="2021-03-25T14:54:00"/>
    <x v="2"/>
    <x v="0"/>
    <x v="1"/>
    <x v="1"/>
    <s v="blank"/>
    <s v=""/>
    <x v="0"/>
    <x v="3"/>
    <x v="1"/>
    <s v=""/>
  </r>
  <r>
    <s v="Bug"/>
    <s v="MEM-14364"/>
    <s v="Upload Word Document in VM(Not having the MS office) for Ballot submission is failing"/>
    <s v="Sai Kumar Kodipetla"/>
    <s v="Sai Kumar Kodipetla"/>
    <x v="0"/>
    <d v="2020-10-13T16:58:00"/>
    <d v="2021-04-14T11:27:00"/>
    <x v="3"/>
    <x v="0"/>
    <x v="0"/>
    <x v="5"/>
    <s v="MIME type validation"/>
    <s v=""/>
    <x v="0"/>
    <x v="3"/>
    <x v="1"/>
    <s v=""/>
  </r>
  <r>
    <s v="Bug"/>
    <s v="MEM-14350"/>
    <s v="Get File meta data API with Invalid file path returning 200 Ok response"/>
    <s v="Sai Kumar Kodipetla"/>
    <s v="Sai Kumar Kodipetla"/>
    <x v="0"/>
    <d v="2020-10-12T19:11:00"/>
    <d v="2021-04-14T11:27:00"/>
    <x v="0"/>
    <x v="0"/>
    <x v="0"/>
    <x v="5"/>
    <s v="blank"/>
    <s v=""/>
    <x v="0"/>
    <x v="3"/>
    <x v="1"/>
    <s v=""/>
  </r>
  <r>
    <s v="Bug"/>
    <s v="MEM-14344"/>
    <s v="[INVALID] - Member App- Create Work Item - In Confirmation Page Collaboration Area is displayed as &quot;No&quot; when member selected &quot;Yes&quot; in summary Page"/>
    <s v="vinay.datla"/>
    <s v="vinay.datla"/>
    <x v="0"/>
    <d v="2020-10-12T14:03:00"/>
    <d v="2020-12-04T16:20:00"/>
    <x v="3"/>
    <x v="0"/>
    <x v="0"/>
    <x v="2"/>
    <s v="blank"/>
    <s v=""/>
    <x v="0"/>
    <x v="3"/>
    <x v="1"/>
    <s v=""/>
  </r>
  <r>
    <s v="Bug"/>
    <s v="MEM-14282"/>
    <s v="MEM App - System didn't display left nav when user login into membership application"/>
    <s v="soumya.akkimardi"/>
    <s v="soumya.akkimardi"/>
    <x v="0"/>
    <d v="2020-10-07T22:29:00"/>
    <d v="2020-12-10T09:49:00"/>
    <x v="4"/>
    <x v="2"/>
    <x v="2"/>
    <x v="4"/>
    <s v="blank"/>
    <s v=""/>
    <x v="0"/>
    <x v="3"/>
    <x v="1"/>
    <s v=""/>
  </r>
  <r>
    <s v="Bug"/>
    <s v="MEM-14281"/>
    <s v="Membership team needs CollabArea Name in get collab Area API"/>
    <s v="vikas choudhary"/>
    <s v="vikas choudhary"/>
    <x v="0"/>
    <d v="2020-10-07T21:09:00"/>
    <d v="2020-10-14T22:38:00"/>
    <x v="2"/>
    <x v="2"/>
    <x v="2"/>
    <x v="5"/>
    <s v="blank"/>
    <s v=""/>
    <x v="0"/>
    <x v="3"/>
    <x v="1"/>
    <s v=""/>
  </r>
  <r>
    <s v="Bug"/>
    <s v="MEM-14275"/>
    <s v="Internal App- QA- Officer title Not getting displayed."/>
    <s v="srinivas Yellamilli"/>
    <s v="srinivas Yellamilli"/>
    <x v="0"/>
    <d v="2020-10-07T18:00:00"/>
    <d v="2020-12-04T14:28:00"/>
    <x v="3"/>
    <x v="2"/>
    <x v="0"/>
    <x v="4"/>
    <s v="blank"/>
    <s v=""/>
    <x v="0"/>
    <x v="3"/>
    <x v="1"/>
    <s v=""/>
  </r>
  <r>
    <s v="Bug"/>
    <s v="MEM-14173"/>
    <s v="Accessibility Testing: Edit link is not verbalized properly in review step for member application and change of employment screens."/>
    <s v="vinay.datla"/>
    <s v="vinay.datla"/>
    <x v="0"/>
    <d v="2020-10-01T18:11:00"/>
    <d v="2021-02-03T15:01:00"/>
    <x v="1"/>
    <x v="1"/>
    <x v="0"/>
    <x v="2"/>
    <s v="Edit Icons have been replaced with edit buttons"/>
    <s v=""/>
    <x v="0"/>
    <x v="3"/>
    <x v="1"/>
    <s v=""/>
  </r>
  <r>
    <s v="Bug"/>
    <s v="MEM-14171"/>
    <s v="Accessibility Testing: No immediate navigation is observed to committee selection window  in memeber application page."/>
    <s v="Prabhakar Mishra"/>
    <s v="vinay.datla"/>
    <x v="0"/>
    <d v="2020-10-01T17:56:00"/>
    <d v="2021-03-22T20:07:00"/>
    <x v="0"/>
    <x v="0"/>
    <x v="0"/>
    <x v="2"/>
    <s v="blank"/>
    <s v=""/>
    <x v="0"/>
    <x v="3"/>
    <x v="1"/>
    <s v=""/>
  </r>
  <r>
    <s v="Bug"/>
    <s v="MEM-14113"/>
    <s v="UAT 3 -Stage - Internal application - AzureAD integration for IA - for Staff Authentication"/>
    <s v="Priyanka Manocha"/>
    <s v="srinivas Yellamilli"/>
    <x v="0"/>
    <d v="2020-09-30T16:37:00"/>
    <d v="2020-12-10T09:55:00"/>
    <x v="0"/>
    <x v="0"/>
    <x v="1"/>
    <x v="5"/>
    <s v="blank"/>
    <s v=""/>
    <x v="0"/>
    <x v="3"/>
    <x v="1"/>
    <s v=""/>
  </r>
  <r>
    <s v="Bug"/>
    <s v="MEM-14086"/>
    <s v="UAT 3 - Improvement- Revision Standard - STEP 4 - List of standards- the names of the standards are too long and  difficulty in scrolling down"/>
    <s v="vinay.datla"/>
    <s v="vinay.datla"/>
    <x v="0"/>
    <d v="2020-09-30T13:42:00"/>
    <d v="2021-04-14T11:27:00"/>
    <x v="0"/>
    <x v="0"/>
    <x v="0"/>
    <x v="2"/>
    <s v="blank"/>
    <s v=""/>
    <x v="0"/>
    <x v="3"/>
    <x v="1"/>
    <s v=""/>
  </r>
  <r>
    <s v="Bug"/>
    <s v="MEM-14073"/>
    <s v="UAT - Stage - Roster maintenance App - The system can run the roster but the meeting attendance list just keeps circling also the membership reports are circling and not completing "/>
    <s v="soumya.akkimardi"/>
    <s v="soumya.akkimardi"/>
    <x v="0"/>
    <d v="2020-09-29T20:45:00"/>
    <d v="2020-12-09T18:42:00"/>
    <x v="0"/>
    <x v="0"/>
    <x v="1"/>
    <x v="5"/>
    <s v="blank"/>
    <s v=""/>
    <x v="0"/>
    <x v="3"/>
    <x v="1"/>
    <s v=""/>
  </r>
  <r>
    <s v="Bug"/>
    <s v="MEM-14072"/>
    <s v="Accessibility Testing: No labels for form control elements in outstanding ballots page."/>
    <s v="vinay.datla"/>
    <s v="vinay.datla"/>
    <x v="0"/>
    <d v="2020-09-29T20:45:00"/>
    <d v="2021-01-21T12:43:00"/>
    <x v="1"/>
    <x v="1"/>
    <x v="0"/>
    <x v="5"/>
    <s v="blank"/>
    <s v=""/>
    <x v="0"/>
    <x v="3"/>
    <x v="1"/>
    <s v=""/>
  </r>
  <r>
    <s v="Bug"/>
    <s v="MEM-14070"/>
    <s v="Accessibility Testing: Proper verbalization is not observed for few elements in outstanding ballots pages."/>
    <s v="vinay.datla"/>
    <s v="vinay.datla"/>
    <x v="0"/>
    <d v="2020-09-29T19:40:00"/>
    <d v="2020-11-26T11:36:00"/>
    <x v="0"/>
    <x v="0"/>
    <x v="0"/>
    <x v="5"/>
    <s v="blank"/>
    <s v=""/>
    <x v="0"/>
    <x v="3"/>
    <x v="1"/>
    <s v=""/>
  </r>
  <r>
    <s v="Bug"/>
    <s v="MEM-14069"/>
    <s v="UAT 3- IMPROVEMENT - Stage- Internal application- Use cases for committee suppression and inactive technical contact in work item audit log&quot;"/>
    <n v="0"/>
    <s v="srinivas Yellamilli"/>
    <x v="0"/>
    <d v="2020-09-29T19:32:00"/>
    <d v="2020-12-10T09:55:00"/>
    <x v="0"/>
    <x v="0"/>
    <x v="1"/>
    <x v="2"/>
    <s v="This is an improvement, and not a bug"/>
    <s v=""/>
    <x v="0"/>
    <x v="3"/>
    <x v="1"/>
    <s v=""/>
  </r>
  <r>
    <s v="Bug"/>
    <s v="MEM-14068"/>
    <s v="Accessibility Testing: In work item collaboration area screen step navigation links are wrongly verbalized in header section."/>
    <s v="vinay.datla"/>
    <s v="vinay.datla"/>
    <x v="0"/>
    <d v="2020-09-29T19:13:00"/>
    <d v="2020-11-26T11:36:00"/>
    <x v="1"/>
    <x v="1"/>
    <x v="0"/>
    <x v="5"/>
    <s v="blank"/>
    <s v=""/>
    <x v="0"/>
    <x v="3"/>
    <x v="1"/>
    <s v=""/>
  </r>
  <r>
    <s v="Bug"/>
    <s v="MEM-14061"/>
    <s v="Migration - The system displayed paid status as 'Paid' in confirmation pop up  during the renewal process when the paid status of a member is 'Hold'"/>
    <s v="soumya.akkimardi"/>
    <s v="soumya.akkimardi"/>
    <x v="0"/>
    <d v="2020-09-29T13:51:00"/>
    <d v="2021-05-12T19:36:00"/>
    <x v="0"/>
    <x v="0"/>
    <x v="0"/>
    <x v="1"/>
    <s v="Data migration issue"/>
    <s v="Issue Reproducible"/>
    <x v="18"/>
    <x v="3"/>
    <x v="1"/>
    <s v="???"/>
  </r>
  <r>
    <s v="Bug"/>
    <s v="MEM-14045"/>
    <s v="Improvement - The system displayed &quot;All Committees have been dropped&quot; message in the 'Committee(s) Kept' section in the email"/>
    <s v="soumya.akkimardi"/>
    <s v="soumya.akkimardi"/>
    <x v="0"/>
    <d v="2020-09-29T00:01:00"/>
    <d v="2020-12-10T10:04:00"/>
    <x v="1"/>
    <x v="1"/>
    <x v="0"/>
    <x v="2"/>
    <s v="Improvement"/>
    <s v=""/>
    <x v="0"/>
    <x v="3"/>
    <x v="1"/>
    <s v=""/>
  </r>
  <r>
    <s v="Bug"/>
    <s v="MEM-14041"/>
    <s v="Active standard section field not getting displayed for Revision, Re approval or Withdrawal work items"/>
    <s v="srinivas Yellamilli"/>
    <s v="srinivas Yellamilli"/>
    <x v="0"/>
    <d v="2020-09-28T22:56:00"/>
    <d v="2021-01-13T11:39:00"/>
    <x v="3"/>
    <x v="0"/>
    <x v="0"/>
    <x v="5"/>
    <s v="blank"/>
    <s v=""/>
    <x v="0"/>
    <x v="3"/>
    <x v="1"/>
    <s v=""/>
  </r>
  <r>
    <s v="Bug"/>
    <s v="MEM-14038"/>
    <s v="Internal App- Not able to access with valid AD credentials for the first time logged in user"/>
    <s v="vinay.datla"/>
    <s v="vinay.datla"/>
    <x v="0"/>
    <d v="2020-09-28T18:49:00"/>
    <d v="2020-12-04T14:40:00"/>
    <x v="3"/>
    <x v="2"/>
    <x v="0"/>
    <x v="4"/>
    <s v="blank"/>
    <s v=""/>
    <x v="0"/>
    <x v="3"/>
    <x v="1"/>
    <s v=""/>
  </r>
  <r>
    <s v="Bug"/>
    <s v="MEM-14029"/>
    <s v="UAT - Stage - Member App - Recent Activity will this include committee added for a member via the internal application or only what the member joined via the web"/>
    <s v="soumya.akkimardi"/>
    <s v="soumya.akkimardi"/>
    <x v="0"/>
    <d v="2020-09-28T14:29:00"/>
    <d v="2020-12-10T10:04:00"/>
    <x v="0"/>
    <x v="0"/>
    <x v="1"/>
    <x v="5"/>
    <s v="blank"/>
    <s v=""/>
    <x v="0"/>
    <x v="3"/>
    <x v="1"/>
    <s v=""/>
  </r>
  <r>
    <s v="Bug"/>
    <s v="MEM-14016"/>
    <s v="Migration - Manual Order Process - System didn't display the correct paid status in member details and banner page after the successful reinstate of a representative member"/>
    <s v="soumya.akkimardi"/>
    <s v="soumya.akkimardi"/>
    <x v="0"/>
    <d v="2020-09-27T20:13:00"/>
    <d v="2021-05-12T19:36:00"/>
    <x v="0"/>
    <x v="0"/>
    <x v="0"/>
    <x v="1"/>
    <s v="It is a Migration issue."/>
    <s v="Issue Reproducible"/>
    <x v="18"/>
    <x v="3"/>
    <x v="1"/>
    <s v="???"/>
  </r>
  <r>
    <s v="Bug"/>
    <s v="MEM-13968"/>
    <s v="UAT - Stage - Member App - Getting message unexpected error occured"/>
    <s v="soumya.akkimardi"/>
    <s v="soumya.akkimardi"/>
    <x v="0"/>
    <d v="2020-09-25T20:28:00"/>
    <d v="2020-12-09T18:42:00"/>
    <x v="0"/>
    <x v="0"/>
    <x v="1"/>
    <x v="2"/>
    <s v="All other points are out of scope from membership team except Orders URL issue."/>
    <s v=""/>
    <x v="0"/>
    <x v="3"/>
    <x v="1"/>
    <s v=""/>
  </r>
  <r>
    <s v="Bug"/>
    <s v="MEM-13967"/>
    <s v="Accessibility Testing: Color contrast ratio fails for few links and text related to ballots screens."/>
    <s v="vinay.datla"/>
    <s v="vinay.datla"/>
    <x v="0"/>
    <d v="2020-09-25T19:50:00"/>
    <d v="2021-01-21T12:43:00"/>
    <x v="1"/>
    <x v="1"/>
    <x v="0"/>
    <x v="5"/>
    <s v="blank"/>
    <s v=""/>
    <x v="0"/>
    <x v="3"/>
    <x v="1"/>
    <s v=""/>
  </r>
  <r>
    <s v="Bug"/>
    <s v="MEM-13958"/>
    <s v="UAT 3 -Stage- Member application-Ballot Item submittal - Submit a Re approval Ballot Item without Editorial Change  to main and society review ballot"/>
    <s v="Siddhartha Mutyala"/>
    <s v="srinivas Yellamilli"/>
    <x v="0"/>
    <d v="2020-09-25T16:38:00"/>
    <d v="2021-04-14T11:27:00"/>
    <x v="1"/>
    <x v="0"/>
    <x v="0"/>
    <x v="5"/>
    <s v="blank"/>
    <s v=""/>
    <x v="0"/>
    <x v="3"/>
    <x v="1"/>
    <s v=""/>
  </r>
  <r>
    <s v="Bug"/>
    <s v="MEM-13957"/>
    <s v="UAT 3 -Stage- Internal App-Ballot association for Work Items with MCS 1 for Work Item Delete/ Suppress"/>
    <s v="srinivas Yellamilli"/>
    <s v="srinivas Yellamilli"/>
    <x v="0"/>
    <d v="2020-09-25T16:31:00"/>
    <d v="2020-12-10T09:55:00"/>
    <x v="1"/>
    <x v="1"/>
    <x v="1"/>
    <x v="2"/>
    <s v="blank"/>
    <s v=""/>
    <x v="0"/>
    <x v="3"/>
    <x v="1"/>
    <s v=""/>
  </r>
  <r>
    <s v="Bug"/>
    <s v="MEM-13954"/>
    <s v="UAT 3 - IMPROVEMENT - Stage- Internal App-Committee suppression and inactive technical contact in work item audit log"/>
    <s v="Lisa Sementa"/>
    <s v="srinivas Yellamilli"/>
    <x v="0"/>
    <d v="2020-09-25T16:06:00"/>
    <d v="2020-12-10T09:55:00"/>
    <x v="1"/>
    <x v="0"/>
    <x v="1"/>
    <x v="2"/>
    <s v="blank"/>
    <s v=""/>
    <x v="0"/>
    <x v="3"/>
    <x v="1"/>
    <s v=""/>
  </r>
  <r>
    <s v="Bug"/>
    <s v="MEM-13953"/>
    <s v="Sort Order is getting reset when user come back to View Vote History, upon clicking 'Return to User Vote History' button."/>
    <s v="Siddhartha Mutyala"/>
    <s v="Siddhartha Mutyala"/>
    <x v="0"/>
    <d v="2020-09-25T15:36:00"/>
    <d v="2021-04-14T11:27:00"/>
    <x v="0"/>
    <x v="0"/>
    <x v="0"/>
    <x v="5"/>
    <s v="blank"/>
    <s v=""/>
    <x v="0"/>
    <x v="3"/>
    <x v="1"/>
    <s v=""/>
  </r>
  <r>
    <s v="Bug"/>
    <s v="MEM-13951"/>
    <s v="Accessibility Testing: Links under name column are not traversed through TAB key and no immediate navigation observed to the popup window in roster maintenace page"/>
    <s v="vinay.datla"/>
    <s v="vinay.datla"/>
    <x v="0"/>
    <d v="2020-09-25T14:30:00"/>
    <d v="2021-01-28T12:30:00"/>
    <x v="1"/>
    <x v="1"/>
    <x v="0"/>
    <x v="6"/>
    <s v="browser tab not functioning in sequence"/>
    <s v=""/>
    <x v="0"/>
    <x v="3"/>
    <x v="1"/>
    <s v=""/>
  </r>
  <r>
    <s v="Bug"/>
    <s v="MEM-13950"/>
    <s v="Accessibility Testing: No navigation and no focus is observed for few elements in roster maintenance and outstanding ballots page."/>
    <s v="vinay.datla"/>
    <s v="vinay.datla"/>
    <x v="0"/>
    <d v="2020-09-25T13:52:00"/>
    <d v="2021-02-05T14:11:00"/>
    <x v="1"/>
    <x v="1"/>
    <x v="0"/>
    <x v="6"/>
    <s v="browser not accessing elements in sequence"/>
    <s v=""/>
    <x v="0"/>
    <x v="3"/>
    <x v="1"/>
    <s v=""/>
  </r>
  <r>
    <s v="Bug"/>
    <s v="MEM-13949"/>
    <s v="After navigating to the cart/check out page system didn't display the cost and it's redirected the customer login page with an error messages"/>
    <s v="soumya.akkimardi"/>
    <s v="soumya.akkimardi"/>
    <x v="0"/>
    <d v="2020-09-25T13:27:00"/>
    <d v="2021-03-30T20:59:00"/>
    <x v="3"/>
    <x v="2"/>
    <x v="0"/>
    <x v="2"/>
    <s v="External Team Dependency"/>
    <n v="0"/>
    <x v="19"/>
    <x v="3"/>
    <x v="1"/>
    <s v="???"/>
  </r>
  <r>
    <s v="Bug"/>
    <s v="MEM-13822"/>
    <s v="The system didn't prompt an error message [i.e. Required Field] for the fields displayed under 'Does the same information apply as above for this committee?' section"/>
    <s v="soumya.akkimardi"/>
    <s v="soumya.akkimardi"/>
    <x v="0"/>
    <d v="2020-09-23T01:06:00"/>
    <d v="2020-12-10T10:04:00"/>
    <x v="1"/>
    <x v="0"/>
    <x v="0"/>
    <x v="5"/>
    <s v="Code Issue"/>
    <s v=""/>
    <x v="0"/>
    <x v="3"/>
    <x v="1"/>
    <s v=""/>
  </r>
  <r>
    <s v="Bug"/>
    <s v="MEM-13805"/>
    <s v="When a member clicks on the roster maintenance link in the MEM application system displayed 'Roster Maintenance' application is a new tab"/>
    <s v="soumya.akkimardi"/>
    <s v="soumya.akkimardi"/>
    <x v="0"/>
    <d v="2020-09-22T12:07:00"/>
    <d v="2020-12-10T09:49:00"/>
    <x v="1"/>
    <x v="1"/>
    <x v="0"/>
    <x v="2"/>
    <s v="blank"/>
    <s v=""/>
    <x v="0"/>
    <x v="3"/>
    <x v="1"/>
    <s v=""/>
  </r>
  <r>
    <s v="Bug"/>
    <s v="MEM-13780"/>
    <s v="Status column is NOT displayed when current and closed ballots are chosen. Only displays for ALL ballots."/>
    <s v="Siddhartha Mutyala"/>
    <s v="Siddhartha Mutyala"/>
    <x v="0"/>
    <d v="2020-09-22T09:52:00"/>
    <d v="2021-04-14T11:26:00"/>
    <x v="3"/>
    <x v="2"/>
    <x v="0"/>
    <x v="2"/>
    <s v="blank"/>
    <s v=""/>
    <x v="0"/>
    <x v="3"/>
    <x v="1"/>
    <s v=""/>
  </r>
  <r>
    <s v="Bug"/>
    <s v="MEM-13654"/>
    <s v="Not able to call Edit CollabArea API from staff application(machine to machine okta)"/>
    <s v="vikas choudhary"/>
    <s v="vikas choudhary"/>
    <x v="0"/>
    <d v="2020-09-18T18:18:00"/>
    <d v="2020-10-28T17:40:00"/>
    <x v="4"/>
    <x v="3"/>
    <x v="0"/>
    <x v="5"/>
    <s v="blank"/>
    <s v=""/>
    <x v="0"/>
    <x v="3"/>
    <x v="1"/>
    <s v=""/>
  </r>
  <r>
    <s v="Bug"/>
    <s v="MEM-13584"/>
    <s v="Change Of Employment Form - 'Organization Name' field (in step 3 form page) value is pre-populated with the value present in DB instead the value should be pre-populated form the information provided in the 'New Organization Name' field in Step 1 "/>
    <s v="soumya.akkimardi"/>
    <s v="soumya.akkimardi"/>
    <x v="0"/>
    <d v="2020-09-17T14:56:00"/>
    <d v="2020-12-10T10:03:00"/>
    <x v="0"/>
    <x v="0"/>
    <x v="2"/>
    <x v="5"/>
    <s v="blank"/>
    <s v=""/>
    <x v="0"/>
    <x v="3"/>
    <x v="1"/>
    <s v=""/>
  </r>
  <r>
    <s v="Bug"/>
    <s v="MEM-13548"/>
    <s v="[Invalid] Accessibility Testing: Color contrast ratio fails for breadcrums and text in membership info screens."/>
    <s v="ved.prakash"/>
    <s v="vinay.datla"/>
    <x v="0"/>
    <d v="2020-09-16T20:32:00"/>
    <d v="2021-02-22T19:25:00"/>
    <x v="1"/>
    <x v="1"/>
    <x v="0"/>
    <x v="2"/>
    <s v="Invalid Issue"/>
    <s v=""/>
    <x v="0"/>
    <x v="3"/>
    <x v="1"/>
    <s v=""/>
  </r>
  <r>
    <s v="Bug"/>
    <s v="MEM-13547"/>
    <s v="Accessibility Testing: Some form elements do not have labels in change of employment related screens."/>
    <s v="vinay.datla"/>
    <s v="vinay.datla"/>
    <x v="0"/>
    <d v="2020-09-16T19:42:00"/>
    <d v="2021-03-26T15:49:00"/>
    <x v="0"/>
    <x v="0"/>
    <x v="0"/>
    <x v="5"/>
    <s v="Dropdown id's binding corrected"/>
    <s v="NFR - Accessibility"/>
    <x v="16"/>
    <x v="3"/>
    <x v="1"/>
    <n v="0"/>
  </r>
  <r>
    <s v="Bug"/>
    <s v="MEM-13520"/>
    <s v="[INVALID] - The committees which student member joined during the member order process is not shown in member details page after successful creation of a record"/>
    <s v="soumya.akkimardi"/>
    <s v="soumya.akkimardi"/>
    <x v="0"/>
    <d v="2020-09-16T15:43:00"/>
    <d v="2020-12-10T10:04:00"/>
    <x v="3"/>
    <x v="0"/>
    <x v="0"/>
    <x v="2"/>
    <s v="This is an invalid issue."/>
    <s v=""/>
    <x v="0"/>
    <x v="3"/>
    <x v="1"/>
    <s v=""/>
  </r>
  <r>
    <s v="Bug"/>
    <s v="MEM-13505"/>
    <s v="Improvement - The system displayed an error message as 'Unknown error Occured' when the user enters the same account number in the 'Account Number' and 'Organization Account Number' field"/>
    <s v="soumya.akkimardi"/>
    <s v="soumya.akkimardi"/>
    <x v="0"/>
    <d v="2020-09-16T12:49:00"/>
    <d v="2020-12-10T10:03:00"/>
    <x v="0"/>
    <x v="0"/>
    <x v="0"/>
    <x v="2"/>
    <s v="Based on the discussion, this has been fixed &amp; taken as an Improvement."/>
    <s v=""/>
    <x v="0"/>
    <x v="3"/>
    <x v="1"/>
    <s v=""/>
  </r>
  <r>
    <s v="Bug"/>
    <s v="MEM-13504"/>
    <s v="Improvement - The subcommittee details displayed in step 3 'Review and confirmation' are not in a readable manner"/>
    <s v="soumya.akkimardi"/>
    <s v="soumya.akkimardi"/>
    <x v="0"/>
    <d v="2020-09-16T12:17:00"/>
    <d v="2020-12-10T10:04:00"/>
    <x v="1"/>
    <x v="1"/>
    <x v="0"/>
    <x v="2"/>
    <s v="blank"/>
    <s v=""/>
    <x v="0"/>
    <x v="3"/>
    <x v="1"/>
    <s v=""/>
  </r>
  <r>
    <s v="Bug"/>
    <s v="MEM-13489"/>
    <s v="System displayed 'Error Occurred' message in step 1 'Change Of Employment' form page "/>
    <s v="soumya.akkimardi"/>
    <s v="soumya.akkimardi"/>
    <x v="0"/>
    <d v="2020-09-16T00:59:00"/>
    <d v="2020-12-10T10:04:00"/>
    <x v="0"/>
    <x v="0"/>
    <x v="2"/>
    <x v="1"/>
    <s v="blank"/>
    <s v=""/>
    <x v="0"/>
    <x v="3"/>
    <x v="1"/>
    <s v=""/>
  </r>
  <r>
    <s v="Bug"/>
    <s v="MEM-13486"/>
    <s v="Improvement - New Member Order - Review Details Page: For 'Organizational' membership in step 2 section the details of the primary activity and representative information are in continuation manner."/>
    <s v="soumya.akkimardi"/>
    <s v="soumya.akkimardi"/>
    <x v="0"/>
    <d v="2020-09-15T23:09:00"/>
    <d v="2020-12-10T10:04:00"/>
    <x v="1"/>
    <x v="0"/>
    <x v="0"/>
    <x v="2"/>
    <s v="blank"/>
    <s v=""/>
    <x v="0"/>
    <x v="3"/>
    <x v="1"/>
    <s v=""/>
  </r>
  <r>
    <s v="Bug"/>
    <s v="MEM-13485"/>
    <s v="New Member Order - Review Details Page: For 'Student' membership the 'Membership Type' label is not present and in step 2 section we have 'Committee Details' text"/>
    <s v="soumya.akkimardi"/>
    <s v="soumya.akkimardi"/>
    <x v="0"/>
    <d v="2020-09-15T22:54:00"/>
    <d v="2020-12-10T10:04:00"/>
    <x v="0"/>
    <x v="0"/>
    <x v="0"/>
    <x v="2"/>
    <s v="blank"/>
    <s v=""/>
    <x v="0"/>
    <x v="3"/>
    <x v="1"/>
    <s v=""/>
  </r>
  <r>
    <s v="Bug"/>
    <s v="MEM-13480"/>
    <s v="Edited work item (Work Item Admin) is not reflected in My Collaboration Area(Member App)"/>
    <s v="vinay.datla"/>
    <s v="vinay.datla"/>
    <x v="0"/>
    <d v="2020-09-15T18:14:00"/>
    <d v="2020-12-04T16:22:00"/>
    <x v="3"/>
    <x v="0"/>
    <x v="0"/>
    <x v="5"/>
    <s v="blank"/>
    <s v=""/>
    <x v="0"/>
    <x v="3"/>
    <x v="1"/>
    <s v=""/>
  </r>
  <r>
    <s v="Bug"/>
    <s v="MEM-13474"/>
    <s v="Unable to log in into MEM Application "/>
    <s v="soumya.akkimardi"/>
    <s v="soumya.akkimardi"/>
    <x v="0"/>
    <d v="2020-09-15T14:23:00"/>
    <d v="2020-12-10T10:04:00"/>
    <x v="4"/>
    <x v="3"/>
    <x v="0"/>
    <x v="4"/>
    <s v="blank"/>
    <s v=""/>
    <x v="0"/>
    <x v="3"/>
    <x v="1"/>
    <s v=""/>
  </r>
  <r>
    <s v="Bug"/>
    <s v="MEM-13473"/>
    <s v="[INVALID]-In Consistent Issue-The State/Province drop-down list contain the state code in the member order forms in staff internal application whereas during the on-board process from MEM application we have complete State/Province names in dropdown list"/>
    <s v="soumya.akkimardi"/>
    <s v="soumya.akkimardi"/>
    <x v="0"/>
    <d v="2020-09-15T13:22:00"/>
    <d v="2020-12-10T09:49:00"/>
    <x v="1"/>
    <x v="1"/>
    <x v="0"/>
    <x v="2"/>
    <s v="This is an invalid issue."/>
    <s v=""/>
    <x v="0"/>
    <x v="3"/>
    <x v="1"/>
    <s v=""/>
  </r>
  <r>
    <s v="Bug"/>
    <s v="MEM-13458"/>
    <s v="Inputs provided by member in step 3 'Change of Employment' form page are not saved when member redirects to step 3 form page from step 2 page"/>
    <s v="soumya.akkimardi"/>
    <s v="soumya.akkimardi"/>
    <x v="0"/>
    <d v="2020-09-14T23:40:00"/>
    <d v="2020-12-10T10:04:00"/>
    <x v="0"/>
    <x v="0"/>
    <x v="0"/>
    <x v="5"/>
    <s v="blank"/>
    <s v=""/>
    <x v="0"/>
    <x v="3"/>
    <x v="1"/>
    <s v=""/>
  </r>
  <r>
    <s v="Bug"/>
    <s v="MEM-13457"/>
    <s v="UI : Clicking on ' Return to Admin screen' button - Page is navigating to Members page when page is left idle for a while."/>
    <s v="Siddhartha Mutyala"/>
    <s v="Siddhartha Mutyala"/>
    <x v="0"/>
    <d v="2020-09-14T22:03:00"/>
    <d v="2021-04-14T11:27:00"/>
    <x v="1"/>
    <x v="1"/>
    <x v="0"/>
    <x v="0"/>
    <s v="blank"/>
    <s v=""/>
    <x v="0"/>
    <x v="3"/>
    <x v="1"/>
    <s v=""/>
  </r>
  <r>
    <s v="Bug"/>
    <s v="MEM-13456"/>
    <s v="My ASTM 2.0 page is not getting displayed on Internet explorer 11"/>
    <s v="srinivas Yellamilli"/>
    <s v="srinivas Yellamilli"/>
    <x v="0"/>
    <d v="2020-09-14T21:39:00"/>
    <d v="2021-05-28T11:24:00"/>
    <x v="0"/>
    <x v="0"/>
    <x v="0"/>
    <x v="6"/>
    <s v="blank"/>
    <s v=""/>
    <x v="0"/>
    <x v="3"/>
    <x v="1"/>
    <s v=""/>
  </r>
  <r>
    <s v="Bug"/>
    <s v="MEM-13449"/>
    <s v="UI : Refresh the Letter Ballot page on browser displays BLANK page."/>
    <s v="Siddhartha Mutyala"/>
    <s v="Siddhartha Mutyala"/>
    <x v="0"/>
    <d v="2020-09-14T19:45:00"/>
    <d v="2021-04-14T11:26:00"/>
    <x v="3"/>
    <x v="0"/>
    <x v="0"/>
    <x v="5"/>
    <s v="blank"/>
    <s v=""/>
    <x v="0"/>
    <x v="3"/>
    <x v="1"/>
    <s v=""/>
  </r>
  <r>
    <s v="Bug"/>
    <s v="MEM-13446"/>
    <s v="API : SubNumber : New record is created for Letter ballot - Ballot Item Admin frontend( internal app), when we provide non-existing Sub Number in the API body content."/>
    <s v="Siddhartha Mutyala"/>
    <s v="Siddhartha Mutyala"/>
    <x v="0"/>
    <d v="2020-09-14T19:06:00"/>
    <d v="2021-04-14T11:27:00"/>
    <x v="0"/>
    <x v="2"/>
    <x v="0"/>
    <x v="5"/>
    <s v="blank"/>
    <s v=""/>
    <x v="0"/>
    <x v="3"/>
    <x v="1"/>
    <s v=""/>
  </r>
  <r>
    <s v="Bug"/>
    <s v="MEM-13422"/>
    <s v="Internal App- Work Item Admin Tool Page- View Ballots Items- Page Loading issue"/>
    <s v="vinay.datla"/>
    <s v="vinay.datla"/>
    <x v="0"/>
    <d v="2020-09-14T14:25:00"/>
    <d v="2020-12-10T09:55:00"/>
    <x v="3"/>
    <x v="2"/>
    <x v="0"/>
    <x v="5"/>
    <s v="blank"/>
    <s v=""/>
    <x v="0"/>
    <x v="3"/>
    <x v="1"/>
    <s v=""/>
  </r>
  <r>
    <s v="Bug"/>
    <s v="MEM-13418"/>
    <s v="Member App-My Work Item - Copyright/ permissions- Page is not redirecting to Url &quot;https://qa.astm.org/media/pdf/Itpolicy.pdf&quot;"/>
    <s v="vinay.datla"/>
    <s v="vinay.datla"/>
    <x v="0"/>
    <d v="2020-09-14T14:16:00"/>
    <d v="2020-12-10T09:50:00"/>
    <x v="0"/>
    <x v="0"/>
    <x v="0"/>
    <x v="5"/>
    <s v="blank"/>
    <s v=""/>
    <x v="0"/>
    <x v="3"/>
    <x v="1"/>
    <s v=""/>
  </r>
  <r>
    <s v="Bug"/>
    <s v="MEM-13417"/>
    <s v="The system didn't display the account address in the aligned form in change of employment page"/>
    <s v="soumya.akkimardi"/>
    <s v="soumya.akkimardi"/>
    <x v="0"/>
    <d v="2020-09-14T13:38:00"/>
    <d v="2020-12-10T10:03:00"/>
    <x v="1"/>
    <x v="1"/>
    <x v="0"/>
    <x v="1"/>
    <s v="blank"/>
    <s v=""/>
    <x v="0"/>
    <x v="3"/>
    <x v="1"/>
    <s v=""/>
  </r>
  <r>
    <s v="Bug"/>
    <s v="MEM-13267"/>
    <s v="[INVALID] - Member App- Work Item Registration- Data Page- What is the type of Standard? drop down only 7 values are displayed "/>
    <s v="vinay.datla"/>
    <s v="vinay.datla"/>
    <x v="0"/>
    <d v="2020-09-10T15:09:00"/>
    <d v="2020-12-10T09:55:00"/>
    <x v="0"/>
    <x v="0"/>
    <x v="0"/>
    <x v="2"/>
    <s v="blank"/>
    <s v=""/>
    <x v="0"/>
    <x v="3"/>
    <x v="1"/>
    <s v=""/>
  </r>
  <r>
    <s v="Bug"/>
    <s v="MEM-13261"/>
    <s v="Accessibility Testing: User unable to expand submenu in header section for all pages in membership application."/>
    <s v="vinay.datla"/>
    <s v="vinay.datla"/>
    <x v="0"/>
    <d v="2020-09-10T13:24:00"/>
    <d v="2021-02-17T17:46:00"/>
    <x v="0"/>
    <x v="0"/>
    <x v="0"/>
    <x v="2"/>
    <s v="incorrect input"/>
    <s v=""/>
    <x v="0"/>
    <x v="3"/>
    <x v="1"/>
    <s v=""/>
  </r>
  <r>
    <s v="Bug"/>
    <s v="MEM-13260"/>
    <s v="Accessibility Testing: Exact focus is not observed for the radio buttons in manage committees and reinstatmenbership page."/>
    <s v="Prabhakar Mishra"/>
    <s v="vinay.datla"/>
    <x v="0"/>
    <d v="2020-09-10T12:59:00"/>
    <d v="2021-05-19T21:02:00"/>
    <x v="1"/>
    <x v="1"/>
    <x v="2"/>
    <x v="2"/>
    <s v="blank"/>
    <s v=""/>
    <x v="0"/>
    <x v="3"/>
    <x v="1"/>
    <s v=""/>
  </r>
  <r>
    <s v="Bug"/>
    <s v="MEM-13258"/>
    <s v="Member App-Minutes &amp; Agendas- In Information Text &quot;Chairman&quot; is displayed instead of &quot;Chair&quot;"/>
    <s v="vinay.datla"/>
    <s v="vinay.datla"/>
    <x v="0"/>
    <d v="2020-09-10T11:48:00"/>
    <d v="2020-12-10T09:55:00"/>
    <x v="1"/>
    <x v="1"/>
    <x v="0"/>
    <x v="5"/>
    <s v="blank"/>
    <s v=""/>
    <x v="0"/>
    <x v="3"/>
    <x v="1"/>
    <s v=""/>
  </r>
  <r>
    <s v="Bug"/>
    <s v="MEM-13242"/>
    <s v="Accessibility Testing: User cant able to access buttons from keyboard in manage committee page and reinstate membership."/>
    <s v="vinay.datla"/>
    <s v="vinay.datla"/>
    <x v="0"/>
    <d v="2020-09-09T18:51:00"/>
    <d v="2021-02-03T16:53:00"/>
    <x v="0"/>
    <x v="0"/>
    <x v="0"/>
    <x v="2"/>
    <s v="earlier buttons displayed on mouse hover but not every time buttons will be displayed and hence handled appropriately."/>
    <s v=""/>
    <x v="0"/>
    <x v="3"/>
    <x v="1"/>
    <s v=""/>
  </r>
  <r>
    <s v="Bug"/>
    <s v="MEM-13238"/>
    <s v="Accessibility Testing: Arrow keys are verbalized as only clickable in add member page while creating collaboration area."/>
    <s v="vinay.datla"/>
    <s v="vinay.datla"/>
    <x v="0"/>
    <d v="2020-09-09T18:21:00"/>
    <d v="2020-11-26T11:36:00"/>
    <x v="0"/>
    <x v="0"/>
    <x v="0"/>
    <x v="5"/>
    <s v="blank"/>
    <s v=""/>
    <x v="0"/>
    <x v="3"/>
    <x v="1"/>
    <s v=""/>
  </r>
  <r>
    <s v="Bug"/>
    <s v="MEM-13222"/>
    <s v="Member App- &quot;Application Error, please contact support.&quot; when click on sign in"/>
    <s v="vinay.datla"/>
    <s v="vinay.datla"/>
    <x v="0"/>
    <d v="2020-09-09T16:04:00"/>
    <d v="2020-12-10T09:51:00"/>
    <x v="4"/>
    <x v="3"/>
    <x v="0"/>
    <x v="5"/>
    <s v="blank"/>
    <s v=""/>
    <x v="0"/>
    <x v="3"/>
    <x v="1"/>
    <s v=""/>
  </r>
  <r>
    <s v="Bug"/>
    <s v="MEM-13208"/>
    <s v="Accessibility Testing: Some form elements do not have labels in manage committe and new work item collaboration area pages"/>
    <s v="vinay.datla"/>
    <s v="vinay.datla"/>
    <x v="0"/>
    <d v="2020-09-08T19:58:00"/>
    <d v="2021-04-01T17:33:00"/>
    <x v="0"/>
    <x v="0"/>
    <x v="0"/>
    <x v="5"/>
    <s v="ID was missing for this form control"/>
    <s v="NFR - Accessibility"/>
    <x v="16"/>
    <x v="3"/>
    <x v="1"/>
    <n v="0"/>
  </r>
  <r>
    <s v="Bug"/>
    <s v="MEM-13207"/>
    <s v="Accessibility Testing: Blank element is verbalized with some text in sign in page for membership application"/>
    <s v="vinay.datla"/>
    <s v="vinay.datla"/>
    <x v="0"/>
    <d v="2020-09-08T19:28:00"/>
    <d v="2021-02-22T17:33:00"/>
    <x v="0"/>
    <x v="0"/>
    <x v="0"/>
    <x v="6"/>
    <s v="hidden text read by screen reader"/>
    <s v=""/>
    <x v="0"/>
    <x v="3"/>
    <x v="1"/>
    <s v=""/>
  </r>
  <r>
    <s v="Bug"/>
    <s v="MEM-13206"/>
    <s v="Accessibility Testing: Color contrast ratio fails for few links in renewal membership related pages."/>
    <s v="vinay.datla"/>
    <s v="vinay.datla"/>
    <x v="0"/>
    <d v="2020-09-08T19:17:00"/>
    <d v="2021-01-20T21:56:00"/>
    <x v="1"/>
    <x v="1"/>
    <x v="0"/>
    <x v="5"/>
    <s v="HTML Color set done"/>
    <s v=""/>
    <x v="0"/>
    <x v="3"/>
    <x v="1"/>
    <s v=""/>
  </r>
  <r>
    <s v="Bug"/>
    <s v="MEM-13205"/>
    <s v="Reinstate - Member who's account status is historical for more than 3 years are redirected to less than 3-year form page while reinstating"/>
    <s v="soumya.akkimardi"/>
    <s v="soumya.akkimardi"/>
    <x v="0"/>
    <d v="2020-09-08T17:31:00"/>
    <d v="2020-12-10T10:03:00"/>
    <x v="3"/>
    <x v="2"/>
    <x v="0"/>
    <x v="5"/>
    <s v="blank"/>
    <s v=""/>
    <x v="0"/>
    <x v="3"/>
    <x v="1"/>
    <s v=""/>
  </r>
  <r>
    <s v="Bug"/>
    <s v="MEM-13183"/>
    <s v="Unable to navigate to cart/checkout page"/>
    <s v="soumya.akkimardi"/>
    <s v="soumya.akkimardi"/>
    <x v="0"/>
    <d v="2020-09-08T15:36:00"/>
    <d v="2021-03-12T14:29:00"/>
    <x v="3"/>
    <x v="2"/>
    <x v="0"/>
    <x v="2"/>
    <s v="Other Application Dependencies Issues -[Depends on Public Team]"/>
    <s v=""/>
    <x v="0"/>
    <x v="3"/>
    <x v="1"/>
    <s v=""/>
  </r>
  <r>
    <s v="Bug"/>
    <s v="MEM-13002"/>
    <s v="Work Item Admin- Collaboration Area status is not getting updated from Yes to No when unselect the check box in the restore confirmation pop up"/>
    <s v="vinay.datla"/>
    <s v="vinay.datla"/>
    <x v="0"/>
    <d v="2020-09-02T21:08:00"/>
    <d v="2020-12-10T09:55:00"/>
    <x v="0"/>
    <x v="0"/>
    <x v="0"/>
    <x v="5"/>
    <s v="blank"/>
    <s v=""/>
    <x v="0"/>
    <x v="3"/>
    <x v="1"/>
    <s v=""/>
  </r>
  <r>
    <s v="Bug"/>
    <s v="MEM-12909"/>
    <s v="System displayed 'Member Benefit' section for temporary member "/>
    <s v="soumya.akkimardi"/>
    <s v="soumya.akkimardi"/>
    <x v="0"/>
    <d v="2020-09-01T22:51:00"/>
    <d v="2020-12-10T10:03:00"/>
    <x v="0"/>
    <x v="0"/>
    <x v="0"/>
    <x v="2"/>
    <s v="blank"/>
    <s v=""/>
    <x v="0"/>
    <x v="3"/>
    <x v="1"/>
    <s v=""/>
  </r>
  <r>
    <s v="Bug"/>
    <s v="MEM-12893"/>
    <s v="Migration : Staff Internal Application - Members are displayed with 'Account Status' as 'Inactive' "/>
    <s v="soumya.akkimardi"/>
    <s v="soumya.akkimardi"/>
    <x v="0"/>
    <d v="2020-09-01T17:02:00"/>
    <d v="2021-03-18T12:39:00"/>
    <x v="0"/>
    <x v="0"/>
    <x v="0"/>
    <x v="1"/>
    <s v="Data Migration Issue"/>
    <s v=""/>
    <x v="0"/>
    <x v="3"/>
    <x v="1"/>
    <s v=""/>
  </r>
  <r>
    <s v="Bug"/>
    <s v="MEM-12891"/>
    <s v="Member App- Work Item Registration-  Error Message when work item is submitted when collaboration area is selected as “YES”"/>
    <s v="vinay.datla"/>
    <s v="vinay.datla"/>
    <x v="0"/>
    <d v="2020-09-01T16:55:00"/>
    <d v="2020-12-04T17:04:00"/>
    <x v="3"/>
    <x v="2"/>
    <x v="0"/>
    <x v="5"/>
    <s v="blank"/>
    <s v=""/>
    <x v="0"/>
    <x v="3"/>
    <x v="1"/>
    <s v=""/>
  </r>
  <r>
    <s v="Bug"/>
    <s v="MEM-12888"/>
    <s v="The system didn't navigate to the step 3 form page when member having paid status as 'Not Paid' instead it displays a confirmation message as 'The account number is already active with paid status as Paid. Do you want to continue renewing the account?'"/>
    <s v="soumya.akkimardi"/>
    <s v="soumya.akkimardi"/>
    <x v="0"/>
    <d v="2020-09-01T16:16:00"/>
    <d v="2020-12-10T10:04:00"/>
    <x v="3"/>
    <x v="2"/>
    <x v="0"/>
    <x v="1"/>
    <s v="blank"/>
    <s v=""/>
    <x v="0"/>
    <x v="3"/>
    <x v="1"/>
    <s v=""/>
  </r>
  <r>
    <s v="Bug"/>
    <s v="MEM-12887"/>
    <s v="Internal App- Work Item Admin- Unable to Delete work item"/>
    <s v="vinay.datla"/>
    <s v="vinay.datla"/>
    <x v="0"/>
    <d v="2020-09-01T16:03:00"/>
    <d v="2020-12-04T14:40:00"/>
    <x v="0"/>
    <x v="0"/>
    <x v="0"/>
    <x v="5"/>
    <s v="blank"/>
    <s v=""/>
    <x v="0"/>
    <x v="3"/>
    <x v="1"/>
    <s v=""/>
  </r>
  <r>
    <s v="Bug"/>
    <s v="MEM-12886"/>
    <s v="System didn't display 'Order Date is required' message "/>
    <s v="soumya.akkimardi"/>
    <s v="soumya.akkimardi"/>
    <x v="0"/>
    <d v="2020-09-01T15:56:00"/>
    <d v="2020-12-10T10:03:00"/>
    <x v="1"/>
    <x v="1"/>
    <x v="0"/>
    <x v="2"/>
    <s v="blank"/>
    <s v=""/>
    <x v="0"/>
    <x v="3"/>
    <x v="1"/>
    <s v=""/>
  </r>
  <r>
    <s v="Bug"/>
    <s v="MEM-12879"/>
    <s v="[Improvement] System displayed incorrect/incomplete message if the member is not having any affiliation"/>
    <s v="soumya.akkimardi"/>
    <s v="soumya.akkimardi"/>
    <x v="0"/>
    <d v="2020-09-01T13:09:00"/>
    <d v="2020-12-10T10:04:00"/>
    <x v="1"/>
    <x v="1"/>
    <x v="0"/>
    <x v="2"/>
    <s v="blank"/>
    <s v=""/>
    <x v="0"/>
    <x v="3"/>
    <x v="1"/>
    <s v=""/>
  </r>
  <r>
    <s v="Bug"/>
    <s v="MEM-12871"/>
    <s v="System display error message as 'Error occured while getting Free Volume' when user navigate to step 2 form page"/>
    <s v="soumya.akkimardi"/>
    <s v="soumya.akkimardi"/>
    <x v="0"/>
    <d v="2020-09-01T09:42:00"/>
    <d v="2020-12-10T10:04:00"/>
    <x v="0"/>
    <x v="0"/>
    <x v="0"/>
    <x v="4"/>
    <s v="blank"/>
    <s v=""/>
    <x v="0"/>
    <x v="3"/>
    <x v="1"/>
    <s v=""/>
  </r>
  <r>
    <s v="Bug"/>
    <s v="MEM-12869"/>
    <s v="The 'Membership Type' name in step 2 form page is displayed as &lt;Membership Type Name Member&gt; format eg: Exempt Member Member"/>
    <s v="soumya.akkimardi"/>
    <s v="soumya.akkimardi"/>
    <x v="0"/>
    <d v="2020-08-31T23:32:00"/>
    <d v="2020-12-10T10:04:00"/>
    <x v="1"/>
    <x v="1"/>
    <x v="0"/>
    <x v="5"/>
    <s v="blank"/>
    <s v=""/>
    <x v="0"/>
    <x v="3"/>
    <x v="1"/>
    <s v=""/>
  </r>
  <r>
    <s v="Bug"/>
    <s v="MEM-12854"/>
    <s v="‘Member Institution’ membership which is associated with the active committee is not showing up ‘My Committees’ menu on left nav in MEM application"/>
    <s v="soumya.akkimardi"/>
    <s v="soumya.akkimardi"/>
    <x v="0"/>
    <d v="2020-08-31T17:40:00"/>
    <d v="2020-12-10T10:03:00"/>
    <x v="0"/>
    <x v="0"/>
    <x v="0"/>
    <x v="2"/>
    <s v="blank"/>
    <s v=""/>
    <x v="0"/>
    <x v="3"/>
    <x v="1"/>
    <s v=""/>
  </r>
  <r>
    <s v="Bug"/>
    <s v="MEM-12760"/>
    <s v="Main Committee List is not getting Populated in the Drop down "/>
    <s v="srinivas Yellamilli"/>
    <s v="srinivas Yellamilli"/>
    <x v="0"/>
    <d v="2020-08-28T13:15:00"/>
    <d v="2020-12-04T17:06:00"/>
    <x v="4"/>
    <x v="3"/>
    <x v="0"/>
    <x v="5"/>
    <s v="blank"/>
    <s v=""/>
    <x v="0"/>
    <x v="3"/>
    <x v="1"/>
    <s v=""/>
  </r>
  <r>
    <s v="Bug"/>
    <s v="MEM-12648"/>
    <s v="Stage - GetCommitteeList API - System displayed response code as 400 with response message as 'Error Occurred'"/>
    <s v="soumya.akkimardi"/>
    <s v="soumya.akkimardi"/>
    <x v="0"/>
    <d v="2020-08-27T21:14:00"/>
    <d v="2020-12-10T09:49:00"/>
    <x v="0"/>
    <x v="0"/>
    <x v="0"/>
    <x v="5"/>
    <s v="blank"/>
    <s v=""/>
    <x v="0"/>
    <x v="3"/>
    <x v="1"/>
    <s v=""/>
  </r>
  <r>
    <s v="Bug"/>
    <s v="MEM-12624"/>
    <s v="Vote attachments : Unable to upload files - Error occurred while uploading document message is displayed."/>
    <s v="Siddhartha Mutyala"/>
    <s v="Siddhartha Mutyala"/>
    <x v="0"/>
    <d v="2020-08-27T13:02:00"/>
    <d v="2021-04-14T11:27:00"/>
    <x v="3"/>
    <x v="2"/>
    <x v="0"/>
    <x v="4"/>
    <s v="blank"/>
    <s v=""/>
    <x v="0"/>
    <x v="3"/>
    <x v="1"/>
    <s v=""/>
  </r>
  <r>
    <s v="Bug"/>
    <s v="MEM-12620"/>
    <s v="Regression : Getting 400 Error response, when we send API request to Save Vote as Draft / Submit Ballot Vote"/>
    <s v="Siddhartha Mutyala"/>
    <s v="Siddhartha Mutyala"/>
    <x v="0"/>
    <d v="2020-08-27T10:53:00"/>
    <d v="2021-04-14T11:27:00"/>
    <x v="3"/>
    <x v="2"/>
    <x v="0"/>
    <x v="0"/>
    <s v="blank"/>
    <s v=""/>
    <x v="0"/>
    <x v="3"/>
    <x v="1"/>
    <s v=""/>
  </r>
  <r>
    <s v="Bug"/>
    <s v="MEM-12488"/>
    <s v="Internal App-Blank Page is displayed when click on Work item in Audit Log Page/Deleted Work Item Page"/>
    <s v="vinay.datla"/>
    <s v="vinay.datla"/>
    <x v="0"/>
    <d v="2020-08-26T13:46:00"/>
    <d v="2020-12-04T14:40:00"/>
    <x v="3"/>
    <x v="2"/>
    <x v="0"/>
    <x v="5"/>
    <s v="blank"/>
    <s v=""/>
    <x v="0"/>
    <x v="3"/>
    <x v="1"/>
    <s v=""/>
  </r>
  <r>
    <s v="Bug"/>
    <s v="MEM-12487"/>
    <s v="Member Application- Not able to Submit the New Standard Work item"/>
    <s v="srinivas Yellamilli"/>
    <s v="srinivas Yellamilli"/>
    <x v="0"/>
    <d v="2020-08-26T13:43:00"/>
    <d v="2020-12-07T11:41:00"/>
    <x v="4"/>
    <x v="2"/>
    <x v="0"/>
    <x v="5"/>
    <s v="blank"/>
    <s v=""/>
    <x v="0"/>
    <x v="3"/>
    <x v="1"/>
    <s v=""/>
  </r>
  <r>
    <s v="Bug"/>
    <s v="MEM-12482"/>
    <s v="Unable to log into 'Rules and Exception' application, the system displayed the blank page when user tries to login into application"/>
    <s v="soumya.akkimardi"/>
    <s v="soumya.akkimardi"/>
    <x v="0"/>
    <d v="2020-08-26T11:30:00"/>
    <d v="2020-12-10T09:49:00"/>
    <x v="4"/>
    <x v="2"/>
    <x v="0"/>
    <x v="0"/>
    <s v="blank"/>
    <s v=""/>
    <x v="0"/>
    <x v="3"/>
    <x v="1"/>
    <s v=""/>
  </r>
  <r>
    <s v="Bug"/>
    <s v="MEM-12427"/>
    <s v="UAT- Stage-  Launch Admin Collab Area sign in page"/>
    <s v="Priyanka Manocha"/>
    <s v="srinivas Yellamilli"/>
    <x v="0"/>
    <d v="2020-08-25T15:41:00"/>
    <d v="2020-12-07T11:41:00"/>
    <x v="1"/>
    <x v="0"/>
    <x v="1"/>
    <x v="2"/>
    <s v="blank"/>
    <s v=""/>
    <x v="0"/>
    <x v="3"/>
    <x v="1"/>
    <s v=""/>
  </r>
  <r>
    <s v="Bug"/>
    <s v="MEM-12424"/>
    <s v="UAT-Stage- Create Collaboration Area- Upload file default values"/>
    <s v="Priyanka Manocha"/>
    <s v="srinivas Yellamilli"/>
    <x v="0"/>
    <d v="2020-08-25T15:18:00"/>
    <d v="2020-12-07T11:42:00"/>
    <x v="0"/>
    <x v="1"/>
    <x v="1"/>
    <x v="5"/>
    <s v="blank"/>
    <s v=""/>
    <x v="0"/>
    <x v="3"/>
    <x v="1"/>
    <s v=""/>
  </r>
  <r>
    <s v="Bug"/>
    <s v="MEM-12423"/>
    <s v="UAT-Stage- Internal App- Restore and the Audit log are not getting generated."/>
    <s v="Priyanka Manocha"/>
    <s v="srinivas Yellamilli"/>
    <x v="0"/>
    <d v="2020-08-25T15:12:00"/>
    <d v="2020-12-07T11:42:00"/>
    <x v="0"/>
    <x v="0"/>
    <x v="1"/>
    <x v="0"/>
    <s v="blank"/>
    <s v=""/>
    <x v="0"/>
    <x v="3"/>
    <x v="1"/>
    <s v=""/>
  </r>
  <r>
    <s v="Bug"/>
    <s v="MEM-12422"/>
    <s v="UAT-Stage-Internal App-For deleted Work Item Username and the reason for delete is not getting displayed."/>
    <s v="Priyanka Manocha"/>
    <s v="srinivas Yellamilli"/>
    <x v="0"/>
    <d v="2020-08-25T15:07:00"/>
    <d v="2020-12-07T11:46:00"/>
    <x v="0"/>
    <x v="1"/>
    <x v="1"/>
    <x v="5"/>
    <s v="blank"/>
    <s v=""/>
    <x v="0"/>
    <x v="3"/>
    <x v="1"/>
    <s v=""/>
  </r>
  <r>
    <s v="Bug"/>
    <s v="MEM-12419"/>
    <s v="UAT-Stage- E-mails are Not getting Triggered to the sub committee officer title."/>
    <s v="Nicole Baldini"/>
    <s v="srinivas Yellamilli"/>
    <x v="0"/>
    <d v="2020-08-25T14:47:00"/>
    <d v="2021-04-14T11:27:00"/>
    <x v="0"/>
    <x v="0"/>
    <x v="0"/>
    <x v="2"/>
    <s v="blank"/>
    <s v=""/>
    <x v="0"/>
    <x v="3"/>
    <x v="1"/>
    <s v=""/>
  </r>
  <r>
    <s v="Bug"/>
    <s v="MEM-12418"/>
    <s v="Migration - The 'Sub Committee' list in the UI and API response are not matching"/>
    <s v="soumya.akkimardi"/>
    <s v="soumya.akkimardi"/>
    <x v="0"/>
    <d v="2020-08-25T14:44:00"/>
    <d v="2021-05-12T19:36:00"/>
    <x v="0"/>
    <x v="0"/>
    <x v="0"/>
    <x v="1"/>
    <s v="Migration Issue"/>
    <s v="Retest Successful"/>
    <x v="20"/>
    <x v="3"/>
    <x v="1"/>
    <s v="???"/>
  </r>
  <r>
    <s v="Bug"/>
    <s v="MEM-12417"/>
    <s v="Migration - The 'Main Committee' list in the UI and API response are not matching"/>
    <s v="soumya.akkimardi"/>
    <s v="soumya.akkimardi"/>
    <x v="0"/>
    <d v="2020-08-25T14:15:00"/>
    <d v="2021-05-12T19:36:00"/>
    <x v="0"/>
    <x v="2"/>
    <x v="0"/>
    <x v="1"/>
    <s v="Migration Issue"/>
    <s v="This issue is assigned to dev team and currently in backlog - Blocked by MEM-12444"/>
    <x v="4"/>
    <x v="3"/>
    <x v="1"/>
    <n v="0"/>
  </r>
  <r>
    <s v="Bug"/>
    <s v="MEM-12351"/>
    <s v="Work Item Emails - Design Update - Submit a New Standard WK-E-mail Not Triggered to the Submitter."/>
    <s v="Lisa Sementa"/>
    <s v="srinivas Yellamilli"/>
    <x v="0"/>
    <d v="2020-08-21T19:37:00"/>
    <d v="2020-12-10T09:55:00"/>
    <x v="3"/>
    <x v="0"/>
    <x v="1"/>
    <x v="5"/>
    <s v="blank"/>
    <s v="This issue is assigned to dev team and currently in backlog - Blocked by MEM-12444"/>
    <x v="4"/>
    <x v="3"/>
    <x v="1"/>
    <n v="0"/>
  </r>
  <r>
    <s v="Bug"/>
    <s v="MEM-12256"/>
    <s v="I was able to select &quot;reapproval&quot; for the ballot action, but once i navigated to the step where i select the standard to reapprove there was no active standards under that subcommittee (D02.04)"/>
    <s v="Siddhartha Mutyala"/>
    <s v="James Farrell"/>
    <x v="0"/>
    <d v="2020-08-20T08:07:00"/>
    <d v="2021-04-14T11:27:00"/>
    <x v="0"/>
    <x v="0"/>
    <x v="0"/>
    <x v="5"/>
    <s v="blank"/>
    <s v=""/>
    <x v="0"/>
    <x v="3"/>
    <x v="1"/>
    <s v=""/>
  </r>
  <r>
    <s v="Bug"/>
    <s v="MEM-12255"/>
    <s v="Search for member on internal app not recognizing first and last name search."/>
    <s v="Sachi Rai"/>
    <s v="James Farrell"/>
    <x v="0"/>
    <d v="2020-08-20T07:04:00"/>
    <d v="2021-04-14T11:27:00"/>
    <x v="0"/>
    <x v="5"/>
    <x v="0"/>
    <x v="2"/>
    <s v="blank"/>
    <s v=""/>
    <x v="0"/>
    <x v="3"/>
    <x v="1"/>
    <s v=""/>
  </r>
  <r>
    <s v="Bug"/>
    <s v="MEM-12251"/>
    <s v="The year date order appears inaccurate. See screen shot. I think (2012) should appear before (2013). "/>
    <s v="Priyanka Manocha"/>
    <s v="Suzanne Daulerio"/>
    <x v="0"/>
    <d v="2020-08-19T20:59:00"/>
    <d v="2020-12-09T18:44:00"/>
    <x v="2"/>
    <x v="5"/>
    <x v="2"/>
    <x v="1"/>
    <s v="blank"/>
    <s v=""/>
    <x v="0"/>
    <x v="3"/>
    <x v="1"/>
    <s v=""/>
  </r>
  <r>
    <s v="Bug"/>
    <s v="MEM-12249"/>
    <s v="Error received when navigating to the MyCommittees page from the last page registering WK"/>
    <s v="Priyanka Manocha"/>
    <s v="Lisa Sementa"/>
    <x v="0"/>
    <d v="2020-08-19T20:36:00"/>
    <d v="2020-12-09T18:44:00"/>
    <x v="2"/>
    <x v="5"/>
    <x v="2"/>
    <x v="2"/>
    <s v="blank"/>
    <s v=""/>
    <x v="0"/>
    <x v="3"/>
    <x v="1"/>
    <s v=""/>
  </r>
  <r>
    <s v="Bug"/>
    <s v="MEM-12142"/>
    <s v="Migration - The member list in 'Committee Roster' grid and the member list displayed in the database are not matching"/>
    <s v="soumya.akkimardi"/>
    <s v="soumya.akkimardi"/>
    <x v="2"/>
    <d v="2020-08-18T16:02:00"/>
    <d v="2021-05-20T06:01:00"/>
    <x v="3"/>
    <x v="2"/>
    <x v="0"/>
    <x v="1"/>
    <s v="Data Migration corrected the data"/>
    <s v="Issue Reproducible"/>
    <x v="2"/>
    <x v="3"/>
    <x v="1"/>
    <s v="???"/>
  </r>
  <r>
    <s v="Bug"/>
    <s v="MEM-12120"/>
    <s v="Stage - In 'Provide Representative Information' form page the country drop down is not sorted alphabetically in ascending order"/>
    <s v="soumya.akkimardi"/>
    <s v="soumya.akkimardi"/>
    <x v="0"/>
    <d v="2020-08-17T20:08:00"/>
    <d v="2020-12-10T09:49:00"/>
    <x v="1"/>
    <x v="0"/>
    <x v="0"/>
    <x v="2"/>
    <s v="blank"/>
    <s v=""/>
    <x v="0"/>
    <x v="3"/>
    <x v="1"/>
    <s v=""/>
  </r>
  <r>
    <s v="Bug"/>
    <s v="MEM-12119"/>
    <s v="Stage - System didn't display pre-populated values in 'Provide Representative Information' form page"/>
    <s v="soumya.akkimardi"/>
    <s v="soumya.akkimardi"/>
    <x v="0"/>
    <d v="2020-08-17T19:50:00"/>
    <d v="2021-05-21T20:07:00"/>
    <x v="0"/>
    <x v="2"/>
    <x v="0"/>
    <x v="1"/>
    <s v="blank"/>
    <n v="0"/>
    <x v="21"/>
    <x v="3"/>
    <x v="1"/>
    <s v="???"/>
  </r>
  <r>
    <s v="Bug"/>
    <s v="MEM-12080"/>
    <s v="Membership App - Standards Tracking page is not loading "/>
    <s v="Hasitha Turlapati"/>
    <s v="Hasitha Turlapati"/>
    <x v="0"/>
    <d v="2020-08-14T22:10:00"/>
    <d v="2020-12-04T13:47:00"/>
    <x v="4"/>
    <x v="0"/>
    <x v="0"/>
    <x v="7"/>
    <s v="blank"/>
    <s v=""/>
    <x v="0"/>
    <x v="3"/>
    <x v="1"/>
    <s v=""/>
  </r>
  <r>
    <s v="Bug"/>
    <s v="MEM-12077"/>
    <s v="My Work items Page Not Loading  when member click on the My Work items Under MY tools"/>
    <s v="srinivas Yellamilli"/>
    <s v="srinivas Yellamilli"/>
    <x v="0"/>
    <d v="2020-08-14T17:26:00"/>
    <d v="2020-12-07T11:43:00"/>
    <x v="0"/>
    <x v="0"/>
    <x v="0"/>
    <x v="0"/>
    <s v="blank"/>
    <s v=""/>
    <x v="0"/>
    <x v="3"/>
    <x v="1"/>
    <s v=""/>
  </r>
  <r>
    <s v="Bug"/>
    <s v="MEM-12073"/>
    <s v="Member App- Blank page  while navigating to Ballots, My Outstanding ballots"/>
    <s v="vinay.datla"/>
    <s v="vinay.datla"/>
    <x v="0"/>
    <d v="2020-08-14T16:43:00"/>
    <d v="2020-12-07T11:43:00"/>
    <x v="3"/>
    <x v="2"/>
    <x v="2"/>
    <x v="0"/>
    <s v="blank"/>
    <s v=""/>
    <x v="0"/>
    <x v="3"/>
    <x v="1"/>
    <s v=""/>
  </r>
  <r>
    <s v="Bug"/>
    <s v="MEM-12072"/>
    <s v="My Collaboration Area- Create Work item Collaboration- Error Message &quot; Error occurred while getting work item list&quot;"/>
    <s v="vinay.datla"/>
    <s v="vinay.datla"/>
    <x v="0"/>
    <d v="2020-08-14T16:33:00"/>
    <d v="2020-12-10T09:55:00"/>
    <x v="3"/>
    <x v="2"/>
    <x v="2"/>
    <x v="1"/>
    <s v="blank"/>
    <s v=""/>
    <x v="0"/>
    <x v="3"/>
    <x v="1"/>
    <s v=""/>
  </r>
  <r>
    <s v="Bug"/>
    <s v="MEM-12071"/>
    <s v="UI : Unable to submit ballot items for any of the actions - unknown error is displayed."/>
    <s v="Siddhartha Mutyala"/>
    <s v="Siddhartha Mutyala"/>
    <x v="0"/>
    <d v="2020-08-14T15:55:00"/>
    <d v="2021-04-14T11:27:00"/>
    <x v="3"/>
    <x v="2"/>
    <x v="0"/>
    <x v="5"/>
    <s v="blank"/>
    <s v=""/>
    <x v="0"/>
    <x v="3"/>
    <x v="1"/>
    <s v=""/>
  </r>
  <r>
    <s v="Bug"/>
    <s v="MEM-12048"/>
    <s v="Intermittent Issue - The 'Membership' name is not displayed in reinstate form page when the user clears the information entered by them in form page"/>
    <s v="soumya.akkimardi"/>
    <s v="soumya.akkimardi"/>
    <x v="0"/>
    <d v="2020-08-13T17:00:00"/>
    <d v="2020-12-10T10:04:00"/>
    <x v="0"/>
    <x v="0"/>
    <x v="0"/>
    <x v="5"/>
    <s v="blank"/>
    <s v=""/>
    <x v="0"/>
    <x v="3"/>
    <x v="1"/>
    <s v=""/>
  </r>
  <r>
    <s v="Bug"/>
    <s v="MEM-12045"/>
    <s v="Intermittent Issue - Renewal Representative Member - System displayed ‘Select Free Volume’ panel without any volume list and ‘Error Occurred’ message is displayed in renewal form page"/>
    <s v="soumya.akkimardi"/>
    <s v="soumya.akkimardi"/>
    <x v="0"/>
    <d v="2020-08-13T16:44:00"/>
    <d v="2020-12-10T10:04:00"/>
    <x v="0"/>
    <x v="0"/>
    <x v="0"/>
    <x v="1"/>
    <s v="This was not an issue."/>
    <s v=""/>
    <x v="0"/>
    <x v="3"/>
    <x v="1"/>
    <s v=""/>
  </r>
  <r>
    <s v="Bug"/>
    <s v="MEM-12044"/>
    <s v="System displayed 'Error Occurred' message when member clicked on submit/checkout button."/>
    <s v="soumya.akkimardi"/>
    <s v="soumya.akkimardi"/>
    <x v="0"/>
    <d v="2020-08-13T16:26:00"/>
    <d v="2020-12-10T09:49:00"/>
    <x v="0"/>
    <x v="2"/>
    <x v="2"/>
    <x v="1"/>
    <s v="blank"/>
    <s v=""/>
    <x v="0"/>
    <x v="3"/>
    <x v="1"/>
    <s v=""/>
  </r>
  <r>
    <s v="Bug"/>
    <s v="MEM-12043"/>
    <s v="[Data Issue] - Internal Application - Unexpected error occurred while trying to edit and save a work item "/>
    <s v="Hasitha Turlapati"/>
    <s v="Hasitha Turlapati"/>
    <x v="0"/>
    <d v="2020-08-13T16:04:00"/>
    <d v="2020-12-04T13:49:00"/>
    <x v="3"/>
    <x v="0"/>
    <x v="1"/>
    <x v="1"/>
    <s v="Incorrect Migrated Data "/>
    <s v=""/>
    <x v="0"/>
    <x v="3"/>
    <x v="1"/>
    <s v=""/>
  </r>
  <r>
    <s v="Bug"/>
    <s v="MEM-12042"/>
    <s v="System didn't display primary activities in 'Please select one of the following categories that most appropriately describes you or the organization you represent.' field"/>
    <s v="soumya.akkimardi"/>
    <s v="soumya.akkimardi"/>
    <x v="0"/>
    <d v="2020-08-13T15:59:00"/>
    <d v="2020-12-10T10:04:00"/>
    <x v="0"/>
    <x v="2"/>
    <x v="0"/>
    <x v="2"/>
    <s v="blank"/>
    <s v=""/>
    <x v="0"/>
    <x v="3"/>
    <x v="1"/>
    <s v=""/>
  </r>
  <r>
    <s v="Bug"/>
    <s v="MEM-12041"/>
    <s v="Internal Application - Audit Log Not getting generated"/>
    <s v="Hasitha Turlapati"/>
    <s v="Hasitha Turlapati"/>
    <x v="0"/>
    <d v="2020-08-13T14:57:00"/>
    <d v="2020-12-04T13:50:00"/>
    <x v="3"/>
    <x v="2"/>
    <x v="0"/>
    <x v="5"/>
    <s v="blank"/>
    <s v=""/>
    <x v="0"/>
    <x v="3"/>
    <x v="1"/>
    <s v=""/>
  </r>
  <r>
    <s v="Bug"/>
    <s v="MEM-12040"/>
    <s v="In-Active Report link is not displayed under Ballots &amp; Work items."/>
    <s v="Siddhartha Mutyala"/>
    <s v="Siddhartha Mutyala"/>
    <x v="0"/>
    <d v="2020-08-13T14:54:00"/>
    <d v="2021-04-14T11:27:00"/>
    <x v="0"/>
    <x v="2"/>
    <x v="0"/>
    <x v="7"/>
    <s v="blank"/>
    <s v=""/>
    <x v="0"/>
    <x v="3"/>
    <x v="1"/>
    <s v=""/>
  </r>
  <r>
    <s v="Bug"/>
    <s v="MEM-12037"/>
    <s v="Error Occurred While Submitting the New/Revision Standard Work Item "/>
    <s v="srinivas Yellamilli"/>
    <s v="srinivas Yellamilli"/>
    <x v="0"/>
    <d v="2020-08-13T13:03:00"/>
    <d v="2020-12-07T11:44:00"/>
    <x v="3"/>
    <x v="2"/>
    <x v="0"/>
    <x v="0"/>
    <s v="blank"/>
    <s v=""/>
    <x v="0"/>
    <x v="3"/>
    <x v="1"/>
    <s v=""/>
  </r>
  <r>
    <s v="Bug"/>
    <s v="MEM-11918"/>
    <s v="API : Unable to view the JSON Response in the Body, for Society Review when Invalid format is triggered. "/>
    <s v="Siddhartha Mutyala"/>
    <s v="Siddhartha Mutyala"/>
    <x v="0"/>
    <d v="2020-08-12T15:14:00"/>
    <d v="2021-04-14T11:27:00"/>
    <x v="0"/>
    <x v="0"/>
    <x v="0"/>
    <x v="0"/>
    <s v="blank"/>
    <s v=""/>
    <x v="0"/>
    <x v="3"/>
    <x v="1"/>
    <s v=""/>
  </r>
  <r>
    <s v="Bug"/>
    <s v="MEM-11917"/>
    <s v="Staging-API-Getting Internal server error(500) for Save Vote API."/>
    <s v="Sai Kumar Kodipetla"/>
    <s v="Sai Kumar Kodipetla"/>
    <x v="0"/>
    <d v="2020-08-12T12:00:00"/>
    <d v="2021-04-14T11:27:00"/>
    <x v="0"/>
    <x v="0"/>
    <x v="0"/>
    <x v="4"/>
    <s v="blank"/>
    <s v=""/>
    <x v="0"/>
    <x v="3"/>
    <x v="1"/>
    <s v=""/>
  </r>
  <r>
    <s v="Bug"/>
    <s v="MEM-11878"/>
    <s v="Malicious File Upload - DAST (Dynamic Application Security Testing)"/>
    <s v="srinivas Yellamilli"/>
    <s v="Abhishek Thatipalli"/>
    <x v="0"/>
    <d v="2020-08-10T19:04:00"/>
    <d v="2020-12-10T12:30:00"/>
    <x v="0"/>
    <x v="0"/>
    <x v="0"/>
    <x v="5"/>
    <s v="blank"/>
    <s v=""/>
    <x v="0"/>
    <x v="3"/>
    <x v="1"/>
    <s v=""/>
  </r>
  <r>
    <s v="Bug"/>
    <s v="MEM-11843"/>
    <s v="Staff Internal Application - Add Member - The field label for 'Consultant' primary activity is not correct"/>
    <s v="soumya.akkimardi"/>
    <s v="soumya.akkimardi"/>
    <x v="0"/>
    <d v="2020-08-09T20:00:00"/>
    <d v="2020-12-10T10:04:00"/>
    <x v="1"/>
    <x v="1"/>
    <x v="2"/>
    <x v="2"/>
    <s v="blank"/>
    <s v=""/>
    <x v="0"/>
    <x v="3"/>
    <x v="1"/>
    <s v=""/>
  </r>
  <r>
    <s v="Bug"/>
    <s v="MEM-11842"/>
    <s v="Staff Internal Application - Add Member - The field label for consumer primary activity is not correct"/>
    <s v="soumya.akkimardi"/>
    <s v="soumya.akkimardi"/>
    <x v="0"/>
    <d v="2020-08-09T19:52:00"/>
    <d v="2020-12-10T10:04:00"/>
    <x v="1"/>
    <x v="1"/>
    <x v="0"/>
    <x v="2"/>
    <s v="blank"/>
    <s v=""/>
    <x v="0"/>
    <x v="3"/>
    <x v="1"/>
    <s v=""/>
  </r>
  <r>
    <s v="Bug"/>
    <s v="MEM-11841"/>
    <s v="Intermittent Issue: The left panel in 'My ASTM' landing page is not showing up"/>
    <s v="soumya.akkimardi"/>
    <s v="soumya.akkimardi"/>
    <x v="0"/>
    <d v="2020-08-09T19:45:00"/>
    <d v="2020-12-10T09:49:00"/>
    <x v="0"/>
    <x v="0"/>
    <x v="2"/>
    <x v="2"/>
    <s v="Unable to replicate"/>
    <s v=""/>
    <x v="0"/>
    <x v="3"/>
    <x v="1"/>
    <s v=""/>
  </r>
  <r>
    <s v="Bug"/>
    <s v="MEM-11840"/>
    <s v="Migration - Unable to update 'Paid Status' in staff internal application for 'Representative' member "/>
    <s v="soumya.akkimardi"/>
    <s v="soumya.akkimardi"/>
    <x v="0"/>
    <d v="2020-08-09T19:39:00"/>
    <d v="2021-05-12T19:36:00"/>
    <x v="0"/>
    <x v="2"/>
    <x v="0"/>
    <x v="1"/>
    <s v="Mapping of Org Rep was not correct in DB."/>
    <s v="Retest Successful"/>
    <x v="22"/>
    <x v="3"/>
    <x v="1"/>
    <s v="???"/>
  </r>
  <r>
    <s v="Bug"/>
    <s v="MEM-11839"/>
    <s v="Issue with the fields which displayed below 'What best describes your consulting firm?' for consultant primary activity"/>
    <s v="soumya.akkimardi"/>
    <s v="soumya.akkimardi"/>
    <x v="0"/>
    <d v="2020-08-09T19:37:00"/>
    <d v="2020-12-10T10:04:00"/>
    <x v="0"/>
    <x v="0"/>
    <x v="0"/>
    <x v="5"/>
    <s v="blank"/>
    <s v=""/>
    <x v="0"/>
    <x v="3"/>
    <x v="1"/>
    <s v=""/>
  </r>
  <r>
    <s v="Bug"/>
    <s v="MEM-11748"/>
    <s v="API : When API getting Bad Request or NotFound response,then the Response body is in HTML"/>
    <s v="Sai Kumar Kodipetla"/>
    <s v="Sai Kumar Kodipetla"/>
    <x v="0"/>
    <d v="2020-08-06T12:00:00"/>
    <d v="2021-04-14T11:27:00"/>
    <x v="0"/>
    <x v="0"/>
    <x v="0"/>
    <x v="7"/>
    <s v="This is coming default from IIS server"/>
    <s v=""/>
    <x v="0"/>
    <x v="3"/>
    <x v="1"/>
    <s v=""/>
  </r>
  <r>
    <s v="Bug"/>
    <s v="MEM-11610"/>
    <s v="Staff Internal Application - System displayed an error message as 'Error occurred while getting member list' and no data is displayed in 'Members' list page"/>
    <s v="Anwesh Patukuri"/>
    <s v="soumya.akkimardi"/>
    <x v="0"/>
    <d v="2020-08-05T11:16:00"/>
    <d v="2020-12-10T10:04:00"/>
    <x v="3"/>
    <x v="2"/>
    <x v="0"/>
    <x v="3"/>
    <s v="blank"/>
    <s v=""/>
    <x v="0"/>
    <x v="3"/>
    <x v="1"/>
    <s v=""/>
  </r>
  <r>
    <s v="Bug"/>
    <s v="MEM-11609"/>
    <s v="System didn't display left nav menu when member login into MEM application with historical account number "/>
    <s v="soumya.akkimardi"/>
    <s v="soumya.akkimardi"/>
    <x v="0"/>
    <d v="2020-08-05T11:08:00"/>
    <d v="2020-12-10T09:49:00"/>
    <x v="3"/>
    <x v="2"/>
    <x v="0"/>
    <x v="7"/>
    <s v="blank"/>
    <s v=""/>
    <x v="0"/>
    <x v="3"/>
    <x v="1"/>
    <s v=""/>
  </r>
  <r>
    <s v="Bug"/>
    <s v="MEM-11608"/>
    <s v="Get 'Historical' Account Status of Member - System displayed message as 'Unauthorized access' "/>
    <s v="soumya.akkimardi"/>
    <s v="soumya.akkimardi"/>
    <x v="0"/>
    <d v="2020-08-05T11:00:00"/>
    <d v="2020-12-10T09:49:00"/>
    <x v="0"/>
    <x v="2"/>
    <x v="0"/>
    <x v="7"/>
    <s v="blank"/>
    <s v=""/>
    <x v="0"/>
    <x v="3"/>
    <x v="1"/>
    <s v=""/>
  </r>
  <r>
    <s v="Bug"/>
    <s v="MEM-11588"/>
    <s v="[Improvement] Sponsoring subcommittee field is not displaying an error message while saved with blank value"/>
    <s v="Hasitha Turlapati"/>
    <s v="Hasitha Turlapati"/>
    <x v="0"/>
    <d v="2020-08-04T14:44:00"/>
    <d v="2020-12-04T13:51:00"/>
    <x v="3"/>
    <x v="2"/>
    <x v="0"/>
    <x v="5"/>
    <s v="blank"/>
    <s v=""/>
    <x v="0"/>
    <x v="3"/>
    <x v="1"/>
    <s v=""/>
  </r>
  <r>
    <s v="Bug"/>
    <s v="MEM-11582"/>
    <s v="For 'Consultant' primary activity we have a field with name 'What does the Organization(s) you represent produce/sell?' but in review and confirmation page it's displayed as 'What does the Organization(s) you represent produces/sells?'"/>
    <s v="soumya.akkimardi"/>
    <s v="soumya.akkimardi"/>
    <x v="0"/>
    <d v="2020-08-04T13:33:00"/>
    <d v="2020-12-10T09:49:00"/>
    <x v="1"/>
    <x v="1"/>
    <x v="0"/>
    <x v="5"/>
    <s v="blank"/>
    <s v=""/>
    <x v="0"/>
    <x v="3"/>
    <x v="1"/>
    <s v=""/>
  </r>
  <r>
    <s v="Bug"/>
    <s v="MEM-11570"/>
    <s v="System didn't display 'Informational Member' membership type option in add member page "/>
    <s v="soumya.akkimardi"/>
    <s v="soumya.akkimardi"/>
    <x v="0"/>
    <d v="2020-08-03T22:55:00"/>
    <d v="2020-12-10T10:03:00"/>
    <x v="2"/>
    <x v="0"/>
    <x v="0"/>
    <x v="3"/>
    <s v="blank"/>
    <s v=""/>
    <x v="0"/>
    <x v="3"/>
    <x v="1"/>
    <s v=""/>
  </r>
  <r>
    <s v="Bug"/>
    <s v="MEM-11566"/>
    <s v="Membership_Login_ Sign In Button is not working"/>
    <s v="Hasitha Turlapati"/>
    <s v="Hasitha Turlapati"/>
    <x v="0"/>
    <d v="2020-08-03T20:16:00"/>
    <d v="2020-12-04T14:16:00"/>
    <x v="3"/>
    <x v="2"/>
    <x v="0"/>
    <x v="5"/>
    <s v="blank"/>
    <s v=""/>
    <x v="0"/>
    <x v="3"/>
    <x v="1"/>
    <s v=""/>
  </r>
  <r>
    <s v="Bug"/>
    <s v="MEM-11561"/>
    <s v="API : When Special Characters are Entered Getting Response in HTML"/>
    <s v="Siddhartha Mutyala"/>
    <s v="Sai Kumar Kodipetla"/>
    <x v="0"/>
    <d v="2020-08-03T17:05:00"/>
    <d v="2021-04-14T11:27:00"/>
    <x v="1"/>
    <x v="0"/>
    <x v="0"/>
    <x v="5"/>
    <s v="blank"/>
    <s v=""/>
    <x v="0"/>
    <x v="3"/>
    <x v="1"/>
    <s v=""/>
  </r>
  <r>
    <s v="Bug"/>
    <s v="MEM-11560"/>
    <s v="Error Message - Uknown Error Occurred - While Creating or Editing the New/Revision Standard Work Item."/>
    <s v="srinivas Yellamilli"/>
    <s v="srinivas Yellamilli"/>
    <x v="0"/>
    <d v="2020-08-03T16:56:00"/>
    <d v="2020-12-04T17:43:00"/>
    <x v="3"/>
    <x v="3"/>
    <x v="0"/>
    <x v="3"/>
    <s v="blank"/>
    <s v=""/>
    <x v="0"/>
    <x v="3"/>
    <x v="1"/>
    <s v=""/>
  </r>
  <r>
    <s v="Bug"/>
    <s v="MEM-11559"/>
    <s v="API : When Invalid Parameter is passed to GET request, Response should be 400 Bad request instead it is showing 404 error."/>
    <s v="Siddhartha Mutyala"/>
    <s v="Siddhartha Mutyala"/>
    <x v="0"/>
    <d v="2020-08-03T16:31:00"/>
    <d v="2021-04-14T11:27:00"/>
    <x v="0"/>
    <x v="0"/>
    <x v="0"/>
    <x v="3"/>
    <s v="blank"/>
    <s v=""/>
    <x v="0"/>
    <x v="3"/>
    <x v="1"/>
    <s v=""/>
  </r>
  <r>
    <s v="Bug"/>
    <s v="MEM-11558"/>
    <s v="ASTM 2.0- My Collaboration Area - Create work item Collaboration - Step 3 -  Upload Options - &quot;No&quot; option is selected by default"/>
    <s v="vinay.datla"/>
    <s v="vinay.datla"/>
    <x v="0"/>
    <d v="2020-08-03T16:25:00"/>
    <d v="2020-12-04T17:42:00"/>
    <x v="0"/>
    <x v="0"/>
    <x v="0"/>
    <x v="3"/>
    <s v="blank"/>
    <s v=""/>
    <x v="0"/>
    <x v="3"/>
    <x v="1"/>
    <s v=""/>
  </r>
  <r>
    <s v="Bug"/>
    <s v="MEM-11557"/>
    <s v="API : When Invalid Special Characters are Entered there is difference in the Response for various Special Characters."/>
    <s v="Siddhartha Mutyala"/>
    <s v="Siddhartha Mutyala"/>
    <x v="0"/>
    <d v="2020-08-03T15:55:00"/>
    <d v="2021-04-14T11:27:00"/>
    <x v="0"/>
    <x v="2"/>
    <x v="0"/>
    <x v="3"/>
    <s v="blank"/>
    <s v=""/>
    <x v="0"/>
    <x v="3"/>
    <x v="1"/>
    <s v=""/>
  </r>
  <r>
    <s v="Bug"/>
    <s v="MEM-11492"/>
    <s v="Unable to access roster maintenance application "/>
    <s v="soumya.akkimardi"/>
    <s v="soumya.akkimardi"/>
    <x v="0"/>
    <d v="2020-07-31T16:39:00"/>
    <d v="2020-12-10T10:04:00"/>
    <x v="0"/>
    <x v="2"/>
    <x v="0"/>
    <x v="3"/>
    <s v="blank"/>
    <s v=""/>
    <x v="0"/>
    <x v="3"/>
    <x v="1"/>
    <s v=""/>
  </r>
  <r>
    <s v="Bug"/>
    <s v="MEM-11489"/>
    <s v="In member on-boarding form pages the header menu is not displayed"/>
    <s v="soumya.akkimardi"/>
    <s v="soumya.akkimardi"/>
    <x v="0"/>
    <d v="2020-07-31T16:06:00"/>
    <d v="2020-12-10T09:49:00"/>
    <x v="0"/>
    <x v="0"/>
    <x v="0"/>
    <x v="3"/>
    <s v="blank"/>
    <s v=""/>
    <x v="0"/>
    <x v="3"/>
    <x v="1"/>
    <s v=""/>
  </r>
  <r>
    <s v="Bug"/>
    <s v="MEM-11426"/>
    <s v="Staging : &quot;Unknown error occurred&quot; - error message is displayed when we User Submits the Ballot Item."/>
    <s v="Siddhartha Mutyala"/>
    <s v="Siddhartha Mutyala"/>
    <x v="0"/>
    <d v="2020-07-30T12:35:00"/>
    <d v="2021-04-14T11:27:00"/>
    <x v="3"/>
    <x v="2"/>
    <x v="0"/>
    <x v="4"/>
    <s v="blank"/>
    <s v=""/>
    <x v="0"/>
    <x v="3"/>
    <x v="1"/>
    <s v=""/>
  </r>
  <r>
    <s v="Bug"/>
    <s v="MEM-11399"/>
    <s v="API : Vote Status - Member Id : 500 Internal Server error response is displayed instead of 400 Bad Request response."/>
    <s v="Siddhartha Mutyala"/>
    <s v="Siddhartha Mutyala"/>
    <x v="0"/>
    <d v="2020-07-29T16:23:00"/>
    <d v="2021-04-14T11:27:00"/>
    <x v="0"/>
    <x v="2"/>
    <x v="0"/>
    <x v="3"/>
    <s v="blank"/>
    <s v=""/>
    <x v="0"/>
    <x v="3"/>
    <x v="1"/>
    <s v=""/>
  </r>
  <r>
    <s v="Bug"/>
    <s v="MEM-11390"/>
    <s v="System displayed member details in response body when inactive committee designation is given in API request "/>
    <s v="soumya.akkimardi"/>
    <s v="soumya.akkimardi"/>
    <x v="0"/>
    <d v="2020-07-29T14:56:00"/>
    <d v="2020-12-10T10:04:00"/>
    <x v="2"/>
    <x v="0"/>
    <x v="0"/>
    <x v="3"/>
    <s v="blank"/>
    <s v=""/>
    <x v="0"/>
    <x v="3"/>
    <x v="1"/>
    <s v=""/>
  </r>
  <r>
    <s v="Bug"/>
    <s v="MEM-11389"/>
    <s v="System displayed inactive members of committee in the response body"/>
    <s v="soumya.akkimardi"/>
    <s v="soumya.akkimardi"/>
    <x v="0"/>
    <d v="2020-07-29T14:44:00"/>
    <d v="2020-12-10T10:04:00"/>
    <x v="2"/>
    <x v="0"/>
    <x v="0"/>
    <x v="3"/>
    <s v="blank"/>
    <s v=""/>
    <x v="0"/>
    <x v="3"/>
    <x v="1"/>
    <s v=""/>
  </r>
  <r>
    <s v="Bug"/>
    <s v="MEM-11386"/>
    <s v="System didn't display 'Membership Info' menu in MEM application for 'Perpetual Industry' membership type and membership name above member class are not aligned accurately "/>
    <s v="soumya.akkimardi"/>
    <s v="soumya.akkimardi"/>
    <x v="0"/>
    <d v="2020-07-29T14:07:00"/>
    <d v="2020-12-10T10:04:00"/>
    <x v="2"/>
    <x v="0"/>
    <x v="0"/>
    <x v="3"/>
    <s v="blank"/>
    <s v=""/>
    <x v="0"/>
    <x v="3"/>
    <x v="1"/>
    <s v=""/>
  </r>
  <r>
    <s v="Bug"/>
    <s v="MEM-11384"/>
    <s v="Rules and Exception Application - Error messages displayed in 'Membership Management' sub menu pages and 'Committee Management' sub menu pages"/>
    <s v="ilangovan.ponnuraman"/>
    <s v="soumya.akkimardi"/>
    <x v="0"/>
    <d v="2020-07-29T11:51:00"/>
    <d v="2020-12-10T09:49:00"/>
    <x v="3"/>
    <x v="3"/>
    <x v="0"/>
    <x v="3"/>
    <s v="blank"/>
    <s v=""/>
    <x v="0"/>
    <x v="3"/>
    <x v="1"/>
    <s v=""/>
  </r>
  <r>
    <s v="Bug"/>
    <s v="MEM-11383"/>
    <s v="Committee details under member is not showing up in Internal App"/>
    <s v="ilangovan.ponnuraman"/>
    <s v="soumya.akkimardi"/>
    <x v="0"/>
    <d v="2020-07-29T11:36:00"/>
    <d v="2021-05-27T13:42:00"/>
    <x v="3"/>
    <x v="0"/>
    <x v="0"/>
    <x v="3"/>
    <s v="blank"/>
    <s v=""/>
    <x v="0"/>
    <x v="3"/>
    <x v="1"/>
    <s v=""/>
  </r>
  <r>
    <s v="Bug"/>
    <s v="MEM-11381"/>
    <s v="[Internal Application] System is not loading &quot;Committee Details&quot; Page "/>
    <s v="Hasitha Turlapati"/>
    <s v="Hasitha Turlapati"/>
    <x v="0"/>
    <d v="2020-07-29T11:21:00"/>
    <d v="2020-12-04T14:16:00"/>
    <x v="4"/>
    <x v="2"/>
    <x v="0"/>
    <x v="7"/>
    <s v="RNE service stopped working on QA environment"/>
    <s v=""/>
    <x v="0"/>
    <x v="3"/>
    <x v="1"/>
    <s v=""/>
  </r>
  <r>
    <s v="Bug"/>
    <s v="MEM-11380"/>
    <s v="Member app is not loading left &amp; right navigation panes after login"/>
    <s v="ilangovan.ponnuraman"/>
    <s v="ilangovan.ponnuraman"/>
    <x v="0"/>
    <d v="2020-07-29T11:01:00"/>
    <d v="2021-02-19T13:28:00"/>
    <x v="4"/>
    <x v="3"/>
    <x v="0"/>
    <x v="5"/>
    <s v="blank"/>
    <s v=""/>
    <x v="0"/>
    <x v="3"/>
    <x v="1"/>
    <s v=""/>
  </r>
  <r>
    <s v="Bug"/>
    <s v="MEM-11379"/>
    <s v="API's are failing with '403 Forbidden' error"/>
    <s v="ilangovan.ponnuraman"/>
    <s v="ilangovan.ponnuraman"/>
    <x v="0"/>
    <d v="2020-07-29T10:58:00"/>
    <d v="2021-02-19T13:29:00"/>
    <x v="4"/>
    <x v="3"/>
    <x v="0"/>
    <x v="0"/>
    <s v="blank"/>
    <s v=""/>
    <x v="0"/>
    <x v="3"/>
    <x v="1"/>
    <s v=""/>
  </r>
  <r>
    <s v="Bug"/>
    <s v="MEM-11378"/>
    <s v="Unable to view &quot;My committees &quot; in the left panel "/>
    <s v="vinay.datla"/>
    <s v="Hasitha Turlapati"/>
    <x v="0"/>
    <d v="2020-07-29T10:57:00"/>
    <d v="2020-12-04T14:16:00"/>
    <x v="4"/>
    <x v="3"/>
    <x v="0"/>
    <x v="7"/>
    <s v="Server Issue "/>
    <s v=""/>
    <x v="0"/>
    <x v="3"/>
    <x v="1"/>
    <s v=""/>
  </r>
  <r>
    <s v="Bug"/>
    <s v="MEM-11373"/>
    <s v="Member name which is lengthier is displayed out of membership card box (front side)"/>
    <s v="soumya.akkimardi"/>
    <s v="soumya.akkimardi"/>
    <x v="0"/>
    <d v="2020-07-28T21:50:00"/>
    <d v="2020-12-10T10:03:00"/>
    <x v="2"/>
    <x v="0"/>
    <x v="0"/>
    <x v="3"/>
    <s v="blank"/>
    <s v=""/>
    <x v="0"/>
    <x v="3"/>
    <x v="1"/>
    <s v=""/>
  </r>
  <r>
    <s v="Bug"/>
    <s v="MEM-11372"/>
    <s v="[INVALID] - Accessibility Testing: Color contrast ratio fails for few buttons and elements in membership application."/>
    <s v="vinay.datla"/>
    <s v="vinay.datla"/>
    <x v="0"/>
    <d v="2020-07-28T18:49:00"/>
    <d v="2020-12-09T18:42:00"/>
    <x v="1"/>
    <x v="1"/>
    <x v="0"/>
    <x v="2"/>
    <s v="this is an invalid ticket."/>
    <s v=""/>
    <x v="0"/>
    <x v="3"/>
    <x v="1"/>
    <s v=""/>
  </r>
  <r>
    <s v="Bug"/>
    <s v="MEM-11368"/>
    <s v="UAT Issue - If I choose the select all option and hit download i get an error"/>
    <s v="Priyanka Manocha"/>
    <s v="Yashwant Kumar"/>
    <x v="0"/>
    <d v="2020-07-28T17:54:00"/>
    <d v="2020-11-20T18:32:00"/>
    <x v="2"/>
    <x v="0"/>
    <x v="2"/>
    <x v="2"/>
    <s v="Requirement gap"/>
    <s v=""/>
    <x v="0"/>
    <x v="3"/>
    <x v="1"/>
    <s v=""/>
  </r>
  <r>
    <s v="Bug"/>
    <s v="MEM-11367"/>
    <s v="System displayed label on membership card as 'Customer Relations &amp; Publication Orders' but in the story the label is mentioned as 'Sales and Publication Orders'"/>
    <s v="soumya.akkimardi"/>
    <s v="soumya.akkimardi"/>
    <x v="0"/>
    <d v="2020-07-28T17:01:00"/>
    <d v="2020-12-10T10:03:00"/>
    <x v="1"/>
    <x v="1"/>
    <x v="0"/>
    <x v="3"/>
    <s v="blank"/>
    <s v=""/>
    <x v="0"/>
    <x v="3"/>
    <x v="1"/>
    <s v=""/>
  </r>
  <r>
    <s v="Bug"/>
    <s v="MEM-11366"/>
    <s v="Privacy Violation - SAST (Static Application Security Testing)"/>
    <s v="Abhishek Thatipalli"/>
    <s v="Abhishek Thatipalli"/>
    <x v="0"/>
    <d v="2020-07-28T16:39:00"/>
    <d v="2020-12-09T18:44:00"/>
    <x v="0"/>
    <x v="0"/>
    <x v="0"/>
    <x v="5"/>
    <s v="blank"/>
    <s v=""/>
    <x v="0"/>
    <x v="3"/>
    <x v="1"/>
    <s v=""/>
  </r>
  <r>
    <s v="Bug"/>
    <s v="MEM-11365"/>
    <s v="Hardcoded Encryption Key - SAST (Static Application Security Testing)"/>
    <s v="Abhishek Thatipalli"/>
    <s v="Abhishek Thatipalli"/>
    <x v="0"/>
    <d v="2020-07-28T16:36:00"/>
    <d v="2020-12-09T18:42:00"/>
    <x v="3"/>
    <x v="2"/>
    <x v="0"/>
    <x v="5"/>
    <s v="blank"/>
    <s v=""/>
    <x v="0"/>
    <x v="3"/>
    <x v="1"/>
    <s v=""/>
  </r>
  <r>
    <s v="Bug"/>
    <s v="MEM-11299"/>
    <s v="The system didn't display committees on 'My Committee' page even though the member is associated with active main committees"/>
    <s v="soumya.akkimardi"/>
    <s v="soumya.akkimardi"/>
    <x v="0"/>
    <d v="2020-07-28T10:26:00"/>
    <d v="2021-05-27T13:41:00"/>
    <x v="0"/>
    <x v="0"/>
    <x v="0"/>
    <x v="3"/>
    <s v="blank"/>
    <s v=""/>
    <x v="0"/>
    <x v="3"/>
    <x v="1"/>
    <s v=""/>
  </r>
  <r>
    <s v="Bug"/>
    <s v="MEM-11134"/>
    <s v="Missing HSTS Header - API Security Testing ||DAST (Dynamic Application Security Testing)||"/>
    <s v="Abhishek Thatipalli"/>
    <s v="Abhishek Thatipalli"/>
    <x v="0"/>
    <d v="2020-07-23T12:48:00"/>
    <d v="2021-04-14T11:27:00"/>
    <x v="1"/>
    <x v="1"/>
    <x v="0"/>
    <x v="5"/>
    <s v="blank"/>
    <s v=""/>
    <x v="0"/>
    <x v="3"/>
    <x v="1"/>
    <s v=""/>
  </r>
  <r>
    <s v="Bug"/>
    <s v="MEM-11133"/>
    <s v="Full Path Disclosure - API Security Testing ||DAST (Dynamic Application Security Testing)||"/>
    <s v="Siddhartha Mutyala"/>
    <s v="Abhishek Thatipalli"/>
    <x v="0"/>
    <d v="2020-07-23T12:39:00"/>
    <d v="2021-04-14T11:27:00"/>
    <x v="1"/>
    <x v="1"/>
    <x v="0"/>
    <x v="5"/>
    <s v="blank"/>
    <s v=""/>
    <x v="0"/>
    <x v="3"/>
    <x v="1"/>
    <s v=""/>
  </r>
  <r>
    <s v="Bug"/>
    <s v="MEM-11118"/>
    <s v="Accessibility Testing: Some form elements do not have labels in submit item/ballots pages."/>
    <s v="Siddhartha Mutyala"/>
    <s v="vinay.datla"/>
    <x v="0"/>
    <d v="2020-07-22T20:52:00"/>
    <d v="2021-04-14T11:27:00"/>
    <x v="0"/>
    <x v="0"/>
    <x v="0"/>
    <x v="5"/>
    <s v="blank"/>
    <s v=""/>
    <x v="0"/>
    <x v="3"/>
    <x v="1"/>
    <s v=""/>
  </r>
  <r>
    <s v="Bug"/>
    <s v="MEM-11007"/>
    <s v="Reinstate Membership - System displayed $75 for 'Senior' membership in cart page"/>
    <s v="soumya.akkimardi"/>
    <s v="soumya.akkimardi"/>
    <x v="0"/>
    <d v="2020-07-22T10:52:00"/>
    <d v="2020-12-10T10:04:00"/>
    <x v="2"/>
    <x v="2"/>
    <x v="0"/>
    <x v="3"/>
    <s v="blank"/>
    <s v=""/>
    <x v="0"/>
    <x v="3"/>
    <x v="1"/>
    <s v=""/>
  </r>
  <r>
    <s v="Bug"/>
    <s v="MEM-10999"/>
    <s v="System displayed 'Error Occurred' message while reinstating 'Informational' member and didn't redirect to cart page"/>
    <s v="soumya.akkimardi"/>
    <s v="soumya.akkimardi"/>
    <x v="0"/>
    <d v="2020-07-22T07:40:00"/>
    <d v="2020-12-10T10:03:00"/>
    <x v="2"/>
    <x v="2"/>
    <x v="0"/>
    <x v="3"/>
    <s v="blank"/>
    <s v=""/>
    <x v="0"/>
    <x v="3"/>
    <x v="1"/>
    <s v=""/>
  </r>
  <r>
    <s v="Bug"/>
    <s v="MEM-10983"/>
    <s v="Accessibility Testing: While submitting ballots step navigation links are wrongly verbalized in header."/>
    <s v="Siddhartha Mutyala"/>
    <s v="vinay.datla"/>
    <x v="0"/>
    <d v="2020-07-21T20:06:00"/>
    <d v="2021-04-14T11:27:00"/>
    <x v="0"/>
    <x v="0"/>
    <x v="0"/>
    <x v="5"/>
    <s v="blank"/>
    <s v=""/>
    <x v="0"/>
    <x v="3"/>
    <x v="1"/>
    <s v=""/>
  </r>
  <r>
    <s v="Bug"/>
    <s v="MEM-10982"/>
    <s v="Accessibility Testing: User can able to navigate to next page even if mandatory fields are missed while submitting ballots"/>
    <s v="Siddhartha Mutyala"/>
    <s v="vinay.datla"/>
    <x v="0"/>
    <d v="2020-07-21T19:54:00"/>
    <d v="2021-04-14T11:27:00"/>
    <x v="3"/>
    <x v="2"/>
    <x v="0"/>
    <x v="5"/>
    <s v="blank"/>
    <s v=""/>
    <x v="0"/>
    <x v="3"/>
    <x v="1"/>
    <s v=""/>
  </r>
  <r>
    <s v="Bug"/>
    <s v="MEM-10980"/>
    <s v="Accessibility Testing: Choose file button is not verbalized properly in attach page."/>
    <s v="Siddhartha Mutyala"/>
    <s v="vinay.datla"/>
    <x v="0"/>
    <d v="2020-07-21T19:30:00"/>
    <d v="2021-04-14T11:27:00"/>
    <x v="1"/>
    <x v="1"/>
    <x v="0"/>
    <x v="5"/>
    <s v="blank"/>
    <s v=""/>
    <x v="0"/>
    <x v="3"/>
    <x v="1"/>
    <s v=""/>
  </r>
  <r>
    <s v="Bug"/>
    <s v="MEM-10979"/>
    <s v="Accessibility Testing: In standards tracking page user cant able to access 'here' link from keyboard and focus is not moving to the exact element"/>
    <s v="shashi kant singh"/>
    <s v="vinay.datla"/>
    <x v="0"/>
    <d v="2020-07-21T19:18:00"/>
    <d v="2021-02-05T14:11:00"/>
    <x v="0"/>
    <x v="0"/>
    <x v="2"/>
    <x v="6"/>
    <s v="browser issue"/>
    <s v=""/>
    <x v="0"/>
    <x v="3"/>
    <x v="1"/>
    <s v=""/>
  </r>
  <r>
    <s v="Bug"/>
    <s v="MEM-10977"/>
    <s v="Password Management: Password in Configuration File - SAST (Static Application Security Testing)"/>
    <s v="Abhishek Thatipalli"/>
    <s v="Abhishek Thatipalli"/>
    <x v="0"/>
    <d v="2020-07-21T18:28:00"/>
    <d v="2020-12-09T18:42:00"/>
    <x v="3"/>
    <x v="2"/>
    <x v="0"/>
    <x v="5"/>
    <s v="blank"/>
    <s v=""/>
    <x v="0"/>
    <x v="3"/>
    <x v="1"/>
    <s v=""/>
  </r>
  <r>
    <s v="Bug"/>
    <s v="MEM-10976"/>
    <s v="Password Management: Hardcoded Password - SAST (Static Application Security Testing)"/>
    <s v="Abhishek Thatipalli"/>
    <s v="Abhishek Thatipalli"/>
    <x v="0"/>
    <d v="2020-07-21T18:15:00"/>
    <d v="2020-12-09T18:42:00"/>
    <x v="3"/>
    <x v="2"/>
    <x v="0"/>
    <x v="5"/>
    <s v="blank"/>
    <s v=""/>
    <x v="0"/>
    <x v="3"/>
    <x v="1"/>
    <s v=""/>
  </r>
  <r>
    <s v="Bug"/>
    <s v="MEM-10966"/>
    <s v="ASTM 2.0 - MY Outstanding Ballots- Save and Return Later- Error Message &quot;Access denied.&quot; when member click on Send Copy on Email"/>
    <s v="vinay.datla"/>
    <s v="vinay.datla"/>
    <x v="0"/>
    <d v="2020-07-21T14:31:00"/>
    <d v="2020-12-04T17:41:00"/>
    <x v="0"/>
    <x v="0"/>
    <x v="0"/>
    <x v="3"/>
    <s v="blank"/>
    <s v=""/>
    <x v="0"/>
    <x v="3"/>
    <x v="1"/>
    <s v=""/>
  </r>
  <r>
    <s v="Bug"/>
    <s v="MEM-10964"/>
    <s v="System displayed membership page title as 'My Account' instead of 'My Membership'"/>
    <s v="soumya.akkimardi"/>
    <s v="soumya.akkimardi"/>
    <x v="0"/>
    <d v="2020-07-21T14:02:00"/>
    <d v="2020-12-29T12:32:00"/>
    <x v="1"/>
    <x v="0"/>
    <x v="0"/>
    <x v="3"/>
    <s v="blank"/>
    <s v=""/>
    <x v="0"/>
    <x v="3"/>
    <x v="1"/>
    <s v=""/>
  </r>
  <r>
    <s v="Bug"/>
    <s v="MEM-10960"/>
    <s v="Power Point File not getting Uploaded-Affirm with Comment/Negative with Statement/Abstain with Comment"/>
    <s v="srinivas Yellamilli"/>
    <s v="srinivas Yellamilli"/>
    <x v="0"/>
    <d v="2020-07-21T12:34:00"/>
    <d v="2020-12-04T17:39:00"/>
    <x v="1"/>
    <x v="0"/>
    <x v="0"/>
    <x v="3"/>
    <s v="blank"/>
    <s v=""/>
    <x v="0"/>
    <x v="3"/>
    <x v="1"/>
    <s v=""/>
  </r>
  <r>
    <s v="Bug"/>
    <s v="MEM-10955"/>
    <s v="System displayed member name in &lt;Last Name First Name&gt; format as the acceptance criteria is should be displayed in &lt;First Name Last Name&gt; format"/>
    <s v="soumya.akkimardi"/>
    <s v="soumya.akkimardi"/>
    <x v="0"/>
    <d v="2020-07-20T17:59:00"/>
    <d v="2020-12-10T10:03:00"/>
    <x v="2"/>
    <x v="0"/>
    <x v="0"/>
    <x v="3"/>
    <s v="blank"/>
    <s v=""/>
    <x v="0"/>
    <x v="3"/>
    <x v="1"/>
    <s v=""/>
  </r>
  <r>
    <s v="Bug"/>
    <s v="MEM-10954"/>
    <s v="Roster Maintenance API - System displayed 'Could not get response' message for all roster maintenance API's"/>
    <s v="Praveen Gautam"/>
    <s v="soumya.akkimardi"/>
    <x v="0"/>
    <d v="2020-07-20T17:34:00"/>
    <d v="2020-12-10T09:49:00"/>
    <x v="3"/>
    <x v="3"/>
    <x v="0"/>
    <x v="3"/>
    <s v="blank"/>
    <s v=""/>
    <x v="0"/>
    <x v="3"/>
    <x v="1"/>
    <s v=""/>
  </r>
  <r>
    <s v="Bug"/>
    <s v="MEM-10950"/>
    <s v="Unable to submit the ballot with &quot;Withdrawal&quot; and &quot;Replace the standard with&quot; option"/>
    <s v="Sai Kumar Kodipetla"/>
    <s v="Sai Kumar Kodipetla"/>
    <x v="0"/>
    <d v="2020-07-20T14:47:00"/>
    <d v="2021-04-14T11:27:00"/>
    <x v="3"/>
    <x v="2"/>
    <x v="0"/>
    <x v="3"/>
    <s v="blank"/>
    <s v=""/>
    <x v="0"/>
    <x v="3"/>
    <x v="1"/>
    <s v=""/>
  </r>
  <r>
    <s v="Bug"/>
    <s v="MEM-10946"/>
    <s v="API : When Invalid Ballot Number is Entered, 200 Response is shown instead of 404 Response."/>
    <s v="Siddhartha Mutyala"/>
    <s v="Siddhartha Mutyala"/>
    <x v="0"/>
    <d v="2020-07-20T14:29:00"/>
    <d v="2021-04-14T11:27:00"/>
    <x v="0"/>
    <x v="0"/>
    <x v="0"/>
    <x v="3"/>
    <s v="blank"/>
    <s v=""/>
    <x v="0"/>
    <x v="3"/>
    <x v="1"/>
    <s v=""/>
  </r>
  <r>
    <s v="Bug"/>
    <s v="MEM-10927"/>
    <s v="ASTM 2.0 - Ballots- View Ballots Queue- Error Message is displayed as &quot;Error occured while getting ballot details.&quot; in Ballot Queue Page"/>
    <s v="vinay.datla"/>
    <s v="vinay.datla"/>
    <x v="0"/>
    <d v="2020-07-20T13:58:00"/>
    <d v="2020-12-04T17:38:00"/>
    <x v="0"/>
    <x v="0"/>
    <x v="0"/>
    <x v="3"/>
    <s v="blank"/>
    <s v=""/>
    <x v="0"/>
    <x v="3"/>
    <x v="1"/>
    <s v=""/>
  </r>
  <r>
    <s v="Bug"/>
    <s v="MEM-10906"/>
    <s v="Work item List details displayed in Black color instead of blue."/>
    <s v="srinivas Yellamilli"/>
    <s v="srinivas Yellamilli"/>
    <x v="0"/>
    <d v="2020-07-17T18:59:00"/>
    <d v="2020-12-10T09:55:00"/>
    <x v="1"/>
    <x v="0"/>
    <x v="0"/>
    <x v="3"/>
    <s v="blank"/>
    <s v=""/>
    <x v="0"/>
    <x v="3"/>
    <x v="1"/>
    <s v=""/>
  </r>
  <r>
    <s v="Bug"/>
    <s v="MEM-10905"/>
    <s v="API : When don't enter either File Type / File Size (Null/Empty) in Payload &amp; send Response - Response should be &quot;400 Bad Request&quot; Instead of 200."/>
    <s v="Siddhartha Mutyala"/>
    <s v="Siddhartha Mutyala"/>
    <x v="0"/>
    <d v="2020-07-17T18:38:00"/>
    <d v="2021-04-14T11:27:00"/>
    <x v="3"/>
    <x v="0"/>
    <x v="0"/>
    <x v="3"/>
    <s v="blank"/>
    <s v=""/>
    <x v="0"/>
    <x v="3"/>
    <x v="1"/>
    <s v=""/>
  </r>
  <r>
    <s v="Bug"/>
    <s v="MEM-10895"/>
    <s v="Email is not triggered when 'Process Fee Drop' and 'Process Temporary Member Drop' is failed"/>
    <s v="soumya.akkimardi"/>
    <s v="soumya.akkimardi"/>
    <x v="0"/>
    <d v="2020-07-17T15:41:00"/>
    <d v="2020-12-10T10:03:00"/>
    <x v="2"/>
    <x v="0"/>
    <x v="0"/>
    <x v="3"/>
    <s v="blank"/>
    <s v=""/>
    <x v="0"/>
    <x v="3"/>
    <x v="1"/>
    <s v=""/>
  </r>
  <r>
    <s v="Bug"/>
    <s v="MEM-10893"/>
    <s v="API : When ID (or) Name are given multiple values in Payload Body, Response is shown as 200 &amp; considers the 2nd request only."/>
    <s v="Siddhartha Mutyala"/>
    <s v="Siddhartha Mutyala"/>
    <x v="0"/>
    <d v="2020-07-17T15:00:00"/>
    <d v="2021-04-14T11:27:00"/>
    <x v="3"/>
    <x v="2"/>
    <x v="0"/>
    <x v="3"/>
    <s v="blank"/>
    <s v=""/>
    <x v="0"/>
    <x v="3"/>
    <x v="1"/>
    <s v=""/>
  </r>
  <r>
    <s v="Bug"/>
    <s v="MEM-10892"/>
    <s v="API : When we enter Character in 'ID' for Body Payload, getting 200 response instead of 400 Bad request"/>
    <s v="Siddhartha Mutyala"/>
    <s v="Siddhartha Mutyala"/>
    <x v="0"/>
    <d v="2020-07-17T13:59:00"/>
    <d v="2021-04-14T11:27:00"/>
    <x v="0"/>
    <x v="0"/>
    <x v="0"/>
    <x v="3"/>
    <s v="blank"/>
    <s v=""/>
    <x v="0"/>
    <x v="3"/>
    <x v="1"/>
    <s v=""/>
  </r>
  <r>
    <s v="Bug"/>
    <s v="MEM-10884"/>
    <s v="API : When Name &amp; ID details are entered in Body Payload, getting 400 response instead of 200."/>
    <s v="Siddhartha Mutyala"/>
    <s v="Siddhartha Mutyala"/>
    <x v="0"/>
    <d v="2020-07-16T23:53:00"/>
    <d v="2021-04-14T11:27:00"/>
    <x v="0"/>
    <x v="2"/>
    <x v="0"/>
    <x v="3"/>
    <s v="blank"/>
    <s v=""/>
    <x v="0"/>
    <x v="3"/>
    <x v="1"/>
    <s v=""/>
  </r>
  <r>
    <s v="Bug"/>
    <s v="MEM-10867"/>
    <s v="The system displayed 'Error Occurred' message when clicked on 'Test Reinstate Order' button in demo cart page while reinstating representative member"/>
    <s v="soumya.akkimardi"/>
    <s v="soumya.akkimardi"/>
    <x v="0"/>
    <d v="2020-07-16T14:29:00"/>
    <d v="2020-12-10T10:04:00"/>
    <x v="2"/>
    <x v="2"/>
    <x v="2"/>
    <x v="3"/>
    <s v="blank"/>
    <s v=""/>
    <x v="0"/>
    <x v="3"/>
    <x v="1"/>
    <s v=""/>
  </r>
  <r>
    <s v="Bug"/>
    <s v="MEM-10864"/>
    <s v="ASTM 2.0 - My Committees- My Outstanding Ballots hyperlink is not displayed"/>
    <s v="vinay.datla"/>
    <s v="vinay.datla"/>
    <x v="0"/>
    <d v="2020-07-16T12:03:00"/>
    <d v="2020-12-04T17:37:00"/>
    <x v="3"/>
    <x v="2"/>
    <x v="0"/>
    <x v="3"/>
    <s v="blank"/>
    <s v=""/>
    <x v="0"/>
    <x v="3"/>
    <x v="1"/>
    <s v=""/>
  </r>
  <r>
    <s v="Bug"/>
    <s v="MEM-10821"/>
    <s v="System didn't display email's as per new template "/>
    <s v="soumya.akkimardi"/>
    <s v="soumya.akkimardi"/>
    <x v="0"/>
    <d v="2020-07-15T21:05:00"/>
    <d v="2020-12-03T19:27:00"/>
    <x v="2"/>
    <x v="0"/>
    <x v="0"/>
    <x v="7"/>
    <s v="Config changes"/>
    <s v=""/>
    <x v="0"/>
    <x v="3"/>
    <x v="1"/>
    <s v=""/>
  </r>
  <r>
    <s v="Bug"/>
    <s v="MEM-10806"/>
    <s v="Improvement - Reassigning the work item"/>
    <s v="Hasitha Turlapati"/>
    <s v="Hasitha Turlapati"/>
    <x v="0"/>
    <d v="2020-07-15T13:11:00"/>
    <d v="2021-02-22T18:24:00"/>
    <x v="4"/>
    <x v="0"/>
    <x v="0"/>
    <x v="2"/>
    <s v="blank"/>
    <s v=""/>
    <x v="0"/>
    <x v="3"/>
    <x v="1"/>
    <s v=""/>
  </r>
  <r>
    <s v="Bug"/>
    <s v="MEM-10782"/>
    <s v="Unable to navigate to 'Provide Representative Information' form page while reinstating representative membership"/>
    <s v="soumya.akkimardi"/>
    <s v="soumya.akkimardi"/>
    <x v="0"/>
    <d v="2020-07-14T22:04:00"/>
    <d v="2020-12-10T10:03:00"/>
    <x v="2"/>
    <x v="2"/>
    <x v="0"/>
    <x v="3"/>
    <s v="blank"/>
    <s v=""/>
    <x v="0"/>
    <x v="3"/>
    <x v="1"/>
    <s v=""/>
  </r>
  <r>
    <s v="Bug"/>
    <s v="MEM-10778"/>
    <s v="Known Issue : Unable to associated a member in 'Fee Group Details' page, system displayed a message as 'Unknown Error Occured'"/>
    <s v="soumya.akkimardi"/>
    <s v="soumya.akkimardi"/>
    <x v="0"/>
    <d v="2020-07-14T17:41:00"/>
    <d v="2020-12-10T10:03:00"/>
    <x v="2"/>
    <x v="2"/>
    <x v="0"/>
    <x v="3"/>
    <s v="blank"/>
    <s v=""/>
    <x v="0"/>
    <x v="3"/>
    <x v="1"/>
    <s v=""/>
  </r>
  <r>
    <s v="Bug"/>
    <s v="MEM-10760"/>
    <s v="ASTM 2.0 - My Ballots Page - Error message &quot; Error occured while getting Ballot details&quot; when click on Ballots status Not Submitted or Saved "/>
    <s v="vinay.datla"/>
    <s v="vinay.datla"/>
    <x v="0"/>
    <d v="2020-07-14T16:52:00"/>
    <d v="2020-12-04T17:36:00"/>
    <x v="0"/>
    <x v="0"/>
    <x v="0"/>
    <x v="3"/>
    <s v="blank"/>
    <s v=""/>
    <x v="0"/>
    <x v="3"/>
    <x v="1"/>
    <s v=""/>
  </r>
  <r>
    <s v="Bug"/>
    <s v="MEM-10740"/>
    <s v="System displayed text on mouse hover on email name which is not in a truncated format"/>
    <s v="soumya.akkimardi"/>
    <s v="soumya.akkimardi"/>
    <x v="0"/>
    <d v="2020-07-14T12:05:00"/>
    <d v="2020-12-10T10:04:00"/>
    <x v="0"/>
    <x v="0"/>
    <x v="0"/>
    <x v="3"/>
    <s v="blank"/>
    <s v=""/>
    <x v="0"/>
    <x v="3"/>
    <x v="1"/>
    <s v=""/>
  </r>
  <r>
    <s v="Bug"/>
    <s v="MEM-10738"/>
    <s v="System displayed participating member account status as 'Historical' in 'Members' list page after successfully reinstate of membership "/>
    <s v="Pabitra Samal"/>
    <s v="soumya.akkimardi"/>
    <x v="0"/>
    <d v="2020-07-14T11:36:00"/>
    <d v="2021-05-27T13:41:00"/>
    <x v="3"/>
    <x v="0"/>
    <x v="0"/>
    <x v="3"/>
    <s v="blank"/>
    <s v=""/>
    <x v="0"/>
    <x v="3"/>
    <x v="1"/>
    <s v=""/>
  </r>
  <r>
    <s v="Bug"/>
    <s v="MEM-10737"/>
    <s v="System displayed 'Error Occurred' message when clicked on next button in 'Review Your Application' form page of member on boarding"/>
    <s v="soumya.akkimardi"/>
    <s v="soumya.akkimardi"/>
    <x v="0"/>
    <d v="2020-07-14T11:15:00"/>
    <d v="2021-05-27T13:41:00"/>
    <x v="0"/>
    <x v="2"/>
    <x v="0"/>
    <x v="3"/>
    <s v="blank"/>
    <s v=""/>
    <x v="0"/>
    <x v="3"/>
    <x v="1"/>
    <s v=""/>
  </r>
  <r>
    <s v="Bug"/>
    <s v="MEM-10622"/>
    <s v="Exporting to excel populates the Officer Appointed Date even though this member is not an officer on any committees"/>
    <s v="Priyanka Manocha"/>
    <s v="James Farrell"/>
    <x v="0"/>
    <d v="2020-07-10T18:27:00"/>
    <d v="2020-12-09T18:44:00"/>
    <x v="2"/>
    <x v="5"/>
    <x v="2"/>
    <x v="5"/>
    <s v="blank"/>
    <s v=""/>
    <x v="0"/>
    <x v="3"/>
    <x v="1"/>
    <s v=""/>
  </r>
  <r>
    <s v="Bug"/>
    <s v="MEM-10587"/>
    <s v="Error message received when trying to save preferences on Committee List page "/>
    <s v="Priyanka Manocha"/>
    <s v="Lisa Sementa"/>
    <x v="0"/>
    <d v="2020-07-10T00:11:00"/>
    <d v="2020-10-21T14:35:00"/>
    <x v="2"/>
    <x v="5"/>
    <x v="2"/>
    <x v="5"/>
    <s v="blank"/>
    <s v=""/>
    <x v="0"/>
    <x v="3"/>
    <x v="1"/>
    <s v=""/>
  </r>
  <r>
    <s v="Bug"/>
    <s v="MEM-10585"/>
    <s v="Error message received when trying to save preferences under Org Account List page "/>
    <s v="Priyanka Manocha"/>
    <s v="Lisa Sementa"/>
    <x v="0"/>
    <d v="2020-07-09T23:52:00"/>
    <d v="2020-10-21T14:32:00"/>
    <x v="2"/>
    <x v="5"/>
    <x v="2"/>
    <x v="5"/>
    <s v="blank"/>
    <s v=""/>
    <x v="0"/>
    <x v="3"/>
    <x v="1"/>
    <s v=""/>
  </r>
  <r>
    <s v="Bug"/>
    <s v="MEM-10553"/>
    <s v="Error in Save My Prefererence - Committee Management"/>
    <s v="Priyanka Manocha"/>
    <s v="Lisa Sementa"/>
    <x v="0"/>
    <d v="2020-07-09T07:20:00"/>
    <d v="2020-10-21T14:32:00"/>
    <x v="2"/>
    <x v="5"/>
    <x v="2"/>
    <x v="5"/>
    <s v="blank"/>
    <s v=""/>
    <x v="0"/>
    <x v="3"/>
    <x v="1"/>
    <s v=""/>
  </r>
  <r>
    <s v="Bug"/>
    <s v="MEM-10552"/>
    <s v="Error in Save My Prefererence"/>
    <s v="Priyanka Manocha"/>
    <s v="Lisa Sementa"/>
    <x v="0"/>
    <d v="2020-07-09T07:11:00"/>
    <d v="2020-10-27T17:30:00"/>
    <x v="2"/>
    <x v="5"/>
    <x v="2"/>
    <x v="5"/>
    <s v="blank"/>
    <s v=""/>
    <x v="0"/>
    <x v="3"/>
    <x v="1"/>
    <s v=""/>
  </r>
  <r>
    <s v="Bug"/>
    <s v="MEM-10550"/>
    <s v="Error Message when saving my preferences  user name mmikolajewski"/>
    <s v="Priyanka Manocha"/>
    <s v="Lisa Sementa"/>
    <x v="0"/>
    <d v="2020-07-09T00:21:00"/>
    <d v="2020-10-21T18:30:00"/>
    <x v="2"/>
    <x v="5"/>
    <x v="2"/>
    <x v="5"/>
    <s v="blank"/>
    <s v=""/>
    <x v="0"/>
    <x v="3"/>
    <x v="1"/>
    <s v=""/>
  </r>
  <r>
    <s v="Bug"/>
    <s v="MEM-10426"/>
    <s v="Renew Membership - System display $75 for 'Representative' membership in cart page"/>
    <s v="soumya.akkimardi"/>
    <s v="soumya.akkimardi"/>
    <x v="0"/>
    <d v="2020-07-08T10:01:00"/>
    <d v="2020-12-10T10:03:00"/>
    <x v="2"/>
    <x v="2"/>
    <x v="0"/>
    <x v="3"/>
    <s v="blank"/>
    <s v=""/>
    <x v="0"/>
    <x v="3"/>
    <x v="1"/>
    <s v=""/>
  </r>
  <r>
    <s v="Bug"/>
    <s v="MEM-10421"/>
    <s v="System didn't display list of all sub committees that member was not active on before account status changed to historical"/>
    <s v="Pabitra Samal"/>
    <s v="Pabitra Samal"/>
    <x v="0"/>
    <d v="2020-07-07T17:35:00"/>
    <d v="2021-05-27T13:40:00"/>
    <x v="0"/>
    <x v="2"/>
    <x v="0"/>
    <x v="3"/>
    <s v="blank"/>
    <s v=""/>
    <x v="0"/>
    <x v="3"/>
    <x v="1"/>
    <s v=""/>
  </r>
  <r>
    <s v="Bug"/>
    <s v="MEM-10403"/>
    <s v="ASTM 2.0 Outstanding Ballots- Failed to load PDF document error message when member click on Withdrawn standard hyperlink"/>
    <s v="vinay.datla"/>
    <s v="vinay.datla"/>
    <x v="0"/>
    <d v="2020-07-07T11:22:00"/>
    <d v="2020-12-04T15:28:00"/>
    <x v="3"/>
    <x v="0"/>
    <x v="0"/>
    <x v="3"/>
    <s v="blank"/>
    <s v=""/>
    <x v="0"/>
    <x v="3"/>
    <x v="1"/>
    <s v=""/>
  </r>
  <r>
    <s v="Bug"/>
    <s v="MEM-10394"/>
    <s v="ASTM 2.0 - Outstanding Ballots- Deselect spelling is incorrect"/>
    <s v="vinay.datla"/>
    <s v="vinay.datla"/>
    <x v="0"/>
    <d v="2020-07-06T19:54:00"/>
    <d v="2020-12-04T15:28:00"/>
    <x v="0"/>
    <x v="0"/>
    <x v="0"/>
    <x v="3"/>
    <s v="blank"/>
    <s v=""/>
    <x v="0"/>
    <x v="3"/>
    <x v="1"/>
    <s v=""/>
  </r>
  <r>
    <s v="Bug"/>
    <s v="MEM-10382"/>
    <s v="Informational membership reinstated successfully but in 'Staff Internal' application member account states is ‘Historical’ with a historical reason as ‘NULL’"/>
    <s v="soumya.akkimardi"/>
    <s v="soumya.akkimardi"/>
    <x v="0"/>
    <d v="2020-07-06T17:06:00"/>
    <d v="2020-12-10T10:04:00"/>
    <x v="0"/>
    <x v="0"/>
    <x v="0"/>
    <x v="3"/>
    <s v="blank"/>
    <s v=""/>
    <x v="0"/>
    <x v="3"/>
    <x v="1"/>
    <s v=""/>
  </r>
  <r>
    <s v="Bug"/>
    <s v="MEM-10381"/>
    <s v="Improvement :: ASTM 2.0 -  Outstanding Ballot -  Pop up screen is moving when we scroll outer scroll bar"/>
    <s v="Meenakshi Bhatt"/>
    <s v="vinay.datla"/>
    <x v="0"/>
    <d v="2020-07-06T17:04:00"/>
    <d v="2020-12-04T15:28:00"/>
    <x v="3"/>
    <x v="0"/>
    <x v="0"/>
    <x v="3"/>
    <s v="blank"/>
    <s v=""/>
    <x v="0"/>
    <x v="3"/>
    <x v="1"/>
    <s v=""/>
  </r>
  <r>
    <s v="Bug"/>
    <s v="MEM-10379"/>
    <s v="Participating membership reinstated successfully but in 'Staff Internal' application member account states is ‘Historical’ with a historical reason as ‘NULL’"/>
    <s v="soumya.akkimardi"/>
    <s v="soumya.akkimardi"/>
    <x v="0"/>
    <d v="2020-07-06T16:42:00"/>
    <d v="2020-12-10T10:04:00"/>
    <x v="0"/>
    <x v="0"/>
    <x v="0"/>
    <x v="3"/>
    <s v="blank"/>
    <s v=""/>
    <x v="0"/>
    <x v="3"/>
    <x v="1"/>
    <s v=""/>
  </r>
  <r>
    <s v="Bug"/>
    <s v="MEM-10343"/>
    <s v="System redirected to 'MyASTM' page when user clicks on 'Enter' key in 'Name of Consumer Advocacy Group' text box "/>
    <s v="soumya.akkimardi"/>
    <s v="soumya.akkimardi"/>
    <x v="0"/>
    <d v="2020-07-03T17:38:00"/>
    <d v="2020-12-10T10:03:00"/>
    <x v="1"/>
    <x v="1"/>
    <x v="0"/>
    <x v="3"/>
    <s v="blank"/>
    <s v=""/>
    <x v="0"/>
    <x v="3"/>
    <x v="1"/>
    <s v=""/>
  </r>
  <r>
    <s v="Bug"/>
    <s v="MEM-10342"/>
    <s v="System displaying incorrect sorting order of 'Modified By' field in audit log"/>
    <s v="Hasitha Turlapati"/>
    <s v="Hasitha Turlapati"/>
    <x v="0"/>
    <d v="2020-07-03T15:57:00"/>
    <d v="2020-12-03T19:27:00"/>
    <x v="0"/>
    <x v="0"/>
    <x v="0"/>
    <x v="5"/>
    <s v="blank"/>
    <s v=""/>
    <x v="0"/>
    <x v="3"/>
    <x v="1"/>
    <s v=""/>
  </r>
  <r>
    <s v="Bug"/>
    <s v="MEM-10341"/>
    <s v="ASTM 2.0- My Outstanding Ballots - Header- Unable to view Formatted Ballot Header"/>
    <s v="vinay.datla"/>
    <s v="vinay.datla"/>
    <x v="0"/>
    <d v="2020-07-03T15:28:00"/>
    <d v="2020-12-04T15:27:00"/>
    <x v="0"/>
    <x v="0"/>
    <x v="0"/>
    <x v="3"/>
    <s v="blank"/>
    <s v=""/>
    <x v="0"/>
    <x v="3"/>
    <x v="1"/>
    <s v=""/>
  </r>
  <r>
    <s v="Bug"/>
    <s v="MEM-10339"/>
    <s v="Stage - The system displayed 'Error Occurred' message when clicked on the checkout/submit button in 'Review Your Application' form page of member on bording"/>
    <s v="soumya.akkimardi"/>
    <s v="soumya.akkimardi"/>
    <x v="0"/>
    <d v="2020-07-03T13:28:00"/>
    <d v="2020-12-09T18:42:00"/>
    <x v="1"/>
    <x v="4"/>
    <x v="1"/>
    <x v="2"/>
    <s v="This was out of scope."/>
    <s v=""/>
    <x v="0"/>
    <x v="3"/>
    <x v="1"/>
    <s v=""/>
  </r>
  <r>
    <s v="Bug"/>
    <s v="MEM-10338"/>
    <s v="Internal Application-Error Message for Target Ballot Date displayed on top of the Page,after clicking on the confirm pop up."/>
    <s v="srinivas Yellamilli"/>
    <s v="srinivas Yellamilli"/>
    <x v="0"/>
    <d v="2020-07-03T13:17:00"/>
    <d v="2020-12-10T09:55:00"/>
    <x v="0"/>
    <x v="0"/>
    <x v="0"/>
    <x v="3"/>
    <s v="blank"/>
    <s v=""/>
    <x v="0"/>
    <x v="3"/>
    <x v="1"/>
    <s v=""/>
  </r>
  <r>
    <s v="Bug"/>
    <s v="MEM-10337"/>
    <s v="Stage - Internal App - System displayed an error message as 'Error occurred while saving grid preference. (intermittent issue) "/>
    <s v="soumya.akkimardi"/>
    <s v="soumya.akkimardi"/>
    <x v="0"/>
    <d v="2020-07-03T13:02:00"/>
    <d v="2020-10-14T20:23:00"/>
    <x v="2"/>
    <x v="1"/>
    <x v="1"/>
    <x v="2"/>
    <s v="Unable to replicate"/>
    <s v=""/>
    <x v="0"/>
    <x v="3"/>
    <x v="1"/>
    <s v=""/>
  </r>
  <r>
    <s v="Bug"/>
    <s v="MEM-10335"/>
    <s v="Roster maintenance site is not loading - through Membership App ."/>
    <s v="Pabitra Samal"/>
    <s v="Pabitra Samal"/>
    <x v="0"/>
    <d v="2020-07-03T12:38:00"/>
    <d v="2021-05-27T13:39:00"/>
    <x v="4"/>
    <x v="2"/>
    <x v="0"/>
    <x v="7"/>
    <s v="blank"/>
    <s v=""/>
    <x v="0"/>
    <x v="3"/>
    <x v="1"/>
    <s v=""/>
  </r>
  <r>
    <s v="Bug"/>
    <s v="MEM-10334"/>
    <s v="Stage - The system displayed error message as 'File upload link has been expired.' while uploading process temporary drop report"/>
    <s v="soumya.akkimardi"/>
    <s v="soumya.akkimardi"/>
    <x v="0"/>
    <d v="2020-07-03T12:38:00"/>
    <d v="2020-12-09T18:42:00"/>
    <x v="1"/>
    <x v="2"/>
    <x v="1"/>
    <x v="2"/>
    <s v="This was Out of Scope."/>
    <s v=""/>
    <x v="0"/>
    <x v="3"/>
    <x v="1"/>
    <s v=""/>
  </r>
  <r>
    <s v="Bug"/>
    <s v="MEM-10333"/>
    <s v="Stage - The system displayed error message as 'File upload link has been expired.' while uploading process fee drop report"/>
    <s v="soumya.akkimardi"/>
    <s v="soumya.akkimardi"/>
    <x v="0"/>
    <d v="2020-07-03T12:32:00"/>
    <d v="2020-12-09T18:42:00"/>
    <x v="1"/>
    <x v="2"/>
    <x v="1"/>
    <x v="2"/>
    <s v="This is an out of scope ticket."/>
    <s v=""/>
    <x v="0"/>
    <x v="3"/>
    <x v="1"/>
    <s v=""/>
  </r>
  <r>
    <s v="Bug"/>
    <s v="MEM-10323"/>
    <s v="Stage - Representative membership reinstated successfully but in 'Staff Internal' application member account states is ‘Historical’ with a historical reason as ‘NULL’"/>
    <s v="Praveen Gautam"/>
    <s v="soumya.akkimardi"/>
    <x v="4"/>
    <d v="2020-07-03T12:06:00"/>
    <d v="2021-05-20T06:01:00"/>
    <x v="0"/>
    <x v="2"/>
    <x v="1"/>
    <x v="2"/>
    <s v="This is an out of scope ticket."/>
    <n v="0"/>
    <x v="23"/>
    <x v="3"/>
    <x v="1"/>
    <s v="???"/>
  </r>
  <r>
    <s v="Bug"/>
    <s v="MEM-10322"/>
    <s v="Stage - Participating membership reinstated successfully but in 'Staff Internal' application member account states is ‘Historical’ with a historical reason as ‘NULL’ "/>
    <s v="Praveen Gautam"/>
    <s v="soumya.akkimardi"/>
    <x v="4"/>
    <d v="2020-07-03T11:57:00"/>
    <d v="2021-05-20T06:01:00"/>
    <x v="0"/>
    <x v="2"/>
    <x v="1"/>
    <x v="2"/>
    <s v="This is an out of scope ticket."/>
    <n v="0"/>
    <x v="23"/>
    <x v="3"/>
    <x v="1"/>
    <s v="???"/>
  </r>
  <r>
    <s v="Bug"/>
    <s v="MEM-10320"/>
    <s v="Stage - System redirected to QA URLs while performing 'Member On-boarding' in stage environment "/>
    <s v="ilangovan.ponnuraman"/>
    <s v="soumya.akkimardi"/>
    <x v="0"/>
    <d v="2020-07-03T11:05:00"/>
    <d v="2020-07-03T19:33:00"/>
    <x v="2"/>
    <x v="1"/>
    <x v="1"/>
    <x v="3"/>
    <s v="blank"/>
    <s v=""/>
    <x v="0"/>
    <x v="3"/>
    <x v="1"/>
    <s v=""/>
  </r>
  <r>
    <s v="Bug"/>
    <s v="MEM-10318"/>
    <s v="In Ballot submit page Progress bar UI is modified"/>
    <s v="Siddhartha Mutyala"/>
    <s v="Sai Kumar Kodipetla"/>
    <x v="0"/>
    <d v="2020-07-03T10:15:00"/>
    <d v="2021-04-14T11:27:00"/>
    <x v="1"/>
    <x v="1"/>
    <x v="0"/>
    <x v="2"/>
    <s v="blank"/>
    <s v=""/>
    <x v="0"/>
    <x v="3"/>
    <x v="1"/>
    <s v=""/>
  </r>
  <r>
    <s v="Bug"/>
    <s v="MEM-10305"/>
    <s v="Accessibility Testing: Close button is not verbalized properly in roster maintenance page in the popup window here button is verbalized as a link"/>
    <s v="vinay.datla"/>
    <s v="vinay.datla"/>
    <x v="0"/>
    <d v="2020-07-02T19:52:00"/>
    <d v="2020-12-09T18:42:00"/>
    <x v="1"/>
    <x v="1"/>
    <x v="0"/>
    <x v="5"/>
    <s v="blank"/>
    <s v=""/>
    <x v="0"/>
    <x v="3"/>
    <x v="1"/>
    <s v=""/>
  </r>
  <r>
    <s v="Bug"/>
    <s v="MEM-10304"/>
    <s v="Accessibility Testing: User can able to navigate to target page from copyright page even if user without selecting any option while creating new work item"/>
    <s v="vinay.datla"/>
    <s v="vinay.datla"/>
    <x v="0"/>
    <d v="2020-07-02T19:48:00"/>
    <d v="2020-12-09T18:44:00"/>
    <x v="3"/>
    <x v="2"/>
    <x v="0"/>
    <x v="5"/>
    <s v="blank"/>
    <s v=""/>
    <x v="0"/>
    <x v="3"/>
    <x v="1"/>
    <s v=""/>
  </r>
  <r>
    <s v="Bug"/>
    <s v="MEM-10303"/>
    <s v="Accessibility Testing: While creating new work item in registration page user can able to navigate to next page even non of the option is selected."/>
    <s v="vinay.datla"/>
    <s v="vinay.datla"/>
    <x v="0"/>
    <d v="2020-07-02T19:44:00"/>
    <d v="2020-12-09T18:44:00"/>
    <x v="3"/>
    <x v="2"/>
    <x v="0"/>
    <x v="5"/>
    <s v="blank"/>
    <s v=""/>
    <x v="0"/>
    <x v="3"/>
    <x v="1"/>
    <s v=""/>
  </r>
  <r>
    <s v="Bug"/>
    <s v="MEM-10302"/>
    <s v="Accessibility Testing: In roster maintenance page Lists are verbalized only as list expanded but it is not verbalizing with selected name in the list"/>
    <s v="vinay.datla"/>
    <s v="vinay.datla"/>
    <x v="0"/>
    <d v="2020-07-02T19:39:00"/>
    <d v="2020-12-09T18:42:00"/>
    <x v="0"/>
    <x v="0"/>
    <x v="0"/>
    <x v="5"/>
    <s v="html code issue"/>
    <s v=""/>
    <x v="0"/>
    <x v="3"/>
    <x v="1"/>
    <s v=""/>
  </r>
  <r>
    <s v="Bug"/>
    <s v="MEM-10301"/>
    <s v="Accessibility Testing: Standards tracking and Negative &amp; Comments under my tools header link in my committees page is not navigated through TAB key"/>
    <s v="vinay.datla"/>
    <s v="vinay.datla"/>
    <x v="0"/>
    <d v="2020-07-02T19:36:00"/>
    <d v="2020-12-09T18:44:00"/>
    <x v="0"/>
    <x v="0"/>
    <x v="0"/>
    <x v="4"/>
    <s v="blank"/>
    <s v=""/>
    <x v="0"/>
    <x v="3"/>
    <x v="1"/>
    <s v=""/>
  </r>
  <r>
    <s v="Bug"/>
    <s v="MEM-10299"/>
    <s v="Accessibility Testing: Checkboxes are not verbalized properly in roster maintenance page under roster reports tab."/>
    <s v="vinay.datla"/>
    <s v="vinay.datla"/>
    <x v="0"/>
    <d v="2020-07-02T19:17:00"/>
    <d v="2020-12-09T18:42:00"/>
    <x v="0"/>
    <x v="0"/>
    <x v="0"/>
    <x v="5"/>
    <s v="Html code issue"/>
    <s v=""/>
    <x v="0"/>
    <x v="3"/>
    <x v="1"/>
    <s v=""/>
  </r>
  <r>
    <s v="Bug"/>
    <s v="MEM-10298"/>
    <s v="Accessibility Testing: Back button and continue buttons are not verbalized correctly when user navigates through down arrow keys in work item creation pages"/>
    <s v="vinay.datla"/>
    <s v="vinay.datla"/>
    <x v="0"/>
    <d v="2020-07-02T19:15:00"/>
    <d v="2020-12-09T18:44:00"/>
    <x v="1"/>
    <x v="1"/>
    <x v="0"/>
    <x v="2"/>
    <s v="blank"/>
    <s v=""/>
    <x v="0"/>
    <x v="3"/>
    <x v="1"/>
    <s v=""/>
  </r>
  <r>
    <s v="Bug"/>
    <s v="MEM-10297"/>
    <s v="Accessibility Testing: Logo image is verbalized along with the header section which is mentioned related to that current page in first navigation"/>
    <s v="vinay.datla"/>
    <s v="vinay.datla"/>
    <x v="0"/>
    <d v="2020-07-02T19:07:00"/>
    <d v="2021-02-17T17:45:00"/>
    <x v="0"/>
    <x v="0"/>
    <x v="2"/>
    <x v="6"/>
    <s v="default behaviour of screen reader"/>
    <s v=""/>
    <x v="0"/>
    <x v="3"/>
    <x v="1"/>
    <s v=""/>
  </r>
  <r>
    <s v="Bug"/>
    <s v="MEM-10296"/>
    <s v="Accessibility Testing: All newly implemented side navigation links are not verbalized properly."/>
    <s v="vinay.datla"/>
    <s v="vinay.datla"/>
    <x v="0"/>
    <d v="2020-07-02T19:02:00"/>
    <d v="2020-12-09T18:44:00"/>
    <x v="0"/>
    <x v="0"/>
    <x v="0"/>
    <x v="2"/>
    <s v="blank"/>
    <s v=""/>
    <x v="0"/>
    <x v="3"/>
    <x v="1"/>
    <s v=""/>
  </r>
  <r>
    <s v="Bug"/>
    <s v="MEM-10295"/>
    <s v="Accessibility Testing: In roster maintenance page logout button is verbalized as visited link."/>
    <s v="vinay.datla"/>
    <s v="vinay.datla"/>
    <x v="0"/>
    <d v="2020-07-02T18:57:00"/>
    <d v="2020-12-09T18:42:00"/>
    <x v="1"/>
    <x v="1"/>
    <x v="0"/>
    <x v="2"/>
    <s v="Requirement Changed."/>
    <s v=""/>
    <x v="0"/>
    <x v="3"/>
    <x v="1"/>
    <s v=""/>
  </r>
  <r>
    <s v="Bug"/>
    <s v="MEM-10293"/>
    <s v="Accessibility Testing: In roster maintenance page all submenus are verbalized as links in header section and user cant able to navigate or focus through submenu links "/>
    <s v="vinay.datla"/>
    <s v="vinay.datla"/>
    <x v="0"/>
    <d v="2020-07-02T18:52:00"/>
    <d v="2021-01-20T21:53:00"/>
    <x v="0"/>
    <x v="0"/>
    <x v="0"/>
    <x v="5"/>
    <s v="HTML Code modified"/>
    <s v=""/>
    <x v="0"/>
    <x v="3"/>
    <x v="1"/>
    <s v=""/>
  </r>
  <r>
    <s v="Bug"/>
    <s v="MEM-10289"/>
    <s v="Accessibility Testing: Focus is moving to the ‘my committees’ and ‘click here’ link but user cant able to access through keyboard that particular link in work item confirmation page"/>
    <s v="vinay.datla"/>
    <s v="vinay.datla"/>
    <x v="0"/>
    <d v="2020-07-02T18:46:00"/>
    <d v="2021-02-05T14:11:00"/>
    <x v="0"/>
    <x v="0"/>
    <x v="2"/>
    <x v="6"/>
    <s v="href missed "/>
    <s v=""/>
    <x v="0"/>
    <x v="3"/>
    <x v="1"/>
    <s v=""/>
  </r>
  <r>
    <s v="Bug"/>
    <s v="MEM-10288"/>
    <s v="Accessibility Testing: Color Contrast ratio fails for the text color for work item status in my work item page"/>
    <s v="vinay.datla"/>
    <s v="vinay.datla"/>
    <x v="0"/>
    <d v="2020-07-02T18:39:00"/>
    <d v="2021-05-24T09:51:00"/>
    <x v="1"/>
    <x v="1"/>
    <x v="2"/>
    <x v="2"/>
    <s v="incorrect design"/>
    <s v=""/>
    <x v="0"/>
    <x v="3"/>
    <x v="1"/>
    <s v=""/>
  </r>
  <r>
    <s v="Bug"/>
    <s v="MEM-10285"/>
    <s v="RenewalCycle table is empty in AWS QA"/>
    <s v="Pabitra Samal"/>
    <s v="ilangovan.ponnuraman"/>
    <x v="0"/>
    <d v="2020-07-02T18:10:00"/>
    <d v="2021-05-27T13:38:00"/>
    <x v="0"/>
    <x v="2"/>
    <x v="0"/>
    <x v="4"/>
    <s v="blank"/>
    <s v=""/>
    <x v="0"/>
    <x v="3"/>
    <x v="1"/>
    <s v=""/>
  </r>
  <r>
    <s v="Bug"/>
    <s v="MEM-10281"/>
    <s v="Test Data Issue - Unable to create subcommittee in 'Staff Internal' application and system displayed error message as the error occurred while adding new committee"/>
    <s v="soumya.akkimardi"/>
    <s v="soumya.akkimardi"/>
    <x v="0"/>
    <d v="2020-07-02T16:19:00"/>
    <d v="2020-12-10T10:03:00"/>
    <x v="1"/>
    <x v="0"/>
    <x v="0"/>
    <x v="3"/>
    <s v="blank"/>
    <s v=""/>
    <x v="0"/>
    <x v="3"/>
    <x v="1"/>
    <s v=""/>
  </r>
  <r>
    <s v="Bug"/>
    <s v="MEM-10277"/>
    <s v="In Submit page &quot;Sponsoring Sub Committee:&quot; label text is inconsistency for all action types."/>
    <s v="Siddhartha Mutyala"/>
    <s v="Sai Kumar Kodipetla"/>
    <x v="0"/>
    <d v="2020-07-02T16:00:00"/>
    <d v="2021-04-14T11:27:00"/>
    <x v="1"/>
    <x v="1"/>
    <x v="0"/>
    <x v="5"/>
    <s v="blank"/>
    <s v=""/>
    <x v="0"/>
    <x v="3"/>
    <x v="1"/>
    <s v=""/>
  </r>
  <r>
    <s v="Bug"/>
    <s v="MEM-10276"/>
    <s v="Confirm Page :   Header :- Submission of Ballot Item - Confirmation label is missing in Confirm Page."/>
    <s v="Siddhartha Mutyala"/>
    <s v="Siddhartha Mutyala"/>
    <x v="0"/>
    <d v="2020-07-02T15:49:00"/>
    <d v="2021-04-14T11:27:00"/>
    <x v="0"/>
    <x v="0"/>
    <x v="0"/>
    <x v="3"/>
    <s v="blank"/>
    <s v=""/>
    <x v="0"/>
    <x v="3"/>
    <x v="1"/>
    <s v=""/>
  </r>
  <r>
    <s v="Bug"/>
    <s v="MEM-10275"/>
    <s v="The 'Cancel' confirmation pop up message is not disabled/or it's allowing user clicks on 'Previous' or 'Next' button in the form page and is displayed in other form pages as well"/>
    <s v="soumya.akkimardi"/>
    <s v="soumya.akkimardi"/>
    <x v="0"/>
    <d v="2020-07-02T15:43:00"/>
    <d v="2020-12-10T10:04:00"/>
    <x v="0"/>
    <x v="0"/>
    <x v="0"/>
    <x v="3"/>
    <s v="blank"/>
    <s v=""/>
    <x v="0"/>
    <x v="3"/>
    <x v="1"/>
    <s v=""/>
  </r>
  <r>
    <s v="Bug"/>
    <s v="MEM-10185"/>
    <s v="Review Your Application: step 2 section - System didn't display primary activity, main committee designation and main committee title above 'Consulting' information"/>
    <s v="soumya.akkimardi"/>
    <s v="soumya.akkimardi"/>
    <x v="0"/>
    <d v="2020-07-01T14:23:00"/>
    <d v="2020-12-10T10:04:00"/>
    <x v="0"/>
    <x v="0"/>
    <x v="3"/>
    <x v="3"/>
    <s v="blank"/>
    <s v=""/>
    <x v="0"/>
    <x v="3"/>
    <x v="1"/>
    <s v=""/>
  </r>
  <r>
    <s v="Bug"/>
    <s v="MEM-10183"/>
    <s v="Only first character of middle name is displayed in UI"/>
    <s v="ilangovan.ponnuraman"/>
    <s v="ilangovan.ponnuraman"/>
    <x v="0"/>
    <d v="2020-07-01T12:21:00"/>
    <d v="2021-05-27T13:38:00"/>
    <x v="1"/>
    <x v="0"/>
    <x v="0"/>
    <x v="3"/>
    <s v="blank"/>
    <s v=""/>
    <x v="0"/>
    <x v="3"/>
    <x v="1"/>
    <s v=""/>
  </r>
  <r>
    <s v="Bug"/>
    <s v="MEM-10149"/>
    <s v="Confirm Page: Open the ('work item number' link &amp; &quot;Related Links&quot;) Links via NEW TAB / NEW Window displays Blank page. "/>
    <s v="Siddhartha Mutyala"/>
    <s v="Siddhartha Mutyala"/>
    <x v="0"/>
    <d v="2020-06-30T14:10:00"/>
    <d v="2021-04-14T11:27:00"/>
    <x v="1"/>
    <x v="1"/>
    <x v="0"/>
    <x v="3"/>
    <s v="blank"/>
    <s v=""/>
    <x v="0"/>
    <x v="3"/>
    <x v="1"/>
    <s v=""/>
  </r>
  <r>
    <s v="Bug"/>
    <s v="MEM-10141"/>
    <s v="Navigating back to Confirmation page (Step5) from work item details page, 'work item number' link is missing."/>
    <s v="Siddhartha Mutyala"/>
    <s v="Siddhartha Mutyala"/>
    <x v="0"/>
    <d v="2020-06-30T12:21:00"/>
    <d v="2021-04-14T11:27:00"/>
    <x v="0"/>
    <x v="0"/>
    <x v="0"/>
    <x v="3"/>
    <s v="blank"/>
    <s v=""/>
    <x v="0"/>
    <x v="3"/>
    <x v="1"/>
    <s v=""/>
  </r>
  <r>
    <s v="Bug"/>
    <s v="MEM-10138"/>
    <s v="System is not displaying audit log after work item deletion "/>
    <s v="Hasitha Turlapati"/>
    <s v="Hasitha Turlapati"/>
    <x v="0"/>
    <d v="2020-06-29T22:52:00"/>
    <d v="2020-12-04T14:17:00"/>
    <x v="3"/>
    <x v="0"/>
    <x v="0"/>
    <x v="3"/>
    <s v="blank"/>
    <s v=""/>
    <x v="0"/>
    <x v="3"/>
    <x v="1"/>
    <s v=""/>
  </r>
  <r>
    <s v="Bug"/>
    <s v="MEM-10113"/>
    <s v="Internal Application:  Copy members feature is not working as intended. "/>
    <s v="Prabhakar Mishra"/>
    <s v="ramakrishna.dontha"/>
    <x v="0"/>
    <d v="2020-06-25T15:33:00"/>
    <d v="2021-04-14T19:36:00"/>
    <x v="1"/>
    <x v="1"/>
    <x v="2"/>
    <x v="2"/>
    <s v="Unable to replicate"/>
    <s v="Issue Reproducible"/>
    <x v="2"/>
    <x v="3"/>
    <x v="1"/>
    <s v="???"/>
  </r>
  <r>
    <s v="Bug"/>
    <s v="MEM-10112"/>
    <s v="Roster: Unable to download inactivity reports when the there is no data. Showing up 404 Page "/>
    <s v="Prabhakar Mishra"/>
    <s v="ramakrishna.dontha"/>
    <x v="0"/>
    <d v="2020-06-25T17:58:00"/>
    <d v="2020-09-15T02:57:00"/>
    <x v="2"/>
    <x v="1"/>
    <x v="0"/>
    <x v="2"/>
    <s v="This ticket is duplicate of MEM-11368, hence selecting &quot;Unclear/Incorrect Requirements/Design&quot; option in Root Cause Category."/>
    <s v=""/>
    <x v="0"/>
    <x v="3"/>
    <x v="1"/>
    <s v=""/>
  </r>
  <r>
    <s v="Bug"/>
    <s v="MEM-10071"/>
    <s v="Reinstate Participating Membership(range less than 3 years) - In 'Review Your Application' form page main committees looks like listed under 'Subcommittee(s) you are re-joining' header"/>
    <s v="soumya.akkimardi"/>
    <s v="soumya.akkimardi"/>
    <x v="0"/>
    <d v="2020-06-26T16:32:00"/>
    <d v="2020-12-10T10:04:00"/>
    <x v="2"/>
    <x v="0"/>
    <x v="0"/>
    <x v="3"/>
    <s v="blank"/>
    <s v=""/>
    <x v="0"/>
    <x v="3"/>
    <x v="1"/>
    <s v=""/>
  </r>
  <r>
    <s v="Bug"/>
    <s v="MEM-10050"/>
    <s v="System failed to generate audit log when committee officer title is updated through committee roster"/>
    <s v="Hasitha Turlapati"/>
    <s v="Hasitha Turlapati"/>
    <x v="0"/>
    <d v="2020-06-25T20:42:00"/>
    <d v="2020-12-04T14:21:00"/>
    <x v="3"/>
    <x v="0"/>
    <x v="0"/>
    <x v="3"/>
    <s v="blank"/>
    <s v=""/>
    <x v="0"/>
    <x v="3"/>
    <x v="1"/>
    <s v=""/>
  </r>
  <r>
    <s v="Bug"/>
    <s v="MEM-9994"/>
    <s v="Member unable to Submit the New Work Item- New/ Revision Standard"/>
    <s v="vinay.datla"/>
    <s v="srinivas Yellamilli"/>
    <x v="0"/>
    <d v="2020-06-24T22:30:00"/>
    <d v="2020-12-10T09:55:00"/>
    <x v="4"/>
    <x v="3"/>
    <x v="0"/>
    <x v="7"/>
    <s v="blank"/>
    <s v=""/>
    <x v="0"/>
    <x v="3"/>
    <x v="1"/>
    <s v=""/>
  </r>
  <r>
    <s v="Bug"/>
    <s v="MEM-9802"/>
    <s v="Participating Membership Reinstate - Radio buttons are not working correctly in 'Tell Us About Yourself' form when the user selects multiple main committees with different organizational activitys"/>
    <s v="soumya.akkimardi"/>
    <s v="soumya.akkimardi"/>
    <x v="0"/>
    <d v="2020-06-23T14:33:00"/>
    <d v="2020-12-03T19:10:00"/>
    <x v="3"/>
    <x v="2"/>
    <x v="0"/>
    <x v="3"/>
    <s v="blank"/>
    <s v=""/>
    <x v="0"/>
    <x v="3"/>
    <x v="1"/>
    <s v=""/>
  </r>
  <r>
    <s v="Bug"/>
    <s v="MEM-9779"/>
    <s v="ASTM 2.0 - Standard Tracking - In Print preview the complete standard tracking details are not getting displayed"/>
    <s v="vinay.datla"/>
    <s v="vinay.datla"/>
    <x v="0"/>
    <d v="2020-06-22T15:53:00"/>
    <d v="2020-12-04T15:26:00"/>
    <x v="0"/>
    <x v="0"/>
    <x v="0"/>
    <x v="3"/>
    <s v="blank"/>
    <s v=""/>
    <x v="0"/>
    <x v="3"/>
    <x v="1"/>
    <s v=""/>
  </r>
  <r>
    <s v="Bug"/>
    <s v="MEM-9762"/>
    <s v="Re-Approval : If Ballot item is Reapproval,the selected ballot level is not showing in label for data,Attach and submit pages"/>
    <s v="Sai Kumar Kodipetla"/>
    <s v="Sai Kumar Kodipetla"/>
    <x v="0"/>
    <d v="2020-06-22T15:07:00"/>
    <d v="2021-04-14T11:27:00"/>
    <x v="1"/>
    <x v="0"/>
    <x v="0"/>
    <x v="5"/>
    <s v="blank"/>
    <s v=""/>
    <x v="0"/>
    <x v="3"/>
    <x v="1"/>
    <s v=""/>
  </r>
  <r>
    <s v="Bug"/>
    <s v="MEM-9754"/>
    <s v="In 'Committee List' panel, system displayed label as 'Select one main committee' instead of 'Click to select one main committee' "/>
    <s v="soumya.akkimardi"/>
    <s v="soumya.akkimardi"/>
    <x v="0"/>
    <d v="2020-06-22T10:52:00"/>
    <d v="2020-12-03T19:10:00"/>
    <x v="1"/>
    <x v="1"/>
    <x v="0"/>
    <x v="3"/>
    <s v="blank"/>
    <s v=""/>
    <x v="0"/>
    <x v="3"/>
    <x v="1"/>
    <s v=""/>
  </r>
  <r>
    <s v="Bug"/>
    <s v="MEM-9738"/>
    <s v="Attach: Empty file when zipped (or) No files inside the zip file - doesn't show any error message :&quot;No Data in File&quot;"/>
    <s v="Siddhartha Mutyala"/>
    <s v="Siddhartha Mutyala"/>
    <x v="0"/>
    <d v="2020-06-21T11:52:00"/>
    <d v="2021-04-14T11:27:00"/>
    <x v="3"/>
    <x v="2"/>
    <x v="0"/>
    <x v="2"/>
    <s v="blank"/>
    <s v=""/>
    <x v="0"/>
    <x v="3"/>
    <x v="1"/>
    <s v=""/>
  </r>
  <r>
    <s v="Bug"/>
    <s v="MEM-9737"/>
    <s v="Intermittent issue : &quot;Re-approval&quot; : Sponsoring Sub Committee Designation is not displayed."/>
    <s v="Siddhartha Mutyala"/>
    <s v="Siddhartha Mutyala"/>
    <x v="0"/>
    <d v="2020-06-21T09:24:00"/>
    <d v="2021-04-14T11:27:00"/>
    <x v="0"/>
    <x v="1"/>
    <x v="0"/>
    <x v="3"/>
    <s v="blank"/>
    <s v=""/>
    <x v="0"/>
    <x v="3"/>
    <x v="1"/>
    <s v=""/>
  </r>
  <r>
    <s v="Bug"/>
    <s v="MEM-9736"/>
    <s v="Re Approval : &quot;Ballot Level&quot; details are NOT displayed in the Submit page. "/>
    <s v="Siddhartha Mutyala"/>
    <s v="Siddhartha Mutyala"/>
    <x v="0"/>
    <d v="2020-06-21T08:44:00"/>
    <d v="2021-04-14T11:27:00"/>
    <x v="3"/>
    <x v="2"/>
    <x v="0"/>
    <x v="4"/>
    <s v="blank"/>
    <s v=""/>
    <x v="0"/>
    <x v="3"/>
    <x v="1"/>
    <s v=""/>
  </r>
  <r>
    <s v="Bug"/>
    <s v="MEM-9735"/>
    <s v="Re-approval: undefined undefined  - content is shown in Technical Contact in Submit page."/>
    <s v="Siddhartha Mutyala"/>
    <s v="Siddhartha Mutyala"/>
    <x v="0"/>
    <d v="2020-06-21T08:15:00"/>
    <d v="2021-04-14T11:26:00"/>
    <x v="3"/>
    <x v="2"/>
    <x v="0"/>
    <x v="3"/>
    <s v="blank"/>
    <s v=""/>
    <x v="0"/>
    <x v="3"/>
    <x v="1"/>
    <s v=""/>
  </r>
  <r>
    <s v="Bug"/>
    <s v="MEM-9734"/>
    <s v="Intermittent issue:  Clicking on Cancel button in Submit page shows Intermittent behaviors - Described in the description. "/>
    <s v="Siddhartha Mutyala"/>
    <s v="Siddhartha Mutyala"/>
    <x v="0"/>
    <d v="2020-06-20T23:21:00"/>
    <d v="2021-04-14T11:27:00"/>
    <x v="0"/>
    <x v="1"/>
    <x v="0"/>
    <x v="2"/>
    <s v="blank"/>
    <s v=""/>
    <x v="0"/>
    <x v="3"/>
    <x v="1"/>
    <s v=""/>
  </r>
  <r>
    <s v="Bug"/>
    <s v="MEM-9733"/>
    <s v="&quot;Reinstatement&quot; : Error message is NOT displayed when we &quot;haven't&quot; selected a technical contact member of Committee B09 will."/>
    <s v="Siddhartha Mutyala"/>
    <s v="Siddhartha Mutyala"/>
    <x v="0"/>
    <d v="2020-06-20T17:13:00"/>
    <d v="2021-04-14T11:26:00"/>
    <x v="0"/>
    <x v="2"/>
    <x v="0"/>
    <x v="2"/>
    <s v="blank"/>
    <s v=""/>
    <x v="0"/>
    <x v="3"/>
    <x v="1"/>
    <s v=""/>
  </r>
  <r>
    <s v="Bug"/>
    <s v="MEM-9727"/>
    <s v="ASTM 2.0 - Standard Tracking- Error Message is displayed as &quot;Error occured while getting standards tracking details.&quot;"/>
    <s v="vinay.datla"/>
    <s v="vinay.datla"/>
    <x v="0"/>
    <d v="2020-06-19T16:27:00"/>
    <d v="2020-12-04T17:36:00"/>
    <x v="0"/>
    <x v="0"/>
    <x v="0"/>
    <x v="3"/>
    <s v="blank"/>
    <s v=""/>
    <x v="0"/>
    <x v="3"/>
    <x v="1"/>
    <s v=""/>
  </r>
  <r>
    <s v="Bug"/>
    <s v="MEM-9722"/>
    <s v="New Standard/ Revision: ATTACH Progress bar is missing when New Standard Action is chosen."/>
    <s v="Siddhartha Mutyala"/>
    <s v="Siddhartha Mutyala"/>
    <x v="0"/>
    <d v="2020-06-19T13:13:00"/>
    <d v="2021-04-14T11:27:00"/>
    <x v="3"/>
    <x v="2"/>
    <x v="0"/>
    <x v="3"/>
    <s v="blank"/>
    <s v=""/>
    <x v="0"/>
    <x v="3"/>
    <x v="1"/>
    <s v=""/>
  </r>
  <r>
    <s v="Bug"/>
    <s v="MEM-9720"/>
    <s v="Submit Page Label : Submission of Ballot Item &lt;Selected Action&gt; - Should be in highlighted &amp; &quot;Only&quot; should be displayed when Subcommittee Ballot level is chosen."/>
    <s v="Siddhartha Mutyala"/>
    <s v="Siddhartha Mutyala"/>
    <x v="0"/>
    <d v="2020-06-19T12:36:00"/>
    <d v="2021-04-14T11:27:00"/>
    <x v="0"/>
    <x v="0"/>
    <x v="0"/>
    <x v="2"/>
    <s v="blank"/>
    <s v=""/>
    <x v="0"/>
    <x v="3"/>
    <x v="1"/>
    <s v=""/>
  </r>
  <r>
    <s v="Bug"/>
    <s v="MEM-9719"/>
    <s v="Application slowness issue - System is taking longer time to login and application is unstable"/>
    <s v="soumya.akkimardi"/>
    <s v="soumya.akkimardi"/>
    <x v="0"/>
    <d v="2020-06-19T11:32:00"/>
    <d v="2020-12-03T19:10:00"/>
    <x v="4"/>
    <x v="2"/>
    <x v="0"/>
    <x v="3"/>
    <s v="blank"/>
    <s v=""/>
    <x v="0"/>
    <x v="3"/>
    <x v="1"/>
    <s v=""/>
  </r>
  <r>
    <s v="Bug"/>
    <s v="MEM-9718"/>
    <s v="JWT token auth not working in MemberApp"/>
    <s v="ilangovan.ponnuraman"/>
    <s v="ilangovan.ponnuraman"/>
    <x v="0"/>
    <d v="2020-06-19T11:29:00"/>
    <d v="2020-12-03T19:22:00"/>
    <x v="4"/>
    <x v="2"/>
    <x v="0"/>
    <x v="3"/>
    <s v="blank"/>
    <s v=""/>
    <x v="0"/>
    <x v="3"/>
    <x v="1"/>
    <s v=""/>
  </r>
  <r>
    <s v="Bug"/>
    <s v="MEM-9717"/>
    <s v="Generate token API slowness - MemberApp &amp; RosterMaintenance"/>
    <s v="ilangovan.ponnuraman"/>
    <s v="ilangovan.ponnuraman"/>
    <x v="0"/>
    <d v="2020-06-19T11:24:00"/>
    <d v="2021-05-27T13:37:00"/>
    <x v="0"/>
    <x v="0"/>
    <x v="0"/>
    <x v="3"/>
    <s v="blank"/>
    <s v=""/>
    <x v="0"/>
    <x v="3"/>
    <x v="1"/>
    <s v=""/>
  </r>
  <r>
    <s v="Bug"/>
    <s v="MEM-9710"/>
    <s v="WithDrawal: content on Submit Page is improper."/>
    <s v="Siddhartha Mutyala"/>
    <s v="Siddhartha Mutyala"/>
    <x v="0"/>
    <d v="2020-06-18T16:54:00"/>
    <d v="2021-04-14T11:27:00"/>
    <x v="0"/>
    <x v="0"/>
    <x v="0"/>
    <x v="2"/>
    <s v="blank"/>
    <s v=""/>
    <x v="0"/>
    <x v="3"/>
    <x v="1"/>
    <s v=""/>
  </r>
  <r>
    <s v="Bug"/>
    <s v="MEM-9703"/>
    <s v="label: Submission of Ballot Item  &lt;Selected Action&gt; - &lt;Selected Ballot Level option&gt; for &quot;Withdraw&quot; Action is missing."/>
    <s v="Siddhartha Mutyala"/>
    <s v="Siddhartha Mutyala"/>
    <x v="0"/>
    <d v="2020-06-18T15:00:00"/>
    <d v="2021-04-14T11:27:00"/>
    <x v="0"/>
    <x v="2"/>
    <x v="0"/>
    <x v="3"/>
    <s v="blank"/>
    <s v=""/>
    <x v="0"/>
    <x v="3"/>
    <x v="1"/>
    <s v=""/>
  </r>
  <r>
    <s v="Bug"/>
    <s v="MEM-9615"/>
    <s v="Change of element locator -&gt; MyASTM -&gt; MyCommittees -&gt; My Tools Header label"/>
    <s v="Hasitha Turlapati"/>
    <s v="Hasitha Turlapati"/>
    <x v="0"/>
    <d v="2020-06-17T20:18:00"/>
    <d v="2020-12-04T14:21:00"/>
    <x v="1"/>
    <x v="1"/>
    <x v="0"/>
    <x v="3"/>
    <s v="blank"/>
    <s v=""/>
    <x v="0"/>
    <x v="3"/>
    <x v="1"/>
    <s v=""/>
  </r>
  <r>
    <s v="Bug"/>
    <s v="MEM-9614"/>
    <s v="Unable to View &quot;My Committees&quot; header after navigating back to my committees"/>
    <s v="Hasitha Turlapati"/>
    <s v="Hasitha Turlapati"/>
    <x v="0"/>
    <d v="2020-06-17T19:41:00"/>
    <d v="2020-12-04T14:22:00"/>
    <x v="0"/>
    <x v="0"/>
    <x v="0"/>
    <x v="3"/>
    <s v="blank"/>
    <s v=""/>
    <x v="0"/>
    <x v="3"/>
    <x v="1"/>
    <s v=""/>
  </r>
  <r>
    <s v="Bug"/>
    <s v="MEM-9606"/>
    <s v="Reinstate Membership form created for 0 to 3 years - Alignment Issue - In subcommittees panel, the &quot;DROP&quot; and &quot;JOIN&quot; buttons are overlapping the subcommittee title"/>
    <s v="soumya.akkimardi"/>
    <s v="soumya.akkimardi"/>
    <x v="0"/>
    <d v="2020-06-17T16:13:00"/>
    <d v="2020-12-03T19:10:00"/>
    <x v="1"/>
    <x v="1"/>
    <x v="0"/>
    <x v="3"/>
    <s v="blank"/>
    <s v=""/>
    <x v="0"/>
    <x v="3"/>
    <x v="1"/>
    <s v=""/>
  </r>
  <r>
    <s v="Bug"/>
    <s v="MEM-9390"/>
    <s v="Internal App : Showing up &quot;Unknown error occurred.&quot; error message when navigated to Order History Tab."/>
    <s v="soumya.akkimardi"/>
    <s v="ramakrishna.dontha"/>
    <x v="0"/>
    <d v="2020-06-11T20:32:00"/>
    <d v="2020-12-10T12:55:00"/>
    <x v="1"/>
    <x v="1"/>
    <x v="0"/>
    <x v="0"/>
    <s v="blank"/>
    <s v=""/>
    <x v="0"/>
    <x v="3"/>
    <x v="1"/>
    <s v=""/>
  </r>
  <r>
    <s v="Bug"/>
    <s v="MEM-9364"/>
    <s v="Missing Security Headers - DAST (Dynamic Application Security Testing)"/>
    <s v="Abhishek Thatipalli"/>
    <s v="Abhishek Thatipalli"/>
    <x v="0"/>
    <d v="2020-06-11T19:59:00"/>
    <d v="2020-12-09T18:42:00"/>
    <x v="1"/>
    <x v="1"/>
    <x v="0"/>
    <x v="5"/>
    <s v="blank"/>
    <s v=""/>
    <x v="0"/>
    <x v="3"/>
    <x v="1"/>
    <s v=""/>
  </r>
  <r>
    <s v="Bug"/>
    <s v="MEM-9317"/>
    <s v="Member App API - System displayed response code as 7030 while generating the token"/>
    <s v="soumya.akkimardi"/>
    <s v="soumya.akkimardi"/>
    <x v="0"/>
    <d v="2020-06-11T10:39:00"/>
    <d v="2020-12-03T19:22:00"/>
    <x v="3"/>
    <x v="2"/>
    <x v="0"/>
    <x v="4"/>
    <s v="blank"/>
    <s v=""/>
    <x v="0"/>
    <x v="3"/>
    <x v="1"/>
    <s v=""/>
  </r>
  <r>
    <s v="Bug"/>
    <s v="MEM-9316"/>
    <s v="Roster Maintenance API - System displayed response code as 403 while generating the token"/>
    <s v="soumya.akkimardi"/>
    <s v="soumya.akkimardi"/>
    <x v="0"/>
    <d v="2020-06-11T10:32:00"/>
    <d v="2020-12-03T19:20:00"/>
    <x v="3"/>
    <x v="2"/>
    <x v="0"/>
    <x v="4"/>
    <s v="blank"/>
    <s v=""/>
    <x v="0"/>
    <x v="3"/>
    <x v="1"/>
    <s v=""/>
  </r>
  <r>
    <s v="Bug"/>
    <s v="MEM-9315"/>
    <s v="Unable to login into 'Rules and Exception' application"/>
    <s v="soumya.akkimardi"/>
    <s v="soumya.akkimardi"/>
    <x v="0"/>
    <d v="2020-06-11T10:19:00"/>
    <d v="2020-12-03T19:25:00"/>
    <x v="4"/>
    <x v="3"/>
    <x v="0"/>
    <x v="4"/>
    <s v="blank"/>
    <s v=""/>
    <x v="0"/>
    <x v="3"/>
    <x v="1"/>
    <s v=""/>
  </r>
  <r>
    <s v="Bug"/>
    <s v="MEM-9314"/>
    <s v="Unable to login into 'Staff Internal' application"/>
    <s v="soumya.akkimardi"/>
    <s v="soumya.akkimardi"/>
    <x v="0"/>
    <d v="2020-06-11T10:12:00"/>
    <d v="2020-12-03T19:27:00"/>
    <x v="4"/>
    <x v="3"/>
    <x v="0"/>
    <x v="4"/>
    <s v="blank"/>
    <s v=""/>
    <x v="0"/>
    <x v="3"/>
    <x v="1"/>
    <s v=""/>
  </r>
  <r>
    <s v="Bug"/>
    <s v="MEM-9313"/>
    <s v="Unable to login into MEM application and system display a error message as 'Unknown error occurred'"/>
    <s v="soumya.akkimardi"/>
    <s v="soumya.akkimardi"/>
    <x v="0"/>
    <d v="2020-06-11T10:05:00"/>
    <d v="2020-12-03T19:10:00"/>
    <x v="4"/>
    <x v="3"/>
    <x v="0"/>
    <x v="4"/>
    <s v="blank"/>
    <s v=""/>
    <x v="0"/>
    <x v="3"/>
    <x v="1"/>
    <s v=""/>
  </r>
  <r>
    <s v="Bug"/>
    <s v="MEM-9147"/>
    <s v="Spell Check : In DATA page : Are revisions to the title inclided ??? "/>
    <s v="Siddhartha Mutyala"/>
    <s v="Siddhartha Mutyala"/>
    <x v="0"/>
    <d v="2020-06-09T19:11:00"/>
    <d v="2021-04-14T11:26:00"/>
    <x v="1"/>
    <x v="1"/>
    <x v="0"/>
    <x v="3"/>
    <s v="blank"/>
    <s v=""/>
    <x v="0"/>
    <x v="3"/>
    <x v="1"/>
    <s v=""/>
  </r>
  <r>
    <s v="Bug"/>
    <s v="MEM-9144"/>
    <s v="Error message is shown &quot;Please select a Work Item to associate with this Ballot Item&quot; when navigate back from Data page to Author Page &amp; Click on Continue button again."/>
    <s v="Siddhartha Mutyala"/>
    <s v="Siddhartha Mutyala"/>
    <x v="0"/>
    <d v="2020-06-09T18:29:00"/>
    <d v="2021-04-14T11:27:00"/>
    <x v="1"/>
    <x v="0"/>
    <x v="0"/>
    <x v="3"/>
    <s v="blank"/>
    <s v=""/>
    <x v="0"/>
    <x v="3"/>
    <x v="1"/>
    <s v=""/>
  </r>
  <r>
    <s v="Bug"/>
    <s v="MEM-9143"/>
    <s v="The system didn't display the 'Manage Committee' and 'Join Committee' tabs for 'Exempt Member Type'"/>
    <s v="soumya.akkimardi"/>
    <s v="soumya.akkimardi"/>
    <x v="0"/>
    <d v="2020-06-09T18:28:00"/>
    <d v="2020-12-03T19:10:00"/>
    <x v="3"/>
    <x v="2"/>
    <x v="0"/>
    <x v="3"/>
    <s v="blank"/>
    <s v=""/>
    <x v="0"/>
    <x v="3"/>
    <x v="1"/>
    <s v=""/>
  </r>
  <r>
    <s v="Bug"/>
    <s v="MEM-9134"/>
    <s v="Ballot: Standard accepts small letter &amp; year in data format for the replacement standard, when Replace the Standard 'Other' is chosen."/>
    <s v="Siddhartha Mutyala"/>
    <s v="Siddhartha Mutyala"/>
    <x v="0"/>
    <d v="2020-06-09T15:36:00"/>
    <d v="2021-04-14T11:27:00"/>
    <x v="1"/>
    <x v="1"/>
    <x v="0"/>
    <x v="5"/>
    <s v="blank"/>
    <s v=""/>
    <x v="0"/>
    <x v="3"/>
    <x v="1"/>
    <s v=""/>
  </r>
  <r>
    <s v="Bug"/>
    <s v="MEM-9126"/>
    <s v="MyASTM' page is not loaded and system display error message as &quot;Unknown error occurred&quot;"/>
    <s v="soumya.akkimardi"/>
    <s v="soumya.akkimardi"/>
    <x v="0"/>
    <d v="2020-06-09T12:55:00"/>
    <d v="2020-12-03T19:10:00"/>
    <x v="2"/>
    <x v="2"/>
    <x v="0"/>
    <x v="3"/>
    <s v="blank"/>
    <s v=""/>
    <x v="0"/>
    <x v="3"/>
    <x v="1"/>
    <s v=""/>
  </r>
  <r>
    <s v="Bug"/>
    <s v="MEM-9125"/>
    <s v="ASTM 2.0 - Mobile testing- My Tools Menu is visible when member click on outer scroll"/>
    <s v="srinivas Yellamilli"/>
    <s v="vinay.datla"/>
    <x v="0"/>
    <d v="2020-06-09T12:39:00"/>
    <d v="2020-12-04T17:31:00"/>
    <x v="3"/>
    <x v="0"/>
    <x v="0"/>
    <x v="3"/>
    <s v="blank"/>
    <s v=""/>
    <x v="0"/>
    <x v="3"/>
    <x v="1"/>
    <s v=""/>
  </r>
  <r>
    <s v="Bug"/>
    <s v="MEM-9109"/>
    <s v="Unable to select any of the Members from Main Committee."/>
    <s v="Siddhartha Mutyala"/>
    <s v="Siddhartha Mutyala"/>
    <x v="0"/>
    <d v="2020-06-09T09:54:00"/>
    <d v="2021-04-14T11:27:00"/>
    <x v="4"/>
    <x v="3"/>
    <x v="0"/>
    <x v="4"/>
    <s v="blank"/>
    <s v=""/>
    <x v="0"/>
    <x v="3"/>
    <x v="1"/>
    <s v=""/>
  </r>
  <r>
    <s v="Bug"/>
    <s v="MEM-9097"/>
    <s v="Roster App: Unable to download the committee balance report for the unclassified committees. "/>
    <s v="ramakrishna.dontha"/>
    <s v="ramakrishna.dontha"/>
    <x v="0"/>
    <d v="2020-05-29T12:28:00"/>
    <d v="2020-06-09T17:47:00"/>
    <x v="0"/>
    <x v="1"/>
    <x v="0"/>
    <x v="3"/>
    <s v="blank"/>
    <s v=""/>
    <x v="0"/>
    <x v="3"/>
    <x v="1"/>
    <s v=""/>
  </r>
  <r>
    <s v="Bug"/>
    <s v="MEM-9090"/>
    <s v="ASTM 2.0- Mobile Testing-My Tools Menu- Scroll Bar is not working"/>
    <s v="vinay.datla"/>
    <s v="vinay.datla"/>
    <x v="0"/>
    <d v="2020-06-08T16:22:00"/>
    <d v="2020-12-04T17:31:00"/>
    <x v="0"/>
    <x v="0"/>
    <x v="0"/>
    <x v="3"/>
    <s v="blank"/>
    <s v=""/>
    <x v="0"/>
    <x v="3"/>
    <x v="1"/>
    <s v=""/>
  </r>
  <r>
    <s v="Bug"/>
    <s v="MEM-9088"/>
    <s v="Click on Back button Page navigates to Author Page(step1) instead of navigating to DATA page (step2) in ATTACH page."/>
    <s v="Siddhartha Mutyala"/>
    <s v="Siddhartha Mutyala"/>
    <x v="0"/>
    <d v="2020-06-08T16:10:00"/>
    <d v="2021-04-14T11:27:00"/>
    <x v="0"/>
    <x v="0"/>
    <x v="0"/>
    <x v="2"/>
    <s v="Back button was never in requirement actually."/>
    <s v=""/>
    <x v="0"/>
    <x v="3"/>
    <x v="1"/>
    <s v=""/>
  </r>
  <r>
    <s v="Bug"/>
    <s v="MEM-9086"/>
    <s v="Error message is NOT shown , when Empty file &amp; Invalid file format ( other than .doc &amp; .docx) are also accepted as attachments &amp; proceeding to next page."/>
    <s v="Siddhartha Mutyala"/>
    <s v="Siddhartha Mutyala"/>
    <x v="0"/>
    <d v="2020-06-08T16:02:00"/>
    <d v="2021-04-14T11:27:00"/>
    <x v="3"/>
    <x v="2"/>
    <x v="0"/>
    <x v="3"/>
    <s v="blank"/>
    <s v=""/>
    <x v="0"/>
    <x v="3"/>
    <x v="1"/>
    <s v=""/>
  </r>
  <r>
    <s v="Bug"/>
    <s v="MEM-9085"/>
    <s v="Attach page gets skipped &amp; directly navigates to Submit page, when we choose either &quot;I Will&quot;  (or) A Member of Committee &lt;Main Committee Designation&gt; Will , any option for Technical Contact for this Work. for &quot;Reinstatement action."/>
    <s v="Siddhartha Mutyala"/>
    <s v="Siddhartha Mutyala"/>
    <x v="0"/>
    <d v="2020-06-08T15:40:00"/>
    <d v="2021-04-14T11:27:00"/>
    <x v="0"/>
    <x v="2"/>
    <x v="0"/>
    <x v="3"/>
    <s v="blank"/>
    <s v=""/>
    <x v="0"/>
    <x v="3"/>
    <x v="1"/>
    <s v=""/>
  </r>
  <r>
    <s v="Bug"/>
    <s v="MEM-9083"/>
    <s v="Page is redirected to Step4 - SUBMIT page instead of STEP 3 - &quot;ATTACH&quot; Page., when Editorial changes is chosen NO option for &quot;Re approval&quot; Action"/>
    <s v="Siddhartha Mutyala"/>
    <s v="Siddhartha Mutyala"/>
    <x v="0"/>
    <d v="2020-06-08T14:38:00"/>
    <d v="2021-04-14T11:27:00"/>
    <x v="0"/>
    <x v="2"/>
    <x v="0"/>
    <x v="3"/>
    <s v="blank"/>
    <s v=""/>
    <x v="0"/>
    <x v="3"/>
    <x v="1"/>
    <s v=""/>
  </r>
  <r>
    <s v="Bug"/>
    <s v="MEM-9079"/>
    <s v="Empty spacing is shown in the drop down menu for re-approving standard."/>
    <s v="Siddhartha Mutyala"/>
    <s v="Siddhartha Mutyala"/>
    <x v="0"/>
    <d v="2020-06-08T14:24:00"/>
    <d v="2021-04-14T11:27:00"/>
    <x v="0"/>
    <x v="2"/>
    <x v="0"/>
    <x v="3"/>
    <s v="blank"/>
    <s v=""/>
    <x v="0"/>
    <x v="3"/>
    <x v="1"/>
    <s v=""/>
  </r>
  <r>
    <s v="Bug"/>
    <s v="MEM-9070"/>
    <s v="Unable to view the revised standard title in Summary Page of New Ballot work item registration of revised standard"/>
    <s v="Hasitha Turlapati"/>
    <s v="Hasitha Turlapati"/>
    <x v="0"/>
    <d v="2020-06-08T12:51:00"/>
    <d v="2020-12-04T14:22:00"/>
    <x v="0"/>
    <x v="0"/>
    <x v="0"/>
    <x v="3"/>
    <s v="blank"/>
    <s v=""/>
    <x v="0"/>
    <x v="3"/>
    <x v="1"/>
    <s v=""/>
  </r>
  <r>
    <s v="Bug"/>
    <s v="MEM-9049"/>
    <s v="INVALID - Page navigates to 'ATTACH' page, when 'NO' option is selected under - Are revisions to the title included? option."/>
    <s v="Siddhartha Mutyala"/>
    <s v="Siddhartha Mutyala"/>
    <x v="0"/>
    <d v="2020-06-07T01:13:00"/>
    <d v="2021-04-14T11:27:00"/>
    <x v="0"/>
    <x v="2"/>
    <x v="0"/>
    <x v="3"/>
    <s v="blank"/>
    <s v=""/>
    <x v="0"/>
    <x v="3"/>
    <x v="1"/>
    <s v=""/>
  </r>
  <r>
    <s v="Bug"/>
    <s v="MEM-9039"/>
    <s v="User is able to Continue From AUTHOR page to DATA page, when there is No 'work item number' for the selected ballot action."/>
    <s v="Siddhartha Mutyala"/>
    <s v="Siddhartha Mutyala"/>
    <x v="0"/>
    <d v="2020-06-06T22:05:00"/>
    <d v="2021-04-14T11:26:00"/>
    <x v="3"/>
    <x v="0"/>
    <x v="0"/>
    <x v="3"/>
    <s v="blank"/>
    <s v=""/>
    <x v="0"/>
    <x v="3"/>
    <x v="1"/>
    <s v=""/>
  </r>
  <r>
    <s v="Bug"/>
    <s v="MEM-9037"/>
    <s v="Navigation to 'ATTACH - Step 3' Progress Bar page is skipped with new Deployment in QA server."/>
    <s v="Siddhartha Mutyala"/>
    <s v="Siddhartha Mutyala"/>
    <x v="0"/>
    <d v="2020-06-06T00:30:00"/>
    <d v="2021-04-14T11:27:00"/>
    <x v="4"/>
    <x v="2"/>
    <x v="0"/>
    <x v="4"/>
    <s v="blank"/>
    <s v=""/>
    <x v="0"/>
    <x v="3"/>
    <x v="1"/>
    <s v=""/>
  </r>
  <r>
    <s v="Bug"/>
    <s v="MEM-9036"/>
    <s v="Ballot Item Submittal Step 2 -&gt; Title: &lt;System shall display the Title captured for that Work Item while registering the Work Item&gt; is not displayed"/>
    <s v="Siddhartha Mutyala"/>
    <s v="Siddhartha Mutyala"/>
    <x v="0"/>
    <d v="2020-06-06T00:16:00"/>
    <d v="2021-04-14T11:27:00"/>
    <x v="3"/>
    <x v="0"/>
    <x v="0"/>
    <x v="3"/>
    <s v="blank"/>
    <s v=""/>
    <x v="0"/>
    <x v="3"/>
    <x v="1"/>
    <s v=""/>
  </r>
  <r>
    <s v="Bug"/>
    <s v="MEM-9035"/>
    <s v="Ballot Item Submittal Step 2 -&gt; label - According to the Work Item Registration for &lt;Work Item Number&gt; is NOT displayed."/>
    <s v="Siddhartha Mutyala"/>
    <s v="Siddhartha Mutyala"/>
    <x v="0"/>
    <d v="2020-06-06T00:07:00"/>
    <d v="2021-04-14T11:27:00"/>
    <x v="3"/>
    <x v="0"/>
    <x v="0"/>
    <x v="3"/>
    <s v="blank"/>
    <s v=""/>
    <x v="0"/>
    <x v="3"/>
    <x v="1"/>
    <s v=""/>
  </r>
  <r>
    <s v="Bug"/>
    <s v="MEM-9034"/>
    <s v="INVALID - In Submittal Step 2, label Submission of Ballot Item - &lt;Action Type for Work Item&gt; - &lt;Ballot Level&gt; is missing."/>
    <s v="Siddhartha Mutyala"/>
    <s v="Siddhartha Mutyala"/>
    <x v="0"/>
    <d v="2020-06-06T00:02:00"/>
    <d v="2021-04-14T11:27:00"/>
    <x v="3"/>
    <x v="0"/>
    <x v="0"/>
    <x v="3"/>
    <s v="blank"/>
    <s v=""/>
    <x v="0"/>
    <x v="3"/>
    <x v="1"/>
    <s v=""/>
  </r>
  <r>
    <s v="Bug"/>
    <s v="MEM-8939"/>
    <s v="ASTM 2.0 -Edit Work Item - Step 1 - Error Message &quot;Error occured while getting item details.&quot; when member select Work Item number"/>
    <s v="vinay.datla"/>
    <s v="vinay.datla"/>
    <x v="0"/>
    <d v="2020-06-05T12:03:00"/>
    <d v="2020-12-04T17:31:00"/>
    <x v="3"/>
    <x v="2"/>
    <x v="0"/>
    <x v="3"/>
    <s v="blank"/>
    <s v=""/>
    <x v="0"/>
    <x v="3"/>
    <x v="1"/>
    <s v=""/>
  </r>
  <r>
    <s v="Bug"/>
    <s v="MEM-8916"/>
    <s v="MCS 2.0-  Internal Staff - Loading issue while updating the Work item"/>
    <s v="vinay.datla"/>
    <s v="vinay.datla"/>
    <x v="0"/>
    <d v="2020-06-04T16:33:00"/>
    <d v="2020-12-04T14:40:00"/>
    <x v="3"/>
    <x v="2"/>
    <x v="0"/>
    <x v="3"/>
    <s v="blank"/>
    <s v=""/>
    <x v="0"/>
    <x v="3"/>
    <x v="1"/>
    <s v=""/>
  </r>
  <r>
    <s v="Bug"/>
    <s v="MEM-8909"/>
    <s v="System display the error message during token generation - API"/>
    <s v="ilangovan.ponnuraman"/>
    <s v="soumya.akkimardi"/>
    <x v="0"/>
    <d v="2020-06-04T13:19:00"/>
    <d v="2020-12-03T19:22:00"/>
    <x v="0"/>
    <x v="2"/>
    <x v="0"/>
    <x v="3"/>
    <s v="blank"/>
    <s v=""/>
    <x v="0"/>
    <x v="3"/>
    <x v="1"/>
    <s v=""/>
  </r>
  <r>
    <s v="Bug"/>
    <s v="MEM-8906"/>
    <s v="The system didn't display 'Membership Type' in &quot;Review Your Application&quot; form page for participating and organizational member"/>
    <s v="soumya.akkimardi"/>
    <s v="soumya.akkimardi"/>
    <x v="0"/>
    <d v="2020-06-04T12:54:00"/>
    <d v="2020-12-03T19:10:00"/>
    <x v="0"/>
    <x v="0"/>
    <x v="0"/>
    <x v="3"/>
    <s v="blank"/>
    <s v=""/>
    <x v="0"/>
    <x v="3"/>
    <x v="1"/>
    <s v=""/>
  </r>
  <r>
    <s v="Bug"/>
    <s v="MEM-8903"/>
    <s v="[INVALID] ASTM 2.0 Application site to redirecting to ASTM COMPASS when the member click on sign In button"/>
    <s v="srinivas Yellamilli"/>
    <s v="srinivas Yellamilli"/>
    <x v="0"/>
    <d v="2020-06-04T10:04:00"/>
    <d v="2020-12-10T10:38:00"/>
    <x v="4"/>
    <x v="3"/>
    <x v="0"/>
    <x v="3"/>
    <s v="blank"/>
    <s v=""/>
    <x v="0"/>
    <x v="3"/>
    <x v="1"/>
    <s v=""/>
  </r>
  <r>
    <s v="Bug"/>
    <s v="MEM-8728"/>
    <s v="System displayed error as &quot;Could not get any response&quot; while dropping member from committee"/>
    <s v="soumya.akkimardi"/>
    <s v="soumya.akkimardi"/>
    <x v="0"/>
    <d v="2020-05-29T12:16:00"/>
    <d v="2021-04-26T11:53:00"/>
    <x v="0"/>
    <x v="2"/>
    <x v="0"/>
    <x v="3"/>
    <s v="blank"/>
    <s v=""/>
    <x v="0"/>
    <x v="3"/>
    <x v="1"/>
    <s v=""/>
  </r>
  <r>
    <s v="Bug"/>
    <s v="MEM-8699"/>
    <s v="[Not Reproducing] - Accessibility Testing: While navigating in roster maintenance page through TAB key user unable to proceed further after traversing through hello admin dropdown in header."/>
    <s v="srinivas Yellamilli"/>
    <s v="vinay.datla"/>
    <x v="0"/>
    <d v="2020-05-27T21:03:00"/>
    <d v="2020-11-24T15:39:00"/>
    <x v="3"/>
    <x v="2"/>
    <x v="0"/>
    <x v="4"/>
    <s v="blank"/>
    <s v=""/>
    <x v="0"/>
    <x v="3"/>
    <x v="1"/>
    <s v=""/>
  </r>
  <r>
    <s v="Bug"/>
    <s v="MEM-8698"/>
    <s v="Accessibility Testing: No alternative text for ASTM logo image in roster maintenance page and verbalized along with the address link."/>
    <s v="vinay.datla"/>
    <s v="vinay.datla"/>
    <x v="0"/>
    <d v="2020-05-27T20:54:00"/>
    <d v="2020-12-09T18:42:00"/>
    <x v="3"/>
    <x v="2"/>
    <x v="0"/>
    <x v="5"/>
    <s v="Html code issue"/>
    <s v=""/>
    <x v="0"/>
    <x v="3"/>
    <x v="1"/>
    <s v=""/>
  </r>
  <r>
    <s v="Bug"/>
    <s v="MEM-8695"/>
    <s v="Accessibility Testing: In roster maintenance page dropdown in header is not verbalized as in list format."/>
    <s v="vinay.datla"/>
    <s v="vinay.datla"/>
    <x v="0"/>
    <d v="2020-05-27T20:32:00"/>
    <d v="2020-12-09T18:42:00"/>
    <x v="0"/>
    <x v="0"/>
    <x v="0"/>
    <x v="5"/>
    <s v="blank"/>
    <s v=""/>
    <x v="0"/>
    <x v="3"/>
    <x v="1"/>
    <s v=""/>
  </r>
  <r>
    <s v="Bug"/>
    <s v="MEM-8694"/>
    <s v="Accessibility Testing: Edit link is not verbalized properly in roster maintenance page in the popup window."/>
    <s v="vinay.datla"/>
    <s v="vinay.datla"/>
    <x v="0"/>
    <d v="2020-05-27T20:24:00"/>
    <d v="2020-12-09T18:42:00"/>
    <x v="1"/>
    <x v="1"/>
    <x v="0"/>
    <x v="5"/>
    <s v="blank"/>
    <s v=""/>
    <x v="0"/>
    <x v="3"/>
    <x v="1"/>
    <s v=""/>
  </r>
  <r>
    <s v="Bug"/>
    <s v="MEM-8665"/>
    <s v="Accessibility Testing: Pagination links are not verbalized properly in roster maintenance page."/>
    <s v="vinay.datla"/>
    <s v="vinay.datla"/>
    <x v="0"/>
    <d v="2020-05-27T20:17:00"/>
    <d v="2020-12-09T18:42:00"/>
    <x v="1"/>
    <x v="1"/>
    <x v="0"/>
    <x v="5"/>
    <s v="Verbalization has been corrected."/>
    <s v=""/>
    <x v="0"/>
    <x v="3"/>
    <x v="1"/>
    <s v=""/>
  </r>
  <r>
    <s v="Bug"/>
    <s v="MEM-8656"/>
    <s v="Accessibility Testing: In roster maintenance page pi chart logo image is verbalized only as clickable without any description related to the image."/>
    <s v="vinay.datla"/>
    <s v="vinay.datla"/>
    <x v="0"/>
    <d v="2020-05-27T20:07:00"/>
    <d v="2020-12-09T18:42:00"/>
    <x v="1"/>
    <x v="1"/>
    <x v="0"/>
    <x v="5"/>
    <s v="blank"/>
    <s v=""/>
    <x v="0"/>
    <x v="3"/>
    <x v="1"/>
    <s v=""/>
  </r>
  <r>
    <s v="Bug"/>
    <s v="MEM-8646"/>
    <s v="Accessibility Testing: In work item confirmation page staff manager blank element is verbalized as null link."/>
    <s v="vinay.datla"/>
    <s v="vinay.datla"/>
    <x v="0"/>
    <d v="2020-05-27T20:00:00"/>
    <d v="2020-12-09T18:44:00"/>
    <x v="0"/>
    <x v="0"/>
    <x v="0"/>
    <x v="2"/>
    <s v="blank"/>
    <s v=""/>
    <x v="0"/>
    <x v="3"/>
    <x v="1"/>
    <s v=""/>
  </r>
  <r>
    <s v="Bug"/>
    <s v="MEM-8640"/>
    <s v="Accessibility Testing: In roster maintenance page in footer search button is verbalized as link and need to change label for it."/>
    <s v="vinay.datla"/>
    <s v="vinay.datla"/>
    <x v="0"/>
    <d v="2020-05-27T19:33:00"/>
    <d v="2020-12-09T18:42:00"/>
    <x v="0"/>
    <x v="0"/>
    <x v="0"/>
    <x v="5"/>
    <s v="blank"/>
    <s v=""/>
    <x v="0"/>
    <x v="3"/>
    <x v="1"/>
    <s v=""/>
  </r>
  <r>
    <s v="Bug"/>
    <s v="MEM-8637"/>
    <s v="Accessibility Testing: Search button is not verbalized properly in header and footer for all pages."/>
    <s v="vinay.datla"/>
    <s v="vinay.datla"/>
    <x v="0"/>
    <d v="2020-05-27T19:13:00"/>
    <d v="2020-12-09T18:42:00"/>
    <x v="3"/>
    <x v="2"/>
    <x v="0"/>
    <x v="5"/>
    <s v="html code issue"/>
    <s v=""/>
    <x v="0"/>
    <x v="3"/>
    <x v="1"/>
    <s v=""/>
  </r>
  <r>
    <s v="Bug"/>
    <s v="MEM-8631"/>
    <s v="Accessibility Testing: While creating new work item in target page labels are not verbalized for date and year dropdown box."/>
    <s v="vinay.datla"/>
    <s v="vinay.datla"/>
    <x v="0"/>
    <d v="2020-05-27T18:56:00"/>
    <d v="2020-12-09T18:44:00"/>
    <x v="0"/>
    <x v="0"/>
    <x v="0"/>
    <x v="2"/>
    <s v="blank"/>
    <s v=""/>
    <x v="0"/>
    <x v="3"/>
    <x v="1"/>
    <s v=""/>
  </r>
  <r>
    <s v="Bug"/>
    <s v="MEM-8608"/>
    <s v="Internal App:  Search member feature is not working when associating members to fee group. "/>
    <s v="vinay.datla"/>
    <s v="ramakrishna.dontha"/>
    <x v="0"/>
    <d v="2020-05-20T17:39:00"/>
    <d v="2020-12-09T11:27:00"/>
    <x v="0"/>
    <x v="0"/>
    <x v="0"/>
    <x v="5"/>
    <s v="blank"/>
    <s v=""/>
    <x v="0"/>
    <x v="3"/>
    <x v="1"/>
    <s v=""/>
  </r>
  <r>
    <s v="Bug"/>
    <s v="MEM-8599"/>
    <s v="Accessibility Testing: My ASTM breadcrumb link is verbalized as button instead of visited link in My committees page."/>
    <s v="vinay.datla"/>
    <s v="vinay.datla"/>
    <x v="0"/>
    <d v="2020-05-27T17:42:00"/>
    <d v="2020-12-09T18:44:00"/>
    <x v="0"/>
    <x v="0"/>
    <x v="0"/>
    <x v="2"/>
    <s v="blank"/>
    <s v=""/>
    <x v="0"/>
    <x v="3"/>
    <x v="1"/>
    <s v=""/>
  </r>
  <r>
    <s v="Bug"/>
    <s v="MEM-8596"/>
    <s v="Accessibility Testing: In My committees page under My tools header all links are verbalized as buttons instead of links"/>
    <s v="vinay.datla"/>
    <s v="vinay.datla"/>
    <x v="0"/>
    <d v="2020-05-27T17:35:00"/>
    <d v="2020-12-09T18:44:00"/>
    <x v="0"/>
    <x v="0"/>
    <x v="0"/>
    <x v="2"/>
    <s v="blank"/>
    <s v=""/>
    <x v="0"/>
    <x v="3"/>
    <x v="1"/>
    <s v=""/>
  </r>
  <r>
    <s v="Bug"/>
    <s v="MEM-8563"/>
    <s v="Buttons &quot;CITING ASTM STANDARDS&quot; and &quot;BACK TO TOP&quot; colour not displayed in blue colour."/>
    <s v="srinivas Yellamilli"/>
    <s v="srinivas Yellamilli"/>
    <x v="0"/>
    <d v="2020-05-26T15:32:00"/>
    <d v="2020-12-10T09:55:00"/>
    <x v="1"/>
    <x v="1"/>
    <x v="0"/>
    <x v="3"/>
    <s v="blank"/>
    <s v=""/>
    <x v="0"/>
    <x v="3"/>
    <x v="1"/>
    <s v=""/>
  </r>
  <r>
    <s v="Bug"/>
    <s v="MEM-8562"/>
    <s v="Work Item Permissions-View check box is displayed twice"/>
    <s v="vinay.datla"/>
    <s v="vinay.datla"/>
    <x v="0"/>
    <d v="2020-05-26T15:17:00"/>
    <d v="2020-12-04T17:29:00"/>
    <x v="0"/>
    <x v="0"/>
    <x v="0"/>
    <x v="3"/>
    <s v="blank"/>
    <s v=""/>
    <x v="0"/>
    <x v="3"/>
    <x v="1"/>
    <s v=""/>
  </r>
  <r>
    <s v="Bug"/>
    <s v="MEM-8561"/>
    <s v="Work Item Permission- View check box is disabled in the User Role and also in permissions pages"/>
    <s v="vinay.datla"/>
    <s v="vinay.datla"/>
    <x v="0"/>
    <d v="2020-05-26T15:07:00"/>
    <d v="2020-12-04T17:29:00"/>
    <x v="3"/>
    <x v="2"/>
    <x v="0"/>
    <x v="3"/>
    <s v="blank"/>
    <s v=""/>
    <x v="0"/>
    <x v="3"/>
    <x v="1"/>
    <s v=""/>
  </r>
  <r>
    <s v="Bug"/>
    <s v="MEM-8519"/>
    <s v="Session Timeout - DAST (Dynamic Application Security Testing)"/>
    <s v="Abhishek Thatipalli"/>
    <s v="Abhishek Thatipalli"/>
    <x v="0"/>
    <d v="2020-05-21T18:22:00"/>
    <d v="2020-12-09T18:42:00"/>
    <x v="1"/>
    <x v="1"/>
    <x v="0"/>
    <x v="5"/>
    <s v="blank"/>
    <s v=""/>
    <x v="0"/>
    <x v="3"/>
    <x v="1"/>
    <s v=""/>
  </r>
  <r>
    <s v="Bug"/>
    <s v="MEM-8517"/>
    <s v="Cookie without HTTPOnly Flag - DAST (Dynamic Application Security Testing)"/>
    <s v="Abhishek Thatipalli"/>
    <s v="Abhishek Thatipalli"/>
    <x v="0"/>
    <d v="2020-05-21T18:20:00"/>
    <d v="2020-12-09T18:42:00"/>
    <x v="1"/>
    <x v="1"/>
    <x v="0"/>
    <x v="5"/>
    <s v="blank"/>
    <s v=""/>
    <x v="0"/>
    <x v="3"/>
    <x v="1"/>
    <s v=""/>
  </r>
  <r>
    <s v="Bug"/>
    <s v="MEM-8510"/>
    <s v="Insecure Direct Object Reference - DAST (Dynamic Application Security Testing)"/>
    <s v="Abhishek Thatipalli"/>
    <s v="Abhishek Thatipalli"/>
    <x v="0"/>
    <d v="2020-05-21T18:11:00"/>
    <d v="2020-12-10T12:55:00"/>
    <x v="0"/>
    <x v="1"/>
    <x v="0"/>
    <x v="5"/>
    <s v="blank"/>
    <s v=""/>
    <x v="0"/>
    <x v="3"/>
    <x v="1"/>
    <s v=""/>
  </r>
  <r>
    <s v="Bug"/>
    <s v="MEM-8508"/>
    <s v="Clickjacking - DAST (Dynamic Application Security Testing)"/>
    <s v="Siddhartha Mutyala"/>
    <s v="Abhishek Thatipalli"/>
    <x v="0"/>
    <d v="2020-05-21T18:01:00"/>
    <d v="2021-04-14T11:27:00"/>
    <x v="0"/>
    <x v="0"/>
    <x v="0"/>
    <x v="5"/>
    <s v="blank"/>
    <s v=""/>
    <x v="0"/>
    <x v="3"/>
    <x v="1"/>
    <s v=""/>
  </r>
  <r>
    <s v="Bug"/>
    <s v="MEM-8507"/>
    <s v="Improper Logout Functionality - DAST (Dynamic Application Security Testing)"/>
    <s v="vinay.datla"/>
    <s v="Abhishek Thatipalli"/>
    <x v="0"/>
    <d v="2020-05-21T17:56:00"/>
    <d v="2020-12-09T18:42:00"/>
    <x v="0"/>
    <x v="0"/>
    <x v="0"/>
    <x v="5"/>
    <s v="blank"/>
    <s v=""/>
    <x v="0"/>
    <x v="3"/>
    <x v="1"/>
    <s v=""/>
  </r>
  <r>
    <s v="Bug"/>
    <s v="MEM-8506"/>
    <s v="Improper Authentication - DAST (Dynamic Application Security Testing)"/>
    <s v="Abhishek Thatipalli"/>
    <s v="Abhishek Thatipalli"/>
    <x v="0"/>
    <d v="2020-05-21T17:51:00"/>
    <d v="2020-12-09T18:42:00"/>
    <x v="3"/>
    <x v="2"/>
    <x v="0"/>
    <x v="5"/>
    <s v="blank"/>
    <s v=""/>
    <x v="0"/>
    <x v="3"/>
    <x v="1"/>
    <s v=""/>
  </r>
  <r>
    <s v="Bug"/>
    <s v="MEM-8505"/>
    <s v="Privilege Escalation - DAST (Dynamic Application Security Testing)"/>
    <s v="Abhishek Thatipalli"/>
    <s v="Abhishek Thatipalli"/>
    <x v="0"/>
    <d v="2020-05-21T17:40:00"/>
    <d v="2020-12-09T18:44:00"/>
    <x v="3"/>
    <x v="2"/>
    <x v="0"/>
    <x v="5"/>
    <s v="blank"/>
    <s v=""/>
    <x v="0"/>
    <x v="3"/>
    <x v="1"/>
    <s v=""/>
  </r>
  <r>
    <s v="Bug"/>
    <s v="MEM-8498"/>
    <s v="Collaboration Area - Page Not Found Error"/>
    <s v="Hasitha Turlapati"/>
    <s v="Hasitha Turlapati"/>
    <x v="0"/>
    <d v="2020-05-21T14:35:00"/>
    <d v="2020-12-04T14:23:00"/>
    <x v="0"/>
    <x v="0"/>
    <x v="0"/>
    <x v="3"/>
    <s v="blank"/>
    <s v=""/>
    <x v="0"/>
    <x v="3"/>
    <x v="1"/>
    <s v=""/>
  </r>
  <r>
    <s v="Bug"/>
    <s v="MEM-8495"/>
    <s v="System displayed committee list of previous logged in member in roster maintenance application "/>
    <s v="soumya.akkimardi"/>
    <s v="soumya.akkimardi"/>
    <x v="0"/>
    <d v="2020-05-21T11:26:00"/>
    <d v="2020-12-03T19:18:00"/>
    <x v="3"/>
    <x v="2"/>
    <x v="0"/>
    <x v="3"/>
    <s v="blank"/>
    <s v=""/>
    <x v="0"/>
    <x v="3"/>
    <x v="1"/>
    <s v=""/>
  </r>
  <r>
    <s v="Bug"/>
    <s v="MEM-8494"/>
    <s v="Work item Details/Summary Page displayed as Blank."/>
    <s v="srinivas Yellamilli"/>
    <s v="srinivas Yellamilli"/>
    <x v="0"/>
    <d v="2020-05-21T11:04:00"/>
    <d v="2020-12-04T14:33:00"/>
    <x v="4"/>
    <x v="3"/>
    <x v="0"/>
    <x v="3"/>
    <s v="blank"/>
    <s v=""/>
    <x v="0"/>
    <x v="3"/>
    <x v="1"/>
    <s v=""/>
  </r>
  <r>
    <s v="Bug"/>
    <s v="MEM-8458"/>
    <s v="ASTM Work Item Registration Area and Ballot Item Submittal page is not displayed"/>
    <s v="srinivas Yellamilli"/>
    <s v="srinivas Yellamilli"/>
    <x v="0"/>
    <d v="2020-05-20T12:52:00"/>
    <d v="2020-12-04T14:33:00"/>
    <x v="4"/>
    <x v="3"/>
    <x v="0"/>
    <x v="7"/>
    <s v="blank"/>
    <s v=""/>
    <x v="0"/>
    <x v="3"/>
    <x v="1"/>
    <s v=""/>
  </r>
  <r>
    <s v="Bug"/>
    <s v="MEM-8456"/>
    <s v="System displayed membership price in &quot;Review and Confirmation&quot; page for participating and organizational membership"/>
    <s v="soumya.akkimardi"/>
    <s v="soumya.akkimardi"/>
    <x v="0"/>
    <d v="2020-05-20T11:12:00"/>
    <d v="2020-12-03T19:10:00"/>
    <x v="0"/>
    <x v="2"/>
    <x v="0"/>
    <x v="3"/>
    <s v="blank"/>
    <s v=""/>
    <x v="0"/>
    <x v="3"/>
    <x v="1"/>
    <s v=""/>
  </r>
  <r>
    <s v="Bug"/>
    <s v="MEM-8268"/>
    <s v="MCS 2 Internal-Work Item Admin Tool-Work item Deleted -After the last name, space is not there between comma and the first name."/>
    <s v="srinivas Yellamilli"/>
    <s v="srinivas Yellamilli"/>
    <x v="0"/>
    <d v="2020-05-18T17:56:00"/>
    <d v="2020-12-04T14:40:00"/>
    <x v="0"/>
    <x v="0"/>
    <x v="0"/>
    <x v="3"/>
    <s v="blank"/>
    <s v=""/>
    <x v="0"/>
    <x v="3"/>
    <x v="1"/>
    <s v=""/>
  </r>
  <r>
    <s v="Bug"/>
    <s v="MEM-8266"/>
    <s v="MCS 2 Internal-Work Item Admin Tool-Target Ballot Date is accepting the Past Date."/>
    <s v="vinay.datla"/>
    <s v="srinivas Yellamilli"/>
    <x v="0"/>
    <d v="2020-05-18T17:30:00"/>
    <d v="2020-12-04T14:40:00"/>
    <x v="3"/>
    <x v="0"/>
    <x v="0"/>
    <x v="2"/>
    <s v="blank"/>
    <s v=""/>
    <x v="0"/>
    <x v="3"/>
    <x v="1"/>
    <s v=""/>
  </r>
  <r>
    <s v="Bug"/>
    <s v="MEM-8220"/>
    <s v="Weak Encoding Algorithm - API Security Testing ||DAST (Dynamic Application Security Testing)||"/>
    <s v="vinay.datla"/>
    <s v="vinay.datla"/>
    <x v="0"/>
    <d v="2020-05-14T16:50:00"/>
    <d v="2021-03-30T11:53:00"/>
    <x v="1"/>
    <x v="1"/>
    <x v="0"/>
    <x v="5"/>
    <s v="blank"/>
    <s v=""/>
    <x v="0"/>
    <x v="3"/>
    <x v="1"/>
    <s v=""/>
  </r>
  <r>
    <s v="Bug"/>
    <s v="MEM-8219"/>
    <s v="Sensitive Information Disclosure - API Security Testing ||DAST (Dynamic Application Security Testing)||"/>
    <s v="Abhishek Thatipalli"/>
    <s v="vinay.datla"/>
    <x v="0"/>
    <d v="2020-05-14T16:47:00"/>
    <d v="2020-12-09T20:55:00"/>
    <x v="1"/>
    <x v="1"/>
    <x v="0"/>
    <x v="5"/>
    <s v="blank"/>
    <s v=""/>
    <x v="0"/>
    <x v="3"/>
    <x v="1"/>
    <s v=""/>
  </r>
  <r>
    <s v="Bug"/>
    <s v="MEM-8218"/>
    <s v="Username Enumeration - API Security Testing ||DAST (Dynamic Application Security Testing)||"/>
    <s v="vinay.datla"/>
    <s v="vinay.datla"/>
    <x v="0"/>
    <d v="2020-05-14T16:42:00"/>
    <d v="2020-12-09T18:44:00"/>
    <x v="1"/>
    <x v="1"/>
    <x v="0"/>
    <x v="5"/>
    <s v="blank"/>
    <s v=""/>
    <x v="0"/>
    <x v="3"/>
    <x v="1"/>
    <s v=""/>
  </r>
  <r>
    <s v="Bug"/>
    <s v="MEM-8217"/>
    <s v="Authorization Bypass - API Security Testing ||DAST (Dynamic Application Security Testing)||"/>
    <s v="vinay.datla"/>
    <s v="vinay.datla"/>
    <x v="0"/>
    <d v="2020-05-14T16:37:00"/>
    <d v="2020-12-09T18:44:00"/>
    <x v="0"/>
    <x v="0"/>
    <x v="0"/>
    <x v="5"/>
    <s v="blank"/>
    <s v=""/>
    <x v="0"/>
    <x v="3"/>
    <x v="1"/>
    <s v=""/>
  </r>
  <r>
    <s v="Bug"/>
    <s v="MEM-8216"/>
    <s v="Server Information Disclosure - DAST (Dynamic Application Security Testing)"/>
    <s v="vinay.datla"/>
    <s v="vinay.datla"/>
    <x v="0"/>
    <d v="2020-05-14T16:29:00"/>
    <d v="2020-12-09T18:44:00"/>
    <x v="1"/>
    <x v="1"/>
    <x v="0"/>
    <x v="3"/>
    <s v="blank"/>
    <s v=""/>
    <x v="0"/>
    <x v="3"/>
    <x v="1"/>
    <s v=""/>
  </r>
  <r>
    <s v="Bug"/>
    <s v="MEM-8124"/>
    <s v="DropCommitteeAPI is returning responsecode as 400 "/>
    <s v="soumya.akkimardi"/>
    <s v="ilangovan.ponnuraman"/>
    <x v="0"/>
    <d v="2020-05-12T20:45:00"/>
    <d v="2020-12-03T19:22:00"/>
    <x v="3"/>
    <x v="2"/>
    <x v="2"/>
    <x v="3"/>
    <s v="blank"/>
    <s v=""/>
    <x v="0"/>
    <x v="3"/>
    <x v="1"/>
    <s v=""/>
  </r>
  <r>
    <s v="Bug"/>
    <s v="MEM-8121"/>
    <s v="Internal Application- Delete Work Item - Able to view the &quot;WKWK&quot; in work item designation in the Header"/>
    <s v="vinay.datla"/>
    <s v="vinay.datla"/>
    <x v="0"/>
    <d v="2020-05-12T19:11:00"/>
    <d v="2020-12-04T14:40:00"/>
    <x v="0"/>
    <x v="0"/>
    <x v="0"/>
    <x v="3"/>
    <s v="blank"/>
    <s v=""/>
    <x v="0"/>
    <x v="3"/>
    <x v="1"/>
    <s v=""/>
  </r>
  <r>
    <s v="Bug"/>
    <s v="MEM-8117"/>
    <s v="Browser compatibility Issue in 'Renew-Membership' page"/>
    <s v="soumya.akkimardi"/>
    <s v="soumya.akkimardi"/>
    <x v="0"/>
    <d v="2020-05-12T18:46:00"/>
    <d v="2020-12-03T19:10:00"/>
    <x v="0"/>
    <x v="2"/>
    <x v="0"/>
    <x v="3"/>
    <s v="blank"/>
    <s v=""/>
    <x v="0"/>
    <x v="3"/>
    <x v="1"/>
    <s v=""/>
  </r>
  <r>
    <s v="Bug"/>
    <s v="MEM-8105"/>
    <s v="Internal Application- Unable to view Error message &quot;Please select a value for the Standard Type&quot;"/>
    <s v="vinay.datla"/>
    <s v="vinay.datla"/>
    <x v="0"/>
    <d v="2020-05-12T12:30:00"/>
    <d v="2020-12-04T14:40:00"/>
    <x v="1"/>
    <x v="1"/>
    <x v="0"/>
    <x v="7"/>
    <s v="blank"/>
    <s v=""/>
    <x v="0"/>
    <x v="3"/>
    <x v="1"/>
    <s v=""/>
  </r>
  <r>
    <s v="Bug"/>
    <s v="MEM-8104"/>
    <s v="Internal Application- Edit work Item- Standard Type field is not fetching the data"/>
    <s v="vinay.datla"/>
    <s v="vinay.datla"/>
    <x v="0"/>
    <d v="2020-05-12T12:16:00"/>
    <d v="2020-12-04T14:40:00"/>
    <x v="0"/>
    <x v="0"/>
    <x v="0"/>
    <x v="7"/>
    <s v="blank"/>
    <s v=""/>
    <x v="0"/>
    <x v="3"/>
    <x v="1"/>
    <s v=""/>
  </r>
  <r>
    <s v="Bug"/>
    <s v="MEM-8098"/>
    <s v="Able to view Error message &quot;Error occured while getting work item list.&quot; while editing the work item"/>
    <s v="srinivas Yellamilli"/>
    <s v="vinay.datla"/>
    <x v="0"/>
    <d v="2020-05-12T10:06:00"/>
    <d v="2020-12-04T17:29:00"/>
    <x v="4"/>
    <x v="3"/>
    <x v="0"/>
    <x v="3"/>
    <s v="blank"/>
    <s v=""/>
    <x v="0"/>
    <x v="3"/>
    <x v="1"/>
    <s v=""/>
  </r>
  <r>
    <s v="Bug"/>
    <s v="MEM-8091"/>
    <s v="When new member joined a committee, Officer in the committee who have access to roster maintenance application is not notified through email."/>
    <s v="soumya.akkimardi"/>
    <s v="soumya.akkimardi"/>
    <x v="0"/>
    <d v="2020-05-11T17:57:00"/>
    <d v="2020-12-03T19:10:00"/>
    <x v="3"/>
    <x v="0"/>
    <x v="0"/>
    <x v="3"/>
    <s v="blank"/>
    <s v=""/>
    <x v="0"/>
    <x v="3"/>
    <x v="1"/>
    <s v=""/>
  </r>
  <r>
    <s v="Bug"/>
    <s v="MEM-8081"/>
    <s v="The system didn't display selected sub-committees name in 'Choose Subcommittee' box when a user selects 2 or more sub-committees, in 'Select Your Committee' form page"/>
    <s v="soumya.akkimardi"/>
    <s v="soumya.akkimardi"/>
    <x v="0"/>
    <d v="2020-05-11T13:04:00"/>
    <d v="2020-12-03T19:10:00"/>
    <x v="0"/>
    <x v="0"/>
    <x v="0"/>
    <x v="3"/>
    <s v="blank"/>
    <s v=""/>
    <x v="0"/>
    <x v="3"/>
    <x v="1"/>
    <s v=""/>
  </r>
  <r>
    <s v="Bug"/>
    <s v="MEM-8065"/>
    <s v="Rules&amp;Exceptions: Error message is not showing up when entered already existed Officer Title with additional spaces."/>
    <s v="soumya.akkimardi"/>
    <s v="ramakrishna.dontha"/>
    <x v="0"/>
    <d v="2020-05-06T19:03:00"/>
    <d v="2020-12-10T13:10:00"/>
    <x v="2"/>
    <x v="0"/>
    <x v="3"/>
    <x v="5"/>
    <s v="validation missing"/>
    <s v=""/>
    <x v="0"/>
    <x v="3"/>
    <x v="1"/>
    <s v=""/>
  </r>
  <r>
    <s v="Bug"/>
    <s v="MEM-8059"/>
    <s v="Multiple Work items created with the Same data, when Member try to Resubmit."/>
    <s v="srinivas Yellamilli"/>
    <s v="srinivas Yellamilli"/>
    <x v="0"/>
    <d v="2020-05-08T12:06:00"/>
    <d v="2020-12-04T17:28:00"/>
    <x v="3"/>
    <x v="2"/>
    <x v="0"/>
    <x v="2"/>
    <s v="blank"/>
    <s v=""/>
    <x v="0"/>
    <x v="3"/>
    <x v="1"/>
    <s v=""/>
  </r>
  <r>
    <s v="Bug"/>
    <s v="MEM-8052"/>
    <s v="Sub Committee Chair is not displayed as Expected in E-mail Main Content."/>
    <s v="srinivas Yellamilli"/>
    <s v="srinivas Yellamilli"/>
    <x v="0"/>
    <d v="2020-05-07T18:35:00"/>
    <d v="2020-12-04T17:27:00"/>
    <x v="1"/>
    <x v="1"/>
    <x v="0"/>
    <x v="3"/>
    <s v="blank"/>
    <s v=""/>
    <x v="0"/>
    <x v="3"/>
    <x v="1"/>
    <s v=""/>
  </r>
  <r>
    <s v="Bug"/>
    <s v="MEM-8027"/>
    <s v="In &quot;Non-Vote Reason&quot; information page bullet points are displayed for no vote reasons, but bullet points are not present in template given in the user story."/>
    <s v="soumya.akkimardi"/>
    <s v="soumya.akkimardi"/>
    <x v="0"/>
    <d v="2020-05-06T16:09:00"/>
    <d v="2020-12-03T19:10:00"/>
    <x v="1"/>
    <x v="1"/>
    <x v="0"/>
    <x v="3"/>
    <s v="blank"/>
    <s v=""/>
    <x v="0"/>
    <x v="3"/>
    <x v="1"/>
    <s v=""/>
  </r>
  <r>
    <s v="Bug"/>
    <s v="MEM-8025"/>
    <s v=" User Interface not showing as expected in screen resolution - 1024 x 768"/>
    <s v="vinay.datla"/>
    <s v="Pabitra Samal"/>
    <x v="0"/>
    <d v="2020-05-06T15:50:00"/>
    <d v="2020-12-04T14:23:00"/>
    <x v="3"/>
    <x v="2"/>
    <x v="2"/>
    <x v="2"/>
    <s v="blank"/>
    <s v=""/>
    <x v="0"/>
    <x v="3"/>
    <x v="1"/>
    <s v=""/>
  </r>
  <r>
    <s v="Bug"/>
    <s v="MEM-7774"/>
    <s v="New Standard Work Item Submitted and the E-mail Triggered 2 both SDE's  but &quot;Standards Development Editor Name&quot; is same for 2 different members."/>
    <s v="srinivas Yellamilli"/>
    <s v="srinivas Yellamilli"/>
    <x v="0"/>
    <d v="2020-04-28T17:04:00"/>
    <d v="2020-12-04T14:33:00"/>
    <x v="0"/>
    <x v="0"/>
    <x v="0"/>
    <x v="3"/>
    <s v="blank"/>
    <s v=""/>
    <x v="0"/>
    <x v="3"/>
    <x v="1"/>
    <s v=""/>
  </r>
  <r>
    <s v="Bug"/>
    <s v="MEM-1687"/>
    <s v="The list of links in 'My Committees' page displayed vertically in the IE browser and horizontally in the chrome and firefox browser."/>
    <s v="soumya.akkimardi"/>
    <s v="soumya.akkimardi"/>
    <x v="0"/>
    <d v="2020-04-27T18:43:00"/>
    <d v="2020-12-03T19:10:00"/>
    <x v="0"/>
    <x v="0"/>
    <x v="2"/>
    <x v="3"/>
    <s v="blank"/>
    <s v=""/>
    <x v="0"/>
    <x v="3"/>
    <x v="1"/>
    <s v=""/>
  </r>
  <r>
    <s v="Bug"/>
    <s v="MEM-1669"/>
    <s v="[Invalid Bug] Not able to access the QA Test site- Unknown error occurred."/>
    <s v="srinivas Yellamilli"/>
    <s v="srinivas Yellamilli"/>
    <x v="0"/>
    <d v="2020-04-27T12:17:00"/>
    <d v="2020-12-10T21:29:00"/>
    <x v="4"/>
    <x v="3"/>
    <x v="0"/>
    <x v="7"/>
    <s v="blank"/>
    <s v=""/>
    <x v="0"/>
    <x v="3"/>
    <x v="1"/>
    <s v=""/>
  </r>
  <r>
    <s v="Bug"/>
    <s v="MEM-1667"/>
    <s v="Unable to login into MyASTM web application"/>
    <s v="soumya.akkimardi"/>
    <s v="soumya.akkimardi"/>
    <x v="0"/>
    <d v="2020-04-27T10:07:00"/>
    <d v="2020-12-03T19:10:00"/>
    <x v="4"/>
    <x v="2"/>
    <x v="0"/>
    <x v="4"/>
    <s v="blank"/>
    <s v=""/>
    <x v="0"/>
    <x v="3"/>
    <x v="1"/>
    <s v=""/>
  </r>
  <r>
    <s v="Bug"/>
    <s v="MEM-1664"/>
    <s v="System didn't display the correct sequence of officer title, when more members are assigned to same officer title for a committee"/>
    <s v="soumya.akkimardi"/>
    <s v="soumya.akkimardi"/>
    <x v="0"/>
    <d v="2020-04-24T17:23:00"/>
    <d v="2020-12-03T19:10:00"/>
    <x v="0"/>
    <x v="0"/>
    <x v="0"/>
    <x v="3"/>
    <s v="blank"/>
    <s v=""/>
    <x v="0"/>
    <x v="3"/>
    <x v="1"/>
    <s v=""/>
  </r>
  <r>
    <s v="Bug"/>
    <s v="MEM-1663"/>
    <s v="New mail window is not opening if user click on email ID of the submitter in the email received"/>
    <s v="vinay.datla"/>
    <s v="vinay.datla"/>
    <x v="0"/>
    <d v="2020-04-24T16:59:00"/>
    <d v="2020-12-10T21:28:00"/>
    <x v="0"/>
    <x v="0"/>
    <x v="0"/>
    <x v="3"/>
    <s v="blank"/>
    <s v=""/>
    <x v="0"/>
    <x v="3"/>
    <x v="1"/>
    <s v=""/>
  </r>
  <r>
    <s v="Bug"/>
    <s v="MEM-1653"/>
    <s v="Redirecting to Dev Url if user click on&quot;Ok&quot; button in the Cancel confirmation pop up"/>
    <s v="vinay.datla"/>
    <s v="vinay.datla"/>
    <x v="0"/>
    <d v="2020-04-23T17:28:00"/>
    <d v="2020-12-04T17:13:00"/>
    <x v="3"/>
    <x v="2"/>
    <x v="0"/>
    <x v="3"/>
    <s v="blank"/>
    <s v=""/>
    <x v="0"/>
    <x v="3"/>
    <x v="1"/>
    <s v=""/>
  </r>
  <r>
    <s v="Bug"/>
    <s v="MEM-1644"/>
    <s v="System didn't display the hint text when mouse hover on 'Classification', 'Voting Status' and 'Non-Vote Reason' fields in &quot;Member Information&quot; page"/>
    <s v="soumya.akkimardi"/>
    <s v="soumya.akkimardi"/>
    <x v="0"/>
    <d v="2020-04-23T12:58:00"/>
    <d v="2020-12-03T19:10:00"/>
    <x v="1"/>
    <x v="1"/>
    <x v="0"/>
    <x v="3"/>
    <s v="blank"/>
    <s v=""/>
    <x v="0"/>
    <x v="3"/>
    <x v="1"/>
    <s v=""/>
  </r>
  <r>
    <s v="Bug"/>
    <s v="MEM-1643"/>
    <s v="In Step 5( Confirm) when click on “My Committees” link  redirecting to DEV url instead of QA."/>
    <s v="srinivas Yellamilli"/>
    <s v="srinivas Yellamilli"/>
    <x v="0"/>
    <d v="2020-04-23T12:43:00"/>
    <d v="2020-12-04T14:33:00"/>
    <x v="3"/>
    <x v="0"/>
    <x v="0"/>
    <x v="4"/>
    <s v="blank"/>
    <s v=""/>
    <x v="0"/>
    <x v="3"/>
    <x v="1"/>
    <s v=""/>
  </r>
  <r>
    <s v="Bug"/>
    <s v="MEM-1642"/>
    <s v="Committee Title' is the roster details page is not aligned properly"/>
    <s v="soumya.akkimardi"/>
    <s v="soumya.akkimardi"/>
    <x v="0"/>
    <d v="2020-04-23T12:25:00"/>
    <d v="2020-12-03T19:10:00"/>
    <x v="1"/>
    <x v="1"/>
    <x v="0"/>
    <x v="3"/>
    <s v="blank"/>
    <s v=""/>
    <x v="0"/>
    <x v="3"/>
    <x v="1"/>
    <s v=""/>
  </r>
  <r>
    <s v="Bug"/>
    <s v="MEM-1607"/>
    <s v="In the E-mail Subject space is not there in between Revision to &lt;Standard Designation and Title&gt;"/>
    <s v="srinivas Yellamilli"/>
    <s v="srinivas Yellamilli"/>
    <x v="0"/>
    <d v="2020-04-21T18:11:00"/>
    <d v="2020-12-04T14:33:00"/>
    <x v="1"/>
    <x v="1"/>
    <x v="3"/>
    <x v="6"/>
    <s v="Yop mail do not provide 100% feature of mails. This is yop mail related issue"/>
    <s v=""/>
    <x v="0"/>
    <x v="3"/>
    <x v="1"/>
    <s v=""/>
  </r>
  <r>
    <s v="Bug"/>
    <s v="MEM-1578"/>
    <s v="Work Item Registration - Step 2 (Copyright) - Unable to view error message &quot;You must choose a Copyright type&quot;&quot;"/>
    <s v="Pabitra Samal"/>
    <s v="Pabitra Samal"/>
    <x v="0"/>
    <d v="2020-04-21T12:30:00"/>
    <d v="2020-12-04T14:23:00"/>
    <x v="0"/>
    <x v="0"/>
    <x v="3"/>
    <x v="3"/>
    <s v="blank"/>
    <s v=""/>
    <x v="0"/>
    <x v="3"/>
    <x v="1"/>
    <s v=""/>
  </r>
  <r>
    <s v="Bug"/>
    <s v="MEM-1506"/>
    <s v="Roster Maintenance- Roster Tab- Organizations and Member Names sorting(Asc / Desc) are not working properly."/>
    <s v="soumya.akkimardi"/>
    <s v="ramakrishna.dontha"/>
    <x v="0"/>
    <d v="2020-04-13T12:27:00"/>
    <d v="2020-12-03T19:18:00"/>
    <x v="0"/>
    <x v="0"/>
    <x v="3"/>
    <x v="3"/>
    <s v="blank"/>
    <s v=""/>
    <x v="0"/>
    <x v="3"/>
    <x v="1"/>
    <s v=""/>
  </r>
  <r>
    <s v="Bug"/>
    <s v="MEM-1505"/>
    <s v="Roster Application - Unable to view the member records if search with Email Id or organization name"/>
    <s v="soumya.akkimardi"/>
    <s v="priyanka.bollaboina"/>
    <x v="0"/>
    <d v="2020-04-09T14:16:00"/>
    <d v="2020-12-03T19:10:00"/>
    <x v="0"/>
    <x v="0"/>
    <x v="3"/>
    <x v="3"/>
    <s v="blank"/>
    <s v=""/>
    <x v="0"/>
    <x v="3"/>
    <x v="1"/>
    <s v=""/>
  </r>
  <r>
    <s v="Bug"/>
    <s v="MEM-1485"/>
    <s v="Unable to Access Dev - My ASTM application URL through IE Browser (Version - 11)"/>
    <s v="vinay.datla"/>
    <s v="Pabitra Samal"/>
    <x v="0"/>
    <d v="2020-04-16T11:37:00"/>
    <d v="2020-12-04T14:24:00"/>
    <x v="3"/>
    <x v="2"/>
    <x v="3"/>
    <x v="6"/>
    <s v="blank"/>
    <s v=""/>
    <x v="0"/>
    <x v="3"/>
    <x v="1"/>
    <s v=""/>
  </r>
  <r>
    <s v="Bug"/>
    <s v="MEM-1365"/>
    <s v="E-mail -To The Chair of Subcommittee &lt;Committee Designation&gt; is not getting displayed above Submitted By"/>
    <s v="srinivas Yellamilli"/>
    <s v="srinivas Yellamilli"/>
    <x v="0"/>
    <d v="2020-04-14T18:33:00"/>
    <d v="2020-12-04T14:33:00"/>
    <x v="0"/>
    <x v="0"/>
    <x v="3"/>
    <x v="3"/>
    <s v="blank"/>
    <s v=""/>
    <x v="0"/>
    <x v="3"/>
    <x v="1"/>
    <s v=""/>
  </r>
  <r>
    <s v="Bug"/>
    <s v="MEM-1364"/>
    <s v="Ballot &amp; Work Item - Unable to view the Emergency Response and the Emergency Text in the mail while WK creation."/>
    <s v="srinivas Yellamilli"/>
    <s v="vinay.datla"/>
    <x v="0"/>
    <d v="2020-04-14T17:48:00"/>
    <d v="2020-12-04T14:33:00"/>
    <x v="0"/>
    <x v="0"/>
    <x v="3"/>
    <x v="3"/>
    <s v="blank"/>
    <s v=""/>
    <x v="0"/>
    <x v="3"/>
    <x v="1"/>
    <s v=""/>
  </r>
  <r>
    <s v="Bug"/>
    <s v="MEM-1356"/>
    <s v="Error executing the Roster notes API - 404 Not Found - Regression"/>
    <s v="Hasitha Turlapati"/>
    <s v="Hasitha Turlapati"/>
    <x v="0"/>
    <d v="2020-04-14T15:13:00"/>
    <d v="2020-12-03T19:20:00"/>
    <x v="3"/>
    <x v="2"/>
    <x v="3"/>
    <x v="5"/>
    <s v="api route url changed while refactoring the url name"/>
    <s v=""/>
    <x v="0"/>
    <x v="3"/>
    <x v="1"/>
    <s v=""/>
  </r>
  <r>
    <s v="Bug"/>
    <s v="MEM-1355"/>
    <s v="Target Completion Date is not displayed in the right format in E-mail Main Content when the user select the New Standard for Submitting."/>
    <s v="srinivas Yellamilli"/>
    <s v="srinivas Yellamilli"/>
    <x v="0"/>
    <d v="2020-04-14T12:40:00"/>
    <d v="2020-12-04T17:12:00"/>
    <x v="0"/>
    <x v="0"/>
    <x v="3"/>
    <x v="3"/>
    <s v="blank"/>
    <s v=""/>
    <x v="0"/>
    <x v="3"/>
    <x v="1"/>
    <s v=""/>
  </r>
  <r>
    <s v="Bug"/>
    <s v="MEM-1354"/>
    <s v="Text - Subcommittee Chairman is displayed in the Main Content of the E-mail."/>
    <s v="srinivas Yellamilli"/>
    <s v="srinivas Yellamilli"/>
    <x v="0"/>
    <d v="2020-04-14T12:20:00"/>
    <d v="2020-12-04T17:12:00"/>
    <x v="0"/>
    <x v="0"/>
    <x v="3"/>
    <x v="3"/>
    <s v="blank"/>
    <s v=""/>
    <x v="0"/>
    <x v="3"/>
    <x v="1"/>
    <s v=""/>
  </r>
  <r>
    <s v="Bug"/>
    <s v="MEM-1338"/>
    <s v="Step 4 - Summary- In print Preview complete text is not getting displayed."/>
    <s v="srinivas Yellamilli"/>
    <s v="srinivas Yellamilli"/>
    <x v="0"/>
    <d v="2020-04-10T20:20:00"/>
    <d v="2020-12-04T14:33:00"/>
    <x v="0"/>
    <x v="0"/>
    <x v="3"/>
    <x v="3"/>
    <s v="blank"/>
    <s v=""/>
    <x v="0"/>
    <x v="3"/>
    <x v="1"/>
    <s v=""/>
  </r>
  <r>
    <s v="Bug"/>
    <s v="MEM-1337"/>
    <s v="Step 4 (Summary) page- In Confirmation pop window error message is not displayed as Expected."/>
    <s v="srinivas Yellamilli"/>
    <s v="srinivas Yellamilli"/>
    <x v="0"/>
    <d v="2020-04-10T16:09:00"/>
    <d v="2020-12-04T14:33:00"/>
    <x v="1"/>
    <x v="1"/>
    <x v="3"/>
    <x v="3"/>
    <s v="blank"/>
    <s v=""/>
    <x v="0"/>
    <x v="3"/>
    <x v="1"/>
    <s v=""/>
  </r>
  <r>
    <s v="Bug"/>
    <s v="MEM-1333"/>
    <s v="Not able to Login to the MyASTM application Page."/>
    <s v="srinivas Yellamilli"/>
    <s v="srinivas Yellamilli"/>
    <x v="0"/>
    <d v="2020-04-09T19:01:00"/>
    <d v="2020-12-04T14:33:00"/>
    <x v="4"/>
    <x v="3"/>
    <x v="3"/>
    <x v="3"/>
    <s v="blank"/>
    <s v=""/>
    <x v="0"/>
    <x v="3"/>
    <x v="1"/>
    <s v=""/>
  </r>
  <r>
    <s v="Bug"/>
    <s v="MEM-1329"/>
    <s v="The system displayed the main committees for a member to join which are disabled on the web"/>
    <s v="shivakar.singh"/>
    <s v="soumya.akkimardi"/>
    <x v="0"/>
    <d v="2020-04-09T13:52:00"/>
    <d v="2020-12-03T19:22:00"/>
    <x v="2"/>
    <x v="0"/>
    <x v="3"/>
    <x v="3"/>
    <s v="blank"/>
    <s v=""/>
    <x v="0"/>
    <x v="3"/>
    <x v="1"/>
    <s v=""/>
  </r>
  <r>
    <s v="Bug"/>
    <s v="MEM-1321"/>
    <s v="System should list the main committee that member is active on but system didn't display the main committee which is not enabled on web "/>
    <s v="ilangovan.ponnuraman"/>
    <s v="soumya.akkimardi"/>
    <x v="0"/>
    <d v="2020-04-08T12:35:00"/>
    <d v="2020-12-03T19:22:00"/>
    <x v="0"/>
    <x v="0"/>
    <x v="3"/>
    <x v="3"/>
    <s v="blank"/>
    <s v=""/>
    <x v="0"/>
    <x v="3"/>
    <x v="1"/>
    <s v=""/>
  </r>
  <r>
    <s v="Bug"/>
    <s v="MEM-1315"/>
    <s v="Edit Work Item - Step 2 - Target Step - Error Message not displayed for the label - technical contact, when the user selected the Second option without any member."/>
    <s v="Pabitra Samal"/>
    <s v="srinivas Yellamilli"/>
    <x v="0"/>
    <d v="2020-04-07T19:54:00"/>
    <d v="2020-12-04T14:33:00"/>
    <x v="1"/>
    <x v="1"/>
    <x v="3"/>
    <x v="3"/>
    <s v="blank"/>
    <s v=""/>
    <x v="0"/>
    <x v="3"/>
    <x v="1"/>
    <s v=""/>
  </r>
  <r>
    <s v="Bug"/>
    <s v="MEM-1314"/>
    <s v="Edit Work Item - Step 2 - Target Step -  For Label Authorized instead of Chair displayed as Chairman."/>
    <s v="srinivas Yellamilli"/>
    <s v="srinivas Yellamilli"/>
    <x v="0"/>
    <d v="2020-04-07T18:29:00"/>
    <d v="2020-12-04T14:33:00"/>
    <x v="1"/>
    <x v="1"/>
    <x v="3"/>
    <x v="3"/>
    <s v="blank"/>
    <s v=""/>
    <x v="0"/>
    <x v="3"/>
    <x v="1"/>
    <s v=""/>
  </r>
  <r>
    <s v="Bug"/>
    <s v="MEM-1312"/>
    <s v="Edit Work Item - Step 1- Error Message for Work item is not getting displayed as Expected."/>
    <s v="srinivas Yellamilli"/>
    <s v="srinivas Yellamilli"/>
    <x v="0"/>
    <d v="2020-04-07T15:13:00"/>
    <d v="2020-12-04T14:33:00"/>
    <x v="1"/>
    <x v="1"/>
    <x v="3"/>
    <x v="3"/>
    <s v="blank"/>
    <s v=""/>
    <x v="0"/>
    <x v="3"/>
    <x v="1"/>
    <s v=""/>
  </r>
  <r>
    <s v="Bug"/>
    <s v="MEM-1310"/>
    <s v="Edit Work Item - Step 1- Under Note Letter “s” is missing for the word &quot;reinstatement&quot;."/>
    <s v="srinivas Yellamilli"/>
    <s v="srinivas Yellamilli"/>
    <x v="0"/>
    <d v="2020-04-07T14:15:00"/>
    <d v="2020-12-04T14:33:00"/>
    <x v="1"/>
    <x v="1"/>
    <x v="3"/>
    <x v="3"/>
    <s v="blank"/>
    <s v=""/>
    <x v="0"/>
    <x v="3"/>
    <x v="1"/>
    <s v=""/>
  </r>
  <r>
    <s v="Bug"/>
    <s v="MEM-1129"/>
    <s v="Error Messaged not getting displayed as Expected for label -Was this Work Item authorized at a Subcommittee meeting, or by the Subcommittee Chair?"/>
    <s v="srinivas Yellamilli"/>
    <s v="srinivas Yellamilli"/>
    <x v="0"/>
    <d v="2020-03-31T18:18:00"/>
    <d v="2020-12-04T17:12:00"/>
    <x v="0"/>
    <x v="2"/>
    <x v="3"/>
    <x v="5"/>
    <s v="This test case was not covered during dev uni testing"/>
    <s v=""/>
    <x v="0"/>
    <x v="3"/>
    <x v="1"/>
    <s v=""/>
  </r>
  <r>
    <s v="Bug"/>
    <s v="MEM-1127"/>
    <s v="Ballot &amp; Work Item - Unable to view the &quot;Error message: Please select a value for the &quot;Standard Type&quot; field.&quot; for What is the type of Standard? field "/>
    <s v="vinay.datla"/>
    <s v="vinay.datla"/>
    <x v="0"/>
    <d v="2020-03-31T17:51:00"/>
    <d v="2020-12-04T14:33:00"/>
    <x v="0"/>
    <x v="0"/>
    <x v="3"/>
    <x v="3"/>
    <s v="blank"/>
    <s v=""/>
    <x v="0"/>
    <x v="3"/>
    <x v="1"/>
    <s v=""/>
  </r>
  <r>
    <s v="Bug"/>
    <s v="MEM-1125"/>
    <s v="Ballots &amp; Work Item - Unable to view the &quot;New Standard&quot; in the label"/>
    <s v="vinay.datla"/>
    <s v="vinay.datla"/>
    <x v="0"/>
    <d v="2020-03-31T15:48:00"/>
    <d v="2020-12-04T14:33:00"/>
    <x v="0"/>
    <x v="1"/>
    <x v="0"/>
    <x v="3"/>
    <s v="blank"/>
    <s v=""/>
    <x v="0"/>
    <x v="3"/>
    <x v="1"/>
    <s v=""/>
  </r>
  <r>
    <s v="Bug"/>
    <s v="MEM-1118"/>
    <s v="Ballot &amp; Work Item - Error Message getting displayed when the Sub committee is in disabled mode"/>
    <s v="vinay.datla"/>
    <s v="vinay.datla"/>
    <x v="0"/>
    <d v="2020-03-31T12:26:00"/>
    <d v="2020-12-04T14:33:00"/>
    <x v="0"/>
    <x v="0"/>
    <x v="3"/>
    <x v="3"/>
    <s v="blank"/>
    <s v=""/>
    <x v="0"/>
    <x v="3"/>
    <x v="1"/>
    <s v=""/>
  </r>
  <r>
    <s v="Bug"/>
    <s v="MEM-1117"/>
    <s v="For first Option after the word Standard period i.e, “.”  is missing."/>
    <s v="srinivas Yellamilli"/>
    <s v="srinivas Yellamilli"/>
    <x v="0"/>
    <d v="2020-03-30T21:05:00"/>
    <d v="2020-12-04T17:11:00"/>
    <x v="1"/>
    <x v="1"/>
    <x v="3"/>
    <x v="3"/>
    <s v="blank"/>
    <s v=""/>
    <x v="0"/>
    <x v="3"/>
    <x v="1"/>
    <s v=""/>
  </r>
  <r>
    <s v="Bug"/>
    <s v="MEM-1116"/>
    <s v="Ballot &amp; Work Item - Able to view the sub committee error message &quot;Please select the Subcommittee sponsoring the Work Item&quot;if no sub committee are present"/>
    <s v="vinay.datla"/>
    <s v="vinay.datla"/>
    <x v="0"/>
    <d v="2020-03-30T20:53:00"/>
    <d v="2020-12-04T14:33:00"/>
    <x v="3"/>
    <x v="2"/>
    <x v="3"/>
    <x v="2"/>
    <s v="Unclear/Incorrect Requirements/Design"/>
    <s v=""/>
    <x v="0"/>
    <x v="3"/>
    <x v="1"/>
    <s v=""/>
  </r>
  <r>
    <s v="Bug"/>
    <s v="MEM-1115"/>
    <s v="Under Breadcrumb, for MyASTM/Ballot &amp; Work Items, letter “s” is missing next to the word “Ballot”."/>
    <s v="srinivas Yellamilli"/>
    <s v="srinivas Yellamilli"/>
    <x v="0"/>
    <d v="2020-03-30T20:49:00"/>
    <d v="2020-12-04T14:33:00"/>
    <x v="1"/>
    <x v="1"/>
    <x v="3"/>
    <x v="3"/>
    <s v="blank"/>
    <s v=""/>
    <x v="0"/>
    <x v="3"/>
    <x v="1"/>
    <s v=""/>
  </r>
  <r>
    <s v="Bug"/>
    <s v="COR-7916"/>
    <s v="PDF-REDLINES - Duplicate records found for Asset: PDF-REDLINES in adf_sync as well as QA(adf_cpy) env."/>
    <s v="praveena.polepeddi"/>
    <s v="praveena.polepeddi"/>
    <x v="0"/>
    <d v="2021-05-27T15:30:00"/>
    <d v="2021-05-31T12:58:00"/>
    <x v="0"/>
    <x v="2"/>
    <x v="0"/>
    <x v="5"/>
    <s v="blank"/>
    <s v=""/>
    <x v="0"/>
    <x v="4"/>
    <x v="2"/>
    <s v=""/>
  </r>
  <r>
    <s v="Bug"/>
    <s v="COR-7908"/>
    <s v="3PC Products - ProductLine ID is populated as NULL for few 3 PC Products in Product table in Stage env for Incremental runs"/>
    <s v="Surya Sirisetti"/>
    <s v="praveena.polepeddi"/>
    <x v="1"/>
    <d v="2021-05-27T12:19:00"/>
    <d v="2021-05-27T15:34:00"/>
    <x v="3"/>
    <x v="2"/>
    <x v="1"/>
    <x v="3"/>
    <s v="blank"/>
    <s v=""/>
    <x v="0"/>
    <x v="4"/>
    <x v="2"/>
    <s v=""/>
  </r>
  <r>
    <s v="Bug"/>
    <s v="COR-7260"/>
    <s v="EBS-PIM Integration - Asset type: BOM - Error records are not inserted in aismm.batch_execution_err_details table"/>
    <s v="Farhan Ali"/>
    <s v="praveena.polepeddi"/>
    <x v="1"/>
    <d v="2021-04-21T20:37:00"/>
    <d v="2021-04-21T20:40:00"/>
    <x v="1"/>
    <x v="0"/>
    <x v="4"/>
    <x v="3"/>
    <s v="blank"/>
    <s v=""/>
    <x v="0"/>
    <x v="9"/>
    <x v="2"/>
    <s v=""/>
  </r>
  <r>
    <s v="Bug"/>
    <s v="COR-7102"/>
    <s v="Data migration from PM to PIM:  Asset Type: Full Book - Records are NOT inserted in ProductItem and ProductItemDistribution table for few products which have Bundle_Flag: Y in Source(PM db)"/>
    <s v="Farhan Ali"/>
    <s v="praveena.polepeddi"/>
    <x v="1"/>
    <d v="2021-04-14T19:46:00"/>
    <d v="2021-04-14T20:18:00"/>
    <x v="0"/>
    <x v="0"/>
    <x v="0"/>
    <x v="3"/>
    <s v="blank"/>
    <s v=""/>
    <x v="0"/>
    <x v="0"/>
    <x v="2"/>
    <s v=""/>
  </r>
  <r>
    <s v="Bug"/>
    <s v="COR-7100"/>
    <s v="Data Migration from Marklogic to PIM - Asset Type: Journals - ProductlineId is coming as NULL in Product table for all records"/>
    <s v="Farhan Ali"/>
    <s v="praveena.polepeddi"/>
    <x v="1"/>
    <d v="2021-04-14T19:36:00"/>
    <d v="2021-04-14T20:17:00"/>
    <x v="0"/>
    <x v="0"/>
    <x v="2"/>
    <x v="3"/>
    <s v="blank"/>
    <s v=""/>
    <x v="0"/>
    <x v="0"/>
    <x v="2"/>
    <s v=""/>
  </r>
  <r>
    <s v="Bug"/>
    <s v="COR-7033"/>
    <s v="Research-Reports - Total records count not matching between source(ML) and target(PIM) Content table. "/>
    <n v="0"/>
    <s v="praveena.polepeddi"/>
    <x v="0"/>
    <d v="2021-04-08T13:23:00"/>
    <d v="2021-05-11T17:47:00"/>
    <x v="0"/>
    <x v="0"/>
    <x v="0"/>
    <x v="1"/>
    <s v="blank"/>
    <s v=""/>
    <x v="0"/>
    <x v="1"/>
    <x v="2"/>
    <s v=""/>
  </r>
  <r>
    <s v="Bug"/>
    <s v="COR-7024"/>
    <s v="3PC Products  -  ProductLine Id is NULL for all supplement types and for few listed content types in Product table"/>
    <s v="Sudhanshu Singh"/>
    <s v="praveena.polepeddi"/>
    <x v="0"/>
    <d v="2021-04-07T19:24:00"/>
    <d v="2021-04-28T16:43:00"/>
    <x v="3"/>
    <x v="2"/>
    <x v="0"/>
    <x v="1"/>
    <s v="blank"/>
    <s v=""/>
    <x v="0"/>
    <x v="1"/>
    <x v="2"/>
    <s v=""/>
  </r>
  <r>
    <s v="Bug"/>
    <s v="COR-7014"/>
    <s v="Create Contact System API :  Communication information is not getting saved in DB."/>
    <n v="0"/>
    <s v="ramakrishna.dontha"/>
    <x v="0"/>
    <d v="2021-04-06T21:19:00"/>
    <d v="2021-04-20T20:41:00"/>
    <x v="3"/>
    <x v="0"/>
    <x v="0"/>
    <x v="5"/>
    <s v="blank"/>
    <s v=""/>
    <x v="0"/>
    <x v="1"/>
    <x v="2"/>
    <s v=""/>
  </r>
  <r>
    <s v="Bug"/>
    <s v="COR-6889"/>
    <s v="Marklogic - PIM Integration: Asset Type - Technical Reports: Main Committee column is populated as NULL in Content table"/>
    <s v="Farhan Ali"/>
    <s v="praveena.polepeddi"/>
    <x v="1"/>
    <d v="2021-03-31T19:45:00"/>
    <d v="2021-03-31T20:00:00"/>
    <x v="0"/>
    <x v="0"/>
    <x v="0"/>
    <x v="3"/>
    <s v="blank"/>
    <s v=""/>
    <x v="0"/>
    <x v="2"/>
    <x v="2"/>
    <s v=""/>
  </r>
  <r>
    <s v="Bug"/>
    <s v="COR-6607"/>
    <s v="Mule-Soft Process API's Returning MAE Connectivity Error in response  "/>
    <s v="ramakrishna.dontha"/>
    <s v="ramakrishna.dontha"/>
    <x v="0"/>
    <d v="2021-03-12T20:43:00"/>
    <d v="2021-05-03T16:43:00"/>
    <x v="3"/>
    <x v="0"/>
    <x v="0"/>
    <x v="1"/>
    <s v="blank"/>
    <s v=""/>
    <x v="0"/>
    <x v="3"/>
    <x v="2"/>
    <s v=""/>
  </r>
  <r>
    <s v="Bug"/>
    <s v="COR-6525"/>
    <s v="Update Account Process API - Error returned while Updating account details in Stage environment"/>
    <n v="0"/>
    <s v="praveena.polepeddi"/>
    <x v="0"/>
    <d v="2021-03-08T15:04:00"/>
    <d v="2021-03-15T17:48:00"/>
    <x v="0"/>
    <x v="2"/>
    <x v="1"/>
    <x v="7"/>
    <s v="API Access Issue"/>
    <s v=""/>
    <x v="0"/>
    <x v="3"/>
    <x v="2"/>
    <s v=""/>
  </r>
  <r>
    <s v="Bug"/>
    <s v="COR-5863"/>
    <s v="Create Order Process API: Error response returned in flow: Mule --&gt; MAGENTO - Update EBS Order Details"/>
    <s v="praveena.polepeddi"/>
    <s v="praveena.polepeddi"/>
    <x v="0"/>
    <d v="2021-02-02T14:05:00"/>
    <d v="2021-02-04T02:50:00"/>
    <x v="3"/>
    <x v="0"/>
    <x v="0"/>
    <x v="5"/>
    <s v="blank"/>
    <s v=""/>
    <x v="0"/>
    <x v="3"/>
    <x v="2"/>
    <s v=""/>
  </r>
  <r>
    <s v="Bug"/>
    <s v="COR-5862"/>
    <s v="MAE API: Create Account and User: Error occurred while creating the Account and User Id using MAE API"/>
    <n v="0"/>
    <s v="praveena.polepeddi"/>
    <x v="0"/>
    <d v="2021-02-02T13:31:00"/>
    <d v="2021-02-02T20:38:00"/>
    <x v="0"/>
    <x v="0"/>
    <x v="0"/>
    <x v="5"/>
    <s v="blank"/>
    <s v=""/>
    <x v="0"/>
    <x v="3"/>
    <x v="2"/>
    <s v=""/>
  </r>
  <r>
    <s v="Bug"/>
    <s v="COR-5455"/>
    <s v="Mule Create Order Process API - Unable to create orders "/>
    <s v="Praveen Sundar"/>
    <s v="ramakrishna.dontha"/>
    <x v="0"/>
    <d v="2021-01-13T18:28:00"/>
    <d v="2021-01-21T18:01:00"/>
    <x v="0"/>
    <x v="2"/>
    <x v="0"/>
    <x v="1"/>
    <s v="blank"/>
    <s v=""/>
    <x v="0"/>
    <x v="3"/>
    <x v="2"/>
    <s v=""/>
  </r>
  <r>
    <s v="Bug"/>
    <s v="COR-5241"/>
    <s v="Create Order Process API -  TPT Orders are getting failed."/>
    <s v="ramakrishna.dontha"/>
    <s v="ramakrishna.dontha"/>
    <x v="0"/>
    <d v="2020-12-21T20:51:00"/>
    <d v="2021-01-11T17:20:00"/>
    <x v="0"/>
    <x v="0"/>
    <x v="0"/>
    <x v="1"/>
    <s v="blank"/>
    <s v=""/>
    <x v="0"/>
    <x v="3"/>
    <x v="2"/>
    <s v=""/>
  </r>
  <r>
    <s v="Bug"/>
    <s v="COR-5224"/>
    <s v="Create Order Process API - Payment information is not getting saved in EBS DB. "/>
    <s v="ramakrishna.dontha"/>
    <s v="ramakrishna.dontha"/>
    <x v="0"/>
    <d v="2020-12-17T13:42:00"/>
    <d v="2020-12-23T17:54:00"/>
    <x v="0"/>
    <x v="0"/>
    <x v="0"/>
    <x v="5"/>
    <s v="Data Mapping was not correct"/>
    <s v=""/>
    <x v="0"/>
    <x v="3"/>
    <x v="2"/>
    <s v=""/>
  </r>
  <r>
    <s v="Bug"/>
    <s v="COR-4999"/>
    <s v="Create Order Process API - Response is not coming in the flow Mule --&gt; EBS - Create Order in workflow transaction status table"/>
    <s v="praveena.polepeddi"/>
    <s v="praveena.polepeddi"/>
    <x v="0"/>
    <d v="2020-12-08T12:54:00"/>
    <d v="2020-12-09T17:50:00"/>
    <x v="3"/>
    <x v="0"/>
    <x v="0"/>
    <x v="5"/>
    <s v="blank"/>
    <s v=""/>
    <x v="0"/>
    <x v="3"/>
    <x v="2"/>
    <s v=""/>
  </r>
  <r>
    <s v="Bug"/>
    <s v="COR-4085"/>
    <s v="Create Order Process API - Order creation is failed in EBS. Failure status is displayed in aismm.Work flow transaction status table"/>
    <s v="praveena.polepeddi"/>
    <s v="praveena.polepeddi"/>
    <x v="0"/>
    <d v="2020-11-04T17:10:00"/>
    <d v="2020-12-09T17:29:00"/>
    <x v="4"/>
    <x v="2"/>
    <x v="0"/>
    <x v="9"/>
    <s v="Latency Issue"/>
    <s v=""/>
    <x v="0"/>
    <x v="3"/>
    <x v="2"/>
    <s v=""/>
  </r>
  <r>
    <s v="Bug"/>
    <s v="COR-3246"/>
    <s v="PM to PIM  Integration: Error records were found for Assets: TPT, Adjuncts and Full Book during full Load batch migration from PM to PIM"/>
    <s v="praveena.polepeddi"/>
    <s v="praveena.polepeddi"/>
    <x v="0"/>
    <d v="2020-09-24T18:56:00"/>
    <d v="2020-12-09T17:30:00"/>
    <x v="3"/>
    <x v="0"/>
    <x v="0"/>
    <x v="5"/>
    <s v="blank"/>
    <s v=""/>
    <x v="0"/>
    <x v="3"/>
    <x v="2"/>
    <s v=""/>
  </r>
  <r>
    <s v="Bug"/>
    <s v="COR-3245"/>
    <s v="Data Migration from MarkLogic to PIM - Sub-Committee Id values are missing in Content table even though value is available in Data Json"/>
    <s v="Surya Sirisetti"/>
    <s v="praveena.polepeddi"/>
    <x v="1"/>
    <d v="2020-09-24T18:48:00"/>
    <d v="2021-04-28T21:00:00"/>
    <x v="0"/>
    <x v="1"/>
    <x v="0"/>
    <x v="3"/>
    <s v="blank"/>
    <s v="Product owner (Pragathi) has priorotized other feature development ahead of this bug fix"/>
    <x v="2"/>
    <x v="3"/>
    <x v="2"/>
    <n v="0"/>
  </r>
  <r>
    <s v="Bug"/>
    <s v="COR-3068"/>
    <s v="Asset type: Full Book: Data Migration from PM to PIM : Content type: STP - Maximum records are failed during full load data migration"/>
    <s v="Chandrasekharan Jagadish"/>
    <s v="praveena.polepeddi"/>
    <x v="1"/>
    <d v="2020-09-17T21:46:00"/>
    <d v="2021-04-21T20:29:00"/>
    <x v="1"/>
    <x v="0"/>
    <x v="0"/>
    <x v="3"/>
    <s v="blank"/>
    <s v="???"/>
    <x v="2"/>
    <x v="3"/>
    <x v="2"/>
    <n v="0"/>
  </r>
  <r>
    <s v="Bug"/>
    <s v="COR-3067"/>
    <s v="Asset Type: Full Book: Data migration from PM to PIM databases: Issue with stocks in source (PM_PUBSCART) db"/>
    <s v="praveena.polepeddi"/>
    <s v="praveena.polepeddi"/>
    <x v="0"/>
    <d v="2020-09-17T21:39:00"/>
    <d v="2020-12-09T17:32:00"/>
    <x v="3"/>
    <x v="0"/>
    <x v="0"/>
    <x v="2"/>
    <s v="blank"/>
    <s v=""/>
    <x v="0"/>
    <x v="3"/>
    <x v="2"/>
    <s v=""/>
  </r>
  <r>
    <s v="Bug"/>
    <s v="COR-2912"/>
    <s v="MarkLogic Integration : Journal Article Download : Content Table: MainCommitteeId is populated NULL  for few content types "/>
    <s v="Surya Sirisetti"/>
    <s v="praveena.polepeddi"/>
    <x v="1"/>
    <d v="2020-09-10T11:26:00"/>
    <d v="2021-03-26T18:16:00"/>
    <x v="1"/>
    <x v="1"/>
    <x v="0"/>
    <x v="3"/>
    <s v="blank"/>
    <s v="Product owner (Pragathi) has priorotized other feature development ahead of this bug fix"/>
    <x v="2"/>
    <x v="3"/>
    <x v="2"/>
    <n v="0"/>
  </r>
  <r>
    <s v="Bug"/>
    <s v="COR-2732"/>
    <s v="COR-2022: Mulesoft - Manage Account and Contact API - Alternate Name is returned as null in response"/>
    <s v="Praveen Sundar"/>
    <s v="praveena.polepeddi"/>
    <x v="0"/>
    <d v="2020-09-02T17:42:00"/>
    <d v="2020-12-09T17:33:00"/>
    <x v="3"/>
    <x v="0"/>
    <x v="0"/>
    <x v="5"/>
    <s v="blank"/>
    <s v=""/>
    <x v="0"/>
    <x v="3"/>
    <x v="2"/>
    <s v=""/>
  </r>
  <r>
    <s v="Bug"/>
    <s v="COR-2171"/>
    <s v="Update Account API (System and Process API's) Fields &quot;REFERRAL CODE&quot; and &quot;MARKETING PREFERENCE&quot; are NOT getting updated with updated values through system and Process API"/>
    <s v="praveena.polepeddi"/>
    <s v="praveena.polepeddi"/>
    <x v="0"/>
    <d v="2020-08-14T22:42:00"/>
    <d v="2020-12-09T17:34:00"/>
    <x v="3"/>
    <x v="0"/>
    <x v="0"/>
    <x v="5"/>
    <s v="blank"/>
    <s v=""/>
    <x v="0"/>
    <x v="3"/>
    <x v="2"/>
    <s v=""/>
  </r>
  <r>
    <s v="Bug"/>
    <s v="COR-2160"/>
    <s v="EBS BOM Mulesoft Integration - Inactive child items are migrated to PIM db(Product Kit) table post running incremental load  from EBS BOM to PIM DB"/>
    <s v="praveena.polepeddi"/>
    <s v="praveena.polepeddi"/>
    <x v="0"/>
    <d v="2020-08-14T19:17:00"/>
    <d v="2020-12-10T16:25:00"/>
    <x v="0"/>
    <x v="2"/>
    <x v="0"/>
    <x v="2"/>
    <s v="blank"/>
    <s v=""/>
    <x v="0"/>
    <x v="3"/>
    <x v="2"/>
    <s v=""/>
  </r>
  <r>
    <s v="Bug"/>
    <s v="COR-2044"/>
    <s v="Create Account Process API - New attributes are NOT getting updated in EBS while triggering request to create account process API"/>
    <s v="praveena.polepeddi"/>
    <s v="praveena.polepeddi"/>
    <x v="0"/>
    <d v="2020-08-11T19:45:00"/>
    <d v="2020-12-09T17:36:00"/>
    <x v="3"/>
    <x v="2"/>
    <x v="0"/>
    <x v="5"/>
    <s v="blank"/>
    <s v=""/>
    <x v="0"/>
    <x v="3"/>
    <x v="2"/>
    <s v=""/>
  </r>
  <r>
    <s v="Bug"/>
    <s v="COR-2026"/>
    <s v="Create Account Process API: Error message returned in response are NOT in Proper format when  Account Id(which doesn't exist in MAE) is passed in request"/>
    <s v="praveena.polepeddi"/>
    <s v="praveena.polepeddi"/>
    <x v="0"/>
    <d v="2020-08-11T13:22:00"/>
    <d v="2020-12-09T17:36:00"/>
    <x v="3"/>
    <x v="0"/>
    <x v="0"/>
    <x v="0"/>
    <s v="blank"/>
    <s v=""/>
    <x v="0"/>
    <x v="3"/>
    <x v="2"/>
    <s v=""/>
  </r>
  <r>
    <s v="Bug"/>
    <s v="COR-1941"/>
    <s v="Create Account - EBS API - Site use id's are NOT returned in response for Org Account number"/>
    <s v="praveena.polepeddi"/>
    <s v="praveena.polepeddi"/>
    <x v="0"/>
    <d v="2020-08-06T12:42:00"/>
    <d v="2020-12-09T17:38:00"/>
    <x v="1"/>
    <x v="0"/>
    <x v="0"/>
    <x v="3"/>
    <s v="blank"/>
    <s v=""/>
    <x v="0"/>
    <x v="3"/>
    <x v="2"/>
    <s v=""/>
  </r>
  <r>
    <s v="Bug"/>
    <s v="COR-1937"/>
    <s v="Create Account - Mule API's - Time out error is returned in response for Create Account system API"/>
    <s v="praveena.polepeddi"/>
    <s v="praveena.polepeddi"/>
    <x v="0"/>
    <d v="2020-08-06T08:12:00"/>
    <d v="2020-12-09T17:38:00"/>
    <x v="3"/>
    <x v="2"/>
    <x v="0"/>
    <x v="3"/>
    <s v="blank"/>
    <s v=""/>
    <x v="0"/>
    <x v="3"/>
    <x v="2"/>
    <s v=""/>
  </r>
  <r>
    <s v="Bug"/>
    <s v="COR-1903"/>
    <s v="Create Order Prepayment Mule API: Timeout error is returned in response when triggering request to Create Order API"/>
    <s v="praveena.polepeddi"/>
    <s v="praveena.polepeddi"/>
    <x v="0"/>
    <d v="2020-08-04T22:35:00"/>
    <d v="2020-12-09T17:39:00"/>
    <x v="1"/>
    <x v="0"/>
    <x v="0"/>
    <x v="3"/>
    <s v="blank"/>
    <s v=""/>
    <x v="0"/>
    <x v="3"/>
    <x v="2"/>
    <s v=""/>
  </r>
  <r>
    <s v="Bug"/>
    <s v="COR-1882"/>
    <s v="APISERO: EBS and Mule API's-Unauthorised error is coming in response for Mule API's"/>
    <s v="Praveen Sundar"/>
    <s v="praveena.polepeddi"/>
    <x v="0"/>
    <d v="2020-08-04T15:55:00"/>
    <d v="2020-11-25T12:45:00"/>
    <x v="4"/>
    <x v="2"/>
    <x v="0"/>
    <x v="3"/>
    <s v="blank"/>
    <s v=""/>
    <x v="0"/>
    <x v="3"/>
    <x v="2"/>
    <s v=""/>
  </r>
  <r>
    <s v="Bug"/>
    <s v="COR-1829"/>
    <s v="Get Account details Mule API: Time out error returned from EBS while triggering request to Get Account details Mule APi"/>
    <s v="praveena.polepeddi"/>
    <s v="praveena.polepeddi"/>
    <x v="0"/>
    <d v="2020-07-31T16:42:00"/>
    <d v="2020-12-09T17:40:00"/>
    <x v="0"/>
    <x v="0"/>
    <x v="0"/>
    <x v="5"/>
    <s v="blank"/>
    <s v=""/>
    <x v="0"/>
    <x v="3"/>
    <x v="2"/>
    <s v=""/>
  </r>
  <r>
    <s v="Bug"/>
    <s v="COR-1719"/>
    <s v="COR-1625 : Mule Process API Update Account (Apisero) : MAE Connectivity Error is returned in response while updating account details in MAE"/>
    <s v="praveena.polepeddi"/>
    <s v="praveena.polepeddi"/>
    <x v="0"/>
    <d v="2020-07-28T13:39:00"/>
    <d v="2020-12-09T17:44:00"/>
    <x v="3"/>
    <x v="2"/>
    <x v="0"/>
    <x v="0"/>
    <s v="blank"/>
    <s v=""/>
    <x v="0"/>
    <x v="3"/>
    <x v="2"/>
    <s v=""/>
  </r>
  <r>
    <s v="Bug"/>
    <s v="COR-1709"/>
    <s v="COR-1625: Mule Process API Update Account (Apisero) : Error response returned while triggering request to Mule Update Account API"/>
    <s v="praveena.polepeddi"/>
    <s v="praveena.polepeddi"/>
    <x v="0"/>
    <d v="2020-07-28T12:11:00"/>
    <d v="2020-12-09T17:45:00"/>
    <x v="4"/>
    <x v="2"/>
    <x v="0"/>
    <x v="5"/>
    <s v="blank"/>
    <s v=""/>
    <x v="0"/>
    <x v="3"/>
    <x v="2"/>
    <s v=""/>
  </r>
  <r>
    <s v="Bug"/>
    <s v="COR-1524"/>
    <s v="APISERO- COR-1175: Create Account Process API - B2B(Organization) Account -Fields not getting updated in EBS UI and EBS DB"/>
    <s v="praveena.polepeddi"/>
    <s v="praveena.polepeddi"/>
    <x v="0"/>
    <d v="2020-07-20T15:10:00"/>
    <d v="2020-12-09T17:52:00"/>
    <x v="0"/>
    <x v="0"/>
    <x v="0"/>
    <x v="5"/>
    <s v="blank"/>
    <s v=""/>
    <x v="0"/>
    <x v="3"/>
    <x v="2"/>
    <s v=""/>
  </r>
  <r>
    <s v="Bug"/>
    <s v="COR-1051"/>
    <s v="APISERO - Create Account and User API - Getting error response while creating a new Individual Account with existing user"/>
    <s v="praveena.polepeddi"/>
    <s v="praveena.polepeddi"/>
    <x v="0"/>
    <d v="2020-06-23T21:03:00"/>
    <d v="2020-12-09T17:46:00"/>
    <x v="0"/>
    <x v="1"/>
    <x v="0"/>
    <x v="0"/>
    <s v="blank"/>
    <s v=""/>
    <x v="0"/>
    <x v="3"/>
    <x v="2"/>
    <s v=""/>
  </r>
  <r>
    <m/>
    <m/>
    <m/>
    <m/>
    <m/>
    <x v="5"/>
    <m/>
    <m/>
    <x v="5"/>
    <x v="6"/>
    <x v="5"/>
    <x v="10"/>
    <m/>
    <m/>
    <x v="24"/>
    <x v="10"/>
    <x v="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CA22BC-CD88-46C1-A524-5F33EFB9555B}" name="PivotTable2" cacheId="5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roject">
  <location ref="A19:D24" firstHeaderRow="1" firstDataRow="2" firstDataCol="1" rowPageCount="3" colPageCount="1"/>
  <pivotFields count="18">
    <pivotField dataField="1" showAll="0"/>
    <pivotField showAll="0"/>
    <pivotField showAll="0"/>
    <pivotField showAll="0"/>
    <pivotField showAll="0"/>
    <pivotField axis="axisPage" multipleItemSelectionAllowed="1" showAll="0">
      <items count="12">
        <item x="4"/>
        <item h="1" x="0"/>
        <item m="1" x="6"/>
        <item m="1" x="10"/>
        <item x="3"/>
        <item m="1" x="9"/>
        <item x="2"/>
        <item m="1" x="7"/>
        <item x="1"/>
        <item m="1" x="8"/>
        <item x="5"/>
        <item t="default"/>
      </items>
    </pivotField>
    <pivotField showAll="0"/>
    <pivotField showAll="0"/>
    <pivotField axis="axisCol" showAll="0">
      <items count="7">
        <item x="2"/>
        <item x="3"/>
        <item x="1"/>
        <item x="0"/>
        <item x="4"/>
        <item x="5"/>
        <item t="default"/>
      </items>
    </pivotField>
    <pivotField axis="axisPage" multipleItemSelectionAllowed="1" showAll="0">
      <items count="8">
        <item h="1" x="5"/>
        <item h="1" x="3"/>
        <item h="1" x="2"/>
        <item x="1"/>
        <item h="1" x="0"/>
        <item h="1" x="4"/>
        <item h="1" x="6"/>
        <item t="default"/>
      </items>
    </pivotField>
    <pivotField showAll="0"/>
    <pivotField showAll="0"/>
    <pivotField showAll="0"/>
    <pivotField showAll="0"/>
    <pivotField showAll="0"/>
    <pivotField axis="axisPage" multipleItemSelectionAllowed="1" showAll="0">
      <items count="16">
        <item h="1" m="1" x="12"/>
        <item h="1" m="1" x="13"/>
        <item m="1" x="11"/>
        <item m="1" x="14"/>
        <item h="1" x="10"/>
        <item h="1" x="4"/>
        <item h="1" x="6"/>
        <item h="1" x="7"/>
        <item x="8"/>
        <item x="9"/>
        <item x="0"/>
        <item x="1"/>
        <item x="3"/>
        <item h="1" x="5"/>
        <item x="2"/>
        <item t="default"/>
      </items>
    </pivotField>
    <pivotField axis="axisRow" showAll="0">
      <items count="5">
        <item x="2"/>
        <item x="1"/>
        <item x="0"/>
        <item h="1" x="3"/>
        <item t="default"/>
      </items>
    </pivotField>
    <pivotField showAll="0"/>
  </pivotFields>
  <rowFields count="1">
    <field x="16"/>
  </rowFields>
  <rowItems count="4">
    <i>
      <x/>
    </i>
    <i>
      <x v="1"/>
    </i>
    <i>
      <x v="2"/>
    </i>
    <i t="grand">
      <x/>
    </i>
  </rowItems>
  <colFields count="1">
    <field x="8"/>
  </colFields>
  <colItems count="3">
    <i>
      <x v="2"/>
    </i>
    <i>
      <x v="3"/>
    </i>
    <i t="grand">
      <x/>
    </i>
  </colItems>
  <pageFields count="3">
    <pageField fld="15" hier="-1"/>
    <pageField fld="9" hier="-1"/>
    <pageField fld="5" hier="-1"/>
  </pageFields>
  <dataFields count="1">
    <dataField name="Count of Issue Type" fld="0" subtotal="count" baseField="0" baseItem="0"/>
  </dataFields>
  <formats count="10">
    <format dxfId="27">
      <pivotArea type="all" dataOnly="0" outline="0" fieldPosition="0"/>
    </format>
    <format dxfId="26">
      <pivotArea outline="0" collapsedLevelsAreSubtotals="1" fieldPosition="0"/>
    </format>
    <format dxfId="25">
      <pivotArea type="origin" dataOnly="0" labelOnly="1" outline="0" fieldPosition="0"/>
    </format>
    <format dxfId="24">
      <pivotArea field="8" type="button" dataOnly="0" labelOnly="1" outline="0" axis="axisCol" fieldPosition="0"/>
    </format>
    <format dxfId="23">
      <pivotArea type="topRight" dataOnly="0" labelOnly="1" outline="0" fieldPosition="0"/>
    </format>
    <format dxfId="22">
      <pivotArea field="16" type="button" dataOnly="0" labelOnly="1" outline="0" axis="axisRow" fieldPosition="0"/>
    </format>
    <format dxfId="21">
      <pivotArea dataOnly="0" labelOnly="1" fieldPosition="0">
        <references count="1">
          <reference field="16" count="0"/>
        </references>
      </pivotArea>
    </format>
    <format dxfId="20">
      <pivotArea dataOnly="0" labelOnly="1" grandRow="1" outline="0" fieldPosition="0"/>
    </format>
    <format dxfId="19">
      <pivotArea dataOnly="0" labelOnly="1" fieldPosition="0">
        <references count="1">
          <reference field="8" count="4">
            <x v="0"/>
            <x v="1"/>
            <x v="2"/>
            <x v="3"/>
          </reference>
        </references>
      </pivotArea>
    </format>
    <format dxfId="18">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5BE656-4D9A-4FBD-AD4F-2B7D57FBEBC7}" name="PivotTable3" cacheId="5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olHeaderCaption="">
  <location ref="A27:E38" firstHeaderRow="1" firstDataRow="2" firstDataCol="1"/>
  <pivotFields count="18">
    <pivotField showAll="0"/>
    <pivotField dataField="1" showAll="0"/>
    <pivotField showAll="0"/>
    <pivotField showAll="0"/>
    <pivotField showAll="0"/>
    <pivotField showAll="0"/>
    <pivotField showAll="0"/>
    <pivotField showAll="0"/>
    <pivotField showAll="0"/>
    <pivotField showAll="0"/>
    <pivotField showAll="0"/>
    <pivotField axis="axisRow" showAll="0">
      <items count="12">
        <item x="5"/>
        <item x="3"/>
        <item x="6"/>
        <item x="0"/>
        <item x="1"/>
        <item x="4"/>
        <item x="9"/>
        <item x="7"/>
        <item x="2"/>
        <item h="1" x="10"/>
        <item h="1" x="8"/>
        <item t="default"/>
      </items>
    </pivotField>
    <pivotField showAll="0"/>
    <pivotField showAll="0"/>
    <pivotField showAll="0"/>
    <pivotField showAll="0"/>
    <pivotField axis="axisCol" showAll="0">
      <items count="5">
        <item x="2"/>
        <item x="1"/>
        <item x="0"/>
        <item h="1" x="3"/>
        <item t="default"/>
      </items>
    </pivotField>
    <pivotField showAll="0"/>
  </pivotFields>
  <rowFields count="1">
    <field x="11"/>
  </rowFields>
  <rowItems count="10">
    <i>
      <x/>
    </i>
    <i>
      <x v="1"/>
    </i>
    <i>
      <x v="2"/>
    </i>
    <i>
      <x v="3"/>
    </i>
    <i>
      <x v="4"/>
    </i>
    <i>
      <x v="5"/>
    </i>
    <i>
      <x v="6"/>
    </i>
    <i>
      <x v="7"/>
    </i>
    <i>
      <x v="8"/>
    </i>
    <i t="grand">
      <x/>
    </i>
  </rowItems>
  <colFields count="1">
    <field x="16"/>
  </colFields>
  <colItems count="4">
    <i>
      <x/>
    </i>
    <i>
      <x v="1"/>
    </i>
    <i>
      <x v="2"/>
    </i>
    <i t="grand">
      <x/>
    </i>
  </colItems>
  <dataFields count="1">
    <dataField name="Count of Issues" fld="1" subtotal="count" baseField="0" baseItem="0"/>
  </dataFields>
  <formats count="10">
    <format dxfId="37">
      <pivotArea type="all" dataOnly="0" outline="0" fieldPosition="0"/>
    </format>
    <format dxfId="36">
      <pivotArea outline="0" collapsedLevelsAreSubtotals="1" fieldPosition="0"/>
    </format>
    <format dxfId="35">
      <pivotArea type="origin" dataOnly="0" labelOnly="1" outline="0" fieldPosition="0"/>
    </format>
    <format dxfId="34">
      <pivotArea field="16" type="button" dataOnly="0" labelOnly="1" outline="0" axis="axisCol" fieldPosition="0"/>
    </format>
    <format dxfId="33">
      <pivotArea type="topRight" dataOnly="0" labelOnly="1" outline="0" fieldPosition="0"/>
    </format>
    <format dxfId="32">
      <pivotArea field="11" type="button" dataOnly="0" labelOnly="1" outline="0" axis="axisRow" fieldPosition="0"/>
    </format>
    <format dxfId="31">
      <pivotArea dataOnly="0" labelOnly="1" fieldPosition="0">
        <references count="1">
          <reference field="11" count="0"/>
        </references>
      </pivotArea>
    </format>
    <format dxfId="30">
      <pivotArea dataOnly="0" labelOnly="1" grandRow="1" outline="0" fieldPosition="0"/>
    </format>
    <format dxfId="29">
      <pivotArea dataOnly="0" labelOnly="1" fieldPosition="0">
        <references count="1">
          <reference field="16" count="0"/>
        </references>
      </pivotArea>
    </format>
    <format dxfId="28">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736B12-CEBB-4885-930A-BE92FC20667C}" name="PivotTable1" cacheId="5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roject">
  <location ref="A7:F12" firstHeaderRow="1" firstDataRow="2" firstDataCol="1" rowPageCount="3" colPageCount="1"/>
  <pivotFields count="18">
    <pivotField dataField="1" showAll="0"/>
    <pivotField showAll="0"/>
    <pivotField showAll="0"/>
    <pivotField showAll="0"/>
    <pivotField showAll="0"/>
    <pivotField axis="axisPage" multipleItemSelectionAllowed="1" showAll="0">
      <items count="12">
        <item x="4"/>
        <item h="1" x="0"/>
        <item m="1" x="6"/>
        <item m="1" x="10"/>
        <item x="3"/>
        <item m="1" x="9"/>
        <item x="2"/>
        <item m="1" x="7"/>
        <item x="1"/>
        <item m="1" x="8"/>
        <item x="5"/>
        <item t="default"/>
      </items>
    </pivotField>
    <pivotField showAll="0"/>
    <pivotField showAll="0"/>
    <pivotField axis="axisCol" showAll="0">
      <items count="7">
        <item x="2"/>
        <item x="3"/>
        <item x="1"/>
        <item x="0"/>
        <item x="4"/>
        <item x="5"/>
        <item t="default"/>
      </items>
    </pivotField>
    <pivotField axis="axisPage" multipleItemSelectionAllowed="1" showAll="0">
      <items count="8">
        <item x="5"/>
        <item x="3"/>
        <item x="2"/>
        <item h="1" x="1"/>
        <item x="0"/>
        <item x="4"/>
        <item x="6"/>
        <item t="default"/>
      </items>
    </pivotField>
    <pivotField showAll="0"/>
    <pivotField showAll="0"/>
    <pivotField showAll="0"/>
    <pivotField showAll="0"/>
    <pivotField showAll="0"/>
    <pivotField axis="axisPage" multipleItemSelectionAllowed="1" showAll="0">
      <items count="16">
        <item h="1" m="1" x="12"/>
        <item h="1" m="1" x="13"/>
        <item m="1" x="11"/>
        <item m="1" x="14"/>
        <item h="1" x="10"/>
        <item h="1" x="4"/>
        <item h="1" x="6"/>
        <item h="1" x="7"/>
        <item x="8"/>
        <item x="9"/>
        <item x="0"/>
        <item x="1"/>
        <item x="3"/>
        <item h="1" x="5"/>
        <item x="2"/>
        <item t="default"/>
      </items>
    </pivotField>
    <pivotField axis="axisRow" showAll="0">
      <items count="5">
        <item x="2"/>
        <item x="1"/>
        <item x="0"/>
        <item h="1" x="3"/>
        <item t="default"/>
      </items>
    </pivotField>
    <pivotField showAll="0"/>
  </pivotFields>
  <rowFields count="1">
    <field x="16"/>
  </rowFields>
  <rowItems count="4">
    <i>
      <x/>
    </i>
    <i>
      <x v="1"/>
    </i>
    <i>
      <x v="2"/>
    </i>
    <i t="grand">
      <x/>
    </i>
  </rowItems>
  <colFields count="1">
    <field x="8"/>
  </colFields>
  <colItems count="5">
    <i>
      <x/>
    </i>
    <i>
      <x v="1"/>
    </i>
    <i>
      <x v="2"/>
    </i>
    <i>
      <x v="3"/>
    </i>
    <i t="grand">
      <x/>
    </i>
  </colItems>
  <pageFields count="3">
    <pageField fld="15" hier="-1"/>
    <pageField fld="9" hier="-1"/>
    <pageField fld="5" hier="-1"/>
  </pageFields>
  <dataFields count="1">
    <dataField name="Count of Issue Type" fld="0" subtotal="count" baseField="0" baseItem="0"/>
  </dataFields>
  <formats count="10">
    <format dxfId="47">
      <pivotArea type="all" dataOnly="0" outline="0" fieldPosition="0"/>
    </format>
    <format dxfId="46">
      <pivotArea outline="0" collapsedLevelsAreSubtotals="1" fieldPosition="0"/>
    </format>
    <format dxfId="45">
      <pivotArea type="origin" dataOnly="0" labelOnly="1" outline="0" fieldPosition="0"/>
    </format>
    <format dxfId="44">
      <pivotArea field="8" type="button" dataOnly="0" labelOnly="1" outline="0" axis="axisCol" fieldPosition="0"/>
    </format>
    <format dxfId="43">
      <pivotArea type="topRight" dataOnly="0" labelOnly="1" outline="0" fieldPosition="0"/>
    </format>
    <format dxfId="42">
      <pivotArea field="16" type="button" dataOnly="0" labelOnly="1" outline="0" axis="axisRow" fieldPosition="0"/>
    </format>
    <format dxfId="41">
      <pivotArea dataOnly="0" labelOnly="1" fieldPosition="0">
        <references count="1">
          <reference field="16" count="0"/>
        </references>
      </pivotArea>
    </format>
    <format dxfId="40">
      <pivotArea dataOnly="0" labelOnly="1" grandRow="1" outline="0" fieldPosition="0"/>
    </format>
    <format dxfId="39">
      <pivotArea dataOnly="0" labelOnly="1" fieldPosition="0">
        <references count="1">
          <reference field="8" count="4">
            <x v="0"/>
            <x v="1"/>
            <x v="2"/>
            <x v="3"/>
          </reference>
        </references>
      </pivotArea>
    </format>
    <format dxfId="38">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5BB005-57FE-4984-8A54-42B7F0EC0359}" name="PivotTable4" cacheId="5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60:D67" firstHeaderRow="1" firstDataRow="2" firstDataCol="1" rowPageCount="3" colPageCount="1"/>
  <pivotFields count="18">
    <pivotField showAll="0"/>
    <pivotField dataField="1" showAll="0"/>
    <pivotField showAll="0"/>
    <pivotField showAll="0"/>
    <pivotField showAll="0"/>
    <pivotField axis="axisPage" multipleItemSelectionAllowed="1" showAll="0">
      <items count="12">
        <item x="4"/>
        <item h="1" x="0"/>
        <item m="1" x="6"/>
        <item m="1" x="10"/>
        <item x="3"/>
        <item m="1" x="9"/>
        <item x="2"/>
        <item m="1" x="7"/>
        <item x="1"/>
        <item m="1" x="8"/>
        <item x="5"/>
        <item t="default"/>
      </items>
    </pivotField>
    <pivotField showAll="0"/>
    <pivotField showAll="0"/>
    <pivotField showAll="0"/>
    <pivotField showAll="0"/>
    <pivotField axis="axisPage" showAll="0">
      <items count="7">
        <item x="2"/>
        <item x="3"/>
        <item x="0"/>
        <item x="1"/>
        <item x="5"/>
        <item x="4"/>
        <item t="default"/>
      </items>
    </pivotField>
    <pivotField showAll="0"/>
    <pivotField showAll="0"/>
    <pivotField showAll="0"/>
    <pivotField axis="axisCol" showAll="0">
      <items count="26">
        <item x="2"/>
        <item x="0"/>
        <item x="4"/>
        <item x="5"/>
        <item x="11"/>
        <item x="10"/>
        <item x="8"/>
        <item x="7"/>
        <item x="9"/>
        <item x="6"/>
        <item x="1"/>
        <item x="13"/>
        <item x="16"/>
        <item x="24"/>
        <item x="12"/>
        <item x="17"/>
        <item x="18"/>
        <item x="19"/>
        <item x="20"/>
        <item x="21"/>
        <item x="22"/>
        <item x="23"/>
        <item x="14"/>
        <item x="15"/>
        <item x="3"/>
        <item t="default"/>
      </items>
    </pivotField>
    <pivotField axis="axisRow" showAll="0">
      <items count="16">
        <item m="1" x="12"/>
        <item m="1" x="13"/>
        <item m="1" x="11"/>
        <item m="1" x="14"/>
        <item x="10"/>
        <item x="4"/>
        <item x="6"/>
        <item x="7"/>
        <item x="8"/>
        <item x="9"/>
        <item x="0"/>
        <item x="1"/>
        <item x="3"/>
        <item x="5"/>
        <item x="2"/>
        <item t="default"/>
      </items>
    </pivotField>
    <pivotField axis="axisPage" showAll="0">
      <items count="5">
        <item x="2"/>
        <item x="1"/>
        <item x="0"/>
        <item x="3"/>
        <item t="default"/>
      </items>
    </pivotField>
    <pivotField showAll="0"/>
  </pivotFields>
  <rowFields count="1">
    <field x="15"/>
  </rowFields>
  <rowItems count="6">
    <i>
      <x v="5"/>
    </i>
    <i>
      <x v="9"/>
    </i>
    <i>
      <x v="10"/>
    </i>
    <i>
      <x v="12"/>
    </i>
    <i>
      <x v="14"/>
    </i>
    <i t="grand">
      <x/>
    </i>
  </rowItems>
  <colFields count="1">
    <field x="14"/>
  </colFields>
  <colItems count="3">
    <i>
      <x/>
    </i>
    <i>
      <x v="1"/>
    </i>
    <i t="grand">
      <x/>
    </i>
  </colItems>
  <pageFields count="3">
    <pageField fld="16" item="0" hier="-1"/>
    <pageField fld="5" hier="-1"/>
    <pageField fld="10" hier="-1"/>
  </pageFields>
  <dataFields count="1">
    <dataField name="Count of Key"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9EF1067-1678-4F9B-99CB-88E74CDEFF18}" name="PivotTable3" cacheId="5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4:D48" firstHeaderRow="1" firstDataRow="2" firstDataCol="1" rowPageCount="3" colPageCount="1"/>
  <pivotFields count="18">
    <pivotField showAll="0"/>
    <pivotField dataField="1" showAll="0"/>
    <pivotField showAll="0"/>
    <pivotField showAll="0"/>
    <pivotField showAll="0"/>
    <pivotField axis="axisPage" multipleItemSelectionAllowed="1" showAll="0">
      <items count="12">
        <item x="4"/>
        <item h="1" x="0"/>
        <item m="1" x="6"/>
        <item m="1" x="10"/>
        <item x="3"/>
        <item m="1" x="9"/>
        <item x="2"/>
        <item m="1" x="7"/>
        <item x="1"/>
        <item m="1" x="8"/>
        <item x="5"/>
        <item t="default"/>
      </items>
    </pivotField>
    <pivotField showAll="0"/>
    <pivotField showAll="0"/>
    <pivotField showAll="0"/>
    <pivotField showAll="0"/>
    <pivotField axis="axisPage" showAll="0">
      <items count="7">
        <item x="2"/>
        <item x="3"/>
        <item x="0"/>
        <item x="1"/>
        <item x="5"/>
        <item x="4"/>
        <item t="default"/>
      </items>
    </pivotField>
    <pivotField showAll="0"/>
    <pivotField showAll="0"/>
    <pivotField showAll="0"/>
    <pivotField axis="axisCol" showAll="0">
      <items count="26">
        <item x="2"/>
        <item x="0"/>
        <item x="4"/>
        <item x="5"/>
        <item x="11"/>
        <item x="10"/>
        <item x="8"/>
        <item x="7"/>
        <item x="9"/>
        <item x="6"/>
        <item x="1"/>
        <item x="13"/>
        <item x="16"/>
        <item x="24"/>
        <item x="12"/>
        <item x="17"/>
        <item x="18"/>
        <item x="19"/>
        <item x="20"/>
        <item x="21"/>
        <item x="22"/>
        <item x="23"/>
        <item x="14"/>
        <item x="15"/>
        <item x="3"/>
        <item t="default"/>
      </items>
    </pivotField>
    <pivotField axis="axisRow" showAll="0">
      <items count="16">
        <item m="1" x="12"/>
        <item m="1" x="13"/>
        <item m="1" x="11"/>
        <item m="1" x="14"/>
        <item x="10"/>
        <item x="4"/>
        <item x="6"/>
        <item x="7"/>
        <item x="8"/>
        <item x="9"/>
        <item x="0"/>
        <item x="1"/>
        <item x="3"/>
        <item x="5"/>
        <item x="2"/>
        <item t="default"/>
      </items>
    </pivotField>
    <pivotField axis="axisPage" showAll="0">
      <items count="5">
        <item x="2"/>
        <item x="1"/>
        <item x="0"/>
        <item x="3"/>
        <item t="default"/>
      </items>
    </pivotField>
    <pivotField showAll="0"/>
  </pivotFields>
  <rowFields count="1">
    <field x="15"/>
  </rowFields>
  <rowItems count="3">
    <i>
      <x v="11"/>
    </i>
    <i>
      <x v="12"/>
    </i>
    <i t="grand">
      <x/>
    </i>
  </rowItems>
  <colFields count="1">
    <field x="14"/>
  </colFields>
  <colItems count="3">
    <i>
      <x/>
    </i>
    <i>
      <x v="24"/>
    </i>
    <i t="grand">
      <x/>
    </i>
  </colItems>
  <pageFields count="3">
    <pageField fld="16" item="2" hier="-1"/>
    <pageField fld="5" hier="-1"/>
    <pageField fld="10" hier="-1"/>
  </pageFields>
  <dataFields count="1">
    <dataField name="Count of Key"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D2421BE-B300-40B9-B93F-6EEABAA8EEAE}" name="PivotTable2" cacheId="5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6:F36" firstHeaderRow="1" firstDataRow="2" firstDataCol="1" rowPageCount="2" colPageCount="1"/>
  <pivotFields count="18">
    <pivotField showAll="0"/>
    <pivotField dataField="1" showAll="0"/>
    <pivotField showAll="0"/>
    <pivotField showAll="0"/>
    <pivotField showAll="0"/>
    <pivotField axis="axisCol" multipleItemSelectionAllowed="1" showAll="0">
      <items count="12">
        <item x="4"/>
        <item h="1" x="0"/>
        <item m="1" x="6"/>
        <item m="1" x="10"/>
        <item x="3"/>
        <item m="1" x="9"/>
        <item x="2"/>
        <item m="1" x="7"/>
        <item x="1"/>
        <item m="1" x="8"/>
        <item x="5"/>
        <item t="default"/>
      </items>
    </pivotField>
    <pivotField showAll="0"/>
    <pivotField showAll="0"/>
    <pivotField showAll="0"/>
    <pivotField showAll="0"/>
    <pivotField axis="axisPage" showAll="0">
      <items count="7">
        <item x="2"/>
        <item x="3"/>
        <item x="0"/>
        <item x="1"/>
        <item x="5"/>
        <item x="4"/>
        <item t="default"/>
      </items>
    </pivotField>
    <pivotField showAll="0"/>
    <pivotField showAll="0"/>
    <pivotField showAll="0"/>
    <pivotField showAll="0"/>
    <pivotField axis="axisRow" showAll="0">
      <items count="16">
        <item m="1" x="12"/>
        <item m="1" x="13"/>
        <item m="1" x="11"/>
        <item m="1" x="14"/>
        <item x="10"/>
        <item x="4"/>
        <item x="6"/>
        <item x="7"/>
        <item x="8"/>
        <item x="9"/>
        <item x="0"/>
        <item x="1"/>
        <item x="3"/>
        <item x="5"/>
        <item x="2"/>
        <item t="default"/>
      </items>
    </pivotField>
    <pivotField axis="axisPage" showAll="0">
      <items count="5">
        <item x="2"/>
        <item x="1"/>
        <item x="0"/>
        <item x="3"/>
        <item t="default"/>
      </items>
    </pivotField>
    <pivotField showAll="0"/>
  </pivotFields>
  <rowFields count="1">
    <field x="15"/>
  </rowFields>
  <rowItems count="9">
    <i>
      <x v="5"/>
    </i>
    <i>
      <x v="7"/>
    </i>
    <i>
      <x v="8"/>
    </i>
    <i>
      <x v="9"/>
    </i>
    <i>
      <x v="10"/>
    </i>
    <i>
      <x v="12"/>
    </i>
    <i>
      <x v="13"/>
    </i>
    <i>
      <x v="14"/>
    </i>
    <i t="grand">
      <x/>
    </i>
  </rowItems>
  <colFields count="1">
    <field x="5"/>
  </colFields>
  <colItems count="5">
    <i>
      <x/>
    </i>
    <i>
      <x v="4"/>
    </i>
    <i>
      <x v="6"/>
    </i>
    <i>
      <x v="8"/>
    </i>
    <i t="grand">
      <x/>
    </i>
  </colItems>
  <pageFields count="2">
    <pageField fld="16" item="1" hier="-1"/>
    <pageField fld="10" hier="-1"/>
  </pageFields>
  <dataFields count="1">
    <dataField name="Count of Key" fld="1" subtotal="count" baseField="0" baseItem="0"/>
  </dataFields>
  <formats count="12">
    <format dxfId="17">
      <pivotArea type="all" dataOnly="0" outline="0" fieldPosition="0"/>
    </format>
    <format dxfId="16">
      <pivotArea outline="0" collapsedLevelsAreSubtotals="1" fieldPosition="0"/>
    </format>
    <format dxfId="15">
      <pivotArea type="origin" dataOnly="0" labelOnly="1" outline="0" fieldPosition="0"/>
    </format>
    <format dxfId="14">
      <pivotArea field="5" type="button" dataOnly="0" labelOnly="1" outline="0" axis="axisCol" fieldPosition="0"/>
    </format>
    <format dxfId="13">
      <pivotArea type="topRight" dataOnly="0" labelOnly="1" outline="0" fieldPosition="0"/>
    </format>
    <format dxfId="12">
      <pivotArea field="15" type="button" dataOnly="0" labelOnly="1" outline="0" axis="axisRow" fieldPosition="0"/>
    </format>
    <format dxfId="11">
      <pivotArea dataOnly="0" labelOnly="1" fieldPosition="0">
        <references count="1">
          <reference field="15" count="8">
            <x v="5"/>
            <x v="6"/>
            <x v="7"/>
            <x v="8"/>
            <x v="9"/>
            <x v="11"/>
            <x v="12"/>
            <x v="13"/>
          </reference>
        </references>
      </pivotArea>
    </format>
    <format dxfId="10">
      <pivotArea dataOnly="0" labelOnly="1" grandRow="1" outline="0" fieldPosition="0"/>
    </format>
    <format dxfId="9">
      <pivotArea dataOnly="0" labelOnly="1" fieldPosition="0">
        <references count="1">
          <reference field="5" count="7">
            <x v="0"/>
            <x v="3"/>
            <x v="4"/>
            <x v="6"/>
            <x v="7"/>
            <x v="8"/>
            <x v="9"/>
          </reference>
        </references>
      </pivotArea>
    </format>
    <format dxfId="8">
      <pivotArea dataOnly="0" labelOnly="1" grandCol="1" outline="0" fieldPosition="0"/>
    </format>
    <format dxfId="7">
      <pivotArea dataOnly="0" labelOnly="1" outline="0" fieldPosition="0">
        <references count="1">
          <reference field="16" count="1">
            <x v="1"/>
          </reference>
        </references>
      </pivotArea>
    </format>
    <format dxfId="6">
      <pivotArea dataOnly="0" labelOnly="1" outline="0" fieldPosition="0">
        <references count="1">
          <reference field="16"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0F0C1FE-8CBC-40C1-84EA-E11ECC5AFB5C}" name="PivotTable1" cacheId="5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K17" firstHeaderRow="1" firstDataRow="2" firstDataCol="1" rowPageCount="3" colPageCount="1"/>
  <pivotFields count="18">
    <pivotField showAll="0"/>
    <pivotField dataField="1" showAll="0"/>
    <pivotField showAll="0"/>
    <pivotField showAll="0"/>
    <pivotField showAll="0"/>
    <pivotField axis="axisPage" multipleItemSelectionAllowed="1" showAll="0">
      <items count="12">
        <item x="4"/>
        <item h="1" x="0"/>
        <item m="1" x="6"/>
        <item m="1" x="10"/>
        <item x="3"/>
        <item m="1" x="9"/>
        <item x="2"/>
        <item m="1" x="7"/>
        <item x="1"/>
        <item m="1" x="8"/>
        <item x="5"/>
        <item t="default"/>
      </items>
    </pivotField>
    <pivotField showAll="0"/>
    <pivotField showAll="0"/>
    <pivotField showAll="0"/>
    <pivotField showAll="0"/>
    <pivotField axis="axisPage" showAll="0">
      <items count="7">
        <item x="2"/>
        <item x="3"/>
        <item x="0"/>
        <item x="1"/>
        <item x="5"/>
        <item x="4"/>
        <item t="default"/>
      </items>
    </pivotField>
    <pivotField showAll="0"/>
    <pivotField showAll="0"/>
    <pivotField showAll="0"/>
    <pivotField axis="axisCol" showAll="0">
      <items count="26">
        <item x="2"/>
        <item x="0"/>
        <item x="4"/>
        <item x="5"/>
        <item x="11"/>
        <item x="10"/>
        <item x="8"/>
        <item x="7"/>
        <item x="9"/>
        <item x="6"/>
        <item x="1"/>
        <item x="13"/>
        <item x="16"/>
        <item x="24"/>
        <item x="12"/>
        <item x="17"/>
        <item x="18"/>
        <item x="19"/>
        <item x="20"/>
        <item x="21"/>
        <item x="22"/>
        <item x="23"/>
        <item x="14"/>
        <item x="15"/>
        <item x="3"/>
        <item t="default"/>
      </items>
    </pivotField>
    <pivotField axis="axisRow" showAll="0">
      <items count="16">
        <item m="1" x="12"/>
        <item m="1" x="13"/>
        <item m="1" x="11"/>
        <item m="1" x="14"/>
        <item x="10"/>
        <item x="4"/>
        <item x="6"/>
        <item x="7"/>
        <item x="8"/>
        <item x="9"/>
        <item x="0"/>
        <item x="1"/>
        <item x="3"/>
        <item x="5"/>
        <item x="2"/>
        <item t="default"/>
      </items>
    </pivotField>
    <pivotField axis="axisPage" showAll="0">
      <items count="5">
        <item x="2"/>
        <item x="1"/>
        <item x="0"/>
        <item x="3"/>
        <item t="default"/>
      </items>
    </pivotField>
    <pivotField showAll="0"/>
  </pivotFields>
  <rowFields count="1">
    <field x="15"/>
  </rowFields>
  <rowItems count="11">
    <i>
      <x v="4"/>
    </i>
    <i>
      <x v="5"/>
    </i>
    <i>
      <x v="7"/>
    </i>
    <i>
      <x v="8"/>
    </i>
    <i>
      <x v="9"/>
    </i>
    <i>
      <x v="10"/>
    </i>
    <i>
      <x v="11"/>
    </i>
    <i>
      <x v="12"/>
    </i>
    <i>
      <x v="13"/>
    </i>
    <i>
      <x v="14"/>
    </i>
    <i t="grand">
      <x/>
    </i>
  </rowItems>
  <colFields count="1">
    <field x="14"/>
  </colFields>
  <colItems count="10">
    <i>
      <x/>
    </i>
    <i>
      <x v="1"/>
    </i>
    <i>
      <x v="3"/>
    </i>
    <i>
      <x v="7"/>
    </i>
    <i>
      <x v="9"/>
    </i>
    <i>
      <x v="11"/>
    </i>
    <i>
      <x v="13"/>
    </i>
    <i>
      <x v="21"/>
    </i>
    <i>
      <x v="24"/>
    </i>
    <i t="grand">
      <x/>
    </i>
  </colItems>
  <pageFields count="3">
    <pageField fld="16" hier="-1"/>
    <pageField fld="5" hier="-1"/>
    <pageField fld="10" hier="-1"/>
  </pageFields>
  <dataFields count="1">
    <dataField name="Count of Key"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2">
    <wetp:webextensionref xmlns:r="http://schemas.openxmlformats.org/officeDocument/2006/relationships" r:id="rId1"/>
  </wetp:taskpane>
</wetp:taskpanes>
</file>

<file path=xl/webextensions/webextension1.xml><?xml version="1.0" encoding="utf-8"?>
<we:webextension xmlns:we="http://schemas.microsoft.com/office/webextensions/webextension/2010/11" id="{FB65B3FC-BAB6-436F-B95A-C77F5DFB9034}">
  <we:reference id="wa200000556" version="1.1.0.0" store="en-US" storeType="OMEX"/>
  <we:alternateReferences>
    <we:reference id="wa200000556" version="1.1.0.0" store="wa200000556" storeType="OMEX"/>
  </we:alternateReferences>
  <we:properties>
    <we:property name="documentId" value="&quot;1e8eafb8-0993-4522-a3b6-ba7dee210d28&quot;"/>
    <we:property name="Office.AutoShowTaskpaneWithDocument" value="true"/>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_xldudf_JIRA_JQL</we:customFunctionIds>
      </we:customFunctionIdList>
    </a:ext>
  </we:extLst>
</we:webextension>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openxmlformats.org/officeDocument/2006/relationships/printerSettings" Target="../printerSettings/printerSettings2.bin"/><Relationship Id="rId4" Type="http://schemas.openxmlformats.org/officeDocument/2006/relationships/pivotTable" Target="../pivotTables/pivotTable7.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17" Type="http://schemas.openxmlformats.org/officeDocument/2006/relationships/hyperlink" Target="https://astm.atlassian.net/browse/MIG-2173?atlOrigin=eyJpIjoiMjBhNWIzMmFjMjdiNGE1YzhhZTE4YmM0ZjA0MDM4ZWYiLCJwIjoiZXhjZWwtamlyYSJ9" TargetMode="External"/><Relationship Id="rId671" Type="http://schemas.openxmlformats.org/officeDocument/2006/relationships/hyperlink" Target="https://astm.atlassian.net/browse/MEM-11379?atlOrigin=eyJpIjoiMjBhNWIzMmFjMjdiNGE1YzhhZTE4YmM0ZjA0MDM4ZWYiLCJwIjoiZXhjZWwtamlyYSJ9" TargetMode="External"/><Relationship Id="rId769" Type="http://schemas.openxmlformats.org/officeDocument/2006/relationships/hyperlink" Target="https://astm.atlassian.net/browse/MEM-9802?atlOrigin=eyJpIjoiMjBhNWIzMmFjMjdiNGE1YzhhZTE4YmM0ZjA0MDM4ZWYiLCJwIjoiZXhjZWwtamlyYSJ9" TargetMode="External"/><Relationship Id="rId21" Type="http://schemas.openxmlformats.org/officeDocument/2006/relationships/hyperlink" Target="https://astm.atlassian.net/browse/MIG-3366?atlOrigin=eyJpIjoiMjBhNWIzMmFjMjdiNGE1YzhhZTE4YmM0ZjA0MDM4ZWYiLCJwIjoiZXhjZWwtamlyYSJ9" TargetMode="External"/><Relationship Id="rId324" Type="http://schemas.openxmlformats.org/officeDocument/2006/relationships/hyperlink" Target="https://astm.atlassian.net/browse/MEM-18334?atlOrigin=eyJpIjoiMjBhNWIzMmFjMjdiNGE1YzhhZTE4YmM0ZjA0MDM4ZWYiLCJwIjoiZXhjZWwtamlyYSJ9" TargetMode="External"/><Relationship Id="rId531" Type="http://schemas.openxmlformats.org/officeDocument/2006/relationships/hyperlink" Target="https://astm.atlassian.net/browse/MEM-14281?atlOrigin=eyJpIjoiMjBhNWIzMmFjMjdiNGE1YzhhZTE4YmM0ZjA0MDM4ZWYiLCJwIjoiZXhjZWwtamlyYSJ9" TargetMode="External"/><Relationship Id="rId629" Type="http://schemas.openxmlformats.org/officeDocument/2006/relationships/hyperlink" Target="https://astm.atlassian.net/browse/MEM-12072?atlOrigin=eyJpIjoiMjBhNWIzMmFjMjdiNGE1YzhhZTE4YmM0ZjA0MDM4ZWYiLCJwIjoiZXhjZWwtamlyYSJ9" TargetMode="External"/><Relationship Id="rId170" Type="http://schemas.openxmlformats.org/officeDocument/2006/relationships/hyperlink" Target="https://astm.atlassian.net/browse/MIG-516?atlOrigin=eyJpIjoiMjBhNWIzMmFjMjdiNGE1YzhhZTE4YmM0ZjA0MDM4ZWYiLCJwIjoiZXhjZWwtamlyYSJ9" TargetMode="External"/><Relationship Id="rId836" Type="http://schemas.openxmlformats.org/officeDocument/2006/relationships/hyperlink" Target="https://astm.atlassian.net/browse/MEM-8596?atlOrigin=eyJpIjoiMjBhNWIzMmFjMjdiNGE1YzhhZTE4YmM0ZjA0MDM4ZWYiLCJwIjoiZXhjZWwtamlyYSJ9" TargetMode="External"/><Relationship Id="rId268" Type="http://schemas.openxmlformats.org/officeDocument/2006/relationships/hyperlink" Target="https://astm.atlassian.net/browse/MEM-19158?atlOrigin=eyJpIjoiMjBhNWIzMmFjMjdiNGE1YzhhZTE4YmM0ZjA0MDM4ZWYiLCJwIjoiZXhjZWwtamlyYSJ9" TargetMode="External"/><Relationship Id="rId475" Type="http://schemas.openxmlformats.org/officeDocument/2006/relationships/hyperlink" Target="https://astm.atlassian.net/browse/MEM-15118?atlOrigin=eyJpIjoiMjBhNWIzMmFjMjdiNGE1YzhhZTE4YmM0ZjA0MDM4ZWYiLCJwIjoiZXhjZWwtamlyYSJ9" TargetMode="External"/><Relationship Id="rId682" Type="http://schemas.openxmlformats.org/officeDocument/2006/relationships/hyperlink" Target="https://astm.atlassian.net/browse/MEM-11118?atlOrigin=eyJpIjoiMjBhNWIzMmFjMjdiNGE1YzhhZTE4YmM0ZjA0MDM4ZWYiLCJwIjoiZXhjZWwtamlyYSJ9" TargetMode="External"/><Relationship Id="rId903" Type="http://schemas.openxmlformats.org/officeDocument/2006/relationships/hyperlink" Target="https://astm.atlassian.net/browse/MEM-1125?atlOrigin=eyJpIjoiMjBhNWIzMmFjMjdiNGE1YzhhZTE4YmM0ZjA0MDM4ZWYiLCJwIjoiZXhjZWwtamlyYSJ9" TargetMode="External"/><Relationship Id="rId32" Type="http://schemas.openxmlformats.org/officeDocument/2006/relationships/hyperlink" Target="https://astm.atlassian.net/browse/MIG-3213?atlOrigin=eyJpIjoiMjBhNWIzMmFjMjdiNGE1YzhhZTE4YmM0ZjA0MDM4ZWYiLCJwIjoiZXhjZWwtamlyYSJ9" TargetMode="External"/><Relationship Id="rId128" Type="http://schemas.openxmlformats.org/officeDocument/2006/relationships/hyperlink" Target="https://astm.atlassian.net/browse/MIG-1506?atlOrigin=eyJpIjoiMjBhNWIzMmFjMjdiNGE1YzhhZTE4YmM0ZjA0MDM4ZWYiLCJwIjoiZXhjZWwtamlyYSJ9" TargetMode="External"/><Relationship Id="rId335" Type="http://schemas.openxmlformats.org/officeDocument/2006/relationships/hyperlink" Target="https://astm.atlassian.net/browse/MEM-18100?atlOrigin=eyJpIjoiMjBhNWIzMmFjMjdiNGE1YzhhZTE4YmM0ZjA0MDM4ZWYiLCJwIjoiZXhjZWwtamlyYSJ9" TargetMode="External"/><Relationship Id="rId542" Type="http://schemas.openxmlformats.org/officeDocument/2006/relationships/hyperlink" Target="https://astm.atlassian.net/browse/MEM-14061?atlOrigin=eyJpIjoiMjBhNWIzMmFjMjdiNGE1YzhhZTE4YmM0ZjA0MDM4ZWYiLCJwIjoiZXhjZWwtamlyYSJ9" TargetMode="External"/><Relationship Id="rId181" Type="http://schemas.openxmlformats.org/officeDocument/2006/relationships/hyperlink" Target="https://astm.atlassian.net/browse/MEM-20592?atlOrigin=eyJpIjoiMjBhNWIzMmFjMjdiNGE1YzhhZTE4YmM0ZjA0MDM4ZWYiLCJwIjoiZXhjZWwtamlyYSJ9" TargetMode="External"/><Relationship Id="rId402" Type="http://schemas.openxmlformats.org/officeDocument/2006/relationships/hyperlink" Target="https://astm.atlassian.net/browse/MEM-16429?atlOrigin=eyJpIjoiMjBhNWIzMmFjMjdiNGE1YzhhZTE4YmM0ZjA0MDM4ZWYiLCJwIjoiZXhjZWwtamlyYSJ9" TargetMode="External"/><Relationship Id="rId847" Type="http://schemas.openxmlformats.org/officeDocument/2006/relationships/hyperlink" Target="https://astm.atlassian.net/browse/MEM-8498?atlOrigin=eyJpIjoiMjBhNWIzMmFjMjdiNGE1YzhhZTE4YmM0ZjA0MDM4ZWYiLCJwIjoiZXhjZWwtamlyYSJ9" TargetMode="External"/><Relationship Id="rId279" Type="http://schemas.openxmlformats.org/officeDocument/2006/relationships/hyperlink" Target="https://astm.atlassian.net/browse/MEM-18879?atlOrigin=eyJpIjoiMjBhNWIzMmFjMjdiNGE1YzhhZTE4YmM0ZjA0MDM4ZWYiLCJwIjoiZXhjZWwtamlyYSJ9" TargetMode="External"/><Relationship Id="rId486" Type="http://schemas.openxmlformats.org/officeDocument/2006/relationships/hyperlink" Target="https://astm.atlassian.net/browse/MEM-15072?atlOrigin=eyJpIjoiMjBhNWIzMmFjMjdiNGE1YzhhZTE4YmM0ZjA0MDM4ZWYiLCJwIjoiZXhjZWwtamlyYSJ9" TargetMode="External"/><Relationship Id="rId693" Type="http://schemas.openxmlformats.org/officeDocument/2006/relationships/hyperlink" Target="https://astm.atlassian.net/browse/MEM-10960?atlOrigin=eyJpIjoiMjBhNWIzMmFjMjdiNGE1YzhhZTE4YmM0ZjA0MDM4ZWYiLCJwIjoiZXhjZWwtamlyYSJ9" TargetMode="External"/><Relationship Id="rId707" Type="http://schemas.openxmlformats.org/officeDocument/2006/relationships/hyperlink" Target="https://astm.atlassian.net/browse/MEM-10821?atlOrigin=eyJpIjoiMjBhNWIzMmFjMjdiNGE1YzhhZTE4YmM0ZjA0MDM4ZWYiLCJwIjoiZXhjZWwtamlyYSJ9" TargetMode="External"/><Relationship Id="rId914" Type="http://schemas.openxmlformats.org/officeDocument/2006/relationships/hyperlink" Target="https://astm.atlassian.net/browse/COR-7024?atlOrigin=eyJpIjoiMjBhNWIzMmFjMjdiNGE1YzhhZTE4YmM0ZjA0MDM4ZWYiLCJwIjoiZXhjZWwtamlyYSJ9" TargetMode="External"/><Relationship Id="rId43" Type="http://schemas.openxmlformats.org/officeDocument/2006/relationships/hyperlink" Target="https://astm.atlassian.net/browse/MIG-3007?atlOrigin=eyJpIjoiMjBhNWIzMmFjMjdiNGE1YzhhZTE4YmM0ZjA0MDM4ZWYiLCJwIjoiZXhjZWwtamlyYSJ9" TargetMode="External"/><Relationship Id="rId139" Type="http://schemas.openxmlformats.org/officeDocument/2006/relationships/hyperlink" Target="https://astm.atlassian.net/browse/MIG-1365?atlOrigin=eyJpIjoiMjBhNWIzMmFjMjdiNGE1YzhhZTE4YmM0ZjA0MDM4ZWYiLCJwIjoiZXhjZWwtamlyYSJ9" TargetMode="External"/><Relationship Id="rId346" Type="http://schemas.openxmlformats.org/officeDocument/2006/relationships/hyperlink" Target="https://astm.atlassian.net/browse/MEM-18039?atlOrigin=eyJpIjoiMjBhNWIzMmFjMjdiNGE1YzhhZTE4YmM0ZjA0MDM4ZWYiLCJwIjoiZXhjZWwtamlyYSJ9" TargetMode="External"/><Relationship Id="rId553" Type="http://schemas.openxmlformats.org/officeDocument/2006/relationships/hyperlink" Target="https://astm.atlassian.net/browse/MEM-13953?atlOrigin=eyJpIjoiMjBhNWIzMmFjMjdiNGE1YzhhZTE4YmM0ZjA0MDM4ZWYiLCJwIjoiZXhjZWwtamlyYSJ9" TargetMode="External"/><Relationship Id="rId760" Type="http://schemas.openxmlformats.org/officeDocument/2006/relationships/hyperlink" Target="https://astm.atlassian.net/browse/MEM-10183?atlOrigin=eyJpIjoiMjBhNWIzMmFjMjdiNGE1YzhhZTE4YmM0ZjA0MDM4ZWYiLCJwIjoiZXhjZWwtamlyYSJ9" TargetMode="External"/><Relationship Id="rId192" Type="http://schemas.openxmlformats.org/officeDocument/2006/relationships/hyperlink" Target="https://astm.atlassian.net/browse/MEM-20440?atlOrigin=eyJpIjoiMjBhNWIzMmFjMjdiNGE1YzhhZTE4YmM0ZjA0MDM4ZWYiLCJwIjoiZXhjZWwtamlyYSJ9" TargetMode="External"/><Relationship Id="rId206" Type="http://schemas.openxmlformats.org/officeDocument/2006/relationships/hyperlink" Target="https://astm.atlassian.net/browse/MEM-20133?atlOrigin=eyJpIjoiMjBhNWIzMmFjMjdiNGE1YzhhZTE4YmM0ZjA0MDM4ZWYiLCJwIjoiZXhjZWwtamlyYSJ9" TargetMode="External"/><Relationship Id="rId413" Type="http://schemas.openxmlformats.org/officeDocument/2006/relationships/hyperlink" Target="https://astm.atlassian.net/browse/MEM-16224?atlOrigin=eyJpIjoiMjBhNWIzMmFjMjdiNGE1YzhhZTE4YmM0ZjA0MDM4ZWYiLCJwIjoiZXhjZWwtamlyYSJ9" TargetMode="External"/><Relationship Id="rId858" Type="http://schemas.openxmlformats.org/officeDocument/2006/relationships/hyperlink" Target="https://astm.atlassian.net/browse/MEM-8216?atlOrigin=eyJpIjoiMjBhNWIzMmFjMjdiNGE1YzhhZTE4YmM0ZjA0MDM4ZWYiLCJwIjoiZXhjZWwtamlyYSJ9" TargetMode="External"/><Relationship Id="rId497" Type="http://schemas.openxmlformats.org/officeDocument/2006/relationships/hyperlink" Target="https://astm.atlassian.net/browse/MEM-14968?atlOrigin=eyJpIjoiMjBhNWIzMmFjMjdiNGE1YzhhZTE4YmM0ZjA0MDM4ZWYiLCJwIjoiZXhjZWwtamlyYSJ9" TargetMode="External"/><Relationship Id="rId620" Type="http://schemas.openxmlformats.org/officeDocument/2006/relationships/hyperlink" Target="https://astm.atlassian.net/browse/MEM-12255?atlOrigin=eyJpIjoiMjBhNWIzMmFjMjdiNGE1YzhhZTE4YmM0ZjA0MDM4ZWYiLCJwIjoiZXhjZWwtamlyYSJ9" TargetMode="External"/><Relationship Id="rId718" Type="http://schemas.openxmlformats.org/officeDocument/2006/relationships/hyperlink" Target="https://astm.atlassian.net/browse/MEM-10553?atlOrigin=eyJpIjoiMjBhNWIzMmFjMjdiNGE1YzhhZTE4YmM0ZjA0MDM4ZWYiLCJwIjoiZXhjZWwtamlyYSJ9" TargetMode="External"/><Relationship Id="rId925" Type="http://schemas.openxmlformats.org/officeDocument/2006/relationships/hyperlink" Target="https://astm.atlassian.net/browse/COR-4085?atlOrigin=eyJpIjoiMjBhNWIzMmFjMjdiNGE1YzhhZTE4YmM0ZjA0MDM4ZWYiLCJwIjoiZXhjZWwtamlyYSJ9" TargetMode="External"/><Relationship Id="rId357" Type="http://schemas.openxmlformats.org/officeDocument/2006/relationships/hyperlink" Target="https://astm.atlassian.net/browse/MEM-17617?atlOrigin=eyJpIjoiMjBhNWIzMmFjMjdiNGE1YzhhZTE4YmM0ZjA0MDM4ZWYiLCJwIjoiZXhjZWwtamlyYSJ9" TargetMode="External"/><Relationship Id="rId54" Type="http://schemas.openxmlformats.org/officeDocument/2006/relationships/hyperlink" Target="https://astm.atlassian.net/browse/MIG-2921?atlOrigin=eyJpIjoiMjBhNWIzMmFjMjdiNGE1YzhhZTE4YmM0ZjA0MDM4ZWYiLCJwIjoiZXhjZWwtamlyYSJ9" TargetMode="External"/><Relationship Id="rId217" Type="http://schemas.openxmlformats.org/officeDocument/2006/relationships/hyperlink" Target="https://astm.atlassian.net/browse/MEM-20076?atlOrigin=eyJpIjoiMjBhNWIzMmFjMjdiNGE1YzhhZTE4YmM0ZjA0MDM4ZWYiLCJwIjoiZXhjZWwtamlyYSJ9" TargetMode="External"/><Relationship Id="rId564" Type="http://schemas.openxmlformats.org/officeDocument/2006/relationships/hyperlink" Target="https://astm.atlassian.net/browse/MEM-13520?atlOrigin=eyJpIjoiMjBhNWIzMmFjMjdiNGE1YzhhZTE4YmM0ZjA0MDM4ZWYiLCJwIjoiZXhjZWwtamlyYSJ9" TargetMode="External"/><Relationship Id="rId771" Type="http://schemas.openxmlformats.org/officeDocument/2006/relationships/hyperlink" Target="https://astm.atlassian.net/browse/MEM-9762?atlOrigin=eyJpIjoiMjBhNWIzMmFjMjdiNGE1YzhhZTE4YmM0ZjA0MDM4ZWYiLCJwIjoiZXhjZWwtamlyYSJ9" TargetMode="External"/><Relationship Id="rId869" Type="http://schemas.openxmlformats.org/officeDocument/2006/relationships/hyperlink" Target="https://astm.atlassian.net/browse/MEM-8052?atlOrigin=eyJpIjoiMjBhNWIzMmFjMjdiNGE1YzhhZTE4YmM0ZjA0MDM4ZWYiLCJwIjoiZXhjZWwtamlyYSJ9" TargetMode="External"/><Relationship Id="rId424" Type="http://schemas.openxmlformats.org/officeDocument/2006/relationships/hyperlink" Target="https://astm.atlassian.net/browse/MEM-15867?atlOrigin=eyJpIjoiMjBhNWIzMmFjMjdiNGE1YzhhZTE4YmM0ZjA0MDM4ZWYiLCJwIjoiZXhjZWwtamlyYSJ9" TargetMode="External"/><Relationship Id="rId631" Type="http://schemas.openxmlformats.org/officeDocument/2006/relationships/hyperlink" Target="https://astm.atlassian.net/browse/MEM-12048?atlOrigin=eyJpIjoiMjBhNWIzMmFjMjdiNGE1YzhhZTE4YmM0ZjA0MDM4ZWYiLCJwIjoiZXhjZWwtamlyYSJ9" TargetMode="External"/><Relationship Id="rId729" Type="http://schemas.openxmlformats.org/officeDocument/2006/relationships/hyperlink" Target="https://astm.atlassian.net/browse/MEM-10342?atlOrigin=eyJpIjoiMjBhNWIzMmFjMjdiNGE1YzhhZTE4YmM0ZjA0MDM4ZWYiLCJwIjoiZXhjZWwtamlyYSJ9" TargetMode="External"/><Relationship Id="rId270" Type="http://schemas.openxmlformats.org/officeDocument/2006/relationships/hyperlink" Target="https://astm.atlassian.net/browse/MEM-19089?atlOrigin=eyJpIjoiMjBhNWIzMmFjMjdiNGE1YzhhZTE4YmM0ZjA0MDM4ZWYiLCJwIjoiZXhjZWwtamlyYSJ9" TargetMode="External"/><Relationship Id="rId936" Type="http://schemas.openxmlformats.org/officeDocument/2006/relationships/hyperlink" Target="https://astm.atlassian.net/browse/COR-1941?atlOrigin=eyJpIjoiMjBhNWIzMmFjMjdiNGE1YzhhZTE4YmM0ZjA0MDM4ZWYiLCJwIjoiZXhjZWwtamlyYSJ9" TargetMode="External"/><Relationship Id="rId65" Type="http://schemas.openxmlformats.org/officeDocument/2006/relationships/hyperlink" Target="https://astm.atlassian.net/browse/MIG-2791?atlOrigin=eyJpIjoiMjBhNWIzMmFjMjdiNGE1YzhhZTE4YmM0ZjA0MDM4ZWYiLCJwIjoiZXhjZWwtamlyYSJ9" TargetMode="External"/><Relationship Id="rId130" Type="http://schemas.openxmlformats.org/officeDocument/2006/relationships/hyperlink" Target="https://astm.atlassian.net/browse/MIG-1504?atlOrigin=eyJpIjoiMjBhNWIzMmFjMjdiNGE1YzhhZTE4YmM0ZjA0MDM4ZWYiLCJwIjoiZXhjZWwtamlyYSJ9" TargetMode="External"/><Relationship Id="rId368" Type="http://schemas.openxmlformats.org/officeDocument/2006/relationships/hyperlink" Target="https://astm.atlassian.net/browse/MEM-17497?atlOrigin=eyJpIjoiMjBhNWIzMmFjMjdiNGE1YzhhZTE4YmM0ZjA0MDM4ZWYiLCJwIjoiZXhjZWwtamlyYSJ9" TargetMode="External"/><Relationship Id="rId575" Type="http://schemas.openxmlformats.org/officeDocument/2006/relationships/hyperlink" Target="https://astm.atlassian.net/browse/MEM-13456?atlOrigin=eyJpIjoiMjBhNWIzMmFjMjdiNGE1YzhhZTE4YmM0ZjA0MDM4ZWYiLCJwIjoiZXhjZWwtamlyYSJ9" TargetMode="External"/><Relationship Id="rId782" Type="http://schemas.openxmlformats.org/officeDocument/2006/relationships/hyperlink" Target="https://astm.atlassian.net/browse/MEM-9719?atlOrigin=eyJpIjoiMjBhNWIzMmFjMjdiNGE1YzhhZTE4YmM0ZjA0MDM4ZWYiLCJwIjoiZXhjZWwtamlyYSJ9" TargetMode="External"/><Relationship Id="rId228" Type="http://schemas.openxmlformats.org/officeDocument/2006/relationships/hyperlink" Target="https://astm.atlassian.net/browse/MEM-19739?atlOrigin=eyJpIjoiMjBhNWIzMmFjMjdiNGE1YzhhZTE4YmM0ZjA0MDM4ZWYiLCJwIjoiZXhjZWwtamlyYSJ9" TargetMode="External"/><Relationship Id="rId435" Type="http://schemas.openxmlformats.org/officeDocument/2006/relationships/hyperlink" Target="https://astm.atlassian.net/browse/MEM-15814?atlOrigin=eyJpIjoiMjBhNWIzMmFjMjdiNGE1YzhhZTE4YmM0ZjA0MDM4ZWYiLCJwIjoiZXhjZWwtamlyYSJ9" TargetMode="External"/><Relationship Id="rId642" Type="http://schemas.openxmlformats.org/officeDocument/2006/relationships/hyperlink" Target="https://astm.atlassian.net/browse/MEM-11843?atlOrigin=eyJpIjoiMjBhNWIzMmFjMjdiNGE1YzhhZTE4YmM0ZjA0MDM4ZWYiLCJwIjoiZXhjZWwtamlyYSJ9" TargetMode="External"/><Relationship Id="rId281" Type="http://schemas.openxmlformats.org/officeDocument/2006/relationships/hyperlink" Target="https://astm.atlassian.net/browse/MEM-18877?atlOrigin=eyJpIjoiMjBhNWIzMmFjMjdiNGE1YzhhZTE4YmM0ZjA0MDM4ZWYiLCJwIjoiZXhjZWwtamlyYSJ9" TargetMode="External"/><Relationship Id="rId502" Type="http://schemas.openxmlformats.org/officeDocument/2006/relationships/hyperlink" Target="https://astm.atlassian.net/browse/MEM-14951?atlOrigin=eyJpIjoiMjBhNWIzMmFjMjdiNGE1YzhhZTE4YmM0ZjA0MDM4ZWYiLCJwIjoiZXhjZWwtamlyYSJ9" TargetMode="External"/><Relationship Id="rId76" Type="http://schemas.openxmlformats.org/officeDocument/2006/relationships/hyperlink" Target="https://astm.atlassian.net/browse/MIG-2612?atlOrigin=eyJpIjoiMjBhNWIzMmFjMjdiNGE1YzhhZTE4YmM0ZjA0MDM4ZWYiLCJwIjoiZXhjZWwtamlyYSJ9" TargetMode="External"/><Relationship Id="rId141" Type="http://schemas.openxmlformats.org/officeDocument/2006/relationships/hyperlink" Target="https://astm.atlassian.net/browse/MIG-1342?atlOrigin=eyJpIjoiMjBhNWIzMmFjMjdiNGE1YzhhZTE4YmM0ZjA0MDM4ZWYiLCJwIjoiZXhjZWwtamlyYSJ9" TargetMode="External"/><Relationship Id="rId379" Type="http://schemas.openxmlformats.org/officeDocument/2006/relationships/hyperlink" Target="https://astm.atlassian.net/browse/MEM-17179?atlOrigin=eyJpIjoiMjBhNWIzMmFjMjdiNGE1YzhhZTE4YmM0ZjA0MDM4ZWYiLCJwIjoiZXhjZWwtamlyYSJ9" TargetMode="External"/><Relationship Id="rId586" Type="http://schemas.openxmlformats.org/officeDocument/2006/relationships/hyperlink" Target="https://astm.atlassian.net/browse/MEM-13238?atlOrigin=eyJpIjoiMjBhNWIzMmFjMjdiNGE1YzhhZTE4YmM0ZjA0MDM4ZWYiLCJwIjoiZXhjZWwtamlyYSJ9" TargetMode="External"/><Relationship Id="rId793" Type="http://schemas.openxmlformats.org/officeDocument/2006/relationships/hyperlink" Target="https://astm.atlassian.net/browse/MEM-9316?atlOrigin=eyJpIjoiMjBhNWIzMmFjMjdiNGE1YzhhZTE4YmM0ZjA0MDM4ZWYiLCJwIjoiZXhjZWwtamlyYSJ9" TargetMode="External"/><Relationship Id="rId807" Type="http://schemas.openxmlformats.org/officeDocument/2006/relationships/hyperlink" Target="https://astm.atlassian.net/browse/MEM-9086?atlOrigin=eyJpIjoiMjBhNWIzMmFjMjdiNGE1YzhhZTE4YmM0ZjA0MDM4ZWYiLCJwIjoiZXhjZWwtamlyYSJ9" TargetMode="External"/><Relationship Id="rId7" Type="http://schemas.openxmlformats.org/officeDocument/2006/relationships/hyperlink" Target="https://astm.atlassian.net/browse/MIG-3998?atlOrigin=eyJpIjoiMjBhNWIzMmFjMjdiNGE1YzhhZTE4YmM0ZjA0MDM4ZWYiLCJwIjoiZXhjZWwtamlyYSJ9" TargetMode="External"/><Relationship Id="rId239" Type="http://schemas.openxmlformats.org/officeDocument/2006/relationships/hyperlink" Target="https://astm.atlassian.net/browse/MEM-19518?atlOrigin=eyJpIjoiMjBhNWIzMmFjMjdiNGE1YzhhZTE4YmM0ZjA0MDM4ZWYiLCJwIjoiZXhjZWwtamlyYSJ9" TargetMode="External"/><Relationship Id="rId446" Type="http://schemas.openxmlformats.org/officeDocument/2006/relationships/hyperlink" Target="https://astm.atlassian.net/browse/MEM-15469?atlOrigin=eyJpIjoiMjBhNWIzMmFjMjdiNGE1YzhhZTE4YmM0ZjA0MDM4ZWYiLCJwIjoiZXhjZWwtamlyYSJ9" TargetMode="External"/><Relationship Id="rId653" Type="http://schemas.openxmlformats.org/officeDocument/2006/relationships/hyperlink" Target="https://astm.atlassian.net/browse/MEM-11570?atlOrigin=eyJpIjoiMjBhNWIzMmFjMjdiNGE1YzhhZTE4YmM0ZjA0MDM4ZWYiLCJwIjoiZXhjZWwtamlyYSJ9" TargetMode="External"/><Relationship Id="rId292" Type="http://schemas.openxmlformats.org/officeDocument/2006/relationships/hyperlink" Target="https://astm.atlassian.net/browse/MEM-18717?atlOrigin=eyJpIjoiMjBhNWIzMmFjMjdiNGE1YzhhZTE4YmM0ZjA0MDM4ZWYiLCJwIjoiZXhjZWwtamlyYSJ9" TargetMode="External"/><Relationship Id="rId306" Type="http://schemas.openxmlformats.org/officeDocument/2006/relationships/hyperlink" Target="https://astm.atlassian.net/browse/MEM-18538?atlOrigin=eyJpIjoiMjBhNWIzMmFjMjdiNGE1YzhhZTE4YmM0ZjA0MDM4ZWYiLCJwIjoiZXhjZWwtamlyYSJ9" TargetMode="External"/><Relationship Id="rId860" Type="http://schemas.openxmlformats.org/officeDocument/2006/relationships/hyperlink" Target="https://astm.atlassian.net/browse/MEM-8121?atlOrigin=eyJpIjoiMjBhNWIzMmFjMjdiNGE1YzhhZTE4YmM0ZjA0MDM4ZWYiLCJwIjoiZXhjZWwtamlyYSJ9" TargetMode="External"/><Relationship Id="rId87" Type="http://schemas.openxmlformats.org/officeDocument/2006/relationships/hyperlink" Target="https://astm.atlassian.net/browse/MIG-2454?atlOrigin=eyJpIjoiMjBhNWIzMmFjMjdiNGE1YzhhZTE4YmM0ZjA0MDM4ZWYiLCJwIjoiZXhjZWwtamlyYSJ9" TargetMode="External"/><Relationship Id="rId513" Type="http://schemas.openxmlformats.org/officeDocument/2006/relationships/hyperlink" Target="https://astm.atlassian.net/browse/MEM-14707?atlOrigin=eyJpIjoiMjBhNWIzMmFjMjdiNGE1YzhhZTE4YmM0ZjA0MDM4ZWYiLCJwIjoiZXhjZWwtamlyYSJ9" TargetMode="External"/><Relationship Id="rId597" Type="http://schemas.openxmlformats.org/officeDocument/2006/relationships/hyperlink" Target="https://astm.atlassian.net/browse/MEM-12888?atlOrigin=eyJpIjoiMjBhNWIzMmFjMjdiNGE1YzhhZTE4YmM0ZjA0MDM4ZWYiLCJwIjoiZXhjZWwtamlyYSJ9" TargetMode="External"/><Relationship Id="rId720" Type="http://schemas.openxmlformats.org/officeDocument/2006/relationships/hyperlink" Target="https://astm.atlassian.net/browse/MEM-10550?atlOrigin=eyJpIjoiMjBhNWIzMmFjMjdiNGE1YzhhZTE4YmM0ZjA0MDM4ZWYiLCJwIjoiZXhjZWwtamlyYSJ9" TargetMode="External"/><Relationship Id="rId818" Type="http://schemas.openxmlformats.org/officeDocument/2006/relationships/hyperlink" Target="https://astm.atlassian.net/browse/MEM-8939?atlOrigin=eyJpIjoiMjBhNWIzMmFjMjdiNGE1YzhhZTE4YmM0ZjA0MDM4ZWYiLCJwIjoiZXhjZWwtamlyYSJ9" TargetMode="External"/><Relationship Id="rId152" Type="http://schemas.openxmlformats.org/officeDocument/2006/relationships/hyperlink" Target="https://astm.atlassian.net/browse/MIG-997?atlOrigin=eyJpIjoiMjBhNWIzMmFjMjdiNGE1YzhhZTE4YmM0ZjA0MDM4ZWYiLCJwIjoiZXhjZWwtamlyYSJ9" TargetMode="External"/><Relationship Id="rId457" Type="http://schemas.openxmlformats.org/officeDocument/2006/relationships/hyperlink" Target="https://astm.atlassian.net/browse/MEM-15355?atlOrigin=eyJpIjoiMjBhNWIzMmFjMjdiNGE1YzhhZTE4YmM0ZjA0MDM4ZWYiLCJwIjoiZXhjZWwtamlyYSJ9" TargetMode="External"/><Relationship Id="rId664" Type="http://schemas.openxmlformats.org/officeDocument/2006/relationships/hyperlink" Target="https://astm.atlassian.net/browse/MEM-11390?atlOrigin=eyJpIjoiMjBhNWIzMmFjMjdiNGE1YzhhZTE4YmM0ZjA0MDM4ZWYiLCJwIjoiZXhjZWwtamlyYSJ9" TargetMode="External"/><Relationship Id="rId871" Type="http://schemas.openxmlformats.org/officeDocument/2006/relationships/hyperlink" Target="https://astm.atlassian.net/browse/MEM-8025?atlOrigin=eyJpIjoiMjBhNWIzMmFjMjdiNGE1YzhhZTE4YmM0ZjA0MDM4ZWYiLCJwIjoiZXhjZWwtamlyYSJ9" TargetMode="External"/><Relationship Id="rId14" Type="http://schemas.openxmlformats.org/officeDocument/2006/relationships/hyperlink" Target="https://astm.atlassian.net/browse/MIG-3786?atlOrigin=eyJpIjoiMjBhNWIzMmFjMjdiNGE1YzhhZTE4YmM0ZjA0MDM4ZWYiLCJwIjoiZXhjZWwtamlyYSJ9" TargetMode="External"/><Relationship Id="rId317" Type="http://schemas.openxmlformats.org/officeDocument/2006/relationships/hyperlink" Target="https://astm.atlassian.net/browse/MEM-18426?atlOrigin=eyJpIjoiMjBhNWIzMmFjMjdiNGE1YzhhZTE4YmM0ZjA0MDM4ZWYiLCJwIjoiZXhjZWwtamlyYSJ9" TargetMode="External"/><Relationship Id="rId524" Type="http://schemas.openxmlformats.org/officeDocument/2006/relationships/hyperlink" Target="https://astm.atlassian.net/browse/MEM-14592?atlOrigin=eyJpIjoiMjBhNWIzMmFjMjdiNGE1YzhhZTE4YmM0ZjA0MDM4ZWYiLCJwIjoiZXhjZWwtamlyYSJ9" TargetMode="External"/><Relationship Id="rId731" Type="http://schemas.openxmlformats.org/officeDocument/2006/relationships/hyperlink" Target="https://astm.atlassian.net/browse/MEM-10339?atlOrigin=eyJpIjoiMjBhNWIzMmFjMjdiNGE1YzhhZTE4YmM0ZjA0MDM4ZWYiLCJwIjoiZXhjZWwtamlyYSJ9" TargetMode="External"/><Relationship Id="rId98" Type="http://schemas.openxmlformats.org/officeDocument/2006/relationships/hyperlink" Target="https://astm.atlassian.net/browse/MIG-2358?atlOrigin=eyJpIjoiMjBhNWIzMmFjMjdiNGE1YzhhZTE4YmM0ZjA0MDM4ZWYiLCJwIjoiZXhjZWwtamlyYSJ9" TargetMode="External"/><Relationship Id="rId163" Type="http://schemas.openxmlformats.org/officeDocument/2006/relationships/hyperlink" Target="https://astm.atlassian.net/browse/MIG-697?atlOrigin=eyJpIjoiMjBhNWIzMmFjMjdiNGE1YzhhZTE4YmM0ZjA0MDM4ZWYiLCJwIjoiZXhjZWwtamlyYSJ9" TargetMode="External"/><Relationship Id="rId370" Type="http://schemas.openxmlformats.org/officeDocument/2006/relationships/hyperlink" Target="https://astm.atlassian.net/browse/MEM-17495?atlOrigin=eyJpIjoiMjBhNWIzMmFjMjdiNGE1YzhhZTE4YmM0ZjA0MDM4ZWYiLCJwIjoiZXhjZWwtamlyYSJ9" TargetMode="External"/><Relationship Id="rId829" Type="http://schemas.openxmlformats.org/officeDocument/2006/relationships/hyperlink" Target="https://astm.atlassian.net/browse/MEM-8656?atlOrigin=eyJpIjoiMjBhNWIzMmFjMjdiNGE1YzhhZTE4YmM0ZjA0MDM4ZWYiLCJwIjoiZXhjZWwtamlyYSJ9" TargetMode="External"/><Relationship Id="rId230" Type="http://schemas.openxmlformats.org/officeDocument/2006/relationships/hyperlink" Target="https://astm.atlassian.net/browse/MEM-19665?atlOrigin=eyJpIjoiMjBhNWIzMmFjMjdiNGE1YzhhZTE4YmM0ZjA0MDM4ZWYiLCJwIjoiZXhjZWwtamlyYSJ9" TargetMode="External"/><Relationship Id="rId468" Type="http://schemas.openxmlformats.org/officeDocument/2006/relationships/hyperlink" Target="https://astm.atlassian.net/browse/MEM-15144?atlOrigin=eyJpIjoiMjBhNWIzMmFjMjdiNGE1YzhhZTE4YmM0ZjA0MDM4ZWYiLCJwIjoiZXhjZWwtamlyYSJ9" TargetMode="External"/><Relationship Id="rId675" Type="http://schemas.openxmlformats.org/officeDocument/2006/relationships/hyperlink" Target="https://astm.atlassian.net/browse/MEM-11368?atlOrigin=eyJpIjoiMjBhNWIzMmFjMjdiNGE1YzhhZTE4YmM0ZjA0MDM4ZWYiLCJwIjoiZXhjZWwtamlyYSJ9" TargetMode="External"/><Relationship Id="rId882" Type="http://schemas.openxmlformats.org/officeDocument/2006/relationships/hyperlink" Target="https://astm.atlassian.net/browse/MEM-1607?atlOrigin=eyJpIjoiMjBhNWIzMmFjMjdiNGE1YzhhZTE4YmM0ZjA0MDM4ZWYiLCJwIjoiZXhjZWwtamlyYSJ9" TargetMode="External"/><Relationship Id="rId25" Type="http://schemas.openxmlformats.org/officeDocument/2006/relationships/hyperlink" Target="https://astm.atlassian.net/browse/MIG-3262?atlOrigin=eyJpIjoiMjBhNWIzMmFjMjdiNGE1YzhhZTE4YmM0ZjA0MDM4ZWYiLCJwIjoiZXhjZWwtamlyYSJ9" TargetMode="External"/><Relationship Id="rId328" Type="http://schemas.openxmlformats.org/officeDocument/2006/relationships/hyperlink" Target="https://astm.atlassian.net/browse/MEM-18202?atlOrigin=eyJpIjoiMjBhNWIzMmFjMjdiNGE1YzhhZTE4YmM0ZjA0MDM4ZWYiLCJwIjoiZXhjZWwtamlyYSJ9" TargetMode="External"/><Relationship Id="rId535" Type="http://schemas.openxmlformats.org/officeDocument/2006/relationships/hyperlink" Target="https://astm.atlassian.net/browse/MEM-14113?atlOrigin=eyJpIjoiMjBhNWIzMmFjMjdiNGE1YzhhZTE4YmM0ZjA0MDM4ZWYiLCJwIjoiZXhjZWwtamlyYSJ9" TargetMode="External"/><Relationship Id="rId742" Type="http://schemas.openxmlformats.org/officeDocument/2006/relationships/hyperlink" Target="https://astm.atlassian.net/browse/MEM-10304?atlOrigin=eyJpIjoiMjBhNWIzMmFjMjdiNGE1YzhhZTE4YmM0ZjA0MDM4ZWYiLCJwIjoiZXhjZWwtamlyYSJ9" TargetMode="External"/><Relationship Id="rId174" Type="http://schemas.openxmlformats.org/officeDocument/2006/relationships/hyperlink" Target="https://astm.atlassian.net/browse/MIG-434?atlOrigin=eyJpIjoiMjBhNWIzMmFjMjdiNGE1YzhhZTE4YmM0ZjA0MDM4ZWYiLCJwIjoiZXhjZWwtamlyYSJ9" TargetMode="External"/><Relationship Id="rId381" Type="http://schemas.openxmlformats.org/officeDocument/2006/relationships/hyperlink" Target="https://astm.atlassian.net/browse/MEM-16991?atlOrigin=eyJpIjoiMjBhNWIzMmFjMjdiNGE1YzhhZTE4YmM0ZjA0MDM4ZWYiLCJwIjoiZXhjZWwtamlyYSJ9" TargetMode="External"/><Relationship Id="rId602" Type="http://schemas.openxmlformats.org/officeDocument/2006/relationships/hyperlink" Target="https://astm.atlassian.net/browse/MEM-12869?atlOrigin=eyJpIjoiMjBhNWIzMmFjMjdiNGE1YzhhZTE4YmM0ZjA0MDM4ZWYiLCJwIjoiZXhjZWwtamlyYSJ9" TargetMode="External"/><Relationship Id="rId241" Type="http://schemas.openxmlformats.org/officeDocument/2006/relationships/hyperlink" Target="https://astm.atlassian.net/browse/MEM-19506?atlOrigin=eyJpIjoiMjBhNWIzMmFjMjdiNGE1YzhhZTE4YmM0ZjA0MDM4ZWYiLCJwIjoiZXhjZWwtamlyYSJ9" TargetMode="External"/><Relationship Id="rId479" Type="http://schemas.openxmlformats.org/officeDocument/2006/relationships/hyperlink" Target="https://astm.atlassian.net/browse/MEM-15096?atlOrigin=eyJpIjoiMjBhNWIzMmFjMjdiNGE1YzhhZTE4YmM0ZjA0MDM4ZWYiLCJwIjoiZXhjZWwtamlyYSJ9" TargetMode="External"/><Relationship Id="rId686" Type="http://schemas.openxmlformats.org/officeDocument/2006/relationships/hyperlink" Target="https://astm.atlassian.net/browse/MEM-10982?atlOrigin=eyJpIjoiMjBhNWIzMmFjMjdiNGE1YzhhZTE4YmM0ZjA0MDM4ZWYiLCJwIjoiZXhjZWwtamlyYSJ9" TargetMode="External"/><Relationship Id="rId893" Type="http://schemas.openxmlformats.org/officeDocument/2006/relationships/hyperlink" Target="https://astm.atlassian.net/browse/MEM-1337?atlOrigin=eyJpIjoiMjBhNWIzMmFjMjdiNGE1YzhhZTE4YmM0ZjA0MDM4ZWYiLCJwIjoiZXhjZWwtamlyYSJ9" TargetMode="External"/><Relationship Id="rId907" Type="http://schemas.openxmlformats.org/officeDocument/2006/relationships/hyperlink" Target="https://astm.atlassian.net/browse/MEM-1115?atlOrigin=eyJpIjoiMjBhNWIzMmFjMjdiNGE1YzhhZTE4YmM0ZjA0MDM4ZWYiLCJwIjoiZXhjZWwtamlyYSJ9" TargetMode="External"/><Relationship Id="rId36" Type="http://schemas.openxmlformats.org/officeDocument/2006/relationships/hyperlink" Target="https://astm.atlassian.net/browse/MIG-3051?atlOrigin=eyJpIjoiMjBhNWIzMmFjMjdiNGE1YzhhZTE4YmM0ZjA0MDM4ZWYiLCJwIjoiZXhjZWwtamlyYSJ9" TargetMode="External"/><Relationship Id="rId339" Type="http://schemas.openxmlformats.org/officeDocument/2006/relationships/hyperlink" Target="https://astm.atlassian.net/browse/MEM-18074?atlOrigin=eyJpIjoiMjBhNWIzMmFjMjdiNGE1YzhhZTE4YmM0ZjA0MDM4ZWYiLCJwIjoiZXhjZWwtamlyYSJ9" TargetMode="External"/><Relationship Id="rId546" Type="http://schemas.openxmlformats.org/officeDocument/2006/relationships/hyperlink" Target="https://astm.atlassian.net/browse/MEM-14029?atlOrigin=eyJpIjoiMjBhNWIzMmFjMjdiNGE1YzhhZTE4YmM0ZjA0MDM4ZWYiLCJwIjoiZXhjZWwtamlyYSJ9" TargetMode="External"/><Relationship Id="rId753" Type="http://schemas.openxmlformats.org/officeDocument/2006/relationships/hyperlink" Target="https://astm.atlassian.net/browse/MEM-10288?atlOrigin=eyJpIjoiMjBhNWIzMmFjMjdiNGE1YzhhZTE4YmM0ZjA0MDM4ZWYiLCJwIjoiZXhjZWwtamlyYSJ9" TargetMode="External"/><Relationship Id="rId78" Type="http://schemas.openxmlformats.org/officeDocument/2006/relationships/hyperlink" Target="https://astm.atlassian.net/browse/MIG-2598?atlOrigin=eyJpIjoiMjBhNWIzMmFjMjdiNGE1YzhhZTE4YmM0ZjA0MDM4ZWYiLCJwIjoiZXhjZWwtamlyYSJ9" TargetMode="External"/><Relationship Id="rId101" Type="http://schemas.openxmlformats.org/officeDocument/2006/relationships/hyperlink" Target="https://astm.atlassian.net/browse/MIG-2335?atlOrigin=eyJpIjoiMjBhNWIzMmFjMjdiNGE1YzhhZTE4YmM0ZjA0MDM4ZWYiLCJwIjoiZXhjZWwtamlyYSJ9" TargetMode="External"/><Relationship Id="rId143" Type="http://schemas.openxmlformats.org/officeDocument/2006/relationships/hyperlink" Target="https://astm.atlassian.net/browse/MIG-1308?atlOrigin=eyJpIjoiMjBhNWIzMmFjMjdiNGE1YzhhZTE4YmM0ZjA0MDM4ZWYiLCJwIjoiZXhjZWwtamlyYSJ9" TargetMode="External"/><Relationship Id="rId185" Type="http://schemas.openxmlformats.org/officeDocument/2006/relationships/hyperlink" Target="https://astm.atlassian.net/browse/MEM-20575?atlOrigin=eyJpIjoiMjBhNWIzMmFjMjdiNGE1YzhhZTE4YmM0ZjA0MDM4ZWYiLCJwIjoiZXhjZWwtamlyYSJ9" TargetMode="External"/><Relationship Id="rId350" Type="http://schemas.openxmlformats.org/officeDocument/2006/relationships/hyperlink" Target="https://astm.atlassian.net/browse/MEM-17979?atlOrigin=eyJpIjoiMjBhNWIzMmFjMjdiNGE1YzhhZTE4YmM0ZjA0MDM4ZWYiLCJwIjoiZXhjZWwtamlyYSJ9" TargetMode="External"/><Relationship Id="rId406" Type="http://schemas.openxmlformats.org/officeDocument/2006/relationships/hyperlink" Target="https://astm.atlassian.net/browse/MEM-16396?atlOrigin=eyJpIjoiMjBhNWIzMmFjMjdiNGE1YzhhZTE4YmM0ZjA0MDM4ZWYiLCJwIjoiZXhjZWwtamlyYSJ9" TargetMode="External"/><Relationship Id="rId588" Type="http://schemas.openxmlformats.org/officeDocument/2006/relationships/hyperlink" Target="https://astm.atlassian.net/browse/MEM-13208?atlOrigin=eyJpIjoiMjBhNWIzMmFjMjdiNGE1YzhhZTE4YmM0ZjA0MDM4ZWYiLCJwIjoiZXhjZWwtamlyYSJ9" TargetMode="External"/><Relationship Id="rId795" Type="http://schemas.openxmlformats.org/officeDocument/2006/relationships/hyperlink" Target="https://astm.atlassian.net/browse/MEM-9314?atlOrigin=eyJpIjoiMjBhNWIzMmFjMjdiNGE1YzhhZTE4YmM0ZjA0MDM4ZWYiLCJwIjoiZXhjZWwtamlyYSJ9" TargetMode="External"/><Relationship Id="rId809" Type="http://schemas.openxmlformats.org/officeDocument/2006/relationships/hyperlink" Target="https://astm.atlassian.net/browse/MEM-9083?atlOrigin=eyJpIjoiMjBhNWIzMmFjMjdiNGE1YzhhZTE4YmM0ZjA0MDM4ZWYiLCJwIjoiZXhjZWwtamlyYSJ9" TargetMode="External"/><Relationship Id="rId9" Type="http://schemas.openxmlformats.org/officeDocument/2006/relationships/hyperlink" Target="https://astm.atlassian.net/browse/MIG-3939?atlOrigin=eyJpIjoiMjBhNWIzMmFjMjdiNGE1YzhhZTE4YmM0ZjA0MDM4ZWYiLCJwIjoiZXhjZWwtamlyYSJ9" TargetMode="External"/><Relationship Id="rId210" Type="http://schemas.openxmlformats.org/officeDocument/2006/relationships/hyperlink" Target="https://astm.atlassian.net/browse/MEM-20114?atlOrigin=eyJpIjoiMjBhNWIzMmFjMjdiNGE1YzhhZTE4YmM0ZjA0MDM4ZWYiLCJwIjoiZXhjZWwtamlyYSJ9" TargetMode="External"/><Relationship Id="rId392" Type="http://schemas.openxmlformats.org/officeDocument/2006/relationships/hyperlink" Target="https://astm.atlassian.net/browse/MEM-16633?atlOrigin=eyJpIjoiMjBhNWIzMmFjMjdiNGE1YzhhZTE4YmM0ZjA0MDM4ZWYiLCJwIjoiZXhjZWwtamlyYSJ9" TargetMode="External"/><Relationship Id="rId448" Type="http://schemas.openxmlformats.org/officeDocument/2006/relationships/hyperlink" Target="https://astm.atlassian.net/browse/MEM-15432?atlOrigin=eyJpIjoiMjBhNWIzMmFjMjdiNGE1YzhhZTE4YmM0ZjA0MDM4ZWYiLCJwIjoiZXhjZWwtamlyYSJ9" TargetMode="External"/><Relationship Id="rId613" Type="http://schemas.openxmlformats.org/officeDocument/2006/relationships/hyperlink" Target="https://astm.atlassian.net/browse/MEM-12423?atlOrigin=eyJpIjoiMjBhNWIzMmFjMjdiNGE1YzhhZTE4YmM0ZjA0MDM4ZWYiLCJwIjoiZXhjZWwtamlyYSJ9" TargetMode="External"/><Relationship Id="rId655" Type="http://schemas.openxmlformats.org/officeDocument/2006/relationships/hyperlink" Target="https://astm.atlassian.net/browse/MEM-11561?atlOrigin=eyJpIjoiMjBhNWIzMmFjMjdiNGE1YzhhZTE4YmM0ZjA0MDM4ZWYiLCJwIjoiZXhjZWwtamlyYSJ9" TargetMode="External"/><Relationship Id="rId697" Type="http://schemas.openxmlformats.org/officeDocument/2006/relationships/hyperlink" Target="https://astm.atlassian.net/browse/MEM-10946?atlOrigin=eyJpIjoiMjBhNWIzMmFjMjdiNGE1YzhhZTE4YmM0ZjA0MDM4ZWYiLCJwIjoiZXhjZWwtamlyYSJ9" TargetMode="External"/><Relationship Id="rId820" Type="http://schemas.openxmlformats.org/officeDocument/2006/relationships/hyperlink" Target="https://astm.atlassian.net/browse/MEM-8909?atlOrigin=eyJpIjoiMjBhNWIzMmFjMjdiNGE1YzhhZTE4YmM0ZjA0MDM4ZWYiLCJwIjoiZXhjZWwtamlyYSJ9" TargetMode="External"/><Relationship Id="rId862" Type="http://schemas.openxmlformats.org/officeDocument/2006/relationships/hyperlink" Target="https://astm.atlassian.net/browse/MEM-8105?atlOrigin=eyJpIjoiMjBhNWIzMmFjMjdiNGE1YzhhZTE4YmM0ZjA0MDM4ZWYiLCJwIjoiZXhjZWwtamlyYSJ9" TargetMode="External"/><Relationship Id="rId918" Type="http://schemas.openxmlformats.org/officeDocument/2006/relationships/hyperlink" Target="https://astm.atlassian.net/browse/COR-6525?atlOrigin=eyJpIjoiMjBhNWIzMmFjMjdiNGE1YzhhZTE4YmM0ZjA0MDM4ZWYiLCJwIjoiZXhjZWwtamlyYSJ9" TargetMode="External"/><Relationship Id="rId252" Type="http://schemas.openxmlformats.org/officeDocument/2006/relationships/hyperlink" Target="https://astm.atlassian.net/browse/MEM-19318?atlOrigin=eyJpIjoiMjBhNWIzMmFjMjdiNGE1YzhhZTE4YmM0ZjA0MDM4ZWYiLCJwIjoiZXhjZWwtamlyYSJ9" TargetMode="External"/><Relationship Id="rId294" Type="http://schemas.openxmlformats.org/officeDocument/2006/relationships/hyperlink" Target="https://astm.atlassian.net/browse/MEM-18639?atlOrigin=eyJpIjoiMjBhNWIzMmFjMjdiNGE1YzhhZTE4YmM0ZjA0MDM4ZWYiLCJwIjoiZXhjZWwtamlyYSJ9" TargetMode="External"/><Relationship Id="rId308" Type="http://schemas.openxmlformats.org/officeDocument/2006/relationships/hyperlink" Target="https://astm.atlassian.net/browse/MEM-18526?atlOrigin=eyJpIjoiMjBhNWIzMmFjMjdiNGE1YzhhZTE4YmM0ZjA0MDM4ZWYiLCJwIjoiZXhjZWwtamlyYSJ9" TargetMode="External"/><Relationship Id="rId515" Type="http://schemas.openxmlformats.org/officeDocument/2006/relationships/hyperlink" Target="https://astm.atlassian.net/browse/MEM-14658?atlOrigin=eyJpIjoiMjBhNWIzMmFjMjdiNGE1YzhhZTE4YmM0ZjA0MDM4ZWYiLCJwIjoiZXhjZWwtamlyYSJ9" TargetMode="External"/><Relationship Id="rId722" Type="http://schemas.openxmlformats.org/officeDocument/2006/relationships/hyperlink" Target="https://astm.atlassian.net/browse/MEM-10421?atlOrigin=eyJpIjoiMjBhNWIzMmFjMjdiNGE1YzhhZTE4YmM0ZjA0MDM4ZWYiLCJwIjoiZXhjZWwtamlyYSJ9" TargetMode="External"/><Relationship Id="rId47" Type="http://schemas.openxmlformats.org/officeDocument/2006/relationships/hyperlink" Target="https://astm.atlassian.net/browse/MIG-2971?atlOrigin=eyJpIjoiMjBhNWIzMmFjMjdiNGE1YzhhZTE4YmM0ZjA0MDM4ZWYiLCJwIjoiZXhjZWwtamlyYSJ9" TargetMode="External"/><Relationship Id="rId89" Type="http://schemas.openxmlformats.org/officeDocument/2006/relationships/hyperlink" Target="https://astm.atlassian.net/browse/MIG-2433?atlOrigin=eyJpIjoiMjBhNWIzMmFjMjdiNGE1YzhhZTE4YmM0ZjA0MDM4ZWYiLCJwIjoiZXhjZWwtamlyYSJ9" TargetMode="External"/><Relationship Id="rId112" Type="http://schemas.openxmlformats.org/officeDocument/2006/relationships/hyperlink" Target="https://astm.atlassian.net/browse/MIG-2267?atlOrigin=eyJpIjoiMjBhNWIzMmFjMjdiNGE1YzhhZTE4YmM0ZjA0MDM4ZWYiLCJwIjoiZXhjZWwtamlyYSJ9" TargetMode="External"/><Relationship Id="rId154" Type="http://schemas.openxmlformats.org/officeDocument/2006/relationships/hyperlink" Target="https://astm.atlassian.net/browse/MIG-989?atlOrigin=eyJpIjoiMjBhNWIzMmFjMjdiNGE1YzhhZTE4YmM0ZjA0MDM4ZWYiLCJwIjoiZXhjZWwtamlyYSJ9" TargetMode="External"/><Relationship Id="rId361" Type="http://schemas.openxmlformats.org/officeDocument/2006/relationships/hyperlink" Target="https://astm.atlassian.net/browse/MEM-17523?atlOrigin=eyJpIjoiMjBhNWIzMmFjMjdiNGE1YzhhZTE4YmM0ZjA0MDM4ZWYiLCJwIjoiZXhjZWwtamlyYSJ9" TargetMode="External"/><Relationship Id="rId557" Type="http://schemas.openxmlformats.org/officeDocument/2006/relationships/hyperlink" Target="https://astm.atlassian.net/browse/MEM-13822?atlOrigin=eyJpIjoiMjBhNWIzMmFjMjdiNGE1YzhhZTE4YmM0ZjA0MDM4ZWYiLCJwIjoiZXhjZWwtamlyYSJ9" TargetMode="External"/><Relationship Id="rId599" Type="http://schemas.openxmlformats.org/officeDocument/2006/relationships/hyperlink" Target="https://astm.atlassian.net/browse/MEM-12886?atlOrigin=eyJpIjoiMjBhNWIzMmFjMjdiNGE1YzhhZTE4YmM0ZjA0MDM4ZWYiLCJwIjoiZXhjZWwtamlyYSJ9" TargetMode="External"/><Relationship Id="rId764" Type="http://schemas.openxmlformats.org/officeDocument/2006/relationships/hyperlink" Target="https://astm.atlassian.net/browse/MEM-10113?atlOrigin=eyJpIjoiMjBhNWIzMmFjMjdiNGE1YzhhZTE4YmM0ZjA0MDM4ZWYiLCJwIjoiZXhjZWwtamlyYSJ9" TargetMode="External"/><Relationship Id="rId196" Type="http://schemas.openxmlformats.org/officeDocument/2006/relationships/hyperlink" Target="https://astm.atlassian.net/browse/MEM-20424?atlOrigin=eyJpIjoiMjBhNWIzMmFjMjdiNGE1YzhhZTE4YmM0ZjA0MDM4ZWYiLCJwIjoiZXhjZWwtamlyYSJ9" TargetMode="External"/><Relationship Id="rId417" Type="http://schemas.openxmlformats.org/officeDocument/2006/relationships/hyperlink" Target="https://astm.atlassian.net/browse/MEM-16200?atlOrigin=eyJpIjoiMjBhNWIzMmFjMjdiNGE1YzhhZTE4YmM0ZjA0MDM4ZWYiLCJwIjoiZXhjZWwtamlyYSJ9" TargetMode="External"/><Relationship Id="rId459" Type="http://schemas.openxmlformats.org/officeDocument/2006/relationships/hyperlink" Target="https://astm.atlassian.net/browse/MEM-15311?atlOrigin=eyJpIjoiMjBhNWIzMmFjMjdiNGE1YzhhZTE4YmM0ZjA0MDM4ZWYiLCJwIjoiZXhjZWwtamlyYSJ9" TargetMode="External"/><Relationship Id="rId624" Type="http://schemas.openxmlformats.org/officeDocument/2006/relationships/hyperlink" Target="https://astm.atlassian.net/browse/MEM-12120?atlOrigin=eyJpIjoiMjBhNWIzMmFjMjdiNGE1YzhhZTE4YmM0ZjA0MDM4ZWYiLCJwIjoiZXhjZWwtamlyYSJ9" TargetMode="External"/><Relationship Id="rId666" Type="http://schemas.openxmlformats.org/officeDocument/2006/relationships/hyperlink" Target="https://astm.atlassian.net/browse/MEM-11386?atlOrigin=eyJpIjoiMjBhNWIzMmFjMjdiNGE1YzhhZTE4YmM0ZjA0MDM4ZWYiLCJwIjoiZXhjZWwtamlyYSJ9" TargetMode="External"/><Relationship Id="rId831" Type="http://schemas.openxmlformats.org/officeDocument/2006/relationships/hyperlink" Target="https://astm.atlassian.net/browse/MEM-8640?atlOrigin=eyJpIjoiMjBhNWIzMmFjMjdiNGE1YzhhZTE4YmM0ZjA0MDM4ZWYiLCJwIjoiZXhjZWwtamlyYSJ9" TargetMode="External"/><Relationship Id="rId873" Type="http://schemas.openxmlformats.org/officeDocument/2006/relationships/hyperlink" Target="https://astm.atlassian.net/browse/MEM-1687?atlOrigin=eyJpIjoiMjBhNWIzMmFjMjdiNGE1YzhhZTE4YmM0ZjA0MDM4ZWYiLCJwIjoiZXhjZWwtamlyYSJ9" TargetMode="External"/><Relationship Id="rId16" Type="http://schemas.openxmlformats.org/officeDocument/2006/relationships/hyperlink" Target="https://astm.atlassian.net/browse/MIG-3571?atlOrigin=eyJpIjoiMjBhNWIzMmFjMjdiNGE1YzhhZTE4YmM0ZjA0MDM4ZWYiLCJwIjoiZXhjZWwtamlyYSJ9" TargetMode="External"/><Relationship Id="rId221" Type="http://schemas.openxmlformats.org/officeDocument/2006/relationships/hyperlink" Target="https://astm.atlassian.net/browse/MEM-19809?atlOrigin=eyJpIjoiMjBhNWIzMmFjMjdiNGE1YzhhZTE4YmM0ZjA0MDM4ZWYiLCJwIjoiZXhjZWwtamlyYSJ9" TargetMode="External"/><Relationship Id="rId263" Type="http://schemas.openxmlformats.org/officeDocument/2006/relationships/hyperlink" Target="https://astm.atlassian.net/browse/MEM-19204?atlOrigin=eyJpIjoiMjBhNWIzMmFjMjdiNGE1YzhhZTE4YmM0ZjA0MDM4ZWYiLCJwIjoiZXhjZWwtamlyYSJ9" TargetMode="External"/><Relationship Id="rId319" Type="http://schemas.openxmlformats.org/officeDocument/2006/relationships/hyperlink" Target="https://astm.atlassian.net/browse/MEM-18388?atlOrigin=eyJpIjoiMjBhNWIzMmFjMjdiNGE1YzhhZTE4YmM0ZjA0MDM4ZWYiLCJwIjoiZXhjZWwtamlyYSJ9" TargetMode="External"/><Relationship Id="rId470" Type="http://schemas.openxmlformats.org/officeDocument/2006/relationships/hyperlink" Target="https://astm.atlassian.net/browse/MEM-15142?atlOrigin=eyJpIjoiMjBhNWIzMmFjMjdiNGE1YzhhZTE4YmM0ZjA0MDM4ZWYiLCJwIjoiZXhjZWwtamlyYSJ9" TargetMode="External"/><Relationship Id="rId526" Type="http://schemas.openxmlformats.org/officeDocument/2006/relationships/hyperlink" Target="https://astm.atlassian.net/browse/MEM-14517?atlOrigin=eyJpIjoiMjBhNWIzMmFjMjdiNGE1YzhhZTE4YmM0ZjA0MDM4ZWYiLCJwIjoiZXhjZWwtamlyYSJ9" TargetMode="External"/><Relationship Id="rId929" Type="http://schemas.openxmlformats.org/officeDocument/2006/relationships/hyperlink" Target="https://astm.atlassian.net/browse/COR-3067?atlOrigin=eyJpIjoiMjBhNWIzMmFjMjdiNGE1YzhhZTE4YmM0ZjA0MDM4ZWYiLCJwIjoiZXhjZWwtamlyYSJ9" TargetMode="External"/><Relationship Id="rId58" Type="http://schemas.openxmlformats.org/officeDocument/2006/relationships/hyperlink" Target="https://astm.atlassian.net/browse/MIG-2883?atlOrigin=eyJpIjoiMjBhNWIzMmFjMjdiNGE1YzhhZTE4YmM0ZjA0MDM4ZWYiLCJwIjoiZXhjZWwtamlyYSJ9" TargetMode="External"/><Relationship Id="rId123" Type="http://schemas.openxmlformats.org/officeDocument/2006/relationships/hyperlink" Target="https://astm.atlassian.net/browse/MIG-1739?atlOrigin=eyJpIjoiMjBhNWIzMmFjMjdiNGE1YzhhZTE4YmM0ZjA0MDM4ZWYiLCJwIjoiZXhjZWwtamlyYSJ9" TargetMode="External"/><Relationship Id="rId330" Type="http://schemas.openxmlformats.org/officeDocument/2006/relationships/hyperlink" Target="https://astm.atlassian.net/browse/MEM-18178?atlOrigin=eyJpIjoiMjBhNWIzMmFjMjdiNGE1YzhhZTE4YmM0ZjA0MDM4ZWYiLCJwIjoiZXhjZWwtamlyYSJ9" TargetMode="External"/><Relationship Id="rId568" Type="http://schemas.openxmlformats.org/officeDocument/2006/relationships/hyperlink" Target="https://astm.atlassian.net/browse/MEM-13486?atlOrigin=eyJpIjoiMjBhNWIzMmFjMjdiNGE1YzhhZTE4YmM0ZjA0MDM4ZWYiLCJwIjoiZXhjZWwtamlyYSJ9" TargetMode="External"/><Relationship Id="rId733" Type="http://schemas.openxmlformats.org/officeDocument/2006/relationships/hyperlink" Target="https://astm.atlassian.net/browse/MEM-10337?atlOrigin=eyJpIjoiMjBhNWIzMmFjMjdiNGE1YzhhZTE4YmM0ZjA0MDM4ZWYiLCJwIjoiZXhjZWwtamlyYSJ9" TargetMode="External"/><Relationship Id="rId775" Type="http://schemas.openxmlformats.org/officeDocument/2006/relationships/hyperlink" Target="https://astm.atlassian.net/browse/MEM-9736?atlOrigin=eyJpIjoiMjBhNWIzMmFjMjdiNGE1YzhhZTE4YmM0ZjA0MDM4ZWYiLCJwIjoiZXhjZWwtamlyYSJ9" TargetMode="External"/><Relationship Id="rId940" Type="http://schemas.openxmlformats.org/officeDocument/2006/relationships/hyperlink" Target="https://astm.atlassian.net/browse/COR-1829?atlOrigin=eyJpIjoiMjBhNWIzMmFjMjdiNGE1YzhhZTE4YmM0ZjA0MDM4ZWYiLCJwIjoiZXhjZWwtamlyYSJ9" TargetMode="External"/><Relationship Id="rId165" Type="http://schemas.openxmlformats.org/officeDocument/2006/relationships/hyperlink" Target="https://astm.atlassian.net/browse/MIG-565?atlOrigin=eyJpIjoiMjBhNWIzMmFjMjdiNGE1YzhhZTE4YmM0ZjA0MDM4ZWYiLCJwIjoiZXhjZWwtamlyYSJ9" TargetMode="External"/><Relationship Id="rId372" Type="http://schemas.openxmlformats.org/officeDocument/2006/relationships/hyperlink" Target="https://astm.atlassian.net/browse/MEM-17488?atlOrigin=eyJpIjoiMjBhNWIzMmFjMjdiNGE1YzhhZTE4YmM0ZjA0MDM4ZWYiLCJwIjoiZXhjZWwtamlyYSJ9" TargetMode="External"/><Relationship Id="rId428" Type="http://schemas.openxmlformats.org/officeDocument/2006/relationships/hyperlink" Target="https://astm.atlassian.net/browse/MEM-15861?atlOrigin=eyJpIjoiMjBhNWIzMmFjMjdiNGE1YzhhZTE4YmM0ZjA0MDM4ZWYiLCJwIjoiZXhjZWwtamlyYSJ9" TargetMode="External"/><Relationship Id="rId635" Type="http://schemas.openxmlformats.org/officeDocument/2006/relationships/hyperlink" Target="https://astm.atlassian.net/browse/MEM-12042?atlOrigin=eyJpIjoiMjBhNWIzMmFjMjdiNGE1YzhhZTE4YmM0ZjA0MDM4ZWYiLCJwIjoiZXhjZWwtamlyYSJ9" TargetMode="External"/><Relationship Id="rId677" Type="http://schemas.openxmlformats.org/officeDocument/2006/relationships/hyperlink" Target="https://astm.atlassian.net/browse/MEM-11366?atlOrigin=eyJpIjoiMjBhNWIzMmFjMjdiNGE1YzhhZTE4YmM0ZjA0MDM4ZWYiLCJwIjoiZXhjZWwtamlyYSJ9" TargetMode="External"/><Relationship Id="rId800" Type="http://schemas.openxmlformats.org/officeDocument/2006/relationships/hyperlink" Target="https://astm.atlassian.net/browse/MEM-9134?atlOrigin=eyJpIjoiMjBhNWIzMmFjMjdiNGE1YzhhZTE4YmM0ZjA0MDM4ZWYiLCJwIjoiZXhjZWwtamlyYSJ9" TargetMode="External"/><Relationship Id="rId842" Type="http://schemas.openxmlformats.org/officeDocument/2006/relationships/hyperlink" Target="https://astm.atlassian.net/browse/MEM-8510?atlOrigin=eyJpIjoiMjBhNWIzMmFjMjdiNGE1YzhhZTE4YmM0ZjA0MDM4ZWYiLCJwIjoiZXhjZWwtamlyYSJ9" TargetMode="External"/><Relationship Id="rId232" Type="http://schemas.openxmlformats.org/officeDocument/2006/relationships/hyperlink" Target="https://astm.atlassian.net/browse/MEM-19647?atlOrigin=eyJpIjoiMjBhNWIzMmFjMjdiNGE1YzhhZTE4YmM0ZjA0MDM4ZWYiLCJwIjoiZXhjZWwtamlyYSJ9" TargetMode="External"/><Relationship Id="rId274" Type="http://schemas.openxmlformats.org/officeDocument/2006/relationships/hyperlink" Target="https://astm.atlassian.net/browse/MEM-18972?atlOrigin=eyJpIjoiMjBhNWIzMmFjMjdiNGE1YzhhZTE4YmM0ZjA0MDM4ZWYiLCJwIjoiZXhjZWwtamlyYSJ9" TargetMode="External"/><Relationship Id="rId481" Type="http://schemas.openxmlformats.org/officeDocument/2006/relationships/hyperlink" Target="https://astm.atlassian.net/browse/MEM-15093?atlOrigin=eyJpIjoiMjBhNWIzMmFjMjdiNGE1YzhhZTE4YmM0ZjA0MDM4ZWYiLCJwIjoiZXhjZWwtamlyYSJ9" TargetMode="External"/><Relationship Id="rId702" Type="http://schemas.openxmlformats.org/officeDocument/2006/relationships/hyperlink" Target="https://astm.atlassian.net/browse/MEM-10893?atlOrigin=eyJpIjoiMjBhNWIzMmFjMjdiNGE1YzhhZTE4YmM0ZjA0MDM4ZWYiLCJwIjoiZXhjZWwtamlyYSJ9" TargetMode="External"/><Relationship Id="rId884" Type="http://schemas.openxmlformats.org/officeDocument/2006/relationships/hyperlink" Target="https://astm.atlassian.net/browse/MEM-1506?atlOrigin=eyJpIjoiMjBhNWIzMmFjMjdiNGE1YzhhZTE4YmM0ZjA0MDM4ZWYiLCJwIjoiZXhjZWwtamlyYSJ9" TargetMode="External"/><Relationship Id="rId27" Type="http://schemas.openxmlformats.org/officeDocument/2006/relationships/hyperlink" Target="https://astm.atlassian.net/browse/MIG-3256?atlOrigin=eyJpIjoiMjBhNWIzMmFjMjdiNGE1YzhhZTE4YmM0ZjA0MDM4ZWYiLCJwIjoiZXhjZWwtamlyYSJ9" TargetMode="External"/><Relationship Id="rId69" Type="http://schemas.openxmlformats.org/officeDocument/2006/relationships/hyperlink" Target="https://astm.atlassian.net/browse/MIG-2698?atlOrigin=eyJpIjoiMjBhNWIzMmFjMjdiNGE1YzhhZTE4YmM0ZjA0MDM4ZWYiLCJwIjoiZXhjZWwtamlyYSJ9" TargetMode="External"/><Relationship Id="rId134" Type="http://schemas.openxmlformats.org/officeDocument/2006/relationships/hyperlink" Target="https://astm.atlassian.net/browse/MIG-1436?atlOrigin=eyJpIjoiMjBhNWIzMmFjMjdiNGE1YzhhZTE4YmM0ZjA0MDM4ZWYiLCJwIjoiZXhjZWwtamlyYSJ9" TargetMode="External"/><Relationship Id="rId537" Type="http://schemas.openxmlformats.org/officeDocument/2006/relationships/hyperlink" Target="https://astm.atlassian.net/browse/MEM-14073?atlOrigin=eyJpIjoiMjBhNWIzMmFjMjdiNGE1YzhhZTE4YmM0ZjA0MDM4ZWYiLCJwIjoiZXhjZWwtamlyYSJ9" TargetMode="External"/><Relationship Id="rId579" Type="http://schemas.openxmlformats.org/officeDocument/2006/relationships/hyperlink" Target="https://astm.atlassian.net/browse/MEM-13418?atlOrigin=eyJpIjoiMjBhNWIzMmFjMjdiNGE1YzhhZTE4YmM0ZjA0MDM4ZWYiLCJwIjoiZXhjZWwtamlyYSJ9" TargetMode="External"/><Relationship Id="rId744" Type="http://schemas.openxmlformats.org/officeDocument/2006/relationships/hyperlink" Target="https://astm.atlassian.net/browse/MEM-10302?atlOrigin=eyJpIjoiMjBhNWIzMmFjMjdiNGE1YzhhZTE4YmM0ZjA0MDM4ZWYiLCJwIjoiZXhjZWwtamlyYSJ9" TargetMode="External"/><Relationship Id="rId786" Type="http://schemas.openxmlformats.org/officeDocument/2006/relationships/hyperlink" Target="https://astm.atlassian.net/browse/MEM-9703?atlOrigin=eyJpIjoiMjBhNWIzMmFjMjdiNGE1YzhhZTE4YmM0ZjA0MDM4ZWYiLCJwIjoiZXhjZWwtamlyYSJ9" TargetMode="External"/><Relationship Id="rId80" Type="http://schemas.openxmlformats.org/officeDocument/2006/relationships/hyperlink" Target="https://astm.atlassian.net/browse/MIG-2551?atlOrigin=eyJpIjoiMjBhNWIzMmFjMjdiNGE1YzhhZTE4YmM0ZjA0MDM4ZWYiLCJwIjoiZXhjZWwtamlyYSJ9" TargetMode="External"/><Relationship Id="rId176" Type="http://schemas.openxmlformats.org/officeDocument/2006/relationships/hyperlink" Target="https://astm.atlassian.net/browse/MIG-432?atlOrigin=eyJpIjoiMjBhNWIzMmFjMjdiNGE1YzhhZTE4YmM0ZjA0MDM4ZWYiLCJwIjoiZXhjZWwtamlyYSJ9" TargetMode="External"/><Relationship Id="rId341" Type="http://schemas.openxmlformats.org/officeDocument/2006/relationships/hyperlink" Target="https://astm.atlassian.net/browse/MEM-18072?atlOrigin=eyJpIjoiMjBhNWIzMmFjMjdiNGE1YzhhZTE4YmM0ZjA0MDM4ZWYiLCJwIjoiZXhjZWwtamlyYSJ9" TargetMode="External"/><Relationship Id="rId383" Type="http://schemas.openxmlformats.org/officeDocument/2006/relationships/hyperlink" Target="https://astm.atlassian.net/browse/MEM-16906?atlOrigin=eyJpIjoiMjBhNWIzMmFjMjdiNGE1YzhhZTE4YmM0ZjA0MDM4ZWYiLCJwIjoiZXhjZWwtamlyYSJ9" TargetMode="External"/><Relationship Id="rId439" Type="http://schemas.openxmlformats.org/officeDocument/2006/relationships/hyperlink" Target="https://astm.atlassian.net/browse/MEM-15726?atlOrigin=eyJpIjoiMjBhNWIzMmFjMjdiNGE1YzhhZTE4YmM0ZjA0MDM4ZWYiLCJwIjoiZXhjZWwtamlyYSJ9" TargetMode="External"/><Relationship Id="rId590" Type="http://schemas.openxmlformats.org/officeDocument/2006/relationships/hyperlink" Target="https://astm.atlassian.net/browse/MEM-13206?atlOrigin=eyJpIjoiMjBhNWIzMmFjMjdiNGE1YzhhZTE4YmM0ZjA0MDM4ZWYiLCJwIjoiZXhjZWwtamlyYSJ9" TargetMode="External"/><Relationship Id="rId604" Type="http://schemas.openxmlformats.org/officeDocument/2006/relationships/hyperlink" Target="https://astm.atlassian.net/browse/MEM-12760?atlOrigin=eyJpIjoiMjBhNWIzMmFjMjdiNGE1YzhhZTE4YmM0ZjA0MDM4ZWYiLCJwIjoiZXhjZWwtamlyYSJ9" TargetMode="External"/><Relationship Id="rId646" Type="http://schemas.openxmlformats.org/officeDocument/2006/relationships/hyperlink" Target="https://astm.atlassian.net/browse/MEM-11839?atlOrigin=eyJpIjoiMjBhNWIzMmFjMjdiNGE1YzhhZTE4YmM0ZjA0MDM4ZWYiLCJwIjoiZXhjZWwtamlyYSJ9" TargetMode="External"/><Relationship Id="rId811" Type="http://schemas.openxmlformats.org/officeDocument/2006/relationships/hyperlink" Target="https://astm.atlassian.net/browse/MEM-9070?atlOrigin=eyJpIjoiMjBhNWIzMmFjMjdiNGE1YzhhZTE4YmM0ZjA0MDM4ZWYiLCJwIjoiZXhjZWwtamlyYSJ9" TargetMode="External"/><Relationship Id="rId201" Type="http://schemas.openxmlformats.org/officeDocument/2006/relationships/hyperlink" Target="https://astm.atlassian.net/browse/MEM-20230?atlOrigin=eyJpIjoiMjBhNWIzMmFjMjdiNGE1YzhhZTE4YmM0ZjA0MDM4ZWYiLCJwIjoiZXhjZWwtamlyYSJ9" TargetMode="External"/><Relationship Id="rId243" Type="http://schemas.openxmlformats.org/officeDocument/2006/relationships/hyperlink" Target="https://astm.atlassian.net/browse/MEM-19494?atlOrigin=eyJpIjoiMjBhNWIzMmFjMjdiNGE1YzhhZTE4YmM0ZjA0MDM4ZWYiLCJwIjoiZXhjZWwtamlyYSJ9" TargetMode="External"/><Relationship Id="rId285" Type="http://schemas.openxmlformats.org/officeDocument/2006/relationships/hyperlink" Target="https://astm.atlassian.net/browse/MEM-18853?atlOrigin=eyJpIjoiMjBhNWIzMmFjMjdiNGE1YzhhZTE4YmM0ZjA0MDM4ZWYiLCJwIjoiZXhjZWwtamlyYSJ9" TargetMode="External"/><Relationship Id="rId450" Type="http://schemas.openxmlformats.org/officeDocument/2006/relationships/hyperlink" Target="https://astm.atlassian.net/browse/MEM-15418?atlOrigin=eyJpIjoiMjBhNWIzMmFjMjdiNGE1YzhhZTE4YmM0ZjA0MDM4ZWYiLCJwIjoiZXhjZWwtamlyYSJ9" TargetMode="External"/><Relationship Id="rId506" Type="http://schemas.openxmlformats.org/officeDocument/2006/relationships/hyperlink" Target="https://astm.atlassian.net/browse/MEM-14856?atlOrigin=eyJpIjoiMjBhNWIzMmFjMjdiNGE1YzhhZTE4YmM0ZjA0MDM4ZWYiLCJwIjoiZXhjZWwtamlyYSJ9" TargetMode="External"/><Relationship Id="rId688" Type="http://schemas.openxmlformats.org/officeDocument/2006/relationships/hyperlink" Target="https://astm.atlassian.net/browse/MEM-10979?atlOrigin=eyJpIjoiMjBhNWIzMmFjMjdiNGE1YzhhZTE4YmM0ZjA0MDM4ZWYiLCJwIjoiZXhjZWwtamlyYSJ9" TargetMode="External"/><Relationship Id="rId853" Type="http://schemas.openxmlformats.org/officeDocument/2006/relationships/hyperlink" Target="https://astm.atlassian.net/browse/MEM-8266?atlOrigin=eyJpIjoiMjBhNWIzMmFjMjdiNGE1YzhhZTE4YmM0ZjA0MDM4ZWYiLCJwIjoiZXhjZWwtamlyYSJ9" TargetMode="External"/><Relationship Id="rId895" Type="http://schemas.openxmlformats.org/officeDocument/2006/relationships/hyperlink" Target="https://astm.atlassian.net/browse/MEM-1329?atlOrigin=eyJpIjoiMjBhNWIzMmFjMjdiNGE1YzhhZTE4YmM0ZjA0MDM4ZWYiLCJwIjoiZXhjZWwtamlyYSJ9" TargetMode="External"/><Relationship Id="rId909" Type="http://schemas.openxmlformats.org/officeDocument/2006/relationships/hyperlink" Target="https://astm.atlassian.net/browse/COR-7908?atlOrigin=eyJpIjoiMjBhNWIzMmFjMjdiNGE1YzhhZTE4YmM0ZjA0MDM4ZWYiLCJwIjoiZXhjZWwtamlyYSJ9" TargetMode="External"/><Relationship Id="rId38" Type="http://schemas.openxmlformats.org/officeDocument/2006/relationships/hyperlink" Target="https://astm.atlassian.net/browse/MIG-3048?atlOrigin=eyJpIjoiMjBhNWIzMmFjMjdiNGE1YzhhZTE4YmM0ZjA0MDM4ZWYiLCJwIjoiZXhjZWwtamlyYSJ9" TargetMode="External"/><Relationship Id="rId103" Type="http://schemas.openxmlformats.org/officeDocument/2006/relationships/hyperlink" Target="https://astm.atlassian.net/browse/MIG-2332?atlOrigin=eyJpIjoiMjBhNWIzMmFjMjdiNGE1YzhhZTE4YmM0ZjA0MDM4ZWYiLCJwIjoiZXhjZWwtamlyYSJ9" TargetMode="External"/><Relationship Id="rId310" Type="http://schemas.openxmlformats.org/officeDocument/2006/relationships/hyperlink" Target="https://astm.atlassian.net/browse/MEM-18514?atlOrigin=eyJpIjoiMjBhNWIzMmFjMjdiNGE1YzhhZTE4YmM0ZjA0MDM4ZWYiLCJwIjoiZXhjZWwtamlyYSJ9" TargetMode="External"/><Relationship Id="rId492" Type="http://schemas.openxmlformats.org/officeDocument/2006/relationships/hyperlink" Target="https://astm.atlassian.net/browse/MEM-15027?atlOrigin=eyJpIjoiMjBhNWIzMmFjMjdiNGE1YzhhZTE4YmM0ZjA0MDM4ZWYiLCJwIjoiZXhjZWwtamlyYSJ9" TargetMode="External"/><Relationship Id="rId548" Type="http://schemas.openxmlformats.org/officeDocument/2006/relationships/hyperlink" Target="https://astm.atlassian.net/browse/MEM-13968?atlOrigin=eyJpIjoiMjBhNWIzMmFjMjdiNGE1YzhhZTE4YmM0ZjA0MDM4ZWYiLCJwIjoiZXhjZWwtamlyYSJ9" TargetMode="External"/><Relationship Id="rId713" Type="http://schemas.openxmlformats.org/officeDocument/2006/relationships/hyperlink" Target="https://astm.atlassian.net/browse/MEM-10738?atlOrigin=eyJpIjoiMjBhNWIzMmFjMjdiNGE1YzhhZTE4YmM0ZjA0MDM4ZWYiLCJwIjoiZXhjZWwtamlyYSJ9" TargetMode="External"/><Relationship Id="rId755" Type="http://schemas.openxmlformats.org/officeDocument/2006/relationships/hyperlink" Target="https://astm.atlassian.net/browse/MEM-10281?atlOrigin=eyJpIjoiMjBhNWIzMmFjMjdiNGE1YzhhZTE4YmM0ZjA0MDM4ZWYiLCJwIjoiZXhjZWwtamlyYSJ9" TargetMode="External"/><Relationship Id="rId797" Type="http://schemas.openxmlformats.org/officeDocument/2006/relationships/hyperlink" Target="https://astm.atlassian.net/browse/MEM-9147?atlOrigin=eyJpIjoiMjBhNWIzMmFjMjdiNGE1YzhhZTE4YmM0ZjA0MDM4ZWYiLCJwIjoiZXhjZWwtamlyYSJ9" TargetMode="External"/><Relationship Id="rId920" Type="http://schemas.openxmlformats.org/officeDocument/2006/relationships/hyperlink" Target="https://astm.atlassian.net/browse/COR-5862?atlOrigin=eyJpIjoiMjBhNWIzMmFjMjdiNGE1YzhhZTE4YmM0ZjA0MDM4ZWYiLCJwIjoiZXhjZWwtamlyYSJ9" TargetMode="External"/><Relationship Id="rId91" Type="http://schemas.openxmlformats.org/officeDocument/2006/relationships/hyperlink" Target="https://astm.atlassian.net/browse/MIG-2429?atlOrigin=eyJpIjoiMjBhNWIzMmFjMjdiNGE1YzhhZTE4YmM0ZjA0MDM4ZWYiLCJwIjoiZXhjZWwtamlyYSJ9" TargetMode="External"/><Relationship Id="rId145" Type="http://schemas.openxmlformats.org/officeDocument/2006/relationships/hyperlink" Target="https://astm.atlassian.net/browse/MIG-1306?atlOrigin=eyJpIjoiMjBhNWIzMmFjMjdiNGE1YzhhZTE4YmM0ZjA0MDM4ZWYiLCJwIjoiZXhjZWwtamlyYSJ9" TargetMode="External"/><Relationship Id="rId187" Type="http://schemas.openxmlformats.org/officeDocument/2006/relationships/hyperlink" Target="https://astm.atlassian.net/browse/MEM-20511?atlOrigin=eyJpIjoiMjBhNWIzMmFjMjdiNGE1YzhhZTE4YmM0ZjA0MDM4ZWYiLCJwIjoiZXhjZWwtamlyYSJ9" TargetMode="External"/><Relationship Id="rId352" Type="http://schemas.openxmlformats.org/officeDocument/2006/relationships/hyperlink" Target="https://astm.atlassian.net/browse/MEM-17900?atlOrigin=eyJpIjoiMjBhNWIzMmFjMjdiNGE1YzhhZTE4YmM0ZjA0MDM4ZWYiLCJwIjoiZXhjZWwtamlyYSJ9" TargetMode="External"/><Relationship Id="rId394" Type="http://schemas.openxmlformats.org/officeDocument/2006/relationships/hyperlink" Target="https://astm.atlassian.net/browse/MEM-16629?atlOrigin=eyJpIjoiMjBhNWIzMmFjMjdiNGE1YzhhZTE4YmM0ZjA0MDM4ZWYiLCJwIjoiZXhjZWwtamlyYSJ9" TargetMode="External"/><Relationship Id="rId408" Type="http://schemas.openxmlformats.org/officeDocument/2006/relationships/hyperlink" Target="https://astm.atlassian.net/browse/MEM-16390?atlOrigin=eyJpIjoiMjBhNWIzMmFjMjdiNGE1YzhhZTE4YmM0ZjA0MDM4ZWYiLCJwIjoiZXhjZWwtamlyYSJ9" TargetMode="External"/><Relationship Id="rId615" Type="http://schemas.openxmlformats.org/officeDocument/2006/relationships/hyperlink" Target="https://astm.atlassian.net/browse/MEM-12419?atlOrigin=eyJpIjoiMjBhNWIzMmFjMjdiNGE1YzhhZTE4YmM0ZjA0MDM4ZWYiLCJwIjoiZXhjZWwtamlyYSJ9" TargetMode="External"/><Relationship Id="rId822" Type="http://schemas.openxmlformats.org/officeDocument/2006/relationships/hyperlink" Target="https://astm.atlassian.net/browse/MEM-8903?atlOrigin=eyJpIjoiMjBhNWIzMmFjMjdiNGE1YzhhZTE4YmM0ZjA0MDM4ZWYiLCJwIjoiZXhjZWwtamlyYSJ9" TargetMode="External"/><Relationship Id="rId212" Type="http://schemas.openxmlformats.org/officeDocument/2006/relationships/hyperlink" Target="https://astm.atlassian.net/browse/MEM-20112?atlOrigin=eyJpIjoiMjBhNWIzMmFjMjdiNGE1YzhhZTE4YmM0ZjA0MDM4ZWYiLCJwIjoiZXhjZWwtamlyYSJ9" TargetMode="External"/><Relationship Id="rId254" Type="http://schemas.openxmlformats.org/officeDocument/2006/relationships/hyperlink" Target="https://astm.atlassian.net/browse/MEM-19277?atlOrigin=eyJpIjoiMjBhNWIzMmFjMjdiNGE1YzhhZTE4YmM0ZjA0MDM4ZWYiLCJwIjoiZXhjZWwtamlyYSJ9" TargetMode="External"/><Relationship Id="rId657" Type="http://schemas.openxmlformats.org/officeDocument/2006/relationships/hyperlink" Target="https://astm.atlassian.net/browse/MEM-11559?atlOrigin=eyJpIjoiMjBhNWIzMmFjMjdiNGE1YzhhZTE4YmM0ZjA0MDM4ZWYiLCJwIjoiZXhjZWwtamlyYSJ9" TargetMode="External"/><Relationship Id="rId699" Type="http://schemas.openxmlformats.org/officeDocument/2006/relationships/hyperlink" Target="https://astm.atlassian.net/browse/MEM-10906?atlOrigin=eyJpIjoiMjBhNWIzMmFjMjdiNGE1YzhhZTE4YmM0ZjA0MDM4ZWYiLCJwIjoiZXhjZWwtamlyYSJ9" TargetMode="External"/><Relationship Id="rId864" Type="http://schemas.openxmlformats.org/officeDocument/2006/relationships/hyperlink" Target="https://astm.atlassian.net/browse/MEM-8098?atlOrigin=eyJpIjoiMjBhNWIzMmFjMjdiNGE1YzhhZTE4YmM0ZjA0MDM4ZWYiLCJwIjoiZXhjZWwtamlyYSJ9" TargetMode="External"/><Relationship Id="rId49" Type="http://schemas.openxmlformats.org/officeDocument/2006/relationships/hyperlink" Target="https://astm.atlassian.net/browse/MIG-2947?atlOrigin=eyJpIjoiMjBhNWIzMmFjMjdiNGE1YzhhZTE4YmM0ZjA0MDM4ZWYiLCJwIjoiZXhjZWwtamlyYSJ9" TargetMode="External"/><Relationship Id="rId114" Type="http://schemas.openxmlformats.org/officeDocument/2006/relationships/hyperlink" Target="https://astm.atlassian.net/browse/MIG-2208?atlOrigin=eyJpIjoiMjBhNWIzMmFjMjdiNGE1YzhhZTE4YmM0ZjA0MDM4ZWYiLCJwIjoiZXhjZWwtamlyYSJ9" TargetMode="External"/><Relationship Id="rId296" Type="http://schemas.openxmlformats.org/officeDocument/2006/relationships/hyperlink" Target="https://astm.atlassian.net/browse/MEM-18619?atlOrigin=eyJpIjoiMjBhNWIzMmFjMjdiNGE1YzhhZTE4YmM0ZjA0MDM4ZWYiLCJwIjoiZXhjZWwtamlyYSJ9" TargetMode="External"/><Relationship Id="rId461" Type="http://schemas.openxmlformats.org/officeDocument/2006/relationships/hyperlink" Target="https://astm.atlassian.net/browse/MEM-15270?atlOrigin=eyJpIjoiMjBhNWIzMmFjMjdiNGE1YzhhZTE4YmM0ZjA0MDM4ZWYiLCJwIjoiZXhjZWwtamlyYSJ9" TargetMode="External"/><Relationship Id="rId517" Type="http://schemas.openxmlformats.org/officeDocument/2006/relationships/hyperlink" Target="https://astm.atlassian.net/browse/MEM-14656?atlOrigin=eyJpIjoiMjBhNWIzMmFjMjdiNGE1YzhhZTE4YmM0ZjA0MDM4ZWYiLCJwIjoiZXhjZWwtamlyYSJ9" TargetMode="External"/><Relationship Id="rId559" Type="http://schemas.openxmlformats.org/officeDocument/2006/relationships/hyperlink" Target="https://astm.atlassian.net/browse/MEM-13780?atlOrigin=eyJpIjoiMjBhNWIzMmFjMjdiNGE1YzhhZTE4YmM0ZjA0MDM4ZWYiLCJwIjoiZXhjZWwtamlyYSJ9" TargetMode="External"/><Relationship Id="rId724" Type="http://schemas.openxmlformats.org/officeDocument/2006/relationships/hyperlink" Target="https://astm.atlassian.net/browse/MEM-10394?atlOrigin=eyJpIjoiMjBhNWIzMmFjMjdiNGE1YzhhZTE4YmM0ZjA0MDM4ZWYiLCJwIjoiZXhjZWwtamlyYSJ9" TargetMode="External"/><Relationship Id="rId766" Type="http://schemas.openxmlformats.org/officeDocument/2006/relationships/hyperlink" Target="https://astm.atlassian.net/browse/MEM-10071?atlOrigin=eyJpIjoiMjBhNWIzMmFjMjdiNGE1YzhhZTE4YmM0ZjA0MDM4ZWYiLCJwIjoiZXhjZWwtamlyYSJ9" TargetMode="External"/><Relationship Id="rId931" Type="http://schemas.openxmlformats.org/officeDocument/2006/relationships/hyperlink" Target="https://astm.atlassian.net/browse/COR-2732?atlOrigin=eyJpIjoiMjBhNWIzMmFjMjdiNGE1YzhhZTE4YmM0ZjA0MDM4ZWYiLCJwIjoiZXhjZWwtamlyYSJ9" TargetMode="External"/><Relationship Id="rId60" Type="http://schemas.openxmlformats.org/officeDocument/2006/relationships/hyperlink" Target="https://astm.atlassian.net/browse/MIG-2869?atlOrigin=eyJpIjoiMjBhNWIzMmFjMjdiNGE1YzhhZTE4YmM0ZjA0MDM4ZWYiLCJwIjoiZXhjZWwtamlyYSJ9" TargetMode="External"/><Relationship Id="rId156" Type="http://schemas.openxmlformats.org/officeDocument/2006/relationships/hyperlink" Target="https://astm.atlassian.net/browse/MIG-925?atlOrigin=eyJpIjoiMjBhNWIzMmFjMjdiNGE1YzhhZTE4YmM0ZjA0MDM4ZWYiLCJwIjoiZXhjZWwtamlyYSJ9" TargetMode="External"/><Relationship Id="rId198" Type="http://schemas.openxmlformats.org/officeDocument/2006/relationships/hyperlink" Target="https://astm.atlassian.net/browse/MEM-20308?atlOrigin=eyJpIjoiMjBhNWIzMmFjMjdiNGE1YzhhZTE4YmM0ZjA0MDM4ZWYiLCJwIjoiZXhjZWwtamlyYSJ9" TargetMode="External"/><Relationship Id="rId321" Type="http://schemas.openxmlformats.org/officeDocument/2006/relationships/hyperlink" Target="https://astm.atlassian.net/browse/MEM-18354?atlOrigin=eyJpIjoiMjBhNWIzMmFjMjdiNGE1YzhhZTE4YmM0ZjA0MDM4ZWYiLCJwIjoiZXhjZWwtamlyYSJ9" TargetMode="External"/><Relationship Id="rId363" Type="http://schemas.openxmlformats.org/officeDocument/2006/relationships/hyperlink" Target="https://astm.atlassian.net/browse/MEM-17521?atlOrigin=eyJpIjoiMjBhNWIzMmFjMjdiNGE1YzhhZTE4YmM0ZjA0MDM4ZWYiLCJwIjoiZXhjZWwtamlyYSJ9" TargetMode="External"/><Relationship Id="rId419" Type="http://schemas.openxmlformats.org/officeDocument/2006/relationships/hyperlink" Target="https://astm.atlassian.net/browse/MEM-16140?atlOrigin=eyJpIjoiMjBhNWIzMmFjMjdiNGE1YzhhZTE4YmM0ZjA0MDM4ZWYiLCJwIjoiZXhjZWwtamlyYSJ9" TargetMode="External"/><Relationship Id="rId570" Type="http://schemas.openxmlformats.org/officeDocument/2006/relationships/hyperlink" Target="https://astm.atlassian.net/browse/MEM-13480?atlOrigin=eyJpIjoiMjBhNWIzMmFjMjdiNGE1YzhhZTE4YmM0ZjA0MDM4ZWYiLCJwIjoiZXhjZWwtamlyYSJ9" TargetMode="External"/><Relationship Id="rId626" Type="http://schemas.openxmlformats.org/officeDocument/2006/relationships/hyperlink" Target="https://astm.atlassian.net/browse/MEM-12080?atlOrigin=eyJpIjoiMjBhNWIzMmFjMjdiNGE1YzhhZTE4YmM0ZjA0MDM4ZWYiLCJwIjoiZXhjZWwtamlyYSJ9" TargetMode="External"/><Relationship Id="rId223" Type="http://schemas.openxmlformats.org/officeDocument/2006/relationships/hyperlink" Target="https://astm.atlassian.net/browse/MEM-19783?atlOrigin=eyJpIjoiMjBhNWIzMmFjMjdiNGE1YzhhZTE4YmM0ZjA0MDM4ZWYiLCJwIjoiZXhjZWwtamlyYSJ9" TargetMode="External"/><Relationship Id="rId430" Type="http://schemas.openxmlformats.org/officeDocument/2006/relationships/hyperlink" Target="https://astm.atlassian.net/browse/MEM-15836?atlOrigin=eyJpIjoiMjBhNWIzMmFjMjdiNGE1YzhhZTE4YmM0ZjA0MDM4ZWYiLCJwIjoiZXhjZWwtamlyYSJ9" TargetMode="External"/><Relationship Id="rId668" Type="http://schemas.openxmlformats.org/officeDocument/2006/relationships/hyperlink" Target="https://astm.atlassian.net/browse/MEM-11383?atlOrigin=eyJpIjoiMjBhNWIzMmFjMjdiNGE1YzhhZTE4YmM0ZjA0MDM4ZWYiLCJwIjoiZXhjZWwtamlyYSJ9" TargetMode="External"/><Relationship Id="rId833" Type="http://schemas.openxmlformats.org/officeDocument/2006/relationships/hyperlink" Target="https://astm.atlassian.net/browse/MEM-8631?atlOrigin=eyJpIjoiMjBhNWIzMmFjMjdiNGE1YzhhZTE4YmM0ZjA0MDM4ZWYiLCJwIjoiZXhjZWwtamlyYSJ9" TargetMode="External"/><Relationship Id="rId875" Type="http://schemas.openxmlformats.org/officeDocument/2006/relationships/hyperlink" Target="https://astm.atlassian.net/browse/MEM-1667?atlOrigin=eyJpIjoiMjBhNWIzMmFjMjdiNGE1YzhhZTE4YmM0ZjA0MDM4ZWYiLCJwIjoiZXhjZWwtamlyYSJ9" TargetMode="External"/><Relationship Id="rId18" Type="http://schemas.openxmlformats.org/officeDocument/2006/relationships/hyperlink" Target="https://astm.atlassian.net/browse/MIG-3516?atlOrigin=eyJpIjoiMjBhNWIzMmFjMjdiNGE1YzhhZTE4YmM0ZjA0MDM4ZWYiLCJwIjoiZXhjZWwtamlyYSJ9" TargetMode="External"/><Relationship Id="rId265" Type="http://schemas.openxmlformats.org/officeDocument/2006/relationships/hyperlink" Target="https://astm.atlassian.net/browse/MEM-19189?atlOrigin=eyJpIjoiMjBhNWIzMmFjMjdiNGE1YzhhZTE4YmM0ZjA0MDM4ZWYiLCJwIjoiZXhjZWwtamlyYSJ9" TargetMode="External"/><Relationship Id="rId472" Type="http://schemas.openxmlformats.org/officeDocument/2006/relationships/hyperlink" Target="https://astm.atlassian.net/browse/MEM-15140?atlOrigin=eyJpIjoiMjBhNWIzMmFjMjdiNGE1YzhhZTE4YmM0ZjA0MDM4ZWYiLCJwIjoiZXhjZWwtamlyYSJ9" TargetMode="External"/><Relationship Id="rId528" Type="http://schemas.openxmlformats.org/officeDocument/2006/relationships/hyperlink" Target="https://astm.atlassian.net/browse/MEM-14350?atlOrigin=eyJpIjoiMjBhNWIzMmFjMjdiNGE1YzhhZTE4YmM0ZjA0MDM4ZWYiLCJwIjoiZXhjZWwtamlyYSJ9" TargetMode="External"/><Relationship Id="rId735" Type="http://schemas.openxmlformats.org/officeDocument/2006/relationships/hyperlink" Target="https://astm.atlassian.net/browse/MEM-10334?atlOrigin=eyJpIjoiMjBhNWIzMmFjMjdiNGE1YzhhZTE4YmM0ZjA0MDM4ZWYiLCJwIjoiZXhjZWwtamlyYSJ9" TargetMode="External"/><Relationship Id="rId900" Type="http://schemas.openxmlformats.org/officeDocument/2006/relationships/hyperlink" Target="https://astm.atlassian.net/browse/MEM-1310?atlOrigin=eyJpIjoiMjBhNWIzMmFjMjdiNGE1YzhhZTE4YmM0ZjA0MDM4ZWYiLCJwIjoiZXhjZWwtamlyYSJ9" TargetMode="External"/><Relationship Id="rId942" Type="http://schemas.openxmlformats.org/officeDocument/2006/relationships/hyperlink" Target="https://astm.atlassian.net/browse/COR-1709?atlOrigin=eyJpIjoiMjBhNWIzMmFjMjdiNGE1YzhhZTE4YmM0ZjA0MDM4ZWYiLCJwIjoiZXhjZWwtamlyYSJ9" TargetMode="External"/><Relationship Id="rId125" Type="http://schemas.openxmlformats.org/officeDocument/2006/relationships/hyperlink" Target="https://astm.atlassian.net/browse/MIG-1707?atlOrigin=eyJpIjoiMjBhNWIzMmFjMjdiNGE1YzhhZTE4YmM0ZjA0MDM4ZWYiLCJwIjoiZXhjZWwtamlyYSJ9" TargetMode="External"/><Relationship Id="rId167" Type="http://schemas.openxmlformats.org/officeDocument/2006/relationships/hyperlink" Target="https://astm.atlassian.net/browse/MIG-528?atlOrigin=eyJpIjoiMjBhNWIzMmFjMjdiNGE1YzhhZTE4YmM0ZjA0MDM4ZWYiLCJwIjoiZXhjZWwtamlyYSJ9" TargetMode="External"/><Relationship Id="rId332" Type="http://schemas.openxmlformats.org/officeDocument/2006/relationships/hyperlink" Target="https://astm.atlassian.net/browse/MEM-18127?atlOrigin=eyJpIjoiMjBhNWIzMmFjMjdiNGE1YzhhZTE4YmM0ZjA0MDM4ZWYiLCJwIjoiZXhjZWwtamlyYSJ9" TargetMode="External"/><Relationship Id="rId374" Type="http://schemas.openxmlformats.org/officeDocument/2006/relationships/hyperlink" Target="https://astm.atlassian.net/browse/MEM-17463?atlOrigin=eyJpIjoiMjBhNWIzMmFjMjdiNGE1YzhhZTE4YmM0ZjA0MDM4ZWYiLCJwIjoiZXhjZWwtamlyYSJ9" TargetMode="External"/><Relationship Id="rId581" Type="http://schemas.openxmlformats.org/officeDocument/2006/relationships/hyperlink" Target="https://astm.atlassian.net/browse/MEM-13267?atlOrigin=eyJpIjoiMjBhNWIzMmFjMjdiNGE1YzhhZTE4YmM0ZjA0MDM4ZWYiLCJwIjoiZXhjZWwtamlyYSJ9" TargetMode="External"/><Relationship Id="rId777" Type="http://schemas.openxmlformats.org/officeDocument/2006/relationships/hyperlink" Target="https://astm.atlassian.net/browse/MEM-9734?atlOrigin=eyJpIjoiMjBhNWIzMmFjMjdiNGE1YzhhZTE4YmM0ZjA0MDM4ZWYiLCJwIjoiZXhjZWwtamlyYSJ9" TargetMode="External"/><Relationship Id="rId71" Type="http://schemas.openxmlformats.org/officeDocument/2006/relationships/hyperlink" Target="https://astm.atlassian.net/browse/MIG-2685?atlOrigin=eyJpIjoiMjBhNWIzMmFjMjdiNGE1YzhhZTE4YmM0ZjA0MDM4ZWYiLCJwIjoiZXhjZWwtamlyYSJ9" TargetMode="External"/><Relationship Id="rId234" Type="http://schemas.openxmlformats.org/officeDocument/2006/relationships/hyperlink" Target="https://astm.atlassian.net/browse/MEM-19591?atlOrigin=eyJpIjoiMjBhNWIzMmFjMjdiNGE1YzhhZTE4YmM0ZjA0MDM4ZWYiLCJwIjoiZXhjZWwtamlyYSJ9" TargetMode="External"/><Relationship Id="rId637" Type="http://schemas.openxmlformats.org/officeDocument/2006/relationships/hyperlink" Target="https://astm.atlassian.net/browse/MEM-12040?atlOrigin=eyJpIjoiMjBhNWIzMmFjMjdiNGE1YzhhZTE4YmM0ZjA0MDM4ZWYiLCJwIjoiZXhjZWwtamlyYSJ9" TargetMode="External"/><Relationship Id="rId679" Type="http://schemas.openxmlformats.org/officeDocument/2006/relationships/hyperlink" Target="https://astm.atlassian.net/browse/MEM-11299?atlOrigin=eyJpIjoiMjBhNWIzMmFjMjdiNGE1YzhhZTE4YmM0ZjA0MDM4ZWYiLCJwIjoiZXhjZWwtamlyYSJ9" TargetMode="External"/><Relationship Id="rId802" Type="http://schemas.openxmlformats.org/officeDocument/2006/relationships/hyperlink" Target="https://astm.atlassian.net/browse/MEM-9125?atlOrigin=eyJpIjoiMjBhNWIzMmFjMjdiNGE1YzhhZTE4YmM0ZjA0MDM4ZWYiLCJwIjoiZXhjZWwtamlyYSJ9" TargetMode="External"/><Relationship Id="rId844" Type="http://schemas.openxmlformats.org/officeDocument/2006/relationships/hyperlink" Target="https://astm.atlassian.net/browse/MEM-8507?atlOrigin=eyJpIjoiMjBhNWIzMmFjMjdiNGE1YzhhZTE4YmM0ZjA0MDM4ZWYiLCJwIjoiZXhjZWwtamlyYSJ9" TargetMode="External"/><Relationship Id="rId886" Type="http://schemas.openxmlformats.org/officeDocument/2006/relationships/hyperlink" Target="https://astm.atlassian.net/browse/MEM-1485?atlOrigin=eyJpIjoiMjBhNWIzMmFjMjdiNGE1YzhhZTE4YmM0ZjA0MDM4ZWYiLCJwIjoiZXhjZWwtamlyYSJ9" TargetMode="External"/><Relationship Id="rId2" Type="http://schemas.openxmlformats.org/officeDocument/2006/relationships/hyperlink" Target="https://astm.atlassian.net/browse/MIG-4028?atlOrigin=eyJpIjoiMjBhNWIzMmFjMjdiNGE1YzhhZTE4YmM0ZjA0MDM4ZWYiLCJwIjoiZXhjZWwtamlyYSJ9" TargetMode="External"/><Relationship Id="rId29" Type="http://schemas.openxmlformats.org/officeDocument/2006/relationships/hyperlink" Target="https://astm.atlassian.net/browse/MIG-3254?atlOrigin=eyJpIjoiMjBhNWIzMmFjMjdiNGE1YzhhZTE4YmM0ZjA0MDM4ZWYiLCJwIjoiZXhjZWwtamlyYSJ9" TargetMode="External"/><Relationship Id="rId276" Type="http://schemas.openxmlformats.org/officeDocument/2006/relationships/hyperlink" Target="https://astm.atlassian.net/browse/MEM-18947?atlOrigin=eyJpIjoiMjBhNWIzMmFjMjdiNGE1YzhhZTE4YmM0ZjA0MDM4ZWYiLCJwIjoiZXhjZWwtamlyYSJ9" TargetMode="External"/><Relationship Id="rId441" Type="http://schemas.openxmlformats.org/officeDocument/2006/relationships/hyperlink" Target="https://astm.atlassian.net/browse/MEM-15709?atlOrigin=eyJpIjoiMjBhNWIzMmFjMjdiNGE1YzhhZTE4YmM0ZjA0MDM4ZWYiLCJwIjoiZXhjZWwtamlyYSJ9" TargetMode="External"/><Relationship Id="rId483" Type="http://schemas.openxmlformats.org/officeDocument/2006/relationships/hyperlink" Target="https://astm.atlassian.net/browse/MEM-15091?atlOrigin=eyJpIjoiMjBhNWIzMmFjMjdiNGE1YzhhZTE4YmM0ZjA0MDM4ZWYiLCJwIjoiZXhjZWwtamlyYSJ9" TargetMode="External"/><Relationship Id="rId539" Type="http://schemas.openxmlformats.org/officeDocument/2006/relationships/hyperlink" Target="https://astm.atlassian.net/browse/MEM-14070?atlOrigin=eyJpIjoiMjBhNWIzMmFjMjdiNGE1YzhhZTE4YmM0ZjA0MDM4ZWYiLCJwIjoiZXhjZWwtamlyYSJ9" TargetMode="External"/><Relationship Id="rId690" Type="http://schemas.openxmlformats.org/officeDocument/2006/relationships/hyperlink" Target="https://astm.atlassian.net/browse/MEM-10976?atlOrigin=eyJpIjoiMjBhNWIzMmFjMjdiNGE1YzhhZTE4YmM0ZjA0MDM4ZWYiLCJwIjoiZXhjZWwtamlyYSJ9" TargetMode="External"/><Relationship Id="rId704" Type="http://schemas.openxmlformats.org/officeDocument/2006/relationships/hyperlink" Target="https://astm.atlassian.net/browse/MEM-10884?atlOrigin=eyJpIjoiMjBhNWIzMmFjMjdiNGE1YzhhZTE4YmM0ZjA0MDM4ZWYiLCJwIjoiZXhjZWwtamlyYSJ9" TargetMode="External"/><Relationship Id="rId746" Type="http://schemas.openxmlformats.org/officeDocument/2006/relationships/hyperlink" Target="https://astm.atlassian.net/browse/MEM-10299?atlOrigin=eyJpIjoiMjBhNWIzMmFjMjdiNGE1YzhhZTE4YmM0ZjA0MDM4ZWYiLCJwIjoiZXhjZWwtamlyYSJ9" TargetMode="External"/><Relationship Id="rId911" Type="http://schemas.openxmlformats.org/officeDocument/2006/relationships/hyperlink" Target="https://astm.atlassian.net/browse/COR-7102?atlOrigin=eyJpIjoiMjBhNWIzMmFjMjdiNGE1YzhhZTE4YmM0ZjA0MDM4ZWYiLCJwIjoiZXhjZWwtamlyYSJ9" TargetMode="External"/><Relationship Id="rId40" Type="http://schemas.openxmlformats.org/officeDocument/2006/relationships/hyperlink" Target="https://astm.atlassian.net/browse/MIG-3044?atlOrigin=eyJpIjoiMjBhNWIzMmFjMjdiNGE1YzhhZTE4YmM0ZjA0MDM4ZWYiLCJwIjoiZXhjZWwtamlyYSJ9" TargetMode="External"/><Relationship Id="rId136" Type="http://schemas.openxmlformats.org/officeDocument/2006/relationships/hyperlink" Target="https://astm.atlassian.net/browse/MIG-1425?atlOrigin=eyJpIjoiMjBhNWIzMmFjMjdiNGE1YzhhZTE4YmM0ZjA0MDM4ZWYiLCJwIjoiZXhjZWwtamlyYSJ9" TargetMode="External"/><Relationship Id="rId178" Type="http://schemas.openxmlformats.org/officeDocument/2006/relationships/hyperlink" Target="https://astm.atlassian.net/browse/MEM-20595?atlOrigin=eyJpIjoiMjBhNWIzMmFjMjdiNGE1YzhhZTE4YmM0ZjA0MDM4ZWYiLCJwIjoiZXhjZWwtamlyYSJ9" TargetMode="External"/><Relationship Id="rId301" Type="http://schemas.openxmlformats.org/officeDocument/2006/relationships/hyperlink" Target="https://astm.atlassian.net/browse/MEM-18595?atlOrigin=eyJpIjoiMjBhNWIzMmFjMjdiNGE1YzhhZTE4YmM0ZjA0MDM4ZWYiLCJwIjoiZXhjZWwtamlyYSJ9" TargetMode="External"/><Relationship Id="rId343" Type="http://schemas.openxmlformats.org/officeDocument/2006/relationships/hyperlink" Target="https://astm.atlassian.net/browse/MEM-18057?atlOrigin=eyJpIjoiMjBhNWIzMmFjMjdiNGE1YzhhZTE4YmM0ZjA0MDM4ZWYiLCJwIjoiZXhjZWwtamlyYSJ9" TargetMode="External"/><Relationship Id="rId550" Type="http://schemas.openxmlformats.org/officeDocument/2006/relationships/hyperlink" Target="https://astm.atlassian.net/browse/MEM-13958?atlOrigin=eyJpIjoiMjBhNWIzMmFjMjdiNGE1YzhhZTE4YmM0ZjA0MDM4ZWYiLCJwIjoiZXhjZWwtamlyYSJ9" TargetMode="External"/><Relationship Id="rId788" Type="http://schemas.openxmlformats.org/officeDocument/2006/relationships/hyperlink" Target="https://astm.atlassian.net/browse/MEM-9614?atlOrigin=eyJpIjoiMjBhNWIzMmFjMjdiNGE1YzhhZTE4YmM0ZjA0MDM4ZWYiLCJwIjoiZXhjZWwtamlyYSJ9" TargetMode="External"/><Relationship Id="rId82" Type="http://schemas.openxmlformats.org/officeDocument/2006/relationships/hyperlink" Target="https://astm.atlassian.net/browse/MIG-2533?atlOrigin=eyJpIjoiMjBhNWIzMmFjMjdiNGE1YzhhZTE4YmM0ZjA0MDM4ZWYiLCJwIjoiZXhjZWwtamlyYSJ9" TargetMode="External"/><Relationship Id="rId203" Type="http://schemas.openxmlformats.org/officeDocument/2006/relationships/hyperlink" Target="https://astm.atlassian.net/browse/MEM-20171?atlOrigin=eyJpIjoiMjBhNWIzMmFjMjdiNGE1YzhhZTE4YmM0ZjA0MDM4ZWYiLCJwIjoiZXhjZWwtamlyYSJ9" TargetMode="External"/><Relationship Id="rId385" Type="http://schemas.openxmlformats.org/officeDocument/2006/relationships/hyperlink" Target="https://astm.atlassian.net/browse/MEM-16864?atlOrigin=eyJpIjoiMjBhNWIzMmFjMjdiNGE1YzhhZTE4YmM0ZjA0MDM4ZWYiLCJwIjoiZXhjZWwtamlyYSJ9" TargetMode="External"/><Relationship Id="rId592" Type="http://schemas.openxmlformats.org/officeDocument/2006/relationships/hyperlink" Target="https://astm.atlassian.net/browse/MEM-13183?atlOrigin=eyJpIjoiMjBhNWIzMmFjMjdiNGE1YzhhZTE4YmM0ZjA0MDM4ZWYiLCJwIjoiZXhjZWwtamlyYSJ9" TargetMode="External"/><Relationship Id="rId606" Type="http://schemas.openxmlformats.org/officeDocument/2006/relationships/hyperlink" Target="https://astm.atlassian.net/browse/MEM-12624?atlOrigin=eyJpIjoiMjBhNWIzMmFjMjdiNGE1YzhhZTE4YmM0ZjA0MDM4ZWYiLCJwIjoiZXhjZWwtamlyYSJ9" TargetMode="External"/><Relationship Id="rId648" Type="http://schemas.openxmlformats.org/officeDocument/2006/relationships/hyperlink" Target="https://astm.atlassian.net/browse/MEM-11610?atlOrigin=eyJpIjoiMjBhNWIzMmFjMjdiNGE1YzhhZTE4YmM0ZjA0MDM4ZWYiLCJwIjoiZXhjZWwtamlyYSJ9" TargetMode="External"/><Relationship Id="rId813" Type="http://schemas.openxmlformats.org/officeDocument/2006/relationships/hyperlink" Target="https://astm.atlassian.net/browse/MEM-9039?atlOrigin=eyJpIjoiMjBhNWIzMmFjMjdiNGE1YzhhZTE4YmM0ZjA0MDM4ZWYiLCJwIjoiZXhjZWwtamlyYSJ9" TargetMode="External"/><Relationship Id="rId855" Type="http://schemas.openxmlformats.org/officeDocument/2006/relationships/hyperlink" Target="https://astm.atlassian.net/browse/MEM-8219?atlOrigin=eyJpIjoiMjBhNWIzMmFjMjdiNGE1YzhhZTE4YmM0ZjA0MDM4ZWYiLCJwIjoiZXhjZWwtamlyYSJ9" TargetMode="External"/><Relationship Id="rId245" Type="http://schemas.openxmlformats.org/officeDocument/2006/relationships/hyperlink" Target="https://astm.atlassian.net/browse/MEM-19426?atlOrigin=eyJpIjoiMjBhNWIzMmFjMjdiNGE1YzhhZTE4YmM0ZjA0MDM4ZWYiLCJwIjoiZXhjZWwtamlyYSJ9" TargetMode="External"/><Relationship Id="rId287" Type="http://schemas.openxmlformats.org/officeDocument/2006/relationships/hyperlink" Target="https://astm.atlassian.net/browse/MEM-18829?atlOrigin=eyJpIjoiMjBhNWIzMmFjMjdiNGE1YzhhZTE4YmM0ZjA0MDM4ZWYiLCJwIjoiZXhjZWwtamlyYSJ9" TargetMode="External"/><Relationship Id="rId410" Type="http://schemas.openxmlformats.org/officeDocument/2006/relationships/hyperlink" Target="https://astm.atlassian.net/browse/MEM-16257?atlOrigin=eyJpIjoiMjBhNWIzMmFjMjdiNGE1YzhhZTE4YmM0ZjA0MDM4ZWYiLCJwIjoiZXhjZWwtamlyYSJ9" TargetMode="External"/><Relationship Id="rId452" Type="http://schemas.openxmlformats.org/officeDocument/2006/relationships/hyperlink" Target="https://astm.atlassian.net/browse/MEM-15381?atlOrigin=eyJpIjoiMjBhNWIzMmFjMjdiNGE1YzhhZTE4YmM0ZjA0MDM4ZWYiLCJwIjoiZXhjZWwtamlyYSJ9" TargetMode="External"/><Relationship Id="rId494" Type="http://schemas.openxmlformats.org/officeDocument/2006/relationships/hyperlink" Target="https://astm.atlassian.net/browse/MEM-15011?atlOrigin=eyJpIjoiMjBhNWIzMmFjMjdiNGE1YzhhZTE4YmM0ZjA0MDM4ZWYiLCJwIjoiZXhjZWwtamlyYSJ9" TargetMode="External"/><Relationship Id="rId508" Type="http://schemas.openxmlformats.org/officeDocument/2006/relationships/hyperlink" Target="https://astm.atlassian.net/browse/MEM-14839?atlOrigin=eyJpIjoiMjBhNWIzMmFjMjdiNGE1YzhhZTE4YmM0ZjA0MDM4ZWYiLCJwIjoiZXhjZWwtamlyYSJ9" TargetMode="External"/><Relationship Id="rId715" Type="http://schemas.openxmlformats.org/officeDocument/2006/relationships/hyperlink" Target="https://astm.atlassian.net/browse/MEM-10622?atlOrigin=eyJpIjoiMjBhNWIzMmFjMjdiNGE1YzhhZTE4YmM0ZjA0MDM4ZWYiLCJwIjoiZXhjZWwtamlyYSJ9" TargetMode="External"/><Relationship Id="rId897" Type="http://schemas.openxmlformats.org/officeDocument/2006/relationships/hyperlink" Target="https://astm.atlassian.net/browse/MEM-1315?atlOrigin=eyJpIjoiMjBhNWIzMmFjMjdiNGE1YzhhZTE4YmM0ZjA0MDM4ZWYiLCJwIjoiZXhjZWwtamlyYSJ9" TargetMode="External"/><Relationship Id="rId922" Type="http://schemas.openxmlformats.org/officeDocument/2006/relationships/hyperlink" Target="https://astm.atlassian.net/browse/COR-5241?atlOrigin=eyJpIjoiMjBhNWIzMmFjMjdiNGE1YzhhZTE4YmM0ZjA0MDM4ZWYiLCJwIjoiZXhjZWwtamlyYSJ9" TargetMode="External"/><Relationship Id="rId105" Type="http://schemas.openxmlformats.org/officeDocument/2006/relationships/hyperlink" Target="https://astm.atlassian.net/browse/MIG-2300?atlOrigin=eyJpIjoiMjBhNWIzMmFjMjdiNGE1YzhhZTE4YmM0ZjA0MDM4ZWYiLCJwIjoiZXhjZWwtamlyYSJ9" TargetMode="External"/><Relationship Id="rId147" Type="http://schemas.openxmlformats.org/officeDocument/2006/relationships/hyperlink" Target="https://astm.atlassian.net/browse/MIG-1263?atlOrigin=eyJpIjoiMjBhNWIzMmFjMjdiNGE1YzhhZTE4YmM0ZjA0MDM4ZWYiLCJwIjoiZXhjZWwtamlyYSJ9" TargetMode="External"/><Relationship Id="rId312" Type="http://schemas.openxmlformats.org/officeDocument/2006/relationships/hyperlink" Target="https://astm.atlassian.net/browse/MEM-18494?atlOrigin=eyJpIjoiMjBhNWIzMmFjMjdiNGE1YzhhZTE4YmM0ZjA0MDM4ZWYiLCJwIjoiZXhjZWwtamlyYSJ9" TargetMode="External"/><Relationship Id="rId354" Type="http://schemas.openxmlformats.org/officeDocument/2006/relationships/hyperlink" Target="https://astm.atlassian.net/browse/MEM-17651?atlOrigin=eyJpIjoiMjBhNWIzMmFjMjdiNGE1YzhhZTE4YmM0ZjA0MDM4ZWYiLCJwIjoiZXhjZWwtamlyYSJ9" TargetMode="External"/><Relationship Id="rId757" Type="http://schemas.openxmlformats.org/officeDocument/2006/relationships/hyperlink" Target="https://astm.atlassian.net/browse/MEM-10276?atlOrigin=eyJpIjoiMjBhNWIzMmFjMjdiNGE1YzhhZTE4YmM0ZjA0MDM4ZWYiLCJwIjoiZXhjZWwtamlyYSJ9" TargetMode="External"/><Relationship Id="rId799" Type="http://schemas.openxmlformats.org/officeDocument/2006/relationships/hyperlink" Target="https://astm.atlassian.net/browse/MEM-9143?atlOrigin=eyJpIjoiMjBhNWIzMmFjMjdiNGE1YzhhZTE4YmM0ZjA0MDM4ZWYiLCJwIjoiZXhjZWwtamlyYSJ9" TargetMode="External"/><Relationship Id="rId51" Type="http://schemas.openxmlformats.org/officeDocument/2006/relationships/hyperlink" Target="https://astm.atlassian.net/browse/MIG-2932?atlOrigin=eyJpIjoiMjBhNWIzMmFjMjdiNGE1YzhhZTE4YmM0ZjA0MDM4ZWYiLCJwIjoiZXhjZWwtamlyYSJ9" TargetMode="External"/><Relationship Id="rId93" Type="http://schemas.openxmlformats.org/officeDocument/2006/relationships/hyperlink" Target="https://astm.atlassian.net/browse/MIG-2404?atlOrigin=eyJpIjoiMjBhNWIzMmFjMjdiNGE1YzhhZTE4YmM0ZjA0MDM4ZWYiLCJwIjoiZXhjZWwtamlyYSJ9" TargetMode="External"/><Relationship Id="rId189" Type="http://schemas.openxmlformats.org/officeDocument/2006/relationships/hyperlink" Target="https://astm.atlassian.net/browse/MEM-20490?atlOrigin=eyJpIjoiMjBhNWIzMmFjMjdiNGE1YzhhZTE4YmM0ZjA0MDM4ZWYiLCJwIjoiZXhjZWwtamlyYSJ9" TargetMode="External"/><Relationship Id="rId396" Type="http://schemas.openxmlformats.org/officeDocument/2006/relationships/hyperlink" Target="https://astm.atlassian.net/browse/MEM-16586?atlOrigin=eyJpIjoiMjBhNWIzMmFjMjdiNGE1YzhhZTE4YmM0ZjA0MDM4ZWYiLCJwIjoiZXhjZWwtamlyYSJ9" TargetMode="External"/><Relationship Id="rId561" Type="http://schemas.openxmlformats.org/officeDocument/2006/relationships/hyperlink" Target="https://astm.atlassian.net/browse/MEM-13584?atlOrigin=eyJpIjoiMjBhNWIzMmFjMjdiNGE1YzhhZTE4YmM0ZjA0MDM4ZWYiLCJwIjoiZXhjZWwtamlyYSJ9" TargetMode="External"/><Relationship Id="rId617" Type="http://schemas.openxmlformats.org/officeDocument/2006/relationships/hyperlink" Target="https://astm.atlassian.net/browse/MEM-12417?atlOrigin=eyJpIjoiMjBhNWIzMmFjMjdiNGE1YzhhZTE4YmM0ZjA0MDM4ZWYiLCJwIjoiZXhjZWwtamlyYSJ9" TargetMode="External"/><Relationship Id="rId659" Type="http://schemas.openxmlformats.org/officeDocument/2006/relationships/hyperlink" Target="https://astm.atlassian.net/browse/MEM-11557?atlOrigin=eyJpIjoiMjBhNWIzMmFjMjdiNGE1YzhhZTE4YmM0ZjA0MDM4ZWYiLCJwIjoiZXhjZWwtamlyYSJ9" TargetMode="External"/><Relationship Id="rId824" Type="http://schemas.openxmlformats.org/officeDocument/2006/relationships/hyperlink" Target="https://astm.atlassian.net/browse/MEM-8699?atlOrigin=eyJpIjoiMjBhNWIzMmFjMjdiNGE1YzhhZTE4YmM0ZjA0MDM4ZWYiLCJwIjoiZXhjZWwtamlyYSJ9" TargetMode="External"/><Relationship Id="rId866" Type="http://schemas.openxmlformats.org/officeDocument/2006/relationships/hyperlink" Target="https://astm.atlassian.net/browse/MEM-8081?atlOrigin=eyJpIjoiMjBhNWIzMmFjMjdiNGE1YzhhZTE4YmM0ZjA0MDM4ZWYiLCJwIjoiZXhjZWwtamlyYSJ9" TargetMode="External"/><Relationship Id="rId214" Type="http://schemas.openxmlformats.org/officeDocument/2006/relationships/hyperlink" Target="https://astm.atlassian.net/browse/MEM-20083?atlOrigin=eyJpIjoiMjBhNWIzMmFjMjdiNGE1YzhhZTE4YmM0ZjA0MDM4ZWYiLCJwIjoiZXhjZWwtamlyYSJ9" TargetMode="External"/><Relationship Id="rId256" Type="http://schemas.openxmlformats.org/officeDocument/2006/relationships/hyperlink" Target="https://astm.atlassian.net/browse/MEM-19273?atlOrigin=eyJpIjoiMjBhNWIzMmFjMjdiNGE1YzhhZTE4YmM0ZjA0MDM4ZWYiLCJwIjoiZXhjZWwtamlyYSJ9" TargetMode="External"/><Relationship Id="rId298" Type="http://schemas.openxmlformats.org/officeDocument/2006/relationships/hyperlink" Target="https://astm.atlassian.net/browse/MEM-18610?atlOrigin=eyJpIjoiMjBhNWIzMmFjMjdiNGE1YzhhZTE4YmM0ZjA0MDM4ZWYiLCJwIjoiZXhjZWwtamlyYSJ9" TargetMode="External"/><Relationship Id="rId421" Type="http://schemas.openxmlformats.org/officeDocument/2006/relationships/hyperlink" Target="https://astm.atlassian.net/browse/MEM-16054?atlOrigin=eyJpIjoiMjBhNWIzMmFjMjdiNGE1YzhhZTE4YmM0ZjA0MDM4ZWYiLCJwIjoiZXhjZWwtamlyYSJ9" TargetMode="External"/><Relationship Id="rId463" Type="http://schemas.openxmlformats.org/officeDocument/2006/relationships/hyperlink" Target="https://astm.atlassian.net/browse/MEM-15149?atlOrigin=eyJpIjoiMjBhNWIzMmFjMjdiNGE1YzhhZTE4YmM0ZjA0MDM4ZWYiLCJwIjoiZXhjZWwtamlyYSJ9" TargetMode="External"/><Relationship Id="rId519" Type="http://schemas.openxmlformats.org/officeDocument/2006/relationships/hyperlink" Target="https://astm.atlassian.net/browse/MEM-14645?atlOrigin=eyJpIjoiMjBhNWIzMmFjMjdiNGE1YzhhZTE4YmM0ZjA0MDM4ZWYiLCJwIjoiZXhjZWwtamlyYSJ9" TargetMode="External"/><Relationship Id="rId670" Type="http://schemas.openxmlformats.org/officeDocument/2006/relationships/hyperlink" Target="https://astm.atlassian.net/browse/MEM-11380?atlOrigin=eyJpIjoiMjBhNWIzMmFjMjdiNGE1YzhhZTE4YmM0ZjA0MDM4ZWYiLCJwIjoiZXhjZWwtamlyYSJ9" TargetMode="External"/><Relationship Id="rId116" Type="http://schemas.openxmlformats.org/officeDocument/2006/relationships/hyperlink" Target="https://astm.atlassian.net/browse/MIG-2185?atlOrigin=eyJpIjoiMjBhNWIzMmFjMjdiNGE1YzhhZTE4YmM0ZjA0MDM4ZWYiLCJwIjoiZXhjZWwtamlyYSJ9" TargetMode="External"/><Relationship Id="rId158" Type="http://schemas.openxmlformats.org/officeDocument/2006/relationships/hyperlink" Target="https://astm.atlassian.net/browse/MIG-846?atlOrigin=eyJpIjoiMjBhNWIzMmFjMjdiNGE1YzhhZTE4YmM0ZjA0MDM4ZWYiLCJwIjoiZXhjZWwtamlyYSJ9" TargetMode="External"/><Relationship Id="rId323" Type="http://schemas.openxmlformats.org/officeDocument/2006/relationships/hyperlink" Target="https://astm.atlassian.net/browse/MEM-18343?atlOrigin=eyJpIjoiMjBhNWIzMmFjMjdiNGE1YzhhZTE4YmM0ZjA0MDM4ZWYiLCJwIjoiZXhjZWwtamlyYSJ9" TargetMode="External"/><Relationship Id="rId530" Type="http://schemas.openxmlformats.org/officeDocument/2006/relationships/hyperlink" Target="https://astm.atlassian.net/browse/MEM-14282?atlOrigin=eyJpIjoiMjBhNWIzMmFjMjdiNGE1YzhhZTE4YmM0ZjA0MDM4ZWYiLCJwIjoiZXhjZWwtamlyYSJ9" TargetMode="External"/><Relationship Id="rId726" Type="http://schemas.openxmlformats.org/officeDocument/2006/relationships/hyperlink" Target="https://astm.atlassian.net/browse/MEM-10381?atlOrigin=eyJpIjoiMjBhNWIzMmFjMjdiNGE1YzhhZTE4YmM0ZjA0MDM4ZWYiLCJwIjoiZXhjZWwtamlyYSJ9" TargetMode="External"/><Relationship Id="rId768" Type="http://schemas.openxmlformats.org/officeDocument/2006/relationships/hyperlink" Target="https://astm.atlassian.net/browse/MEM-9994?atlOrigin=eyJpIjoiMjBhNWIzMmFjMjdiNGE1YzhhZTE4YmM0ZjA0MDM4ZWYiLCJwIjoiZXhjZWwtamlyYSJ9" TargetMode="External"/><Relationship Id="rId933" Type="http://schemas.openxmlformats.org/officeDocument/2006/relationships/hyperlink" Target="https://astm.atlassian.net/browse/COR-2160?atlOrigin=eyJpIjoiMjBhNWIzMmFjMjdiNGE1YzhhZTE4YmM0ZjA0MDM4ZWYiLCJwIjoiZXhjZWwtamlyYSJ9" TargetMode="External"/><Relationship Id="rId20" Type="http://schemas.openxmlformats.org/officeDocument/2006/relationships/hyperlink" Target="https://astm.atlassian.net/browse/MIG-3467?atlOrigin=eyJpIjoiMjBhNWIzMmFjMjdiNGE1YzhhZTE4YmM0ZjA0MDM4ZWYiLCJwIjoiZXhjZWwtamlyYSJ9" TargetMode="External"/><Relationship Id="rId62" Type="http://schemas.openxmlformats.org/officeDocument/2006/relationships/hyperlink" Target="https://astm.atlassian.net/browse/MIG-2841?atlOrigin=eyJpIjoiMjBhNWIzMmFjMjdiNGE1YzhhZTE4YmM0ZjA0MDM4ZWYiLCJwIjoiZXhjZWwtamlyYSJ9" TargetMode="External"/><Relationship Id="rId365" Type="http://schemas.openxmlformats.org/officeDocument/2006/relationships/hyperlink" Target="https://astm.atlassian.net/browse/MEM-17501?atlOrigin=eyJpIjoiMjBhNWIzMmFjMjdiNGE1YzhhZTE4YmM0ZjA0MDM4ZWYiLCJwIjoiZXhjZWwtamlyYSJ9" TargetMode="External"/><Relationship Id="rId572" Type="http://schemas.openxmlformats.org/officeDocument/2006/relationships/hyperlink" Target="https://astm.atlassian.net/browse/MEM-13473?atlOrigin=eyJpIjoiMjBhNWIzMmFjMjdiNGE1YzhhZTE4YmM0ZjA0MDM4ZWYiLCJwIjoiZXhjZWwtamlyYSJ9" TargetMode="External"/><Relationship Id="rId628" Type="http://schemas.openxmlformats.org/officeDocument/2006/relationships/hyperlink" Target="https://astm.atlassian.net/browse/MEM-12073?atlOrigin=eyJpIjoiMjBhNWIzMmFjMjdiNGE1YzhhZTE4YmM0ZjA0MDM4ZWYiLCJwIjoiZXhjZWwtamlyYSJ9" TargetMode="External"/><Relationship Id="rId835" Type="http://schemas.openxmlformats.org/officeDocument/2006/relationships/hyperlink" Target="https://astm.atlassian.net/browse/MEM-8599?atlOrigin=eyJpIjoiMjBhNWIzMmFjMjdiNGE1YzhhZTE4YmM0ZjA0MDM4ZWYiLCJwIjoiZXhjZWwtamlyYSJ9" TargetMode="External"/><Relationship Id="rId225" Type="http://schemas.openxmlformats.org/officeDocument/2006/relationships/hyperlink" Target="https://astm.atlassian.net/browse/MEM-19756?atlOrigin=eyJpIjoiMjBhNWIzMmFjMjdiNGE1YzhhZTE4YmM0ZjA0MDM4ZWYiLCJwIjoiZXhjZWwtamlyYSJ9" TargetMode="External"/><Relationship Id="rId267" Type="http://schemas.openxmlformats.org/officeDocument/2006/relationships/hyperlink" Target="https://astm.atlassian.net/browse/MEM-19162?atlOrigin=eyJpIjoiMjBhNWIzMmFjMjdiNGE1YzhhZTE4YmM0ZjA0MDM4ZWYiLCJwIjoiZXhjZWwtamlyYSJ9" TargetMode="External"/><Relationship Id="rId432" Type="http://schemas.openxmlformats.org/officeDocument/2006/relationships/hyperlink" Target="https://astm.atlassian.net/browse/MEM-15827?atlOrigin=eyJpIjoiMjBhNWIzMmFjMjdiNGE1YzhhZTE4YmM0ZjA0MDM4ZWYiLCJwIjoiZXhjZWwtamlyYSJ9" TargetMode="External"/><Relationship Id="rId474" Type="http://schemas.openxmlformats.org/officeDocument/2006/relationships/hyperlink" Target="https://astm.atlassian.net/browse/MEM-15138?atlOrigin=eyJpIjoiMjBhNWIzMmFjMjdiNGE1YzhhZTE4YmM0ZjA0MDM4ZWYiLCJwIjoiZXhjZWwtamlyYSJ9" TargetMode="External"/><Relationship Id="rId877" Type="http://schemas.openxmlformats.org/officeDocument/2006/relationships/hyperlink" Target="https://astm.atlassian.net/browse/MEM-1663?atlOrigin=eyJpIjoiMjBhNWIzMmFjMjdiNGE1YzhhZTE4YmM0ZjA0MDM4ZWYiLCJwIjoiZXhjZWwtamlyYSJ9" TargetMode="External"/><Relationship Id="rId127" Type="http://schemas.openxmlformats.org/officeDocument/2006/relationships/hyperlink" Target="https://astm.atlassian.net/browse/MIG-1507?atlOrigin=eyJpIjoiMjBhNWIzMmFjMjdiNGE1YzhhZTE4YmM0ZjA0MDM4ZWYiLCJwIjoiZXhjZWwtamlyYSJ9" TargetMode="External"/><Relationship Id="rId681" Type="http://schemas.openxmlformats.org/officeDocument/2006/relationships/hyperlink" Target="https://astm.atlassian.net/browse/MEM-11133?atlOrigin=eyJpIjoiMjBhNWIzMmFjMjdiNGE1YzhhZTE4YmM0ZjA0MDM4ZWYiLCJwIjoiZXhjZWwtamlyYSJ9" TargetMode="External"/><Relationship Id="rId737" Type="http://schemas.openxmlformats.org/officeDocument/2006/relationships/hyperlink" Target="https://astm.atlassian.net/browse/MEM-10323?atlOrigin=eyJpIjoiMjBhNWIzMmFjMjdiNGE1YzhhZTE4YmM0ZjA0MDM4ZWYiLCJwIjoiZXhjZWwtamlyYSJ9" TargetMode="External"/><Relationship Id="rId779" Type="http://schemas.openxmlformats.org/officeDocument/2006/relationships/hyperlink" Target="https://astm.atlassian.net/browse/MEM-9727?atlOrigin=eyJpIjoiMjBhNWIzMmFjMjdiNGE1YzhhZTE4YmM0ZjA0MDM4ZWYiLCJwIjoiZXhjZWwtamlyYSJ9" TargetMode="External"/><Relationship Id="rId902" Type="http://schemas.openxmlformats.org/officeDocument/2006/relationships/hyperlink" Target="https://astm.atlassian.net/browse/MEM-1127?atlOrigin=eyJpIjoiMjBhNWIzMmFjMjdiNGE1YzhhZTE4YmM0ZjA0MDM4ZWYiLCJwIjoiZXhjZWwtamlyYSJ9" TargetMode="External"/><Relationship Id="rId944" Type="http://schemas.openxmlformats.org/officeDocument/2006/relationships/hyperlink" Target="https://astm.atlassian.net/browse/COR-1051?atlOrigin=eyJpIjoiMjBhNWIzMmFjMjdiNGE1YzhhZTE4YmM0ZjA0MDM4ZWYiLCJwIjoiZXhjZWwtamlyYSJ9" TargetMode="External"/><Relationship Id="rId31" Type="http://schemas.openxmlformats.org/officeDocument/2006/relationships/hyperlink" Target="https://astm.atlassian.net/browse/MIG-3215?atlOrigin=eyJpIjoiMjBhNWIzMmFjMjdiNGE1YzhhZTE4YmM0ZjA0MDM4ZWYiLCJwIjoiZXhjZWwtamlyYSJ9" TargetMode="External"/><Relationship Id="rId73" Type="http://schemas.openxmlformats.org/officeDocument/2006/relationships/hyperlink" Target="https://astm.atlassian.net/browse/MIG-2652?atlOrigin=eyJpIjoiMjBhNWIzMmFjMjdiNGE1YzhhZTE4YmM0ZjA0MDM4ZWYiLCJwIjoiZXhjZWwtamlyYSJ9" TargetMode="External"/><Relationship Id="rId169" Type="http://schemas.openxmlformats.org/officeDocument/2006/relationships/hyperlink" Target="https://astm.atlassian.net/browse/MIG-519?atlOrigin=eyJpIjoiMjBhNWIzMmFjMjdiNGE1YzhhZTE4YmM0ZjA0MDM4ZWYiLCJwIjoiZXhjZWwtamlyYSJ9" TargetMode="External"/><Relationship Id="rId334" Type="http://schemas.openxmlformats.org/officeDocument/2006/relationships/hyperlink" Target="https://astm.atlassian.net/browse/MEM-18101?atlOrigin=eyJpIjoiMjBhNWIzMmFjMjdiNGE1YzhhZTE4YmM0ZjA0MDM4ZWYiLCJwIjoiZXhjZWwtamlyYSJ9" TargetMode="External"/><Relationship Id="rId376" Type="http://schemas.openxmlformats.org/officeDocument/2006/relationships/hyperlink" Target="https://astm.atlassian.net/browse/MEM-17383?atlOrigin=eyJpIjoiMjBhNWIzMmFjMjdiNGE1YzhhZTE4YmM0ZjA0MDM4ZWYiLCJwIjoiZXhjZWwtamlyYSJ9" TargetMode="External"/><Relationship Id="rId541" Type="http://schemas.openxmlformats.org/officeDocument/2006/relationships/hyperlink" Target="https://astm.atlassian.net/browse/MEM-14068?atlOrigin=eyJpIjoiMjBhNWIzMmFjMjdiNGE1YzhhZTE4YmM0ZjA0MDM4ZWYiLCJwIjoiZXhjZWwtamlyYSJ9" TargetMode="External"/><Relationship Id="rId583" Type="http://schemas.openxmlformats.org/officeDocument/2006/relationships/hyperlink" Target="https://astm.atlassian.net/browse/MEM-13260?atlOrigin=eyJpIjoiMjBhNWIzMmFjMjdiNGE1YzhhZTE4YmM0ZjA0MDM4ZWYiLCJwIjoiZXhjZWwtamlyYSJ9" TargetMode="External"/><Relationship Id="rId639" Type="http://schemas.openxmlformats.org/officeDocument/2006/relationships/hyperlink" Target="https://astm.atlassian.net/browse/MEM-11918?atlOrigin=eyJpIjoiMjBhNWIzMmFjMjdiNGE1YzhhZTE4YmM0ZjA0MDM4ZWYiLCJwIjoiZXhjZWwtamlyYSJ9" TargetMode="External"/><Relationship Id="rId790" Type="http://schemas.openxmlformats.org/officeDocument/2006/relationships/hyperlink" Target="https://astm.atlassian.net/browse/MEM-9390?atlOrigin=eyJpIjoiMjBhNWIzMmFjMjdiNGE1YzhhZTE4YmM0ZjA0MDM4ZWYiLCJwIjoiZXhjZWwtamlyYSJ9" TargetMode="External"/><Relationship Id="rId804" Type="http://schemas.openxmlformats.org/officeDocument/2006/relationships/hyperlink" Target="https://astm.atlassian.net/browse/MEM-9097?atlOrigin=eyJpIjoiMjBhNWIzMmFjMjdiNGE1YzhhZTE4YmM0ZjA0MDM4ZWYiLCJwIjoiZXhjZWwtamlyYSJ9" TargetMode="External"/><Relationship Id="rId4" Type="http://schemas.openxmlformats.org/officeDocument/2006/relationships/hyperlink" Target="https://astm.atlassian.net/browse/MIG-4011?atlOrigin=eyJpIjoiMjBhNWIzMmFjMjdiNGE1YzhhZTE4YmM0ZjA0MDM4ZWYiLCJwIjoiZXhjZWwtamlyYSJ9" TargetMode="External"/><Relationship Id="rId180" Type="http://schemas.openxmlformats.org/officeDocument/2006/relationships/hyperlink" Target="https://astm.atlassian.net/browse/MEM-20593?atlOrigin=eyJpIjoiMjBhNWIzMmFjMjdiNGE1YzhhZTE4YmM0ZjA0MDM4ZWYiLCJwIjoiZXhjZWwtamlyYSJ9" TargetMode="External"/><Relationship Id="rId236" Type="http://schemas.openxmlformats.org/officeDocument/2006/relationships/hyperlink" Target="https://astm.atlassian.net/browse/MEM-19554?atlOrigin=eyJpIjoiMjBhNWIzMmFjMjdiNGE1YzhhZTE4YmM0ZjA0MDM4ZWYiLCJwIjoiZXhjZWwtamlyYSJ9" TargetMode="External"/><Relationship Id="rId278" Type="http://schemas.openxmlformats.org/officeDocument/2006/relationships/hyperlink" Target="https://astm.atlassian.net/browse/MEM-18883?atlOrigin=eyJpIjoiMjBhNWIzMmFjMjdiNGE1YzhhZTE4YmM0ZjA0MDM4ZWYiLCJwIjoiZXhjZWwtamlyYSJ9" TargetMode="External"/><Relationship Id="rId401" Type="http://schemas.openxmlformats.org/officeDocument/2006/relationships/hyperlink" Target="https://astm.atlassian.net/browse/MEM-16444?atlOrigin=eyJpIjoiMjBhNWIzMmFjMjdiNGE1YzhhZTE4YmM0ZjA0MDM4ZWYiLCJwIjoiZXhjZWwtamlyYSJ9" TargetMode="External"/><Relationship Id="rId443" Type="http://schemas.openxmlformats.org/officeDocument/2006/relationships/hyperlink" Target="https://astm.atlassian.net/browse/MEM-15506?atlOrigin=eyJpIjoiMjBhNWIzMmFjMjdiNGE1YzhhZTE4YmM0ZjA0MDM4ZWYiLCJwIjoiZXhjZWwtamlyYSJ9" TargetMode="External"/><Relationship Id="rId650" Type="http://schemas.openxmlformats.org/officeDocument/2006/relationships/hyperlink" Target="https://astm.atlassian.net/browse/MEM-11608?atlOrigin=eyJpIjoiMjBhNWIzMmFjMjdiNGE1YzhhZTE4YmM0ZjA0MDM4ZWYiLCJwIjoiZXhjZWwtamlyYSJ9" TargetMode="External"/><Relationship Id="rId846" Type="http://schemas.openxmlformats.org/officeDocument/2006/relationships/hyperlink" Target="https://astm.atlassian.net/browse/MEM-8505?atlOrigin=eyJpIjoiMjBhNWIzMmFjMjdiNGE1YzhhZTE4YmM0ZjA0MDM4ZWYiLCJwIjoiZXhjZWwtamlyYSJ9" TargetMode="External"/><Relationship Id="rId888" Type="http://schemas.openxmlformats.org/officeDocument/2006/relationships/hyperlink" Target="https://astm.atlassian.net/browse/MEM-1364?atlOrigin=eyJpIjoiMjBhNWIzMmFjMjdiNGE1YzhhZTE4YmM0ZjA0MDM4ZWYiLCJwIjoiZXhjZWwtamlyYSJ9" TargetMode="External"/><Relationship Id="rId303" Type="http://schemas.openxmlformats.org/officeDocument/2006/relationships/hyperlink" Target="https://astm.atlassian.net/browse/MEM-18588?atlOrigin=eyJpIjoiMjBhNWIzMmFjMjdiNGE1YzhhZTE4YmM0ZjA0MDM4ZWYiLCJwIjoiZXhjZWwtamlyYSJ9" TargetMode="External"/><Relationship Id="rId485" Type="http://schemas.openxmlformats.org/officeDocument/2006/relationships/hyperlink" Target="https://astm.atlassian.net/browse/MEM-15074?atlOrigin=eyJpIjoiMjBhNWIzMmFjMjdiNGE1YzhhZTE4YmM0ZjA0MDM4ZWYiLCJwIjoiZXhjZWwtamlyYSJ9" TargetMode="External"/><Relationship Id="rId692" Type="http://schemas.openxmlformats.org/officeDocument/2006/relationships/hyperlink" Target="https://astm.atlassian.net/browse/MEM-10964?atlOrigin=eyJpIjoiMjBhNWIzMmFjMjdiNGE1YzhhZTE4YmM0ZjA0MDM4ZWYiLCJwIjoiZXhjZWwtamlyYSJ9" TargetMode="External"/><Relationship Id="rId706" Type="http://schemas.openxmlformats.org/officeDocument/2006/relationships/hyperlink" Target="https://astm.atlassian.net/browse/MEM-10864?atlOrigin=eyJpIjoiMjBhNWIzMmFjMjdiNGE1YzhhZTE4YmM0ZjA0MDM4ZWYiLCJwIjoiZXhjZWwtamlyYSJ9" TargetMode="External"/><Relationship Id="rId748" Type="http://schemas.openxmlformats.org/officeDocument/2006/relationships/hyperlink" Target="https://astm.atlassian.net/browse/MEM-10297?atlOrigin=eyJpIjoiMjBhNWIzMmFjMjdiNGE1YzhhZTE4YmM0ZjA0MDM4ZWYiLCJwIjoiZXhjZWwtamlyYSJ9" TargetMode="External"/><Relationship Id="rId913" Type="http://schemas.openxmlformats.org/officeDocument/2006/relationships/hyperlink" Target="https://astm.atlassian.net/browse/COR-7033?atlOrigin=eyJpIjoiMjBhNWIzMmFjMjdiNGE1YzhhZTE4YmM0ZjA0MDM4ZWYiLCJwIjoiZXhjZWwtamlyYSJ9" TargetMode="External"/><Relationship Id="rId42" Type="http://schemas.openxmlformats.org/officeDocument/2006/relationships/hyperlink" Target="https://astm.atlassian.net/browse/MIG-3012?atlOrigin=eyJpIjoiMjBhNWIzMmFjMjdiNGE1YzhhZTE4YmM0ZjA0MDM4ZWYiLCJwIjoiZXhjZWwtamlyYSJ9" TargetMode="External"/><Relationship Id="rId84" Type="http://schemas.openxmlformats.org/officeDocument/2006/relationships/hyperlink" Target="https://astm.atlassian.net/browse/MIG-2476?atlOrigin=eyJpIjoiMjBhNWIzMmFjMjdiNGE1YzhhZTE4YmM0ZjA0MDM4ZWYiLCJwIjoiZXhjZWwtamlyYSJ9" TargetMode="External"/><Relationship Id="rId138" Type="http://schemas.openxmlformats.org/officeDocument/2006/relationships/hyperlink" Target="https://astm.atlassian.net/browse/MIG-1366?atlOrigin=eyJpIjoiMjBhNWIzMmFjMjdiNGE1YzhhZTE4YmM0ZjA0MDM4ZWYiLCJwIjoiZXhjZWwtamlyYSJ9" TargetMode="External"/><Relationship Id="rId345" Type="http://schemas.openxmlformats.org/officeDocument/2006/relationships/hyperlink" Target="https://astm.atlassian.net/browse/MEM-18044?atlOrigin=eyJpIjoiMjBhNWIzMmFjMjdiNGE1YzhhZTE4YmM0ZjA0MDM4ZWYiLCJwIjoiZXhjZWwtamlyYSJ9" TargetMode="External"/><Relationship Id="rId387" Type="http://schemas.openxmlformats.org/officeDocument/2006/relationships/hyperlink" Target="https://astm.atlassian.net/browse/MEM-16811?atlOrigin=eyJpIjoiMjBhNWIzMmFjMjdiNGE1YzhhZTE4YmM0ZjA0MDM4ZWYiLCJwIjoiZXhjZWwtamlyYSJ9" TargetMode="External"/><Relationship Id="rId510" Type="http://schemas.openxmlformats.org/officeDocument/2006/relationships/hyperlink" Target="https://astm.atlassian.net/browse/MEM-14777?atlOrigin=eyJpIjoiMjBhNWIzMmFjMjdiNGE1YzhhZTE4YmM0ZjA0MDM4ZWYiLCJwIjoiZXhjZWwtamlyYSJ9" TargetMode="External"/><Relationship Id="rId552" Type="http://schemas.openxmlformats.org/officeDocument/2006/relationships/hyperlink" Target="https://astm.atlassian.net/browse/MEM-13954?atlOrigin=eyJpIjoiMjBhNWIzMmFjMjdiNGE1YzhhZTE4YmM0ZjA0MDM4ZWYiLCJwIjoiZXhjZWwtamlyYSJ9" TargetMode="External"/><Relationship Id="rId594" Type="http://schemas.openxmlformats.org/officeDocument/2006/relationships/hyperlink" Target="https://astm.atlassian.net/browse/MEM-12909?atlOrigin=eyJpIjoiMjBhNWIzMmFjMjdiNGE1YzhhZTE4YmM0ZjA0MDM4ZWYiLCJwIjoiZXhjZWwtamlyYSJ9" TargetMode="External"/><Relationship Id="rId608" Type="http://schemas.openxmlformats.org/officeDocument/2006/relationships/hyperlink" Target="https://astm.atlassian.net/browse/MEM-12488?atlOrigin=eyJpIjoiMjBhNWIzMmFjMjdiNGE1YzhhZTE4YmM0ZjA0MDM4ZWYiLCJwIjoiZXhjZWwtamlyYSJ9" TargetMode="External"/><Relationship Id="rId815" Type="http://schemas.openxmlformats.org/officeDocument/2006/relationships/hyperlink" Target="https://astm.atlassian.net/browse/MEM-9036?atlOrigin=eyJpIjoiMjBhNWIzMmFjMjdiNGE1YzhhZTE4YmM0ZjA0MDM4ZWYiLCJwIjoiZXhjZWwtamlyYSJ9" TargetMode="External"/><Relationship Id="rId191" Type="http://schemas.openxmlformats.org/officeDocument/2006/relationships/hyperlink" Target="https://astm.atlassian.net/browse/MEM-20446?atlOrigin=eyJpIjoiMjBhNWIzMmFjMjdiNGE1YzhhZTE4YmM0ZjA0MDM4ZWYiLCJwIjoiZXhjZWwtamlyYSJ9" TargetMode="External"/><Relationship Id="rId205" Type="http://schemas.openxmlformats.org/officeDocument/2006/relationships/hyperlink" Target="https://astm.atlassian.net/browse/MEM-20138?atlOrigin=eyJpIjoiMjBhNWIzMmFjMjdiNGE1YzhhZTE4YmM0ZjA0MDM4ZWYiLCJwIjoiZXhjZWwtamlyYSJ9" TargetMode="External"/><Relationship Id="rId247" Type="http://schemas.openxmlformats.org/officeDocument/2006/relationships/hyperlink" Target="https://astm.atlassian.net/browse/MEM-19396?atlOrigin=eyJpIjoiMjBhNWIzMmFjMjdiNGE1YzhhZTE4YmM0ZjA0MDM4ZWYiLCJwIjoiZXhjZWwtamlyYSJ9" TargetMode="External"/><Relationship Id="rId412" Type="http://schemas.openxmlformats.org/officeDocument/2006/relationships/hyperlink" Target="https://astm.atlassian.net/browse/MEM-16255?atlOrigin=eyJpIjoiMjBhNWIzMmFjMjdiNGE1YzhhZTE4YmM0ZjA0MDM4ZWYiLCJwIjoiZXhjZWwtamlyYSJ9" TargetMode="External"/><Relationship Id="rId857" Type="http://schemas.openxmlformats.org/officeDocument/2006/relationships/hyperlink" Target="https://astm.atlassian.net/browse/MEM-8217?atlOrigin=eyJpIjoiMjBhNWIzMmFjMjdiNGE1YzhhZTE4YmM0ZjA0MDM4ZWYiLCJwIjoiZXhjZWwtamlyYSJ9" TargetMode="External"/><Relationship Id="rId899" Type="http://schemas.openxmlformats.org/officeDocument/2006/relationships/hyperlink" Target="https://astm.atlassian.net/browse/MEM-1312?atlOrigin=eyJpIjoiMjBhNWIzMmFjMjdiNGE1YzhhZTE4YmM0ZjA0MDM4ZWYiLCJwIjoiZXhjZWwtamlyYSJ9" TargetMode="External"/><Relationship Id="rId107" Type="http://schemas.openxmlformats.org/officeDocument/2006/relationships/hyperlink" Target="https://astm.atlassian.net/browse/MIG-2296?atlOrigin=eyJpIjoiMjBhNWIzMmFjMjdiNGE1YzhhZTE4YmM0ZjA0MDM4ZWYiLCJwIjoiZXhjZWwtamlyYSJ9" TargetMode="External"/><Relationship Id="rId289" Type="http://schemas.openxmlformats.org/officeDocument/2006/relationships/hyperlink" Target="https://astm.atlassian.net/browse/MEM-18754?atlOrigin=eyJpIjoiMjBhNWIzMmFjMjdiNGE1YzhhZTE4YmM0ZjA0MDM4ZWYiLCJwIjoiZXhjZWwtamlyYSJ9" TargetMode="External"/><Relationship Id="rId454" Type="http://schemas.openxmlformats.org/officeDocument/2006/relationships/hyperlink" Target="https://astm.atlassian.net/browse/MEM-15379?atlOrigin=eyJpIjoiMjBhNWIzMmFjMjdiNGE1YzhhZTE4YmM0ZjA0MDM4ZWYiLCJwIjoiZXhjZWwtamlyYSJ9" TargetMode="External"/><Relationship Id="rId496" Type="http://schemas.openxmlformats.org/officeDocument/2006/relationships/hyperlink" Target="https://astm.atlassian.net/browse/MEM-14970?atlOrigin=eyJpIjoiMjBhNWIzMmFjMjdiNGE1YzhhZTE4YmM0ZjA0MDM4ZWYiLCJwIjoiZXhjZWwtamlyYSJ9" TargetMode="External"/><Relationship Id="rId661" Type="http://schemas.openxmlformats.org/officeDocument/2006/relationships/hyperlink" Target="https://astm.atlassian.net/browse/MEM-11489?atlOrigin=eyJpIjoiMjBhNWIzMmFjMjdiNGE1YzhhZTE4YmM0ZjA0MDM4ZWYiLCJwIjoiZXhjZWwtamlyYSJ9" TargetMode="External"/><Relationship Id="rId717" Type="http://schemas.openxmlformats.org/officeDocument/2006/relationships/hyperlink" Target="https://astm.atlassian.net/browse/MEM-10585?atlOrigin=eyJpIjoiMjBhNWIzMmFjMjdiNGE1YzhhZTE4YmM0ZjA0MDM4ZWYiLCJwIjoiZXhjZWwtamlyYSJ9" TargetMode="External"/><Relationship Id="rId759" Type="http://schemas.openxmlformats.org/officeDocument/2006/relationships/hyperlink" Target="https://astm.atlassian.net/browse/MEM-10185?atlOrigin=eyJpIjoiMjBhNWIzMmFjMjdiNGE1YzhhZTE4YmM0ZjA0MDM4ZWYiLCJwIjoiZXhjZWwtamlyYSJ9" TargetMode="External"/><Relationship Id="rId924" Type="http://schemas.openxmlformats.org/officeDocument/2006/relationships/hyperlink" Target="https://astm.atlassian.net/browse/COR-4999?atlOrigin=eyJpIjoiMjBhNWIzMmFjMjdiNGE1YzhhZTE4YmM0ZjA0MDM4ZWYiLCJwIjoiZXhjZWwtamlyYSJ9" TargetMode="External"/><Relationship Id="rId11" Type="http://schemas.openxmlformats.org/officeDocument/2006/relationships/hyperlink" Target="https://astm.atlassian.net/browse/MIG-3882?atlOrigin=eyJpIjoiMjBhNWIzMmFjMjdiNGE1YzhhZTE4YmM0ZjA0MDM4ZWYiLCJwIjoiZXhjZWwtamlyYSJ9" TargetMode="External"/><Relationship Id="rId53" Type="http://schemas.openxmlformats.org/officeDocument/2006/relationships/hyperlink" Target="https://astm.atlassian.net/browse/MIG-2929?atlOrigin=eyJpIjoiMjBhNWIzMmFjMjdiNGE1YzhhZTE4YmM0ZjA0MDM4ZWYiLCJwIjoiZXhjZWwtamlyYSJ9" TargetMode="External"/><Relationship Id="rId149" Type="http://schemas.openxmlformats.org/officeDocument/2006/relationships/hyperlink" Target="https://astm.atlassian.net/browse/MIG-1251?atlOrigin=eyJpIjoiMjBhNWIzMmFjMjdiNGE1YzhhZTE4YmM0ZjA0MDM4ZWYiLCJwIjoiZXhjZWwtamlyYSJ9" TargetMode="External"/><Relationship Id="rId314" Type="http://schemas.openxmlformats.org/officeDocument/2006/relationships/hyperlink" Target="https://astm.atlassian.net/browse/MEM-18492?atlOrigin=eyJpIjoiMjBhNWIzMmFjMjdiNGE1YzhhZTE4YmM0ZjA0MDM4ZWYiLCJwIjoiZXhjZWwtamlyYSJ9" TargetMode="External"/><Relationship Id="rId356" Type="http://schemas.openxmlformats.org/officeDocument/2006/relationships/hyperlink" Target="https://astm.atlassian.net/browse/MEM-17618?atlOrigin=eyJpIjoiMjBhNWIzMmFjMjdiNGE1YzhhZTE4YmM0ZjA0MDM4ZWYiLCJwIjoiZXhjZWwtamlyYSJ9" TargetMode="External"/><Relationship Id="rId398" Type="http://schemas.openxmlformats.org/officeDocument/2006/relationships/hyperlink" Target="https://astm.atlassian.net/browse/MEM-16584?atlOrigin=eyJpIjoiMjBhNWIzMmFjMjdiNGE1YzhhZTE4YmM0ZjA0MDM4ZWYiLCJwIjoiZXhjZWwtamlyYSJ9" TargetMode="External"/><Relationship Id="rId521" Type="http://schemas.openxmlformats.org/officeDocument/2006/relationships/hyperlink" Target="https://astm.atlassian.net/browse/MEM-14636?atlOrigin=eyJpIjoiMjBhNWIzMmFjMjdiNGE1YzhhZTE4YmM0ZjA0MDM4ZWYiLCJwIjoiZXhjZWwtamlyYSJ9" TargetMode="External"/><Relationship Id="rId563" Type="http://schemas.openxmlformats.org/officeDocument/2006/relationships/hyperlink" Target="https://astm.atlassian.net/browse/MEM-13547?atlOrigin=eyJpIjoiMjBhNWIzMmFjMjdiNGE1YzhhZTE4YmM0ZjA0MDM4ZWYiLCJwIjoiZXhjZWwtamlyYSJ9" TargetMode="External"/><Relationship Id="rId619" Type="http://schemas.openxmlformats.org/officeDocument/2006/relationships/hyperlink" Target="https://astm.atlassian.net/browse/MEM-12256?atlOrigin=eyJpIjoiMjBhNWIzMmFjMjdiNGE1YzhhZTE4YmM0ZjA0MDM4ZWYiLCJwIjoiZXhjZWwtamlyYSJ9" TargetMode="External"/><Relationship Id="rId770" Type="http://schemas.openxmlformats.org/officeDocument/2006/relationships/hyperlink" Target="https://astm.atlassian.net/browse/MEM-9779?atlOrigin=eyJpIjoiMjBhNWIzMmFjMjdiNGE1YzhhZTE4YmM0ZjA0MDM4ZWYiLCJwIjoiZXhjZWwtamlyYSJ9" TargetMode="External"/><Relationship Id="rId95" Type="http://schemas.openxmlformats.org/officeDocument/2006/relationships/hyperlink" Target="https://astm.atlassian.net/browse/MIG-2377?atlOrigin=eyJpIjoiMjBhNWIzMmFjMjdiNGE1YzhhZTE4YmM0ZjA0MDM4ZWYiLCJwIjoiZXhjZWwtamlyYSJ9" TargetMode="External"/><Relationship Id="rId160" Type="http://schemas.openxmlformats.org/officeDocument/2006/relationships/hyperlink" Target="https://astm.atlassian.net/browse/MIG-807?atlOrigin=eyJpIjoiMjBhNWIzMmFjMjdiNGE1YzhhZTE4YmM0ZjA0MDM4ZWYiLCJwIjoiZXhjZWwtamlyYSJ9" TargetMode="External"/><Relationship Id="rId216" Type="http://schemas.openxmlformats.org/officeDocument/2006/relationships/hyperlink" Target="https://astm.atlassian.net/browse/MEM-20077?atlOrigin=eyJpIjoiMjBhNWIzMmFjMjdiNGE1YzhhZTE4YmM0ZjA0MDM4ZWYiLCJwIjoiZXhjZWwtamlyYSJ9" TargetMode="External"/><Relationship Id="rId423" Type="http://schemas.openxmlformats.org/officeDocument/2006/relationships/hyperlink" Target="https://astm.atlassian.net/browse/MEM-15868?atlOrigin=eyJpIjoiMjBhNWIzMmFjMjdiNGE1YzhhZTE4YmM0ZjA0MDM4ZWYiLCJwIjoiZXhjZWwtamlyYSJ9" TargetMode="External"/><Relationship Id="rId826" Type="http://schemas.openxmlformats.org/officeDocument/2006/relationships/hyperlink" Target="https://astm.atlassian.net/browse/MEM-8695?atlOrigin=eyJpIjoiMjBhNWIzMmFjMjdiNGE1YzhhZTE4YmM0ZjA0MDM4ZWYiLCJwIjoiZXhjZWwtamlyYSJ9" TargetMode="External"/><Relationship Id="rId868" Type="http://schemas.openxmlformats.org/officeDocument/2006/relationships/hyperlink" Target="https://astm.atlassian.net/browse/MEM-8059?atlOrigin=eyJpIjoiMjBhNWIzMmFjMjdiNGE1YzhhZTE4YmM0ZjA0MDM4ZWYiLCJwIjoiZXhjZWwtamlyYSJ9" TargetMode="External"/><Relationship Id="rId258" Type="http://schemas.openxmlformats.org/officeDocument/2006/relationships/hyperlink" Target="https://astm.atlassian.net/browse/MEM-19254?atlOrigin=eyJpIjoiMjBhNWIzMmFjMjdiNGE1YzhhZTE4YmM0ZjA0MDM4ZWYiLCJwIjoiZXhjZWwtamlyYSJ9" TargetMode="External"/><Relationship Id="rId465" Type="http://schemas.openxmlformats.org/officeDocument/2006/relationships/hyperlink" Target="https://astm.atlassian.net/browse/MEM-15147?atlOrigin=eyJpIjoiMjBhNWIzMmFjMjdiNGE1YzhhZTE4YmM0ZjA0MDM4ZWYiLCJwIjoiZXhjZWwtamlyYSJ9" TargetMode="External"/><Relationship Id="rId630" Type="http://schemas.openxmlformats.org/officeDocument/2006/relationships/hyperlink" Target="https://astm.atlassian.net/browse/MEM-12071?atlOrigin=eyJpIjoiMjBhNWIzMmFjMjdiNGE1YzhhZTE4YmM0ZjA0MDM4ZWYiLCJwIjoiZXhjZWwtamlyYSJ9" TargetMode="External"/><Relationship Id="rId672" Type="http://schemas.openxmlformats.org/officeDocument/2006/relationships/hyperlink" Target="https://astm.atlassian.net/browse/MEM-11378?atlOrigin=eyJpIjoiMjBhNWIzMmFjMjdiNGE1YzhhZTE4YmM0ZjA0MDM4ZWYiLCJwIjoiZXhjZWwtamlyYSJ9" TargetMode="External"/><Relationship Id="rId728" Type="http://schemas.openxmlformats.org/officeDocument/2006/relationships/hyperlink" Target="https://astm.atlassian.net/browse/MEM-10343?atlOrigin=eyJpIjoiMjBhNWIzMmFjMjdiNGE1YzhhZTE4YmM0ZjA0MDM4ZWYiLCJwIjoiZXhjZWwtamlyYSJ9" TargetMode="External"/><Relationship Id="rId935" Type="http://schemas.openxmlformats.org/officeDocument/2006/relationships/hyperlink" Target="https://astm.atlassian.net/browse/COR-2026?atlOrigin=eyJpIjoiMjBhNWIzMmFjMjdiNGE1YzhhZTE4YmM0ZjA0MDM4ZWYiLCJwIjoiZXhjZWwtamlyYSJ9" TargetMode="External"/><Relationship Id="rId22" Type="http://schemas.openxmlformats.org/officeDocument/2006/relationships/hyperlink" Target="https://astm.atlassian.net/browse/MIG-3365?atlOrigin=eyJpIjoiMjBhNWIzMmFjMjdiNGE1YzhhZTE4YmM0ZjA0MDM4ZWYiLCJwIjoiZXhjZWwtamlyYSJ9" TargetMode="External"/><Relationship Id="rId64" Type="http://schemas.openxmlformats.org/officeDocument/2006/relationships/hyperlink" Target="https://astm.atlassian.net/browse/MIG-2826?atlOrigin=eyJpIjoiMjBhNWIzMmFjMjdiNGE1YzhhZTE4YmM0ZjA0MDM4ZWYiLCJwIjoiZXhjZWwtamlyYSJ9" TargetMode="External"/><Relationship Id="rId118" Type="http://schemas.openxmlformats.org/officeDocument/2006/relationships/hyperlink" Target="https://astm.atlassian.net/browse/MIG-2170?atlOrigin=eyJpIjoiMjBhNWIzMmFjMjdiNGE1YzhhZTE4YmM0ZjA0MDM4ZWYiLCJwIjoiZXhjZWwtamlyYSJ9" TargetMode="External"/><Relationship Id="rId325" Type="http://schemas.openxmlformats.org/officeDocument/2006/relationships/hyperlink" Target="https://astm.atlassian.net/browse/MEM-18284?atlOrigin=eyJpIjoiMjBhNWIzMmFjMjdiNGE1YzhhZTE4YmM0ZjA0MDM4ZWYiLCJwIjoiZXhjZWwtamlyYSJ9" TargetMode="External"/><Relationship Id="rId367" Type="http://schemas.openxmlformats.org/officeDocument/2006/relationships/hyperlink" Target="https://astm.atlassian.net/browse/MEM-17499?atlOrigin=eyJpIjoiMjBhNWIzMmFjMjdiNGE1YzhhZTE4YmM0ZjA0MDM4ZWYiLCJwIjoiZXhjZWwtamlyYSJ9" TargetMode="External"/><Relationship Id="rId532" Type="http://schemas.openxmlformats.org/officeDocument/2006/relationships/hyperlink" Target="https://astm.atlassian.net/browse/MEM-14275?atlOrigin=eyJpIjoiMjBhNWIzMmFjMjdiNGE1YzhhZTE4YmM0ZjA0MDM4ZWYiLCJwIjoiZXhjZWwtamlyYSJ9" TargetMode="External"/><Relationship Id="rId574" Type="http://schemas.openxmlformats.org/officeDocument/2006/relationships/hyperlink" Target="https://astm.atlassian.net/browse/MEM-13457?atlOrigin=eyJpIjoiMjBhNWIzMmFjMjdiNGE1YzhhZTE4YmM0ZjA0MDM4ZWYiLCJwIjoiZXhjZWwtamlyYSJ9" TargetMode="External"/><Relationship Id="rId171" Type="http://schemas.openxmlformats.org/officeDocument/2006/relationships/hyperlink" Target="https://astm.atlassian.net/browse/MIG-514?atlOrigin=eyJpIjoiMjBhNWIzMmFjMjdiNGE1YzhhZTE4YmM0ZjA0MDM4ZWYiLCJwIjoiZXhjZWwtamlyYSJ9" TargetMode="External"/><Relationship Id="rId227" Type="http://schemas.openxmlformats.org/officeDocument/2006/relationships/hyperlink" Target="https://astm.atlassian.net/browse/MEM-19741?atlOrigin=eyJpIjoiMjBhNWIzMmFjMjdiNGE1YzhhZTE4YmM0ZjA0MDM4ZWYiLCJwIjoiZXhjZWwtamlyYSJ9" TargetMode="External"/><Relationship Id="rId781" Type="http://schemas.openxmlformats.org/officeDocument/2006/relationships/hyperlink" Target="https://astm.atlassian.net/browse/MEM-9720?atlOrigin=eyJpIjoiMjBhNWIzMmFjMjdiNGE1YzhhZTE4YmM0ZjA0MDM4ZWYiLCJwIjoiZXhjZWwtamlyYSJ9" TargetMode="External"/><Relationship Id="rId837" Type="http://schemas.openxmlformats.org/officeDocument/2006/relationships/hyperlink" Target="https://astm.atlassian.net/browse/MEM-8563?atlOrigin=eyJpIjoiMjBhNWIzMmFjMjdiNGE1YzhhZTE4YmM0ZjA0MDM4ZWYiLCJwIjoiZXhjZWwtamlyYSJ9" TargetMode="External"/><Relationship Id="rId879" Type="http://schemas.openxmlformats.org/officeDocument/2006/relationships/hyperlink" Target="https://astm.atlassian.net/browse/MEM-1644?atlOrigin=eyJpIjoiMjBhNWIzMmFjMjdiNGE1YzhhZTE4YmM0ZjA0MDM4ZWYiLCJwIjoiZXhjZWwtamlyYSJ9" TargetMode="External"/><Relationship Id="rId269" Type="http://schemas.openxmlformats.org/officeDocument/2006/relationships/hyperlink" Target="https://astm.atlassian.net/browse/MEM-19157?atlOrigin=eyJpIjoiMjBhNWIzMmFjMjdiNGE1YzhhZTE4YmM0ZjA0MDM4ZWYiLCJwIjoiZXhjZWwtamlyYSJ9" TargetMode="External"/><Relationship Id="rId434" Type="http://schemas.openxmlformats.org/officeDocument/2006/relationships/hyperlink" Target="https://astm.atlassian.net/browse/MEM-15815?atlOrigin=eyJpIjoiMjBhNWIzMmFjMjdiNGE1YzhhZTE4YmM0ZjA0MDM4ZWYiLCJwIjoiZXhjZWwtamlyYSJ9" TargetMode="External"/><Relationship Id="rId476" Type="http://schemas.openxmlformats.org/officeDocument/2006/relationships/hyperlink" Target="https://astm.atlassian.net/browse/MEM-15114?atlOrigin=eyJpIjoiMjBhNWIzMmFjMjdiNGE1YzhhZTE4YmM0ZjA0MDM4ZWYiLCJwIjoiZXhjZWwtamlyYSJ9" TargetMode="External"/><Relationship Id="rId641" Type="http://schemas.openxmlformats.org/officeDocument/2006/relationships/hyperlink" Target="https://astm.atlassian.net/browse/MEM-11878?atlOrigin=eyJpIjoiMjBhNWIzMmFjMjdiNGE1YzhhZTE4YmM0ZjA0MDM4ZWYiLCJwIjoiZXhjZWwtamlyYSJ9" TargetMode="External"/><Relationship Id="rId683" Type="http://schemas.openxmlformats.org/officeDocument/2006/relationships/hyperlink" Target="https://astm.atlassian.net/browse/MEM-11007?atlOrigin=eyJpIjoiMjBhNWIzMmFjMjdiNGE1YzhhZTE4YmM0ZjA0MDM4ZWYiLCJwIjoiZXhjZWwtamlyYSJ9" TargetMode="External"/><Relationship Id="rId739" Type="http://schemas.openxmlformats.org/officeDocument/2006/relationships/hyperlink" Target="https://astm.atlassian.net/browse/MEM-10320?atlOrigin=eyJpIjoiMjBhNWIzMmFjMjdiNGE1YzhhZTE4YmM0ZjA0MDM4ZWYiLCJwIjoiZXhjZWwtamlyYSJ9" TargetMode="External"/><Relationship Id="rId890" Type="http://schemas.openxmlformats.org/officeDocument/2006/relationships/hyperlink" Target="https://astm.atlassian.net/browse/MEM-1355?atlOrigin=eyJpIjoiMjBhNWIzMmFjMjdiNGE1YzhhZTE4YmM0ZjA0MDM4ZWYiLCJwIjoiZXhjZWwtamlyYSJ9" TargetMode="External"/><Relationship Id="rId904" Type="http://schemas.openxmlformats.org/officeDocument/2006/relationships/hyperlink" Target="https://astm.atlassian.net/browse/MEM-1118?atlOrigin=eyJpIjoiMjBhNWIzMmFjMjdiNGE1YzhhZTE4YmM0ZjA0MDM4ZWYiLCJwIjoiZXhjZWwtamlyYSJ9" TargetMode="External"/><Relationship Id="rId33" Type="http://schemas.openxmlformats.org/officeDocument/2006/relationships/hyperlink" Target="https://astm.atlassian.net/browse/MIG-3057?atlOrigin=eyJpIjoiMjBhNWIzMmFjMjdiNGE1YzhhZTE4YmM0ZjA0MDM4ZWYiLCJwIjoiZXhjZWwtamlyYSJ9" TargetMode="External"/><Relationship Id="rId129" Type="http://schemas.openxmlformats.org/officeDocument/2006/relationships/hyperlink" Target="https://astm.atlassian.net/browse/MIG-1505?atlOrigin=eyJpIjoiMjBhNWIzMmFjMjdiNGE1YzhhZTE4YmM0ZjA0MDM4ZWYiLCJwIjoiZXhjZWwtamlyYSJ9" TargetMode="External"/><Relationship Id="rId280" Type="http://schemas.openxmlformats.org/officeDocument/2006/relationships/hyperlink" Target="https://astm.atlassian.net/browse/MEM-18878?atlOrigin=eyJpIjoiMjBhNWIzMmFjMjdiNGE1YzhhZTE4YmM0ZjA0MDM4ZWYiLCJwIjoiZXhjZWwtamlyYSJ9" TargetMode="External"/><Relationship Id="rId336" Type="http://schemas.openxmlformats.org/officeDocument/2006/relationships/hyperlink" Target="https://astm.atlassian.net/browse/MEM-18097?atlOrigin=eyJpIjoiMjBhNWIzMmFjMjdiNGE1YzhhZTE4YmM0ZjA0MDM4ZWYiLCJwIjoiZXhjZWwtamlyYSJ9" TargetMode="External"/><Relationship Id="rId501" Type="http://schemas.openxmlformats.org/officeDocument/2006/relationships/hyperlink" Target="https://astm.atlassian.net/browse/MEM-14952?atlOrigin=eyJpIjoiMjBhNWIzMmFjMjdiNGE1YzhhZTE4YmM0ZjA0MDM4ZWYiLCJwIjoiZXhjZWwtamlyYSJ9" TargetMode="External"/><Relationship Id="rId543" Type="http://schemas.openxmlformats.org/officeDocument/2006/relationships/hyperlink" Target="https://astm.atlassian.net/browse/MEM-14045?atlOrigin=eyJpIjoiMjBhNWIzMmFjMjdiNGE1YzhhZTE4YmM0ZjA0MDM4ZWYiLCJwIjoiZXhjZWwtamlyYSJ9" TargetMode="External"/><Relationship Id="rId75" Type="http://schemas.openxmlformats.org/officeDocument/2006/relationships/hyperlink" Target="https://astm.atlassian.net/browse/MIG-2619?atlOrigin=eyJpIjoiMjBhNWIzMmFjMjdiNGE1YzhhZTE4YmM0ZjA0MDM4ZWYiLCJwIjoiZXhjZWwtamlyYSJ9" TargetMode="External"/><Relationship Id="rId140" Type="http://schemas.openxmlformats.org/officeDocument/2006/relationships/hyperlink" Target="https://astm.atlassian.net/browse/MIG-1345?atlOrigin=eyJpIjoiMjBhNWIzMmFjMjdiNGE1YzhhZTE4YmM0ZjA0MDM4ZWYiLCJwIjoiZXhjZWwtamlyYSJ9" TargetMode="External"/><Relationship Id="rId182" Type="http://schemas.openxmlformats.org/officeDocument/2006/relationships/hyperlink" Target="https://astm.atlassian.net/browse/MEM-20591?atlOrigin=eyJpIjoiMjBhNWIzMmFjMjdiNGE1YzhhZTE4YmM0ZjA0MDM4ZWYiLCJwIjoiZXhjZWwtamlyYSJ9" TargetMode="External"/><Relationship Id="rId378" Type="http://schemas.openxmlformats.org/officeDocument/2006/relationships/hyperlink" Target="https://astm.atlassian.net/browse/MEM-17232?atlOrigin=eyJpIjoiMjBhNWIzMmFjMjdiNGE1YzhhZTE4YmM0ZjA0MDM4ZWYiLCJwIjoiZXhjZWwtamlyYSJ9" TargetMode="External"/><Relationship Id="rId403" Type="http://schemas.openxmlformats.org/officeDocument/2006/relationships/hyperlink" Target="https://astm.atlassian.net/browse/MEM-16428?atlOrigin=eyJpIjoiMjBhNWIzMmFjMjdiNGE1YzhhZTE4YmM0ZjA0MDM4ZWYiLCJwIjoiZXhjZWwtamlyYSJ9" TargetMode="External"/><Relationship Id="rId585" Type="http://schemas.openxmlformats.org/officeDocument/2006/relationships/hyperlink" Target="https://astm.atlassian.net/browse/MEM-13242?atlOrigin=eyJpIjoiMjBhNWIzMmFjMjdiNGE1YzhhZTE4YmM0ZjA0MDM4ZWYiLCJwIjoiZXhjZWwtamlyYSJ9" TargetMode="External"/><Relationship Id="rId750" Type="http://schemas.openxmlformats.org/officeDocument/2006/relationships/hyperlink" Target="https://astm.atlassian.net/browse/MEM-10295?atlOrigin=eyJpIjoiMjBhNWIzMmFjMjdiNGE1YzhhZTE4YmM0ZjA0MDM4ZWYiLCJwIjoiZXhjZWwtamlyYSJ9" TargetMode="External"/><Relationship Id="rId792" Type="http://schemas.openxmlformats.org/officeDocument/2006/relationships/hyperlink" Target="https://astm.atlassian.net/browse/MEM-9317?atlOrigin=eyJpIjoiMjBhNWIzMmFjMjdiNGE1YzhhZTE4YmM0ZjA0MDM4ZWYiLCJwIjoiZXhjZWwtamlyYSJ9" TargetMode="External"/><Relationship Id="rId806" Type="http://schemas.openxmlformats.org/officeDocument/2006/relationships/hyperlink" Target="https://astm.atlassian.net/browse/MEM-9088?atlOrigin=eyJpIjoiMjBhNWIzMmFjMjdiNGE1YzhhZTE4YmM0ZjA0MDM4ZWYiLCJwIjoiZXhjZWwtamlyYSJ9" TargetMode="External"/><Relationship Id="rId848" Type="http://schemas.openxmlformats.org/officeDocument/2006/relationships/hyperlink" Target="https://astm.atlassian.net/browse/MEM-8495?atlOrigin=eyJpIjoiMjBhNWIzMmFjMjdiNGE1YzhhZTE4YmM0ZjA0MDM4ZWYiLCJwIjoiZXhjZWwtamlyYSJ9" TargetMode="External"/><Relationship Id="rId6" Type="http://schemas.openxmlformats.org/officeDocument/2006/relationships/hyperlink" Target="https://astm.atlassian.net/browse/MIG-4002?atlOrigin=eyJpIjoiMjBhNWIzMmFjMjdiNGE1YzhhZTE4YmM0ZjA0MDM4ZWYiLCJwIjoiZXhjZWwtamlyYSJ9" TargetMode="External"/><Relationship Id="rId238" Type="http://schemas.openxmlformats.org/officeDocument/2006/relationships/hyperlink" Target="https://astm.atlassian.net/browse/MEM-19526?atlOrigin=eyJpIjoiMjBhNWIzMmFjMjdiNGE1YzhhZTE4YmM0ZjA0MDM4ZWYiLCJwIjoiZXhjZWwtamlyYSJ9" TargetMode="External"/><Relationship Id="rId445" Type="http://schemas.openxmlformats.org/officeDocument/2006/relationships/hyperlink" Target="https://astm.atlassian.net/browse/MEM-15490?atlOrigin=eyJpIjoiMjBhNWIzMmFjMjdiNGE1YzhhZTE4YmM0ZjA0MDM4ZWYiLCJwIjoiZXhjZWwtamlyYSJ9" TargetMode="External"/><Relationship Id="rId487" Type="http://schemas.openxmlformats.org/officeDocument/2006/relationships/hyperlink" Target="https://astm.atlassian.net/browse/MEM-15066?atlOrigin=eyJpIjoiMjBhNWIzMmFjMjdiNGE1YzhhZTE4YmM0ZjA0MDM4ZWYiLCJwIjoiZXhjZWwtamlyYSJ9" TargetMode="External"/><Relationship Id="rId610" Type="http://schemas.openxmlformats.org/officeDocument/2006/relationships/hyperlink" Target="https://astm.atlassian.net/browse/MEM-12482?atlOrigin=eyJpIjoiMjBhNWIzMmFjMjdiNGE1YzhhZTE4YmM0ZjA0MDM4ZWYiLCJwIjoiZXhjZWwtamlyYSJ9" TargetMode="External"/><Relationship Id="rId652" Type="http://schemas.openxmlformats.org/officeDocument/2006/relationships/hyperlink" Target="https://astm.atlassian.net/browse/MEM-11582?atlOrigin=eyJpIjoiMjBhNWIzMmFjMjdiNGE1YzhhZTE4YmM0ZjA0MDM4ZWYiLCJwIjoiZXhjZWwtamlyYSJ9" TargetMode="External"/><Relationship Id="rId694" Type="http://schemas.openxmlformats.org/officeDocument/2006/relationships/hyperlink" Target="https://astm.atlassian.net/browse/MEM-10955?atlOrigin=eyJpIjoiMjBhNWIzMmFjMjdiNGE1YzhhZTE4YmM0ZjA0MDM4ZWYiLCJwIjoiZXhjZWwtamlyYSJ9" TargetMode="External"/><Relationship Id="rId708" Type="http://schemas.openxmlformats.org/officeDocument/2006/relationships/hyperlink" Target="https://astm.atlassian.net/browse/MEM-10806?atlOrigin=eyJpIjoiMjBhNWIzMmFjMjdiNGE1YzhhZTE4YmM0ZjA0MDM4ZWYiLCJwIjoiZXhjZWwtamlyYSJ9" TargetMode="External"/><Relationship Id="rId915" Type="http://schemas.openxmlformats.org/officeDocument/2006/relationships/hyperlink" Target="https://astm.atlassian.net/browse/COR-7014?atlOrigin=eyJpIjoiMjBhNWIzMmFjMjdiNGE1YzhhZTE4YmM0ZjA0MDM4ZWYiLCJwIjoiZXhjZWwtamlyYSJ9" TargetMode="External"/><Relationship Id="rId291" Type="http://schemas.openxmlformats.org/officeDocument/2006/relationships/hyperlink" Target="https://astm.atlassian.net/browse/MEM-18723?atlOrigin=eyJpIjoiMjBhNWIzMmFjMjdiNGE1YzhhZTE4YmM0ZjA0MDM4ZWYiLCJwIjoiZXhjZWwtamlyYSJ9" TargetMode="External"/><Relationship Id="rId305" Type="http://schemas.openxmlformats.org/officeDocument/2006/relationships/hyperlink" Target="https://astm.atlassian.net/browse/MEM-18546?atlOrigin=eyJpIjoiMjBhNWIzMmFjMjdiNGE1YzhhZTE4YmM0ZjA0MDM4ZWYiLCJwIjoiZXhjZWwtamlyYSJ9" TargetMode="External"/><Relationship Id="rId347" Type="http://schemas.openxmlformats.org/officeDocument/2006/relationships/hyperlink" Target="https://astm.atlassian.net/browse/MEM-18016?atlOrigin=eyJpIjoiMjBhNWIzMmFjMjdiNGE1YzhhZTE4YmM0ZjA0MDM4ZWYiLCJwIjoiZXhjZWwtamlyYSJ9" TargetMode="External"/><Relationship Id="rId512" Type="http://schemas.openxmlformats.org/officeDocument/2006/relationships/hyperlink" Target="https://astm.atlassian.net/browse/MEM-14719?atlOrigin=eyJpIjoiMjBhNWIzMmFjMjdiNGE1YzhhZTE4YmM0ZjA0MDM4ZWYiLCJwIjoiZXhjZWwtamlyYSJ9" TargetMode="External"/><Relationship Id="rId44" Type="http://schemas.openxmlformats.org/officeDocument/2006/relationships/hyperlink" Target="https://astm.atlassian.net/browse/MIG-2998?atlOrigin=eyJpIjoiMjBhNWIzMmFjMjdiNGE1YzhhZTE4YmM0ZjA0MDM4ZWYiLCJwIjoiZXhjZWwtamlyYSJ9" TargetMode="External"/><Relationship Id="rId86" Type="http://schemas.openxmlformats.org/officeDocument/2006/relationships/hyperlink" Target="https://astm.atlassian.net/browse/MIG-2463?atlOrigin=eyJpIjoiMjBhNWIzMmFjMjdiNGE1YzhhZTE4YmM0ZjA0MDM4ZWYiLCJwIjoiZXhjZWwtamlyYSJ9" TargetMode="External"/><Relationship Id="rId151" Type="http://schemas.openxmlformats.org/officeDocument/2006/relationships/hyperlink" Target="https://astm.atlassian.net/browse/MIG-999?atlOrigin=eyJpIjoiMjBhNWIzMmFjMjdiNGE1YzhhZTE4YmM0ZjA0MDM4ZWYiLCJwIjoiZXhjZWwtamlyYSJ9" TargetMode="External"/><Relationship Id="rId389" Type="http://schemas.openxmlformats.org/officeDocument/2006/relationships/hyperlink" Target="https://astm.atlassian.net/browse/MEM-16772?atlOrigin=eyJpIjoiMjBhNWIzMmFjMjdiNGE1YzhhZTE4YmM0ZjA0MDM4ZWYiLCJwIjoiZXhjZWwtamlyYSJ9" TargetMode="External"/><Relationship Id="rId554" Type="http://schemas.openxmlformats.org/officeDocument/2006/relationships/hyperlink" Target="https://astm.atlassian.net/browse/MEM-13951?atlOrigin=eyJpIjoiMjBhNWIzMmFjMjdiNGE1YzhhZTE4YmM0ZjA0MDM4ZWYiLCJwIjoiZXhjZWwtamlyYSJ9" TargetMode="External"/><Relationship Id="rId596" Type="http://schemas.openxmlformats.org/officeDocument/2006/relationships/hyperlink" Target="https://astm.atlassian.net/browse/MEM-12891?atlOrigin=eyJpIjoiMjBhNWIzMmFjMjdiNGE1YzhhZTE4YmM0ZjA0MDM4ZWYiLCJwIjoiZXhjZWwtamlyYSJ9" TargetMode="External"/><Relationship Id="rId761" Type="http://schemas.openxmlformats.org/officeDocument/2006/relationships/hyperlink" Target="https://astm.atlassian.net/browse/MEM-10149?atlOrigin=eyJpIjoiMjBhNWIzMmFjMjdiNGE1YzhhZTE4YmM0ZjA0MDM4ZWYiLCJwIjoiZXhjZWwtamlyYSJ9" TargetMode="External"/><Relationship Id="rId817" Type="http://schemas.openxmlformats.org/officeDocument/2006/relationships/hyperlink" Target="https://astm.atlassian.net/browse/MEM-9034?atlOrigin=eyJpIjoiMjBhNWIzMmFjMjdiNGE1YzhhZTE4YmM0ZjA0MDM4ZWYiLCJwIjoiZXhjZWwtamlyYSJ9" TargetMode="External"/><Relationship Id="rId859" Type="http://schemas.openxmlformats.org/officeDocument/2006/relationships/hyperlink" Target="https://astm.atlassian.net/browse/MEM-8124?atlOrigin=eyJpIjoiMjBhNWIzMmFjMjdiNGE1YzhhZTE4YmM0ZjA0MDM4ZWYiLCJwIjoiZXhjZWwtamlyYSJ9" TargetMode="External"/><Relationship Id="rId193" Type="http://schemas.openxmlformats.org/officeDocument/2006/relationships/hyperlink" Target="https://astm.atlassian.net/browse/MEM-20438?atlOrigin=eyJpIjoiMjBhNWIzMmFjMjdiNGE1YzhhZTE4YmM0ZjA0MDM4ZWYiLCJwIjoiZXhjZWwtamlyYSJ9" TargetMode="External"/><Relationship Id="rId207" Type="http://schemas.openxmlformats.org/officeDocument/2006/relationships/hyperlink" Target="https://astm.atlassian.net/browse/MEM-20129?atlOrigin=eyJpIjoiMjBhNWIzMmFjMjdiNGE1YzhhZTE4YmM0ZjA0MDM4ZWYiLCJwIjoiZXhjZWwtamlyYSJ9" TargetMode="External"/><Relationship Id="rId249" Type="http://schemas.openxmlformats.org/officeDocument/2006/relationships/hyperlink" Target="https://astm.atlassian.net/browse/MEM-19336?atlOrigin=eyJpIjoiMjBhNWIzMmFjMjdiNGE1YzhhZTE4YmM0ZjA0MDM4ZWYiLCJwIjoiZXhjZWwtamlyYSJ9" TargetMode="External"/><Relationship Id="rId414" Type="http://schemas.openxmlformats.org/officeDocument/2006/relationships/hyperlink" Target="https://astm.atlassian.net/browse/MEM-16221?atlOrigin=eyJpIjoiMjBhNWIzMmFjMjdiNGE1YzhhZTE4YmM0ZjA0MDM4ZWYiLCJwIjoiZXhjZWwtamlyYSJ9" TargetMode="External"/><Relationship Id="rId456" Type="http://schemas.openxmlformats.org/officeDocument/2006/relationships/hyperlink" Target="https://astm.atlassian.net/browse/MEM-15376?atlOrigin=eyJpIjoiMjBhNWIzMmFjMjdiNGE1YzhhZTE4YmM0ZjA0MDM4ZWYiLCJwIjoiZXhjZWwtamlyYSJ9" TargetMode="External"/><Relationship Id="rId498" Type="http://schemas.openxmlformats.org/officeDocument/2006/relationships/hyperlink" Target="https://astm.atlassian.net/browse/MEM-14963?atlOrigin=eyJpIjoiMjBhNWIzMmFjMjdiNGE1YzhhZTE4YmM0ZjA0MDM4ZWYiLCJwIjoiZXhjZWwtamlyYSJ9" TargetMode="External"/><Relationship Id="rId621" Type="http://schemas.openxmlformats.org/officeDocument/2006/relationships/hyperlink" Target="https://astm.atlassian.net/browse/MEM-12251?atlOrigin=eyJpIjoiMjBhNWIzMmFjMjdiNGE1YzhhZTE4YmM0ZjA0MDM4ZWYiLCJwIjoiZXhjZWwtamlyYSJ9" TargetMode="External"/><Relationship Id="rId663" Type="http://schemas.openxmlformats.org/officeDocument/2006/relationships/hyperlink" Target="https://astm.atlassian.net/browse/MEM-11399?atlOrigin=eyJpIjoiMjBhNWIzMmFjMjdiNGE1YzhhZTE4YmM0ZjA0MDM4ZWYiLCJwIjoiZXhjZWwtamlyYSJ9" TargetMode="External"/><Relationship Id="rId870" Type="http://schemas.openxmlformats.org/officeDocument/2006/relationships/hyperlink" Target="https://astm.atlassian.net/browse/MEM-8027?atlOrigin=eyJpIjoiMjBhNWIzMmFjMjdiNGE1YzhhZTE4YmM0ZjA0MDM4ZWYiLCJwIjoiZXhjZWwtamlyYSJ9" TargetMode="External"/><Relationship Id="rId13" Type="http://schemas.openxmlformats.org/officeDocument/2006/relationships/hyperlink" Target="https://astm.atlassian.net/browse/MIG-3862?atlOrigin=eyJpIjoiMjBhNWIzMmFjMjdiNGE1YzhhZTE4YmM0ZjA0MDM4ZWYiLCJwIjoiZXhjZWwtamlyYSJ9" TargetMode="External"/><Relationship Id="rId109" Type="http://schemas.openxmlformats.org/officeDocument/2006/relationships/hyperlink" Target="https://astm.atlassian.net/browse/MIG-2293?atlOrigin=eyJpIjoiMjBhNWIzMmFjMjdiNGE1YzhhZTE4YmM0ZjA0MDM4ZWYiLCJwIjoiZXhjZWwtamlyYSJ9" TargetMode="External"/><Relationship Id="rId260" Type="http://schemas.openxmlformats.org/officeDocument/2006/relationships/hyperlink" Target="https://astm.atlassian.net/browse/MEM-19216?atlOrigin=eyJpIjoiMjBhNWIzMmFjMjdiNGE1YzhhZTE4YmM0ZjA0MDM4ZWYiLCJwIjoiZXhjZWwtamlyYSJ9" TargetMode="External"/><Relationship Id="rId316" Type="http://schemas.openxmlformats.org/officeDocument/2006/relationships/hyperlink" Target="https://astm.atlassian.net/browse/MEM-18427?atlOrigin=eyJpIjoiMjBhNWIzMmFjMjdiNGE1YzhhZTE4YmM0ZjA0MDM4ZWYiLCJwIjoiZXhjZWwtamlyYSJ9" TargetMode="External"/><Relationship Id="rId523" Type="http://schemas.openxmlformats.org/officeDocument/2006/relationships/hyperlink" Target="https://astm.atlassian.net/browse/MEM-14634?atlOrigin=eyJpIjoiMjBhNWIzMmFjMjdiNGE1YzhhZTE4YmM0ZjA0MDM4ZWYiLCJwIjoiZXhjZWwtamlyYSJ9" TargetMode="External"/><Relationship Id="rId719" Type="http://schemas.openxmlformats.org/officeDocument/2006/relationships/hyperlink" Target="https://astm.atlassian.net/browse/MEM-10552?atlOrigin=eyJpIjoiMjBhNWIzMmFjMjdiNGE1YzhhZTE4YmM0ZjA0MDM4ZWYiLCJwIjoiZXhjZWwtamlyYSJ9" TargetMode="External"/><Relationship Id="rId926" Type="http://schemas.openxmlformats.org/officeDocument/2006/relationships/hyperlink" Target="https://astm.atlassian.net/browse/COR-3246?atlOrigin=eyJpIjoiMjBhNWIzMmFjMjdiNGE1YzhhZTE4YmM0ZjA0MDM4ZWYiLCJwIjoiZXhjZWwtamlyYSJ9" TargetMode="External"/><Relationship Id="rId55" Type="http://schemas.openxmlformats.org/officeDocument/2006/relationships/hyperlink" Target="https://astm.atlassian.net/browse/MIG-2912?atlOrigin=eyJpIjoiMjBhNWIzMmFjMjdiNGE1YzhhZTE4YmM0ZjA0MDM4ZWYiLCJwIjoiZXhjZWwtamlyYSJ9" TargetMode="External"/><Relationship Id="rId97" Type="http://schemas.openxmlformats.org/officeDocument/2006/relationships/hyperlink" Target="https://astm.atlassian.net/browse/MIG-2368?atlOrigin=eyJpIjoiMjBhNWIzMmFjMjdiNGE1YzhhZTE4YmM0ZjA0MDM4ZWYiLCJwIjoiZXhjZWwtamlyYSJ9" TargetMode="External"/><Relationship Id="rId120" Type="http://schemas.openxmlformats.org/officeDocument/2006/relationships/hyperlink" Target="https://astm.atlassian.net/browse/MIG-1898?atlOrigin=eyJpIjoiMjBhNWIzMmFjMjdiNGE1YzhhZTE4YmM0ZjA0MDM4ZWYiLCJwIjoiZXhjZWwtamlyYSJ9" TargetMode="External"/><Relationship Id="rId358" Type="http://schemas.openxmlformats.org/officeDocument/2006/relationships/hyperlink" Target="https://astm.atlassian.net/browse/MEM-17615?atlOrigin=eyJpIjoiMjBhNWIzMmFjMjdiNGE1YzhhZTE4YmM0ZjA0MDM4ZWYiLCJwIjoiZXhjZWwtamlyYSJ9" TargetMode="External"/><Relationship Id="rId565" Type="http://schemas.openxmlformats.org/officeDocument/2006/relationships/hyperlink" Target="https://astm.atlassian.net/browse/MEM-13505?atlOrigin=eyJpIjoiMjBhNWIzMmFjMjdiNGE1YzhhZTE4YmM0ZjA0MDM4ZWYiLCJwIjoiZXhjZWwtamlyYSJ9" TargetMode="External"/><Relationship Id="rId730" Type="http://schemas.openxmlformats.org/officeDocument/2006/relationships/hyperlink" Target="https://astm.atlassian.net/browse/MEM-10341?atlOrigin=eyJpIjoiMjBhNWIzMmFjMjdiNGE1YzhhZTE4YmM0ZjA0MDM4ZWYiLCJwIjoiZXhjZWwtamlyYSJ9" TargetMode="External"/><Relationship Id="rId772" Type="http://schemas.openxmlformats.org/officeDocument/2006/relationships/hyperlink" Target="https://astm.atlassian.net/browse/MEM-9754?atlOrigin=eyJpIjoiMjBhNWIzMmFjMjdiNGE1YzhhZTE4YmM0ZjA0MDM4ZWYiLCJwIjoiZXhjZWwtamlyYSJ9" TargetMode="External"/><Relationship Id="rId828" Type="http://schemas.openxmlformats.org/officeDocument/2006/relationships/hyperlink" Target="https://astm.atlassian.net/browse/MEM-8665?atlOrigin=eyJpIjoiMjBhNWIzMmFjMjdiNGE1YzhhZTE4YmM0ZjA0MDM4ZWYiLCJwIjoiZXhjZWwtamlyYSJ9" TargetMode="External"/><Relationship Id="rId162" Type="http://schemas.openxmlformats.org/officeDocument/2006/relationships/hyperlink" Target="https://astm.atlassian.net/browse/MIG-698?atlOrigin=eyJpIjoiMjBhNWIzMmFjMjdiNGE1YzhhZTE4YmM0ZjA0MDM4ZWYiLCJwIjoiZXhjZWwtamlyYSJ9" TargetMode="External"/><Relationship Id="rId218" Type="http://schemas.openxmlformats.org/officeDocument/2006/relationships/hyperlink" Target="https://astm.atlassian.net/browse/MEM-19975?atlOrigin=eyJpIjoiMjBhNWIzMmFjMjdiNGE1YzhhZTE4YmM0ZjA0MDM4ZWYiLCJwIjoiZXhjZWwtamlyYSJ9" TargetMode="External"/><Relationship Id="rId425" Type="http://schemas.openxmlformats.org/officeDocument/2006/relationships/hyperlink" Target="https://astm.atlassian.net/browse/MEM-15864?atlOrigin=eyJpIjoiMjBhNWIzMmFjMjdiNGE1YzhhZTE4YmM0ZjA0MDM4ZWYiLCJwIjoiZXhjZWwtamlyYSJ9" TargetMode="External"/><Relationship Id="rId467" Type="http://schemas.openxmlformats.org/officeDocument/2006/relationships/hyperlink" Target="https://astm.atlassian.net/browse/MEM-15145?atlOrigin=eyJpIjoiMjBhNWIzMmFjMjdiNGE1YzhhZTE4YmM0ZjA0MDM4ZWYiLCJwIjoiZXhjZWwtamlyYSJ9" TargetMode="External"/><Relationship Id="rId632" Type="http://schemas.openxmlformats.org/officeDocument/2006/relationships/hyperlink" Target="https://astm.atlassian.net/browse/MEM-12045?atlOrigin=eyJpIjoiMjBhNWIzMmFjMjdiNGE1YzhhZTE4YmM0ZjA0MDM4ZWYiLCJwIjoiZXhjZWwtamlyYSJ9" TargetMode="External"/><Relationship Id="rId271" Type="http://schemas.openxmlformats.org/officeDocument/2006/relationships/hyperlink" Target="https://astm.atlassian.net/browse/MEM-18993?atlOrigin=eyJpIjoiMjBhNWIzMmFjMjdiNGE1YzhhZTE4YmM0ZjA0MDM4ZWYiLCJwIjoiZXhjZWwtamlyYSJ9" TargetMode="External"/><Relationship Id="rId674" Type="http://schemas.openxmlformats.org/officeDocument/2006/relationships/hyperlink" Target="https://astm.atlassian.net/browse/MEM-11372?atlOrigin=eyJpIjoiMjBhNWIzMmFjMjdiNGE1YzhhZTE4YmM0ZjA0MDM4ZWYiLCJwIjoiZXhjZWwtamlyYSJ9" TargetMode="External"/><Relationship Id="rId881" Type="http://schemas.openxmlformats.org/officeDocument/2006/relationships/hyperlink" Target="https://astm.atlassian.net/browse/MEM-1642?atlOrigin=eyJpIjoiMjBhNWIzMmFjMjdiNGE1YzhhZTE4YmM0ZjA0MDM4ZWYiLCJwIjoiZXhjZWwtamlyYSJ9" TargetMode="External"/><Relationship Id="rId937" Type="http://schemas.openxmlformats.org/officeDocument/2006/relationships/hyperlink" Target="https://astm.atlassian.net/browse/COR-1937?atlOrigin=eyJpIjoiMjBhNWIzMmFjMjdiNGE1YzhhZTE4YmM0ZjA0MDM4ZWYiLCJwIjoiZXhjZWwtamlyYSJ9" TargetMode="External"/><Relationship Id="rId24" Type="http://schemas.openxmlformats.org/officeDocument/2006/relationships/hyperlink" Target="https://astm.atlassian.net/browse/MIG-3263?atlOrigin=eyJpIjoiMjBhNWIzMmFjMjdiNGE1YzhhZTE4YmM0ZjA0MDM4ZWYiLCJwIjoiZXhjZWwtamlyYSJ9" TargetMode="External"/><Relationship Id="rId66" Type="http://schemas.openxmlformats.org/officeDocument/2006/relationships/hyperlink" Target="https://astm.atlassian.net/browse/MIG-2769?atlOrigin=eyJpIjoiMjBhNWIzMmFjMjdiNGE1YzhhZTE4YmM0ZjA0MDM4ZWYiLCJwIjoiZXhjZWwtamlyYSJ9" TargetMode="External"/><Relationship Id="rId131" Type="http://schemas.openxmlformats.org/officeDocument/2006/relationships/hyperlink" Target="https://astm.atlassian.net/browse/MIG-1502?atlOrigin=eyJpIjoiMjBhNWIzMmFjMjdiNGE1YzhhZTE4YmM0ZjA0MDM4ZWYiLCJwIjoiZXhjZWwtamlyYSJ9" TargetMode="External"/><Relationship Id="rId327" Type="http://schemas.openxmlformats.org/officeDocument/2006/relationships/hyperlink" Target="https://astm.atlassian.net/browse/MEM-18220?atlOrigin=eyJpIjoiMjBhNWIzMmFjMjdiNGE1YzhhZTE4YmM0ZjA0MDM4ZWYiLCJwIjoiZXhjZWwtamlyYSJ9" TargetMode="External"/><Relationship Id="rId369" Type="http://schemas.openxmlformats.org/officeDocument/2006/relationships/hyperlink" Target="https://astm.atlassian.net/browse/MEM-17496?atlOrigin=eyJpIjoiMjBhNWIzMmFjMjdiNGE1YzhhZTE4YmM0ZjA0MDM4ZWYiLCJwIjoiZXhjZWwtamlyYSJ9" TargetMode="External"/><Relationship Id="rId534" Type="http://schemas.openxmlformats.org/officeDocument/2006/relationships/hyperlink" Target="https://astm.atlassian.net/browse/MEM-14171?atlOrigin=eyJpIjoiMjBhNWIzMmFjMjdiNGE1YzhhZTE4YmM0ZjA0MDM4ZWYiLCJwIjoiZXhjZWwtamlyYSJ9" TargetMode="External"/><Relationship Id="rId576" Type="http://schemas.openxmlformats.org/officeDocument/2006/relationships/hyperlink" Target="https://astm.atlassian.net/browse/MEM-13449?atlOrigin=eyJpIjoiMjBhNWIzMmFjMjdiNGE1YzhhZTE4YmM0ZjA0MDM4ZWYiLCJwIjoiZXhjZWwtamlyYSJ9" TargetMode="External"/><Relationship Id="rId741" Type="http://schemas.openxmlformats.org/officeDocument/2006/relationships/hyperlink" Target="https://astm.atlassian.net/browse/MEM-10305?atlOrigin=eyJpIjoiMjBhNWIzMmFjMjdiNGE1YzhhZTE4YmM0ZjA0MDM4ZWYiLCJwIjoiZXhjZWwtamlyYSJ9" TargetMode="External"/><Relationship Id="rId783" Type="http://schemas.openxmlformats.org/officeDocument/2006/relationships/hyperlink" Target="https://astm.atlassian.net/browse/MEM-9718?atlOrigin=eyJpIjoiMjBhNWIzMmFjMjdiNGE1YzhhZTE4YmM0ZjA0MDM4ZWYiLCJwIjoiZXhjZWwtamlyYSJ9" TargetMode="External"/><Relationship Id="rId839" Type="http://schemas.openxmlformats.org/officeDocument/2006/relationships/hyperlink" Target="https://astm.atlassian.net/browse/MEM-8561?atlOrigin=eyJpIjoiMjBhNWIzMmFjMjdiNGE1YzhhZTE4YmM0ZjA0MDM4ZWYiLCJwIjoiZXhjZWwtamlyYSJ9" TargetMode="External"/><Relationship Id="rId173" Type="http://schemas.openxmlformats.org/officeDocument/2006/relationships/hyperlink" Target="https://astm.atlassian.net/browse/MIG-435?atlOrigin=eyJpIjoiMjBhNWIzMmFjMjdiNGE1YzhhZTE4YmM0ZjA0MDM4ZWYiLCJwIjoiZXhjZWwtamlyYSJ9" TargetMode="External"/><Relationship Id="rId229" Type="http://schemas.openxmlformats.org/officeDocument/2006/relationships/hyperlink" Target="https://astm.atlassian.net/browse/MEM-19689?atlOrigin=eyJpIjoiMjBhNWIzMmFjMjdiNGE1YzhhZTE4YmM0ZjA0MDM4ZWYiLCJwIjoiZXhjZWwtamlyYSJ9" TargetMode="External"/><Relationship Id="rId380" Type="http://schemas.openxmlformats.org/officeDocument/2006/relationships/hyperlink" Target="https://astm.atlassian.net/browse/MEM-17083?atlOrigin=eyJpIjoiMjBhNWIzMmFjMjdiNGE1YzhhZTE4YmM0ZjA0MDM4ZWYiLCJwIjoiZXhjZWwtamlyYSJ9" TargetMode="External"/><Relationship Id="rId436" Type="http://schemas.openxmlformats.org/officeDocument/2006/relationships/hyperlink" Target="https://astm.atlassian.net/browse/MEM-15812?atlOrigin=eyJpIjoiMjBhNWIzMmFjMjdiNGE1YzhhZTE4YmM0ZjA0MDM4ZWYiLCJwIjoiZXhjZWwtamlyYSJ9" TargetMode="External"/><Relationship Id="rId601" Type="http://schemas.openxmlformats.org/officeDocument/2006/relationships/hyperlink" Target="https://astm.atlassian.net/browse/MEM-12871?atlOrigin=eyJpIjoiMjBhNWIzMmFjMjdiNGE1YzhhZTE4YmM0ZjA0MDM4ZWYiLCJwIjoiZXhjZWwtamlyYSJ9" TargetMode="External"/><Relationship Id="rId643" Type="http://schemas.openxmlformats.org/officeDocument/2006/relationships/hyperlink" Target="https://astm.atlassian.net/browse/MEM-11842?atlOrigin=eyJpIjoiMjBhNWIzMmFjMjdiNGE1YzhhZTE4YmM0ZjA0MDM4ZWYiLCJwIjoiZXhjZWwtamlyYSJ9" TargetMode="External"/><Relationship Id="rId240" Type="http://schemas.openxmlformats.org/officeDocument/2006/relationships/hyperlink" Target="https://astm.atlassian.net/browse/MEM-19517?atlOrigin=eyJpIjoiMjBhNWIzMmFjMjdiNGE1YzhhZTE4YmM0ZjA0MDM4ZWYiLCJwIjoiZXhjZWwtamlyYSJ9" TargetMode="External"/><Relationship Id="rId478" Type="http://schemas.openxmlformats.org/officeDocument/2006/relationships/hyperlink" Target="https://astm.atlassian.net/browse/MEM-15109?atlOrigin=eyJpIjoiMjBhNWIzMmFjMjdiNGE1YzhhZTE4YmM0ZjA0MDM4ZWYiLCJwIjoiZXhjZWwtamlyYSJ9" TargetMode="External"/><Relationship Id="rId685" Type="http://schemas.openxmlformats.org/officeDocument/2006/relationships/hyperlink" Target="https://astm.atlassian.net/browse/MEM-10983?atlOrigin=eyJpIjoiMjBhNWIzMmFjMjdiNGE1YzhhZTE4YmM0ZjA0MDM4ZWYiLCJwIjoiZXhjZWwtamlyYSJ9" TargetMode="External"/><Relationship Id="rId850" Type="http://schemas.openxmlformats.org/officeDocument/2006/relationships/hyperlink" Target="https://astm.atlassian.net/browse/MEM-8458?atlOrigin=eyJpIjoiMjBhNWIzMmFjMjdiNGE1YzhhZTE4YmM0ZjA0MDM4ZWYiLCJwIjoiZXhjZWwtamlyYSJ9" TargetMode="External"/><Relationship Id="rId892" Type="http://schemas.openxmlformats.org/officeDocument/2006/relationships/hyperlink" Target="https://astm.atlassian.net/browse/MEM-1338?atlOrigin=eyJpIjoiMjBhNWIzMmFjMjdiNGE1YzhhZTE4YmM0ZjA0MDM4ZWYiLCJwIjoiZXhjZWwtamlyYSJ9" TargetMode="External"/><Relationship Id="rId906" Type="http://schemas.openxmlformats.org/officeDocument/2006/relationships/hyperlink" Target="https://astm.atlassian.net/browse/MEM-1116?atlOrigin=eyJpIjoiMjBhNWIzMmFjMjdiNGE1YzhhZTE4YmM0ZjA0MDM4ZWYiLCJwIjoiZXhjZWwtamlyYSJ9" TargetMode="External"/><Relationship Id="rId35" Type="http://schemas.openxmlformats.org/officeDocument/2006/relationships/hyperlink" Target="https://astm.atlassian.net/browse/MIG-3053?atlOrigin=eyJpIjoiMjBhNWIzMmFjMjdiNGE1YzhhZTE4YmM0ZjA0MDM4ZWYiLCJwIjoiZXhjZWwtamlyYSJ9" TargetMode="External"/><Relationship Id="rId77" Type="http://schemas.openxmlformats.org/officeDocument/2006/relationships/hyperlink" Target="https://astm.atlassian.net/browse/MIG-2599?atlOrigin=eyJpIjoiMjBhNWIzMmFjMjdiNGE1YzhhZTE4YmM0ZjA0MDM4ZWYiLCJwIjoiZXhjZWwtamlyYSJ9" TargetMode="External"/><Relationship Id="rId100" Type="http://schemas.openxmlformats.org/officeDocument/2006/relationships/hyperlink" Target="https://astm.atlassian.net/browse/MIG-2353?atlOrigin=eyJpIjoiMjBhNWIzMmFjMjdiNGE1YzhhZTE4YmM0ZjA0MDM4ZWYiLCJwIjoiZXhjZWwtamlyYSJ9" TargetMode="External"/><Relationship Id="rId282" Type="http://schemas.openxmlformats.org/officeDocument/2006/relationships/hyperlink" Target="https://astm.atlassian.net/browse/MEM-18867?atlOrigin=eyJpIjoiMjBhNWIzMmFjMjdiNGE1YzhhZTE4YmM0ZjA0MDM4ZWYiLCJwIjoiZXhjZWwtamlyYSJ9" TargetMode="External"/><Relationship Id="rId338" Type="http://schemas.openxmlformats.org/officeDocument/2006/relationships/hyperlink" Target="https://astm.atlassian.net/browse/MEM-18075?atlOrigin=eyJpIjoiMjBhNWIzMmFjMjdiNGE1YzhhZTE4YmM0ZjA0MDM4ZWYiLCJwIjoiZXhjZWwtamlyYSJ9" TargetMode="External"/><Relationship Id="rId503" Type="http://schemas.openxmlformats.org/officeDocument/2006/relationships/hyperlink" Target="https://astm.atlassian.net/browse/MEM-14909?atlOrigin=eyJpIjoiMjBhNWIzMmFjMjdiNGE1YzhhZTE4YmM0ZjA0MDM4ZWYiLCJwIjoiZXhjZWwtamlyYSJ9" TargetMode="External"/><Relationship Id="rId545" Type="http://schemas.openxmlformats.org/officeDocument/2006/relationships/hyperlink" Target="https://astm.atlassian.net/browse/MEM-14038?atlOrigin=eyJpIjoiMjBhNWIzMmFjMjdiNGE1YzhhZTE4YmM0ZjA0MDM4ZWYiLCJwIjoiZXhjZWwtamlyYSJ9" TargetMode="External"/><Relationship Id="rId587" Type="http://schemas.openxmlformats.org/officeDocument/2006/relationships/hyperlink" Target="https://astm.atlassian.net/browse/MEM-13222?atlOrigin=eyJpIjoiMjBhNWIzMmFjMjdiNGE1YzhhZTE4YmM0ZjA0MDM4ZWYiLCJwIjoiZXhjZWwtamlyYSJ9" TargetMode="External"/><Relationship Id="rId710" Type="http://schemas.openxmlformats.org/officeDocument/2006/relationships/hyperlink" Target="https://astm.atlassian.net/browse/MEM-10778?atlOrigin=eyJpIjoiMjBhNWIzMmFjMjdiNGE1YzhhZTE4YmM0ZjA0MDM4ZWYiLCJwIjoiZXhjZWwtamlyYSJ9" TargetMode="External"/><Relationship Id="rId752" Type="http://schemas.openxmlformats.org/officeDocument/2006/relationships/hyperlink" Target="https://astm.atlassian.net/browse/MEM-10289?atlOrigin=eyJpIjoiMjBhNWIzMmFjMjdiNGE1YzhhZTE4YmM0ZjA0MDM4ZWYiLCJwIjoiZXhjZWwtamlyYSJ9" TargetMode="External"/><Relationship Id="rId808" Type="http://schemas.openxmlformats.org/officeDocument/2006/relationships/hyperlink" Target="https://astm.atlassian.net/browse/MEM-9085?atlOrigin=eyJpIjoiMjBhNWIzMmFjMjdiNGE1YzhhZTE4YmM0ZjA0MDM4ZWYiLCJwIjoiZXhjZWwtamlyYSJ9" TargetMode="External"/><Relationship Id="rId8" Type="http://schemas.openxmlformats.org/officeDocument/2006/relationships/hyperlink" Target="https://astm.atlassian.net/browse/MIG-3940?atlOrigin=eyJpIjoiMjBhNWIzMmFjMjdiNGE1YzhhZTE4YmM0ZjA0MDM4ZWYiLCJwIjoiZXhjZWwtamlyYSJ9" TargetMode="External"/><Relationship Id="rId142" Type="http://schemas.openxmlformats.org/officeDocument/2006/relationships/hyperlink" Target="https://astm.atlassian.net/browse/MIG-1314?atlOrigin=eyJpIjoiMjBhNWIzMmFjMjdiNGE1YzhhZTE4YmM0ZjA0MDM4ZWYiLCJwIjoiZXhjZWwtamlyYSJ9" TargetMode="External"/><Relationship Id="rId184" Type="http://schemas.openxmlformats.org/officeDocument/2006/relationships/hyperlink" Target="https://astm.atlassian.net/browse/MEM-20576?atlOrigin=eyJpIjoiMjBhNWIzMmFjMjdiNGE1YzhhZTE4YmM0ZjA0MDM4ZWYiLCJwIjoiZXhjZWwtamlyYSJ9" TargetMode="External"/><Relationship Id="rId391" Type="http://schemas.openxmlformats.org/officeDocument/2006/relationships/hyperlink" Target="https://astm.atlassian.net/browse/MEM-16634?atlOrigin=eyJpIjoiMjBhNWIzMmFjMjdiNGE1YzhhZTE4YmM0ZjA0MDM4ZWYiLCJwIjoiZXhjZWwtamlyYSJ9" TargetMode="External"/><Relationship Id="rId405" Type="http://schemas.openxmlformats.org/officeDocument/2006/relationships/hyperlink" Target="https://astm.atlassian.net/browse/MEM-16418?atlOrigin=eyJpIjoiMjBhNWIzMmFjMjdiNGE1YzhhZTE4YmM0ZjA0MDM4ZWYiLCJwIjoiZXhjZWwtamlyYSJ9" TargetMode="External"/><Relationship Id="rId447" Type="http://schemas.openxmlformats.org/officeDocument/2006/relationships/hyperlink" Target="https://astm.atlassian.net/browse/MEM-15466?atlOrigin=eyJpIjoiMjBhNWIzMmFjMjdiNGE1YzhhZTE4YmM0ZjA0MDM4ZWYiLCJwIjoiZXhjZWwtamlyYSJ9" TargetMode="External"/><Relationship Id="rId612" Type="http://schemas.openxmlformats.org/officeDocument/2006/relationships/hyperlink" Target="https://astm.atlassian.net/browse/MEM-12424?atlOrigin=eyJpIjoiMjBhNWIzMmFjMjdiNGE1YzhhZTE4YmM0ZjA0MDM4ZWYiLCJwIjoiZXhjZWwtamlyYSJ9" TargetMode="External"/><Relationship Id="rId794" Type="http://schemas.openxmlformats.org/officeDocument/2006/relationships/hyperlink" Target="https://astm.atlassian.net/browse/MEM-9315?atlOrigin=eyJpIjoiMjBhNWIzMmFjMjdiNGE1YzhhZTE4YmM0ZjA0MDM4ZWYiLCJwIjoiZXhjZWwtamlyYSJ9" TargetMode="External"/><Relationship Id="rId251" Type="http://schemas.openxmlformats.org/officeDocument/2006/relationships/hyperlink" Target="https://astm.atlassian.net/browse/MEM-19324?atlOrigin=eyJpIjoiMjBhNWIzMmFjMjdiNGE1YzhhZTE4YmM0ZjA0MDM4ZWYiLCJwIjoiZXhjZWwtamlyYSJ9" TargetMode="External"/><Relationship Id="rId489" Type="http://schemas.openxmlformats.org/officeDocument/2006/relationships/hyperlink" Target="https://astm.atlassian.net/browse/MEM-15050?atlOrigin=eyJpIjoiMjBhNWIzMmFjMjdiNGE1YzhhZTE4YmM0ZjA0MDM4ZWYiLCJwIjoiZXhjZWwtamlyYSJ9" TargetMode="External"/><Relationship Id="rId654" Type="http://schemas.openxmlformats.org/officeDocument/2006/relationships/hyperlink" Target="https://astm.atlassian.net/browse/MEM-11566?atlOrigin=eyJpIjoiMjBhNWIzMmFjMjdiNGE1YzhhZTE4YmM0ZjA0MDM4ZWYiLCJwIjoiZXhjZWwtamlyYSJ9" TargetMode="External"/><Relationship Id="rId696" Type="http://schemas.openxmlformats.org/officeDocument/2006/relationships/hyperlink" Target="https://astm.atlassian.net/browse/MEM-10950?atlOrigin=eyJpIjoiMjBhNWIzMmFjMjdiNGE1YzhhZTE4YmM0ZjA0MDM4ZWYiLCJwIjoiZXhjZWwtamlyYSJ9" TargetMode="External"/><Relationship Id="rId861" Type="http://schemas.openxmlformats.org/officeDocument/2006/relationships/hyperlink" Target="https://astm.atlassian.net/browse/MEM-8117?atlOrigin=eyJpIjoiMjBhNWIzMmFjMjdiNGE1YzhhZTE4YmM0ZjA0MDM4ZWYiLCJwIjoiZXhjZWwtamlyYSJ9" TargetMode="External"/><Relationship Id="rId917" Type="http://schemas.openxmlformats.org/officeDocument/2006/relationships/hyperlink" Target="https://astm.atlassian.net/browse/COR-6607?atlOrigin=eyJpIjoiMjBhNWIzMmFjMjdiNGE1YzhhZTE4YmM0ZjA0MDM4ZWYiLCJwIjoiZXhjZWwtamlyYSJ9" TargetMode="External"/><Relationship Id="rId46" Type="http://schemas.openxmlformats.org/officeDocument/2006/relationships/hyperlink" Target="https://astm.atlassian.net/browse/MIG-2973?atlOrigin=eyJpIjoiMjBhNWIzMmFjMjdiNGE1YzhhZTE4YmM0ZjA0MDM4ZWYiLCJwIjoiZXhjZWwtamlyYSJ9" TargetMode="External"/><Relationship Id="rId293" Type="http://schemas.openxmlformats.org/officeDocument/2006/relationships/hyperlink" Target="https://astm.atlassian.net/browse/MEM-18711?atlOrigin=eyJpIjoiMjBhNWIzMmFjMjdiNGE1YzhhZTE4YmM0ZjA0MDM4ZWYiLCJwIjoiZXhjZWwtamlyYSJ9" TargetMode="External"/><Relationship Id="rId307" Type="http://schemas.openxmlformats.org/officeDocument/2006/relationships/hyperlink" Target="https://astm.atlassian.net/browse/MEM-18528?atlOrigin=eyJpIjoiMjBhNWIzMmFjMjdiNGE1YzhhZTE4YmM0ZjA0MDM4ZWYiLCJwIjoiZXhjZWwtamlyYSJ9" TargetMode="External"/><Relationship Id="rId349" Type="http://schemas.openxmlformats.org/officeDocument/2006/relationships/hyperlink" Target="https://astm.atlassian.net/browse/MEM-17980?atlOrigin=eyJpIjoiMjBhNWIzMmFjMjdiNGE1YzhhZTE4YmM0ZjA0MDM4ZWYiLCJwIjoiZXhjZWwtamlyYSJ9" TargetMode="External"/><Relationship Id="rId514" Type="http://schemas.openxmlformats.org/officeDocument/2006/relationships/hyperlink" Target="https://astm.atlassian.net/browse/MEM-14706?atlOrigin=eyJpIjoiMjBhNWIzMmFjMjdiNGE1YzhhZTE4YmM0ZjA0MDM4ZWYiLCJwIjoiZXhjZWwtamlyYSJ9" TargetMode="External"/><Relationship Id="rId556" Type="http://schemas.openxmlformats.org/officeDocument/2006/relationships/hyperlink" Target="https://astm.atlassian.net/browse/MEM-13949?atlOrigin=eyJpIjoiMjBhNWIzMmFjMjdiNGE1YzhhZTE4YmM0ZjA0MDM4ZWYiLCJwIjoiZXhjZWwtamlyYSJ9" TargetMode="External"/><Relationship Id="rId721" Type="http://schemas.openxmlformats.org/officeDocument/2006/relationships/hyperlink" Target="https://astm.atlassian.net/browse/MEM-10426?atlOrigin=eyJpIjoiMjBhNWIzMmFjMjdiNGE1YzhhZTE4YmM0ZjA0MDM4ZWYiLCJwIjoiZXhjZWwtamlyYSJ9" TargetMode="External"/><Relationship Id="rId763" Type="http://schemas.openxmlformats.org/officeDocument/2006/relationships/hyperlink" Target="https://astm.atlassian.net/browse/MEM-10138?atlOrigin=eyJpIjoiMjBhNWIzMmFjMjdiNGE1YzhhZTE4YmM0ZjA0MDM4ZWYiLCJwIjoiZXhjZWwtamlyYSJ9" TargetMode="External"/><Relationship Id="rId88" Type="http://schemas.openxmlformats.org/officeDocument/2006/relationships/hyperlink" Target="https://astm.atlassian.net/browse/MIG-2450?atlOrigin=eyJpIjoiMjBhNWIzMmFjMjdiNGE1YzhhZTE4YmM0ZjA0MDM4ZWYiLCJwIjoiZXhjZWwtamlyYSJ9" TargetMode="External"/><Relationship Id="rId111" Type="http://schemas.openxmlformats.org/officeDocument/2006/relationships/hyperlink" Target="https://astm.atlassian.net/browse/MIG-2269?atlOrigin=eyJpIjoiMjBhNWIzMmFjMjdiNGE1YzhhZTE4YmM0ZjA0MDM4ZWYiLCJwIjoiZXhjZWwtamlyYSJ9" TargetMode="External"/><Relationship Id="rId153" Type="http://schemas.openxmlformats.org/officeDocument/2006/relationships/hyperlink" Target="https://astm.atlassian.net/browse/MIG-993?atlOrigin=eyJpIjoiMjBhNWIzMmFjMjdiNGE1YzhhZTE4YmM0ZjA0MDM4ZWYiLCJwIjoiZXhjZWwtamlyYSJ9" TargetMode="External"/><Relationship Id="rId195" Type="http://schemas.openxmlformats.org/officeDocument/2006/relationships/hyperlink" Target="https://astm.atlassian.net/browse/MEM-20436?atlOrigin=eyJpIjoiMjBhNWIzMmFjMjdiNGE1YzhhZTE4YmM0ZjA0MDM4ZWYiLCJwIjoiZXhjZWwtamlyYSJ9" TargetMode="External"/><Relationship Id="rId209" Type="http://schemas.openxmlformats.org/officeDocument/2006/relationships/hyperlink" Target="https://astm.atlassian.net/browse/MEM-20115?atlOrigin=eyJpIjoiMjBhNWIzMmFjMjdiNGE1YzhhZTE4YmM0ZjA0MDM4ZWYiLCJwIjoiZXhjZWwtamlyYSJ9" TargetMode="External"/><Relationship Id="rId360" Type="http://schemas.openxmlformats.org/officeDocument/2006/relationships/hyperlink" Target="https://astm.atlassian.net/browse/MEM-17525?atlOrigin=eyJpIjoiMjBhNWIzMmFjMjdiNGE1YzhhZTE4YmM0ZjA0MDM4ZWYiLCJwIjoiZXhjZWwtamlyYSJ9" TargetMode="External"/><Relationship Id="rId416" Type="http://schemas.openxmlformats.org/officeDocument/2006/relationships/hyperlink" Target="https://astm.atlassian.net/browse/MEM-16207?atlOrigin=eyJpIjoiMjBhNWIzMmFjMjdiNGE1YzhhZTE4YmM0ZjA0MDM4ZWYiLCJwIjoiZXhjZWwtamlyYSJ9" TargetMode="External"/><Relationship Id="rId598" Type="http://schemas.openxmlformats.org/officeDocument/2006/relationships/hyperlink" Target="https://astm.atlassian.net/browse/MEM-12887?atlOrigin=eyJpIjoiMjBhNWIzMmFjMjdiNGE1YzhhZTE4YmM0ZjA0MDM4ZWYiLCJwIjoiZXhjZWwtamlyYSJ9" TargetMode="External"/><Relationship Id="rId819" Type="http://schemas.openxmlformats.org/officeDocument/2006/relationships/hyperlink" Target="https://astm.atlassian.net/browse/MEM-8916?atlOrigin=eyJpIjoiMjBhNWIzMmFjMjdiNGE1YzhhZTE4YmM0ZjA0MDM4ZWYiLCJwIjoiZXhjZWwtamlyYSJ9" TargetMode="External"/><Relationship Id="rId220" Type="http://schemas.openxmlformats.org/officeDocument/2006/relationships/hyperlink" Target="https://astm.atlassian.net/browse/MEM-19914?atlOrigin=eyJpIjoiMjBhNWIzMmFjMjdiNGE1YzhhZTE4YmM0ZjA0MDM4ZWYiLCJwIjoiZXhjZWwtamlyYSJ9" TargetMode="External"/><Relationship Id="rId458" Type="http://schemas.openxmlformats.org/officeDocument/2006/relationships/hyperlink" Target="https://astm.atlassian.net/browse/MEM-15317?atlOrigin=eyJpIjoiMjBhNWIzMmFjMjdiNGE1YzhhZTE4YmM0ZjA0MDM4ZWYiLCJwIjoiZXhjZWwtamlyYSJ9" TargetMode="External"/><Relationship Id="rId623" Type="http://schemas.openxmlformats.org/officeDocument/2006/relationships/hyperlink" Target="https://astm.atlassian.net/browse/MEM-12142?atlOrigin=eyJpIjoiMjBhNWIzMmFjMjdiNGE1YzhhZTE4YmM0ZjA0MDM4ZWYiLCJwIjoiZXhjZWwtamlyYSJ9" TargetMode="External"/><Relationship Id="rId665" Type="http://schemas.openxmlformats.org/officeDocument/2006/relationships/hyperlink" Target="https://astm.atlassian.net/browse/MEM-11389?atlOrigin=eyJpIjoiMjBhNWIzMmFjMjdiNGE1YzhhZTE4YmM0ZjA0MDM4ZWYiLCJwIjoiZXhjZWwtamlyYSJ9" TargetMode="External"/><Relationship Id="rId830" Type="http://schemas.openxmlformats.org/officeDocument/2006/relationships/hyperlink" Target="https://astm.atlassian.net/browse/MEM-8646?atlOrigin=eyJpIjoiMjBhNWIzMmFjMjdiNGE1YzhhZTE4YmM0ZjA0MDM4ZWYiLCJwIjoiZXhjZWwtamlyYSJ9" TargetMode="External"/><Relationship Id="rId872" Type="http://schemas.openxmlformats.org/officeDocument/2006/relationships/hyperlink" Target="https://astm.atlassian.net/browse/MEM-7774?atlOrigin=eyJpIjoiMjBhNWIzMmFjMjdiNGE1YzhhZTE4YmM0ZjA0MDM4ZWYiLCJwIjoiZXhjZWwtamlyYSJ9" TargetMode="External"/><Relationship Id="rId928" Type="http://schemas.openxmlformats.org/officeDocument/2006/relationships/hyperlink" Target="https://astm.atlassian.net/browse/COR-3068?atlOrigin=eyJpIjoiMjBhNWIzMmFjMjdiNGE1YzhhZTE4YmM0ZjA0MDM4ZWYiLCJwIjoiZXhjZWwtamlyYSJ9" TargetMode="External"/><Relationship Id="rId15" Type="http://schemas.openxmlformats.org/officeDocument/2006/relationships/hyperlink" Target="https://astm.atlassian.net/browse/MIG-3711?atlOrigin=eyJpIjoiMjBhNWIzMmFjMjdiNGE1YzhhZTE4YmM0ZjA0MDM4ZWYiLCJwIjoiZXhjZWwtamlyYSJ9" TargetMode="External"/><Relationship Id="rId57" Type="http://schemas.openxmlformats.org/officeDocument/2006/relationships/hyperlink" Target="https://astm.atlassian.net/browse/MIG-2884?atlOrigin=eyJpIjoiMjBhNWIzMmFjMjdiNGE1YzhhZTE4YmM0ZjA0MDM4ZWYiLCJwIjoiZXhjZWwtamlyYSJ9" TargetMode="External"/><Relationship Id="rId262" Type="http://schemas.openxmlformats.org/officeDocument/2006/relationships/hyperlink" Target="https://astm.atlassian.net/browse/MEM-19205?atlOrigin=eyJpIjoiMjBhNWIzMmFjMjdiNGE1YzhhZTE4YmM0ZjA0MDM4ZWYiLCJwIjoiZXhjZWwtamlyYSJ9" TargetMode="External"/><Relationship Id="rId318" Type="http://schemas.openxmlformats.org/officeDocument/2006/relationships/hyperlink" Target="https://astm.atlassian.net/browse/MEM-18425?atlOrigin=eyJpIjoiMjBhNWIzMmFjMjdiNGE1YzhhZTE4YmM0ZjA0MDM4ZWYiLCJwIjoiZXhjZWwtamlyYSJ9" TargetMode="External"/><Relationship Id="rId525" Type="http://schemas.openxmlformats.org/officeDocument/2006/relationships/hyperlink" Target="https://astm.atlassian.net/browse/MEM-14547?atlOrigin=eyJpIjoiMjBhNWIzMmFjMjdiNGE1YzhhZTE4YmM0ZjA0MDM4ZWYiLCJwIjoiZXhjZWwtamlyYSJ9" TargetMode="External"/><Relationship Id="rId567" Type="http://schemas.openxmlformats.org/officeDocument/2006/relationships/hyperlink" Target="https://astm.atlassian.net/browse/MEM-13489?atlOrigin=eyJpIjoiMjBhNWIzMmFjMjdiNGE1YzhhZTE4YmM0ZjA0MDM4ZWYiLCJwIjoiZXhjZWwtamlyYSJ9" TargetMode="External"/><Relationship Id="rId732" Type="http://schemas.openxmlformats.org/officeDocument/2006/relationships/hyperlink" Target="https://astm.atlassian.net/browse/MEM-10338?atlOrigin=eyJpIjoiMjBhNWIzMmFjMjdiNGE1YzhhZTE4YmM0ZjA0MDM4ZWYiLCJwIjoiZXhjZWwtamlyYSJ9" TargetMode="External"/><Relationship Id="rId99" Type="http://schemas.openxmlformats.org/officeDocument/2006/relationships/hyperlink" Target="https://astm.atlassian.net/browse/MIG-2354?atlOrigin=eyJpIjoiMjBhNWIzMmFjMjdiNGE1YzhhZTE4YmM0ZjA0MDM4ZWYiLCJwIjoiZXhjZWwtamlyYSJ9" TargetMode="External"/><Relationship Id="rId122" Type="http://schemas.openxmlformats.org/officeDocument/2006/relationships/hyperlink" Target="https://astm.atlassian.net/browse/MIG-1740?atlOrigin=eyJpIjoiMjBhNWIzMmFjMjdiNGE1YzhhZTE4YmM0ZjA0MDM4ZWYiLCJwIjoiZXhjZWwtamlyYSJ9" TargetMode="External"/><Relationship Id="rId164" Type="http://schemas.openxmlformats.org/officeDocument/2006/relationships/hyperlink" Target="https://astm.atlassian.net/browse/MIG-688?atlOrigin=eyJpIjoiMjBhNWIzMmFjMjdiNGE1YzhhZTE4YmM0ZjA0MDM4ZWYiLCJwIjoiZXhjZWwtamlyYSJ9" TargetMode="External"/><Relationship Id="rId371" Type="http://schemas.openxmlformats.org/officeDocument/2006/relationships/hyperlink" Target="https://astm.atlassian.net/browse/MEM-17492?atlOrigin=eyJpIjoiMjBhNWIzMmFjMjdiNGE1YzhhZTE4YmM0ZjA0MDM4ZWYiLCJwIjoiZXhjZWwtamlyYSJ9" TargetMode="External"/><Relationship Id="rId774" Type="http://schemas.openxmlformats.org/officeDocument/2006/relationships/hyperlink" Target="https://astm.atlassian.net/browse/MEM-9737?atlOrigin=eyJpIjoiMjBhNWIzMmFjMjdiNGE1YzhhZTE4YmM0ZjA0MDM4ZWYiLCJwIjoiZXhjZWwtamlyYSJ9" TargetMode="External"/><Relationship Id="rId427" Type="http://schemas.openxmlformats.org/officeDocument/2006/relationships/hyperlink" Target="https://astm.atlassian.net/browse/MEM-15862?atlOrigin=eyJpIjoiMjBhNWIzMmFjMjdiNGE1YzhhZTE4YmM0ZjA0MDM4ZWYiLCJwIjoiZXhjZWwtamlyYSJ9" TargetMode="External"/><Relationship Id="rId469" Type="http://schemas.openxmlformats.org/officeDocument/2006/relationships/hyperlink" Target="https://astm.atlassian.net/browse/MEM-15143?atlOrigin=eyJpIjoiMjBhNWIzMmFjMjdiNGE1YzhhZTE4YmM0ZjA0MDM4ZWYiLCJwIjoiZXhjZWwtamlyYSJ9" TargetMode="External"/><Relationship Id="rId634" Type="http://schemas.openxmlformats.org/officeDocument/2006/relationships/hyperlink" Target="https://astm.atlassian.net/browse/MEM-12043?atlOrigin=eyJpIjoiMjBhNWIzMmFjMjdiNGE1YzhhZTE4YmM0ZjA0MDM4ZWYiLCJwIjoiZXhjZWwtamlyYSJ9" TargetMode="External"/><Relationship Id="rId676" Type="http://schemas.openxmlformats.org/officeDocument/2006/relationships/hyperlink" Target="https://astm.atlassian.net/browse/MEM-11367?atlOrigin=eyJpIjoiMjBhNWIzMmFjMjdiNGE1YzhhZTE4YmM0ZjA0MDM4ZWYiLCJwIjoiZXhjZWwtamlyYSJ9" TargetMode="External"/><Relationship Id="rId841" Type="http://schemas.openxmlformats.org/officeDocument/2006/relationships/hyperlink" Target="https://astm.atlassian.net/browse/MEM-8517?atlOrigin=eyJpIjoiMjBhNWIzMmFjMjdiNGE1YzhhZTE4YmM0ZjA0MDM4ZWYiLCJwIjoiZXhjZWwtamlyYSJ9" TargetMode="External"/><Relationship Id="rId883" Type="http://schemas.openxmlformats.org/officeDocument/2006/relationships/hyperlink" Target="https://astm.atlassian.net/browse/MEM-1578?atlOrigin=eyJpIjoiMjBhNWIzMmFjMjdiNGE1YzhhZTE4YmM0ZjA0MDM4ZWYiLCJwIjoiZXhjZWwtamlyYSJ9" TargetMode="External"/><Relationship Id="rId26" Type="http://schemas.openxmlformats.org/officeDocument/2006/relationships/hyperlink" Target="https://astm.atlassian.net/browse/MIG-3261?atlOrigin=eyJpIjoiMjBhNWIzMmFjMjdiNGE1YzhhZTE4YmM0ZjA0MDM4ZWYiLCJwIjoiZXhjZWwtamlyYSJ9" TargetMode="External"/><Relationship Id="rId231" Type="http://schemas.openxmlformats.org/officeDocument/2006/relationships/hyperlink" Target="https://astm.atlassian.net/browse/MEM-19659?atlOrigin=eyJpIjoiMjBhNWIzMmFjMjdiNGE1YzhhZTE4YmM0ZjA0MDM4ZWYiLCJwIjoiZXhjZWwtamlyYSJ9" TargetMode="External"/><Relationship Id="rId273" Type="http://schemas.openxmlformats.org/officeDocument/2006/relationships/hyperlink" Target="https://astm.atlassian.net/browse/MEM-18979?atlOrigin=eyJpIjoiMjBhNWIzMmFjMjdiNGE1YzhhZTE4YmM0ZjA0MDM4ZWYiLCJwIjoiZXhjZWwtamlyYSJ9" TargetMode="External"/><Relationship Id="rId329" Type="http://schemas.openxmlformats.org/officeDocument/2006/relationships/hyperlink" Target="https://astm.atlassian.net/browse/MEM-18193?atlOrigin=eyJpIjoiMjBhNWIzMmFjMjdiNGE1YzhhZTE4YmM0ZjA0MDM4ZWYiLCJwIjoiZXhjZWwtamlyYSJ9" TargetMode="External"/><Relationship Id="rId480" Type="http://schemas.openxmlformats.org/officeDocument/2006/relationships/hyperlink" Target="https://astm.atlassian.net/browse/MEM-15095?atlOrigin=eyJpIjoiMjBhNWIzMmFjMjdiNGE1YzhhZTE4YmM0ZjA0MDM4ZWYiLCJwIjoiZXhjZWwtamlyYSJ9" TargetMode="External"/><Relationship Id="rId536" Type="http://schemas.openxmlformats.org/officeDocument/2006/relationships/hyperlink" Target="https://astm.atlassian.net/browse/MEM-14086?atlOrigin=eyJpIjoiMjBhNWIzMmFjMjdiNGE1YzhhZTE4YmM0ZjA0MDM4ZWYiLCJwIjoiZXhjZWwtamlyYSJ9" TargetMode="External"/><Relationship Id="rId701" Type="http://schemas.openxmlformats.org/officeDocument/2006/relationships/hyperlink" Target="https://astm.atlassian.net/browse/MEM-10895?atlOrigin=eyJpIjoiMjBhNWIzMmFjMjdiNGE1YzhhZTE4YmM0ZjA0MDM4ZWYiLCJwIjoiZXhjZWwtamlyYSJ9" TargetMode="External"/><Relationship Id="rId939" Type="http://schemas.openxmlformats.org/officeDocument/2006/relationships/hyperlink" Target="https://astm.atlassian.net/browse/COR-1882?atlOrigin=eyJpIjoiMjBhNWIzMmFjMjdiNGE1YzhhZTE4YmM0ZjA0MDM4ZWYiLCJwIjoiZXhjZWwtamlyYSJ9" TargetMode="External"/><Relationship Id="rId68" Type="http://schemas.openxmlformats.org/officeDocument/2006/relationships/hyperlink" Target="https://astm.atlassian.net/browse/MIG-2715?atlOrigin=eyJpIjoiMjBhNWIzMmFjMjdiNGE1YzhhZTE4YmM0ZjA0MDM4ZWYiLCJwIjoiZXhjZWwtamlyYSJ9" TargetMode="External"/><Relationship Id="rId133" Type="http://schemas.openxmlformats.org/officeDocument/2006/relationships/hyperlink" Target="https://astm.atlassian.net/browse/MIG-1437?atlOrigin=eyJpIjoiMjBhNWIzMmFjMjdiNGE1YzhhZTE4YmM0ZjA0MDM4ZWYiLCJwIjoiZXhjZWwtamlyYSJ9" TargetMode="External"/><Relationship Id="rId175" Type="http://schemas.openxmlformats.org/officeDocument/2006/relationships/hyperlink" Target="https://astm.atlassian.net/browse/MIG-433?atlOrigin=eyJpIjoiMjBhNWIzMmFjMjdiNGE1YzhhZTE4YmM0ZjA0MDM4ZWYiLCJwIjoiZXhjZWwtamlyYSJ9" TargetMode="External"/><Relationship Id="rId340" Type="http://schemas.openxmlformats.org/officeDocument/2006/relationships/hyperlink" Target="https://astm.atlassian.net/browse/MEM-18073?atlOrigin=eyJpIjoiMjBhNWIzMmFjMjdiNGE1YzhhZTE4YmM0ZjA0MDM4ZWYiLCJwIjoiZXhjZWwtamlyYSJ9" TargetMode="External"/><Relationship Id="rId578" Type="http://schemas.openxmlformats.org/officeDocument/2006/relationships/hyperlink" Target="https://astm.atlassian.net/browse/MEM-13422?atlOrigin=eyJpIjoiMjBhNWIzMmFjMjdiNGE1YzhhZTE4YmM0ZjA0MDM4ZWYiLCJwIjoiZXhjZWwtamlyYSJ9" TargetMode="External"/><Relationship Id="rId743" Type="http://schemas.openxmlformats.org/officeDocument/2006/relationships/hyperlink" Target="https://astm.atlassian.net/browse/MEM-10303?atlOrigin=eyJpIjoiMjBhNWIzMmFjMjdiNGE1YzhhZTE4YmM0ZjA0MDM4ZWYiLCJwIjoiZXhjZWwtamlyYSJ9" TargetMode="External"/><Relationship Id="rId785" Type="http://schemas.openxmlformats.org/officeDocument/2006/relationships/hyperlink" Target="https://astm.atlassian.net/browse/MEM-9710?atlOrigin=eyJpIjoiMjBhNWIzMmFjMjdiNGE1YzhhZTE4YmM0ZjA0MDM4ZWYiLCJwIjoiZXhjZWwtamlyYSJ9" TargetMode="External"/><Relationship Id="rId200" Type="http://schemas.openxmlformats.org/officeDocument/2006/relationships/hyperlink" Target="https://astm.atlassian.net/browse/MEM-20231?atlOrigin=eyJpIjoiMjBhNWIzMmFjMjdiNGE1YzhhZTE4YmM0ZjA0MDM4ZWYiLCJwIjoiZXhjZWwtamlyYSJ9" TargetMode="External"/><Relationship Id="rId382" Type="http://schemas.openxmlformats.org/officeDocument/2006/relationships/hyperlink" Target="https://astm.atlassian.net/browse/MEM-16957?atlOrigin=eyJpIjoiMjBhNWIzMmFjMjdiNGE1YzhhZTE4YmM0ZjA0MDM4ZWYiLCJwIjoiZXhjZWwtamlyYSJ9" TargetMode="External"/><Relationship Id="rId438" Type="http://schemas.openxmlformats.org/officeDocument/2006/relationships/hyperlink" Target="https://astm.atlassian.net/browse/MEM-15727?atlOrigin=eyJpIjoiMjBhNWIzMmFjMjdiNGE1YzhhZTE4YmM0ZjA0MDM4ZWYiLCJwIjoiZXhjZWwtamlyYSJ9" TargetMode="External"/><Relationship Id="rId603" Type="http://schemas.openxmlformats.org/officeDocument/2006/relationships/hyperlink" Target="https://astm.atlassian.net/browse/MEM-12854?atlOrigin=eyJpIjoiMjBhNWIzMmFjMjdiNGE1YzhhZTE4YmM0ZjA0MDM4ZWYiLCJwIjoiZXhjZWwtamlyYSJ9" TargetMode="External"/><Relationship Id="rId645" Type="http://schemas.openxmlformats.org/officeDocument/2006/relationships/hyperlink" Target="https://astm.atlassian.net/browse/MEM-11840?atlOrigin=eyJpIjoiMjBhNWIzMmFjMjdiNGE1YzhhZTE4YmM0ZjA0MDM4ZWYiLCJwIjoiZXhjZWwtamlyYSJ9" TargetMode="External"/><Relationship Id="rId687" Type="http://schemas.openxmlformats.org/officeDocument/2006/relationships/hyperlink" Target="https://astm.atlassian.net/browse/MEM-10980?atlOrigin=eyJpIjoiMjBhNWIzMmFjMjdiNGE1YzhhZTE4YmM0ZjA0MDM4ZWYiLCJwIjoiZXhjZWwtamlyYSJ9" TargetMode="External"/><Relationship Id="rId810" Type="http://schemas.openxmlformats.org/officeDocument/2006/relationships/hyperlink" Target="https://astm.atlassian.net/browse/MEM-9079?atlOrigin=eyJpIjoiMjBhNWIzMmFjMjdiNGE1YzhhZTE4YmM0ZjA0MDM4ZWYiLCJwIjoiZXhjZWwtamlyYSJ9" TargetMode="External"/><Relationship Id="rId852" Type="http://schemas.openxmlformats.org/officeDocument/2006/relationships/hyperlink" Target="https://astm.atlassian.net/browse/MEM-8268?atlOrigin=eyJpIjoiMjBhNWIzMmFjMjdiNGE1YzhhZTE4YmM0ZjA0MDM4ZWYiLCJwIjoiZXhjZWwtamlyYSJ9" TargetMode="External"/><Relationship Id="rId908" Type="http://schemas.openxmlformats.org/officeDocument/2006/relationships/hyperlink" Target="https://astm.atlassian.net/browse/COR-7916?atlOrigin=eyJpIjoiMjBhNWIzMmFjMjdiNGE1YzhhZTE4YmM0ZjA0MDM4ZWYiLCJwIjoiZXhjZWwtamlyYSJ9" TargetMode="External"/><Relationship Id="rId242" Type="http://schemas.openxmlformats.org/officeDocument/2006/relationships/hyperlink" Target="https://astm.atlassian.net/browse/MEM-19498?atlOrigin=eyJpIjoiMjBhNWIzMmFjMjdiNGE1YzhhZTE4YmM0ZjA0MDM4ZWYiLCJwIjoiZXhjZWwtamlyYSJ9" TargetMode="External"/><Relationship Id="rId284" Type="http://schemas.openxmlformats.org/officeDocument/2006/relationships/hyperlink" Target="https://astm.atlassian.net/browse/MEM-18854?atlOrigin=eyJpIjoiMjBhNWIzMmFjMjdiNGE1YzhhZTE4YmM0ZjA0MDM4ZWYiLCJwIjoiZXhjZWwtamlyYSJ9" TargetMode="External"/><Relationship Id="rId491" Type="http://schemas.openxmlformats.org/officeDocument/2006/relationships/hyperlink" Target="https://astm.atlassian.net/browse/MEM-15028?atlOrigin=eyJpIjoiMjBhNWIzMmFjMjdiNGE1YzhhZTE4YmM0ZjA0MDM4ZWYiLCJwIjoiZXhjZWwtamlyYSJ9" TargetMode="External"/><Relationship Id="rId505" Type="http://schemas.openxmlformats.org/officeDocument/2006/relationships/hyperlink" Target="https://astm.atlassian.net/browse/MEM-14885?atlOrigin=eyJpIjoiMjBhNWIzMmFjMjdiNGE1YzhhZTE4YmM0ZjA0MDM4ZWYiLCJwIjoiZXhjZWwtamlyYSJ9" TargetMode="External"/><Relationship Id="rId712" Type="http://schemas.openxmlformats.org/officeDocument/2006/relationships/hyperlink" Target="https://astm.atlassian.net/browse/MEM-10740?atlOrigin=eyJpIjoiMjBhNWIzMmFjMjdiNGE1YzhhZTE4YmM0ZjA0MDM4ZWYiLCJwIjoiZXhjZWwtamlyYSJ9" TargetMode="External"/><Relationship Id="rId894" Type="http://schemas.openxmlformats.org/officeDocument/2006/relationships/hyperlink" Target="https://astm.atlassian.net/browse/MEM-1333?atlOrigin=eyJpIjoiMjBhNWIzMmFjMjdiNGE1YzhhZTE4YmM0ZjA0MDM4ZWYiLCJwIjoiZXhjZWwtamlyYSJ9" TargetMode="External"/><Relationship Id="rId37" Type="http://schemas.openxmlformats.org/officeDocument/2006/relationships/hyperlink" Target="https://astm.atlassian.net/browse/MIG-3050?atlOrigin=eyJpIjoiMjBhNWIzMmFjMjdiNGE1YzhhZTE4YmM0ZjA0MDM4ZWYiLCJwIjoiZXhjZWwtamlyYSJ9" TargetMode="External"/><Relationship Id="rId79" Type="http://schemas.openxmlformats.org/officeDocument/2006/relationships/hyperlink" Target="https://astm.atlassian.net/browse/MIG-2581?atlOrigin=eyJpIjoiMjBhNWIzMmFjMjdiNGE1YzhhZTE4YmM0ZjA0MDM4ZWYiLCJwIjoiZXhjZWwtamlyYSJ9" TargetMode="External"/><Relationship Id="rId102" Type="http://schemas.openxmlformats.org/officeDocument/2006/relationships/hyperlink" Target="https://astm.atlassian.net/browse/MIG-2333?atlOrigin=eyJpIjoiMjBhNWIzMmFjMjdiNGE1YzhhZTE4YmM0ZjA0MDM4ZWYiLCJwIjoiZXhjZWwtamlyYSJ9" TargetMode="External"/><Relationship Id="rId144" Type="http://schemas.openxmlformats.org/officeDocument/2006/relationships/hyperlink" Target="https://astm.atlassian.net/browse/MIG-1307?atlOrigin=eyJpIjoiMjBhNWIzMmFjMjdiNGE1YzhhZTE4YmM0ZjA0MDM4ZWYiLCJwIjoiZXhjZWwtamlyYSJ9" TargetMode="External"/><Relationship Id="rId547" Type="http://schemas.openxmlformats.org/officeDocument/2006/relationships/hyperlink" Target="https://astm.atlassian.net/browse/MEM-14016?atlOrigin=eyJpIjoiMjBhNWIzMmFjMjdiNGE1YzhhZTE4YmM0ZjA0MDM4ZWYiLCJwIjoiZXhjZWwtamlyYSJ9" TargetMode="External"/><Relationship Id="rId589" Type="http://schemas.openxmlformats.org/officeDocument/2006/relationships/hyperlink" Target="https://astm.atlassian.net/browse/MEM-13207?atlOrigin=eyJpIjoiMjBhNWIzMmFjMjdiNGE1YzhhZTE4YmM0ZjA0MDM4ZWYiLCJwIjoiZXhjZWwtamlyYSJ9" TargetMode="External"/><Relationship Id="rId754" Type="http://schemas.openxmlformats.org/officeDocument/2006/relationships/hyperlink" Target="https://astm.atlassian.net/browse/MEM-10285?atlOrigin=eyJpIjoiMjBhNWIzMmFjMjdiNGE1YzhhZTE4YmM0ZjA0MDM4ZWYiLCJwIjoiZXhjZWwtamlyYSJ9" TargetMode="External"/><Relationship Id="rId796" Type="http://schemas.openxmlformats.org/officeDocument/2006/relationships/hyperlink" Target="https://astm.atlassian.net/browse/MEM-9313?atlOrigin=eyJpIjoiMjBhNWIzMmFjMjdiNGE1YzhhZTE4YmM0ZjA0MDM4ZWYiLCJwIjoiZXhjZWwtamlyYSJ9" TargetMode="External"/><Relationship Id="rId90" Type="http://schemas.openxmlformats.org/officeDocument/2006/relationships/hyperlink" Target="https://astm.atlassian.net/browse/MIG-2430?atlOrigin=eyJpIjoiMjBhNWIzMmFjMjdiNGE1YzhhZTE4YmM0ZjA0MDM4ZWYiLCJwIjoiZXhjZWwtamlyYSJ9" TargetMode="External"/><Relationship Id="rId186" Type="http://schemas.openxmlformats.org/officeDocument/2006/relationships/hyperlink" Target="https://astm.atlassian.net/browse/MEM-20574?atlOrigin=eyJpIjoiMjBhNWIzMmFjMjdiNGE1YzhhZTE4YmM0ZjA0MDM4ZWYiLCJwIjoiZXhjZWwtamlyYSJ9" TargetMode="External"/><Relationship Id="rId351" Type="http://schemas.openxmlformats.org/officeDocument/2006/relationships/hyperlink" Target="https://astm.atlassian.net/browse/MEM-17913?atlOrigin=eyJpIjoiMjBhNWIzMmFjMjdiNGE1YzhhZTE4YmM0ZjA0MDM4ZWYiLCJwIjoiZXhjZWwtamlyYSJ9" TargetMode="External"/><Relationship Id="rId393" Type="http://schemas.openxmlformats.org/officeDocument/2006/relationships/hyperlink" Target="https://astm.atlassian.net/browse/MEM-16630?atlOrigin=eyJpIjoiMjBhNWIzMmFjMjdiNGE1YzhhZTE4YmM0ZjA0MDM4ZWYiLCJwIjoiZXhjZWwtamlyYSJ9" TargetMode="External"/><Relationship Id="rId407" Type="http://schemas.openxmlformats.org/officeDocument/2006/relationships/hyperlink" Target="https://astm.atlassian.net/browse/MEM-16394?atlOrigin=eyJpIjoiMjBhNWIzMmFjMjdiNGE1YzhhZTE4YmM0ZjA0MDM4ZWYiLCJwIjoiZXhjZWwtamlyYSJ9" TargetMode="External"/><Relationship Id="rId449" Type="http://schemas.openxmlformats.org/officeDocument/2006/relationships/hyperlink" Target="https://astm.atlassian.net/browse/MEM-15428?atlOrigin=eyJpIjoiMjBhNWIzMmFjMjdiNGE1YzhhZTE4YmM0ZjA0MDM4ZWYiLCJwIjoiZXhjZWwtamlyYSJ9" TargetMode="External"/><Relationship Id="rId614" Type="http://schemas.openxmlformats.org/officeDocument/2006/relationships/hyperlink" Target="https://astm.atlassian.net/browse/MEM-12422?atlOrigin=eyJpIjoiMjBhNWIzMmFjMjdiNGE1YzhhZTE4YmM0ZjA0MDM4ZWYiLCJwIjoiZXhjZWwtamlyYSJ9" TargetMode="External"/><Relationship Id="rId656" Type="http://schemas.openxmlformats.org/officeDocument/2006/relationships/hyperlink" Target="https://astm.atlassian.net/browse/MEM-11560?atlOrigin=eyJpIjoiMjBhNWIzMmFjMjdiNGE1YzhhZTE4YmM0ZjA0MDM4ZWYiLCJwIjoiZXhjZWwtamlyYSJ9" TargetMode="External"/><Relationship Id="rId821" Type="http://schemas.openxmlformats.org/officeDocument/2006/relationships/hyperlink" Target="https://astm.atlassian.net/browse/MEM-8906?atlOrigin=eyJpIjoiMjBhNWIzMmFjMjdiNGE1YzhhZTE4YmM0ZjA0MDM4ZWYiLCJwIjoiZXhjZWwtamlyYSJ9" TargetMode="External"/><Relationship Id="rId863" Type="http://schemas.openxmlformats.org/officeDocument/2006/relationships/hyperlink" Target="https://astm.atlassian.net/browse/MEM-8104?atlOrigin=eyJpIjoiMjBhNWIzMmFjMjdiNGE1YzhhZTE4YmM0ZjA0MDM4ZWYiLCJwIjoiZXhjZWwtamlyYSJ9" TargetMode="External"/><Relationship Id="rId211" Type="http://schemas.openxmlformats.org/officeDocument/2006/relationships/hyperlink" Target="https://astm.atlassian.net/browse/MEM-20113?atlOrigin=eyJpIjoiMjBhNWIzMmFjMjdiNGE1YzhhZTE4YmM0ZjA0MDM4ZWYiLCJwIjoiZXhjZWwtamlyYSJ9" TargetMode="External"/><Relationship Id="rId253" Type="http://schemas.openxmlformats.org/officeDocument/2006/relationships/hyperlink" Target="https://astm.atlassian.net/browse/MEM-19298?atlOrigin=eyJpIjoiMjBhNWIzMmFjMjdiNGE1YzhhZTE4YmM0ZjA0MDM4ZWYiLCJwIjoiZXhjZWwtamlyYSJ9" TargetMode="External"/><Relationship Id="rId295" Type="http://schemas.openxmlformats.org/officeDocument/2006/relationships/hyperlink" Target="https://astm.atlassian.net/browse/MEM-18634?atlOrigin=eyJpIjoiMjBhNWIzMmFjMjdiNGE1YzhhZTE4YmM0ZjA0MDM4ZWYiLCJwIjoiZXhjZWwtamlyYSJ9" TargetMode="External"/><Relationship Id="rId309" Type="http://schemas.openxmlformats.org/officeDocument/2006/relationships/hyperlink" Target="https://astm.atlassian.net/browse/MEM-18518?atlOrigin=eyJpIjoiMjBhNWIzMmFjMjdiNGE1YzhhZTE4YmM0ZjA0MDM4ZWYiLCJwIjoiZXhjZWwtamlyYSJ9" TargetMode="External"/><Relationship Id="rId460" Type="http://schemas.openxmlformats.org/officeDocument/2006/relationships/hyperlink" Target="https://astm.atlassian.net/browse/MEM-15308?atlOrigin=eyJpIjoiMjBhNWIzMmFjMjdiNGE1YzhhZTE4YmM0ZjA0MDM4ZWYiLCJwIjoiZXhjZWwtamlyYSJ9" TargetMode="External"/><Relationship Id="rId516" Type="http://schemas.openxmlformats.org/officeDocument/2006/relationships/hyperlink" Target="https://astm.atlassian.net/browse/MEM-14657?atlOrigin=eyJpIjoiMjBhNWIzMmFjMjdiNGE1YzhhZTE4YmM0ZjA0MDM4ZWYiLCJwIjoiZXhjZWwtamlyYSJ9" TargetMode="External"/><Relationship Id="rId698" Type="http://schemas.openxmlformats.org/officeDocument/2006/relationships/hyperlink" Target="https://astm.atlassian.net/browse/MEM-10927?atlOrigin=eyJpIjoiMjBhNWIzMmFjMjdiNGE1YzhhZTE4YmM0ZjA0MDM4ZWYiLCJwIjoiZXhjZWwtamlyYSJ9" TargetMode="External"/><Relationship Id="rId919" Type="http://schemas.openxmlformats.org/officeDocument/2006/relationships/hyperlink" Target="https://astm.atlassian.net/browse/COR-5863?atlOrigin=eyJpIjoiMjBhNWIzMmFjMjdiNGE1YzhhZTE4YmM0ZjA0MDM4ZWYiLCJwIjoiZXhjZWwtamlyYSJ9" TargetMode="External"/><Relationship Id="rId48" Type="http://schemas.openxmlformats.org/officeDocument/2006/relationships/hyperlink" Target="https://astm.atlassian.net/browse/MIG-2952?atlOrigin=eyJpIjoiMjBhNWIzMmFjMjdiNGE1YzhhZTE4YmM0ZjA0MDM4ZWYiLCJwIjoiZXhjZWwtamlyYSJ9" TargetMode="External"/><Relationship Id="rId113" Type="http://schemas.openxmlformats.org/officeDocument/2006/relationships/hyperlink" Target="https://astm.atlassian.net/browse/MIG-2266?atlOrigin=eyJpIjoiMjBhNWIzMmFjMjdiNGE1YzhhZTE4YmM0ZjA0MDM4ZWYiLCJwIjoiZXhjZWwtamlyYSJ9" TargetMode="External"/><Relationship Id="rId320" Type="http://schemas.openxmlformats.org/officeDocument/2006/relationships/hyperlink" Target="https://astm.atlassian.net/browse/MEM-18371?atlOrigin=eyJpIjoiMjBhNWIzMmFjMjdiNGE1YzhhZTE4YmM0ZjA0MDM4ZWYiLCJwIjoiZXhjZWwtamlyYSJ9" TargetMode="External"/><Relationship Id="rId558" Type="http://schemas.openxmlformats.org/officeDocument/2006/relationships/hyperlink" Target="https://astm.atlassian.net/browse/MEM-13805?atlOrigin=eyJpIjoiMjBhNWIzMmFjMjdiNGE1YzhhZTE4YmM0ZjA0MDM4ZWYiLCJwIjoiZXhjZWwtamlyYSJ9" TargetMode="External"/><Relationship Id="rId723" Type="http://schemas.openxmlformats.org/officeDocument/2006/relationships/hyperlink" Target="https://astm.atlassian.net/browse/MEM-10403?atlOrigin=eyJpIjoiMjBhNWIzMmFjMjdiNGE1YzhhZTE4YmM0ZjA0MDM4ZWYiLCJwIjoiZXhjZWwtamlyYSJ9" TargetMode="External"/><Relationship Id="rId765" Type="http://schemas.openxmlformats.org/officeDocument/2006/relationships/hyperlink" Target="https://astm.atlassian.net/browse/MEM-10112?atlOrigin=eyJpIjoiMjBhNWIzMmFjMjdiNGE1YzhhZTE4YmM0ZjA0MDM4ZWYiLCJwIjoiZXhjZWwtamlyYSJ9" TargetMode="External"/><Relationship Id="rId930" Type="http://schemas.openxmlformats.org/officeDocument/2006/relationships/hyperlink" Target="https://astm.atlassian.net/browse/COR-2912?atlOrigin=eyJpIjoiMjBhNWIzMmFjMjdiNGE1YzhhZTE4YmM0ZjA0MDM4ZWYiLCJwIjoiZXhjZWwtamlyYSJ9" TargetMode="External"/><Relationship Id="rId155" Type="http://schemas.openxmlformats.org/officeDocument/2006/relationships/hyperlink" Target="https://astm.atlassian.net/browse/MIG-957?atlOrigin=eyJpIjoiMjBhNWIzMmFjMjdiNGE1YzhhZTE4YmM0ZjA0MDM4ZWYiLCJwIjoiZXhjZWwtamlyYSJ9" TargetMode="External"/><Relationship Id="rId197" Type="http://schemas.openxmlformats.org/officeDocument/2006/relationships/hyperlink" Target="https://astm.atlassian.net/browse/MEM-20309?atlOrigin=eyJpIjoiMjBhNWIzMmFjMjdiNGE1YzhhZTE4YmM0ZjA0MDM4ZWYiLCJwIjoiZXhjZWwtamlyYSJ9" TargetMode="External"/><Relationship Id="rId362" Type="http://schemas.openxmlformats.org/officeDocument/2006/relationships/hyperlink" Target="https://astm.atlassian.net/browse/MEM-17522?atlOrigin=eyJpIjoiMjBhNWIzMmFjMjdiNGE1YzhhZTE4YmM0ZjA0MDM4ZWYiLCJwIjoiZXhjZWwtamlyYSJ9" TargetMode="External"/><Relationship Id="rId418" Type="http://schemas.openxmlformats.org/officeDocument/2006/relationships/hyperlink" Target="https://astm.atlassian.net/browse/MEM-16199?atlOrigin=eyJpIjoiMjBhNWIzMmFjMjdiNGE1YzhhZTE4YmM0ZjA0MDM4ZWYiLCJwIjoiZXhjZWwtamlyYSJ9" TargetMode="External"/><Relationship Id="rId625" Type="http://schemas.openxmlformats.org/officeDocument/2006/relationships/hyperlink" Target="https://astm.atlassian.net/browse/MEM-12119?atlOrigin=eyJpIjoiMjBhNWIzMmFjMjdiNGE1YzhhZTE4YmM0ZjA0MDM4ZWYiLCJwIjoiZXhjZWwtamlyYSJ9" TargetMode="External"/><Relationship Id="rId832" Type="http://schemas.openxmlformats.org/officeDocument/2006/relationships/hyperlink" Target="https://astm.atlassian.net/browse/MEM-8637?atlOrigin=eyJpIjoiMjBhNWIzMmFjMjdiNGE1YzhhZTE4YmM0ZjA0MDM4ZWYiLCJwIjoiZXhjZWwtamlyYSJ9" TargetMode="External"/><Relationship Id="rId222" Type="http://schemas.openxmlformats.org/officeDocument/2006/relationships/hyperlink" Target="https://astm.atlassian.net/browse/MEM-19788?atlOrigin=eyJpIjoiMjBhNWIzMmFjMjdiNGE1YzhhZTE4YmM0ZjA0MDM4ZWYiLCJwIjoiZXhjZWwtamlyYSJ9" TargetMode="External"/><Relationship Id="rId264" Type="http://schemas.openxmlformats.org/officeDocument/2006/relationships/hyperlink" Target="https://astm.atlassian.net/browse/MEM-19190?atlOrigin=eyJpIjoiMjBhNWIzMmFjMjdiNGE1YzhhZTE4YmM0ZjA0MDM4ZWYiLCJwIjoiZXhjZWwtamlyYSJ9" TargetMode="External"/><Relationship Id="rId471" Type="http://schemas.openxmlformats.org/officeDocument/2006/relationships/hyperlink" Target="https://astm.atlassian.net/browse/MEM-15141?atlOrigin=eyJpIjoiMjBhNWIzMmFjMjdiNGE1YzhhZTE4YmM0ZjA0MDM4ZWYiLCJwIjoiZXhjZWwtamlyYSJ9" TargetMode="External"/><Relationship Id="rId667" Type="http://schemas.openxmlformats.org/officeDocument/2006/relationships/hyperlink" Target="https://astm.atlassian.net/browse/MEM-11384?atlOrigin=eyJpIjoiMjBhNWIzMmFjMjdiNGE1YzhhZTE4YmM0ZjA0MDM4ZWYiLCJwIjoiZXhjZWwtamlyYSJ9" TargetMode="External"/><Relationship Id="rId874" Type="http://schemas.openxmlformats.org/officeDocument/2006/relationships/hyperlink" Target="https://astm.atlassian.net/browse/MEM-1669?atlOrigin=eyJpIjoiMjBhNWIzMmFjMjdiNGE1YzhhZTE4YmM0ZjA0MDM4ZWYiLCJwIjoiZXhjZWwtamlyYSJ9" TargetMode="External"/><Relationship Id="rId17" Type="http://schemas.openxmlformats.org/officeDocument/2006/relationships/hyperlink" Target="https://astm.atlassian.net/browse/MIG-3537?atlOrigin=eyJpIjoiMjBhNWIzMmFjMjdiNGE1YzhhZTE4YmM0ZjA0MDM4ZWYiLCJwIjoiZXhjZWwtamlyYSJ9" TargetMode="External"/><Relationship Id="rId59" Type="http://schemas.openxmlformats.org/officeDocument/2006/relationships/hyperlink" Target="https://astm.atlassian.net/browse/MIG-2881?atlOrigin=eyJpIjoiMjBhNWIzMmFjMjdiNGE1YzhhZTE4YmM0ZjA0MDM4ZWYiLCJwIjoiZXhjZWwtamlyYSJ9" TargetMode="External"/><Relationship Id="rId124" Type="http://schemas.openxmlformats.org/officeDocument/2006/relationships/hyperlink" Target="https://astm.atlassian.net/browse/MIG-1738?atlOrigin=eyJpIjoiMjBhNWIzMmFjMjdiNGE1YzhhZTE4YmM0ZjA0MDM4ZWYiLCJwIjoiZXhjZWwtamlyYSJ9" TargetMode="External"/><Relationship Id="rId527" Type="http://schemas.openxmlformats.org/officeDocument/2006/relationships/hyperlink" Target="https://astm.atlassian.net/browse/MEM-14364?atlOrigin=eyJpIjoiMjBhNWIzMmFjMjdiNGE1YzhhZTE4YmM0ZjA0MDM4ZWYiLCJwIjoiZXhjZWwtamlyYSJ9" TargetMode="External"/><Relationship Id="rId569" Type="http://schemas.openxmlformats.org/officeDocument/2006/relationships/hyperlink" Target="https://astm.atlassian.net/browse/MEM-13485?atlOrigin=eyJpIjoiMjBhNWIzMmFjMjdiNGE1YzhhZTE4YmM0ZjA0MDM4ZWYiLCJwIjoiZXhjZWwtamlyYSJ9" TargetMode="External"/><Relationship Id="rId734" Type="http://schemas.openxmlformats.org/officeDocument/2006/relationships/hyperlink" Target="https://astm.atlassian.net/browse/MEM-10335?atlOrigin=eyJpIjoiMjBhNWIzMmFjMjdiNGE1YzhhZTE4YmM0ZjA0MDM4ZWYiLCJwIjoiZXhjZWwtamlyYSJ9" TargetMode="External"/><Relationship Id="rId776" Type="http://schemas.openxmlformats.org/officeDocument/2006/relationships/hyperlink" Target="https://astm.atlassian.net/browse/MEM-9735?atlOrigin=eyJpIjoiMjBhNWIzMmFjMjdiNGE1YzhhZTE4YmM0ZjA0MDM4ZWYiLCJwIjoiZXhjZWwtamlyYSJ9" TargetMode="External"/><Relationship Id="rId941" Type="http://schemas.openxmlformats.org/officeDocument/2006/relationships/hyperlink" Target="https://astm.atlassian.net/browse/COR-1719?atlOrigin=eyJpIjoiMjBhNWIzMmFjMjdiNGE1YzhhZTE4YmM0ZjA0MDM4ZWYiLCJwIjoiZXhjZWwtamlyYSJ9" TargetMode="External"/><Relationship Id="rId70" Type="http://schemas.openxmlformats.org/officeDocument/2006/relationships/hyperlink" Target="https://astm.atlassian.net/browse/MIG-2690?atlOrigin=eyJpIjoiMjBhNWIzMmFjMjdiNGE1YzhhZTE4YmM0ZjA0MDM4ZWYiLCJwIjoiZXhjZWwtamlyYSJ9" TargetMode="External"/><Relationship Id="rId166" Type="http://schemas.openxmlformats.org/officeDocument/2006/relationships/hyperlink" Target="https://astm.atlassian.net/browse/MIG-547?atlOrigin=eyJpIjoiMjBhNWIzMmFjMjdiNGE1YzhhZTE4YmM0ZjA0MDM4ZWYiLCJwIjoiZXhjZWwtamlyYSJ9" TargetMode="External"/><Relationship Id="rId331" Type="http://schemas.openxmlformats.org/officeDocument/2006/relationships/hyperlink" Target="https://astm.atlassian.net/browse/MEM-18142?atlOrigin=eyJpIjoiMjBhNWIzMmFjMjdiNGE1YzhhZTE4YmM0ZjA0MDM4ZWYiLCJwIjoiZXhjZWwtamlyYSJ9" TargetMode="External"/><Relationship Id="rId373" Type="http://schemas.openxmlformats.org/officeDocument/2006/relationships/hyperlink" Target="https://astm.atlassian.net/browse/MEM-17481?atlOrigin=eyJpIjoiMjBhNWIzMmFjMjdiNGE1YzhhZTE4YmM0ZjA0MDM4ZWYiLCJwIjoiZXhjZWwtamlyYSJ9" TargetMode="External"/><Relationship Id="rId429" Type="http://schemas.openxmlformats.org/officeDocument/2006/relationships/hyperlink" Target="https://astm.atlassian.net/browse/MEM-15855?atlOrigin=eyJpIjoiMjBhNWIzMmFjMjdiNGE1YzhhZTE4YmM0ZjA0MDM4ZWYiLCJwIjoiZXhjZWwtamlyYSJ9" TargetMode="External"/><Relationship Id="rId580" Type="http://schemas.openxmlformats.org/officeDocument/2006/relationships/hyperlink" Target="https://astm.atlassian.net/browse/MEM-13417?atlOrigin=eyJpIjoiMjBhNWIzMmFjMjdiNGE1YzhhZTE4YmM0ZjA0MDM4ZWYiLCJwIjoiZXhjZWwtamlyYSJ9" TargetMode="External"/><Relationship Id="rId636" Type="http://schemas.openxmlformats.org/officeDocument/2006/relationships/hyperlink" Target="https://astm.atlassian.net/browse/MEM-12041?atlOrigin=eyJpIjoiMjBhNWIzMmFjMjdiNGE1YzhhZTE4YmM0ZjA0MDM4ZWYiLCJwIjoiZXhjZWwtamlyYSJ9" TargetMode="External"/><Relationship Id="rId801" Type="http://schemas.openxmlformats.org/officeDocument/2006/relationships/hyperlink" Target="https://astm.atlassian.net/browse/MEM-9126?atlOrigin=eyJpIjoiMjBhNWIzMmFjMjdiNGE1YzhhZTE4YmM0ZjA0MDM4ZWYiLCJwIjoiZXhjZWwtamlyYSJ9" TargetMode="External"/><Relationship Id="rId1" Type="http://schemas.openxmlformats.org/officeDocument/2006/relationships/hyperlink" Target="https://astm.atlassian.net/browse/MIG-4029?atlOrigin=eyJpIjoiMjBhNWIzMmFjMjdiNGE1YzhhZTE4YmM0ZjA0MDM4ZWYiLCJwIjoiZXhjZWwtamlyYSJ9" TargetMode="External"/><Relationship Id="rId233" Type="http://schemas.openxmlformats.org/officeDocument/2006/relationships/hyperlink" Target="https://astm.atlassian.net/browse/MEM-19612?atlOrigin=eyJpIjoiMjBhNWIzMmFjMjdiNGE1YzhhZTE4YmM0ZjA0MDM4ZWYiLCJwIjoiZXhjZWwtamlyYSJ9" TargetMode="External"/><Relationship Id="rId440" Type="http://schemas.openxmlformats.org/officeDocument/2006/relationships/hyperlink" Target="https://astm.atlassian.net/browse/MEM-15721?atlOrigin=eyJpIjoiMjBhNWIzMmFjMjdiNGE1YzhhZTE4YmM0ZjA0MDM4ZWYiLCJwIjoiZXhjZWwtamlyYSJ9" TargetMode="External"/><Relationship Id="rId678" Type="http://schemas.openxmlformats.org/officeDocument/2006/relationships/hyperlink" Target="https://astm.atlassian.net/browse/MEM-11365?atlOrigin=eyJpIjoiMjBhNWIzMmFjMjdiNGE1YzhhZTE4YmM0ZjA0MDM4ZWYiLCJwIjoiZXhjZWwtamlyYSJ9" TargetMode="External"/><Relationship Id="rId843" Type="http://schemas.openxmlformats.org/officeDocument/2006/relationships/hyperlink" Target="https://astm.atlassian.net/browse/MEM-8508?atlOrigin=eyJpIjoiMjBhNWIzMmFjMjdiNGE1YzhhZTE4YmM0ZjA0MDM4ZWYiLCJwIjoiZXhjZWwtamlyYSJ9" TargetMode="External"/><Relationship Id="rId885" Type="http://schemas.openxmlformats.org/officeDocument/2006/relationships/hyperlink" Target="https://astm.atlassian.net/browse/MEM-1505?atlOrigin=eyJpIjoiMjBhNWIzMmFjMjdiNGE1YzhhZTE4YmM0ZjA0MDM4ZWYiLCJwIjoiZXhjZWwtamlyYSJ9" TargetMode="External"/><Relationship Id="rId28" Type="http://schemas.openxmlformats.org/officeDocument/2006/relationships/hyperlink" Target="https://astm.atlassian.net/browse/MIG-3255?atlOrigin=eyJpIjoiMjBhNWIzMmFjMjdiNGE1YzhhZTE4YmM0ZjA0MDM4ZWYiLCJwIjoiZXhjZWwtamlyYSJ9" TargetMode="External"/><Relationship Id="rId275" Type="http://schemas.openxmlformats.org/officeDocument/2006/relationships/hyperlink" Target="https://astm.atlassian.net/browse/MEM-18948?atlOrigin=eyJpIjoiMjBhNWIzMmFjMjdiNGE1YzhhZTE4YmM0ZjA0MDM4ZWYiLCJwIjoiZXhjZWwtamlyYSJ9" TargetMode="External"/><Relationship Id="rId300" Type="http://schemas.openxmlformats.org/officeDocument/2006/relationships/hyperlink" Target="https://astm.atlassian.net/browse/MEM-18606?atlOrigin=eyJpIjoiMjBhNWIzMmFjMjdiNGE1YzhhZTE4YmM0ZjA0MDM4ZWYiLCJwIjoiZXhjZWwtamlyYSJ9" TargetMode="External"/><Relationship Id="rId482" Type="http://schemas.openxmlformats.org/officeDocument/2006/relationships/hyperlink" Target="https://astm.atlassian.net/browse/MEM-15092?atlOrigin=eyJpIjoiMjBhNWIzMmFjMjdiNGE1YzhhZTE4YmM0ZjA0MDM4ZWYiLCJwIjoiZXhjZWwtamlyYSJ9" TargetMode="External"/><Relationship Id="rId538" Type="http://schemas.openxmlformats.org/officeDocument/2006/relationships/hyperlink" Target="https://astm.atlassian.net/browse/MEM-14072?atlOrigin=eyJpIjoiMjBhNWIzMmFjMjdiNGE1YzhhZTE4YmM0ZjA0MDM4ZWYiLCJwIjoiZXhjZWwtamlyYSJ9" TargetMode="External"/><Relationship Id="rId703" Type="http://schemas.openxmlformats.org/officeDocument/2006/relationships/hyperlink" Target="https://astm.atlassian.net/browse/MEM-10892?atlOrigin=eyJpIjoiMjBhNWIzMmFjMjdiNGE1YzhhZTE4YmM0ZjA0MDM4ZWYiLCJwIjoiZXhjZWwtamlyYSJ9" TargetMode="External"/><Relationship Id="rId745" Type="http://schemas.openxmlformats.org/officeDocument/2006/relationships/hyperlink" Target="https://astm.atlassian.net/browse/MEM-10301?atlOrigin=eyJpIjoiMjBhNWIzMmFjMjdiNGE1YzhhZTE4YmM0ZjA0MDM4ZWYiLCJwIjoiZXhjZWwtamlyYSJ9" TargetMode="External"/><Relationship Id="rId910" Type="http://schemas.openxmlformats.org/officeDocument/2006/relationships/hyperlink" Target="https://astm.atlassian.net/browse/COR-7260?atlOrigin=eyJpIjoiMjBhNWIzMmFjMjdiNGE1YzhhZTE4YmM0ZjA0MDM4ZWYiLCJwIjoiZXhjZWwtamlyYSJ9" TargetMode="External"/><Relationship Id="rId81" Type="http://schemas.openxmlformats.org/officeDocument/2006/relationships/hyperlink" Target="https://astm.atlassian.net/browse/MIG-2550?atlOrigin=eyJpIjoiMjBhNWIzMmFjMjdiNGE1YzhhZTE4YmM0ZjA0MDM4ZWYiLCJwIjoiZXhjZWwtamlyYSJ9" TargetMode="External"/><Relationship Id="rId135" Type="http://schemas.openxmlformats.org/officeDocument/2006/relationships/hyperlink" Target="https://astm.atlassian.net/browse/MIG-1430?atlOrigin=eyJpIjoiMjBhNWIzMmFjMjdiNGE1YzhhZTE4YmM0ZjA0MDM4ZWYiLCJwIjoiZXhjZWwtamlyYSJ9" TargetMode="External"/><Relationship Id="rId177" Type="http://schemas.openxmlformats.org/officeDocument/2006/relationships/hyperlink" Target="https://astm.atlassian.net/browse/MEM-20596?atlOrigin=eyJpIjoiMjBhNWIzMmFjMjdiNGE1YzhhZTE4YmM0ZjA0MDM4ZWYiLCJwIjoiZXhjZWwtamlyYSJ9" TargetMode="External"/><Relationship Id="rId342" Type="http://schemas.openxmlformats.org/officeDocument/2006/relationships/hyperlink" Target="https://astm.atlassian.net/browse/MEM-18063?atlOrigin=eyJpIjoiMjBhNWIzMmFjMjdiNGE1YzhhZTE4YmM0ZjA0MDM4ZWYiLCJwIjoiZXhjZWwtamlyYSJ9" TargetMode="External"/><Relationship Id="rId384" Type="http://schemas.openxmlformats.org/officeDocument/2006/relationships/hyperlink" Target="https://astm.atlassian.net/browse/MEM-16899?atlOrigin=eyJpIjoiMjBhNWIzMmFjMjdiNGE1YzhhZTE4YmM0ZjA0MDM4ZWYiLCJwIjoiZXhjZWwtamlyYSJ9" TargetMode="External"/><Relationship Id="rId591" Type="http://schemas.openxmlformats.org/officeDocument/2006/relationships/hyperlink" Target="https://astm.atlassian.net/browse/MEM-13205?atlOrigin=eyJpIjoiMjBhNWIzMmFjMjdiNGE1YzhhZTE4YmM0ZjA0MDM4ZWYiLCJwIjoiZXhjZWwtamlyYSJ9" TargetMode="External"/><Relationship Id="rId605" Type="http://schemas.openxmlformats.org/officeDocument/2006/relationships/hyperlink" Target="https://astm.atlassian.net/browse/MEM-12648?atlOrigin=eyJpIjoiMjBhNWIzMmFjMjdiNGE1YzhhZTE4YmM0ZjA0MDM4ZWYiLCJwIjoiZXhjZWwtamlyYSJ9" TargetMode="External"/><Relationship Id="rId787" Type="http://schemas.openxmlformats.org/officeDocument/2006/relationships/hyperlink" Target="https://astm.atlassian.net/browse/MEM-9615?atlOrigin=eyJpIjoiMjBhNWIzMmFjMjdiNGE1YzhhZTE4YmM0ZjA0MDM4ZWYiLCJwIjoiZXhjZWwtamlyYSJ9" TargetMode="External"/><Relationship Id="rId812" Type="http://schemas.openxmlformats.org/officeDocument/2006/relationships/hyperlink" Target="https://astm.atlassian.net/browse/MEM-9049?atlOrigin=eyJpIjoiMjBhNWIzMmFjMjdiNGE1YzhhZTE4YmM0ZjA0MDM4ZWYiLCJwIjoiZXhjZWwtamlyYSJ9" TargetMode="External"/><Relationship Id="rId202" Type="http://schemas.openxmlformats.org/officeDocument/2006/relationships/hyperlink" Target="https://astm.atlassian.net/browse/MEM-20189?atlOrigin=eyJpIjoiMjBhNWIzMmFjMjdiNGE1YzhhZTE4YmM0ZjA0MDM4ZWYiLCJwIjoiZXhjZWwtamlyYSJ9" TargetMode="External"/><Relationship Id="rId244" Type="http://schemas.openxmlformats.org/officeDocument/2006/relationships/hyperlink" Target="https://astm.atlassian.net/browse/MEM-19439?atlOrigin=eyJpIjoiMjBhNWIzMmFjMjdiNGE1YzhhZTE4YmM0ZjA0MDM4ZWYiLCJwIjoiZXhjZWwtamlyYSJ9" TargetMode="External"/><Relationship Id="rId647" Type="http://schemas.openxmlformats.org/officeDocument/2006/relationships/hyperlink" Target="https://astm.atlassian.net/browse/MEM-11748?atlOrigin=eyJpIjoiMjBhNWIzMmFjMjdiNGE1YzhhZTE4YmM0ZjA0MDM4ZWYiLCJwIjoiZXhjZWwtamlyYSJ9" TargetMode="External"/><Relationship Id="rId689" Type="http://schemas.openxmlformats.org/officeDocument/2006/relationships/hyperlink" Target="https://astm.atlassian.net/browse/MEM-10977?atlOrigin=eyJpIjoiMjBhNWIzMmFjMjdiNGE1YzhhZTE4YmM0ZjA0MDM4ZWYiLCJwIjoiZXhjZWwtamlyYSJ9" TargetMode="External"/><Relationship Id="rId854" Type="http://schemas.openxmlformats.org/officeDocument/2006/relationships/hyperlink" Target="https://astm.atlassian.net/browse/MEM-8220?atlOrigin=eyJpIjoiMjBhNWIzMmFjMjdiNGE1YzhhZTE4YmM0ZjA0MDM4ZWYiLCJwIjoiZXhjZWwtamlyYSJ9" TargetMode="External"/><Relationship Id="rId896" Type="http://schemas.openxmlformats.org/officeDocument/2006/relationships/hyperlink" Target="https://astm.atlassian.net/browse/MEM-1321?atlOrigin=eyJpIjoiMjBhNWIzMmFjMjdiNGE1YzhhZTE4YmM0ZjA0MDM4ZWYiLCJwIjoiZXhjZWwtamlyYSJ9" TargetMode="External"/><Relationship Id="rId39" Type="http://schemas.openxmlformats.org/officeDocument/2006/relationships/hyperlink" Target="https://astm.atlassian.net/browse/MIG-3046?atlOrigin=eyJpIjoiMjBhNWIzMmFjMjdiNGE1YzhhZTE4YmM0ZjA0MDM4ZWYiLCJwIjoiZXhjZWwtamlyYSJ9" TargetMode="External"/><Relationship Id="rId286" Type="http://schemas.openxmlformats.org/officeDocument/2006/relationships/hyperlink" Target="https://astm.atlassian.net/browse/MEM-18830?atlOrigin=eyJpIjoiMjBhNWIzMmFjMjdiNGE1YzhhZTE4YmM0ZjA0MDM4ZWYiLCJwIjoiZXhjZWwtamlyYSJ9" TargetMode="External"/><Relationship Id="rId451" Type="http://schemas.openxmlformats.org/officeDocument/2006/relationships/hyperlink" Target="https://astm.atlassian.net/browse/MEM-15387?atlOrigin=eyJpIjoiMjBhNWIzMmFjMjdiNGE1YzhhZTE4YmM0ZjA0MDM4ZWYiLCJwIjoiZXhjZWwtamlyYSJ9" TargetMode="External"/><Relationship Id="rId493" Type="http://schemas.openxmlformats.org/officeDocument/2006/relationships/hyperlink" Target="https://astm.atlassian.net/browse/MEM-15021?atlOrigin=eyJpIjoiMjBhNWIzMmFjMjdiNGE1YzhhZTE4YmM0ZjA0MDM4ZWYiLCJwIjoiZXhjZWwtamlyYSJ9" TargetMode="External"/><Relationship Id="rId507" Type="http://schemas.openxmlformats.org/officeDocument/2006/relationships/hyperlink" Target="https://astm.atlassian.net/browse/MEM-14853?atlOrigin=eyJpIjoiMjBhNWIzMmFjMjdiNGE1YzhhZTE4YmM0ZjA0MDM4ZWYiLCJwIjoiZXhjZWwtamlyYSJ9" TargetMode="External"/><Relationship Id="rId549" Type="http://schemas.openxmlformats.org/officeDocument/2006/relationships/hyperlink" Target="https://astm.atlassian.net/browse/MEM-13967?atlOrigin=eyJpIjoiMjBhNWIzMmFjMjdiNGE1YzhhZTE4YmM0ZjA0MDM4ZWYiLCJwIjoiZXhjZWwtamlyYSJ9" TargetMode="External"/><Relationship Id="rId714" Type="http://schemas.openxmlformats.org/officeDocument/2006/relationships/hyperlink" Target="https://astm.atlassian.net/browse/MEM-10737?atlOrigin=eyJpIjoiMjBhNWIzMmFjMjdiNGE1YzhhZTE4YmM0ZjA0MDM4ZWYiLCJwIjoiZXhjZWwtamlyYSJ9" TargetMode="External"/><Relationship Id="rId756" Type="http://schemas.openxmlformats.org/officeDocument/2006/relationships/hyperlink" Target="https://astm.atlassian.net/browse/MEM-10277?atlOrigin=eyJpIjoiMjBhNWIzMmFjMjdiNGE1YzhhZTE4YmM0ZjA0MDM4ZWYiLCJwIjoiZXhjZWwtamlyYSJ9" TargetMode="External"/><Relationship Id="rId921" Type="http://schemas.openxmlformats.org/officeDocument/2006/relationships/hyperlink" Target="https://astm.atlassian.net/browse/COR-5455?atlOrigin=eyJpIjoiMjBhNWIzMmFjMjdiNGE1YzhhZTE4YmM0ZjA0MDM4ZWYiLCJwIjoiZXhjZWwtamlyYSJ9" TargetMode="External"/><Relationship Id="rId50" Type="http://schemas.openxmlformats.org/officeDocument/2006/relationships/hyperlink" Target="https://astm.atlassian.net/browse/MIG-2941?atlOrigin=eyJpIjoiMjBhNWIzMmFjMjdiNGE1YzhhZTE4YmM0ZjA0MDM4ZWYiLCJwIjoiZXhjZWwtamlyYSJ9" TargetMode="External"/><Relationship Id="rId104" Type="http://schemas.openxmlformats.org/officeDocument/2006/relationships/hyperlink" Target="https://astm.atlassian.net/browse/MIG-2327?atlOrigin=eyJpIjoiMjBhNWIzMmFjMjdiNGE1YzhhZTE4YmM0ZjA0MDM4ZWYiLCJwIjoiZXhjZWwtamlyYSJ9" TargetMode="External"/><Relationship Id="rId146" Type="http://schemas.openxmlformats.org/officeDocument/2006/relationships/hyperlink" Target="https://astm.atlassian.net/browse/MIG-1305?atlOrigin=eyJpIjoiMjBhNWIzMmFjMjdiNGE1YzhhZTE4YmM0ZjA0MDM4ZWYiLCJwIjoiZXhjZWwtamlyYSJ9" TargetMode="External"/><Relationship Id="rId188" Type="http://schemas.openxmlformats.org/officeDocument/2006/relationships/hyperlink" Target="https://astm.atlassian.net/browse/MEM-20492?atlOrigin=eyJpIjoiMjBhNWIzMmFjMjdiNGE1YzhhZTE4YmM0ZjA0MDM4ZWYiLCJwIjoiZXhjZWwtamlyYSJ9" TargetMode="External"/><Relationship Id="rId311" Type="http://schemas.openxmlformats.org/officeDocument/2006/relationships/hyperlink" Target="https://astm.atlassian.net/browse/MEM-18503?atlOrigin=eyJpIjoiMjBhNWIzMmFjMjdiNGE1YzhhZTE4YmM0ZjA0MDM4ZWYiLCJwIjoiZXhjZWwtamlyYSJ9" TargetMode="External"/><Relationship Id="rId353" Type="http://schemas.openxmlformats.org/officeDocument/2006/relationships/hyperlink" Target="https://astm.atlassian.net/browse/MEM-17753?atlOrigin=eyJpIjoiMjBhNWIzMmFjMjdiNGE1YzhhZTE4YmM0ZjA0MDM4ZWYiLCJwIjoiZXhjZWwtamlyYSJ9" TargetMode="External"/><Relationship Id="rId395" Type="http://schemas.openxmlformats.org/officeDocument/2006/relationships/hyperlink" Target="https://astm.atlassian.net/browse/MEM-16614?atlOrigin=eyJpIjoiMjBhNWIzMmFjMjdiNGE1YzhhZTE4YmM0ZjA0MDM4ZWYiLCJwIjoiZXhjZWwtamlyYSJ9" TargetMode="External"/><Relationship Id="rId409" Type="http://schemas.openxmlformats.org/officeDocument/2006/relationships/hyperlink" Target="https://astm.atlassian.net/browse/MEM-16258?atlOrigin=eyJpIjoiMjBhNWIzMmFjMjdiNGE1YzhhZTE4YmM0ZjA0MDM4ZWYiLCJwIjoiZXhjZWwtamlyYSJ9" TargetMode="External"/><Relationship Id="rId560" Type="http://schemas.openxmlformats.org/officeDocument/2006/relationships/hyperlink" Target="https://astm.atlassian.net/browse/MEM-13654?atlOrigin=eyJpIjoiMjBhNWIzMmFjMjdiNGE1YzhhZTE4YmM0ZjA0MDM4ZWYiLCJwIjoiZXhjZWwtamlyYSJ9" TargetMode="External"/><Relationship Id="rId798" Type="http://schemas.openxmlformats.org/officeDocument/2006/relationships/hyperlink" Target="https://astm.atlassian.net/browse/MEM-9144?atlOrigin=eyJpIjoiMjBhNWIzMmFjMjdiNGE1YzhhZTE4YmM0ZjA0MDM4ZWYiLCJwIjoiZXhjZWwtamlyYSJ9" TargetMode="External"/><Relationship Id="rId92" Type="http://schemas.openxmlformats.org/officeDocument/2006/relationships/hyperlink" Target="https://astm.atlassian.net/browse/MIG-2405?atlOrigin=eyJpIjoiMjBhNWIzMmFjMjdiNGE1YzhhZTE4YmM0ZjA0MDM4ZWYiLCJwIjoiZXhjZWwtamlyYSJ9" TargetMode="External"/><Relationship Id="rId213" Type="http://schemas.openxmlformats.org/officeDocument/2006/relationships/hyperlink" Target="https://astm.atlassian.net/browse/MEM-20086?atlOrigin=eyJpIjoiMjBhNWIzMmFjMjdiNGE1YzhhZTE4YmM0ZjA0MDM4ZWYiLCJwIjoiZXhjZWwtamlyYSJ9" TargetMode="External"/><Relationship Id="rId420" Type="http://schemas.openxmlformats.org/officeDocument/2006/relationships/hyperlink" Target="https://astm.atlassian.net/browse/MEM-16071?atlOrigin=eyJpIjoiMjBhNWIzMmFjMjdiNGE1YzhhZTE4YmM0ZjA0MDM4ZWYiLCJwIjoiZXhjZWwtamlyYSJ9" TargetMode="External"/><Relationship Id="rId616" Type="http://schemas.openxmlformats.org/officeDocument/2006/relationships/hyperlink" Target="https://astm.atlassian.net/browse/MEM-12418?atlOrigin=eyJpIjoiMjBhNWIzMmFjMjdiNGE1YzhhZTE4YmM0ZjA0MDM4ZWYiLCJwIjoiZXhjZWwtamlyYSJ9" TargetMode="External"/><Relationship Id="rId658" Type="http://schemas.openxmlformats.org/officeDocument/2006/relationships/hyperlink" Target="https://astm.atlassian.net/browse/MEM-11558?atlOrigin=eyJpIjoiMjBhNWIzMmFjMjdiNGE1YzhhZTE4YmM0ZjA0MDM4ZWYiLCJwIjoiZXhjZWwtamlyYSJ9" TargetMode="External"/><Relationship Id="rId823" Type="http://schemas.openxmlformats.org/officeDocument/2006/relationships/hyperlink" Target="https://astm.atlassian.net/browse/MEM-8728?atlOrigin=eyJpIjoiMjBhNWIzMmFjMjdiNGE1YzhhZTE4YmM0ZjA0MDM4ZWYiLCJwIjoiZXhjZWwtamlyYSJ9" TargetMode="External"/><Relationship Id="rId865" Type="http://schemas.openxmlformats.org/officeDocument/2006/relationships/hyperlink" Target="https://astm.atlassian.net/browse/MEM-8091?atlOrigin=eyJpIjoiMjBhNWIzMmFjMjdiNGE1YzhhZTE4YmM0ZjA0MDM4ZWYiLCJwIjoiZXhjZWwtamlyYSJ9" TargetMode="External"/><Relationship Id="rId255" Type="http://schemas.openxmlformats.org/officeDocument/2006/relationships/hyperlink" Target="https://astm.atlassian.net/browse/MEM-19274?atlOrigin=eyJpIjoiMjBhNWIzMmFjMjdiNGE1YzhhZTE4YmM0ZjA0MDM4ZWYiLCJwIjoiZXhjZWwtamlyYSJ9" TargetMode="External"/><Relationship Id="rId297" Type="http://schemas.openxmlformats.org/officeDocument/2006/relationships/hyperlink" Target="https://astm.atlassian.net/browse/MEM-18612?atlOrigin=eyJpIjoiMjBhNWIzMmFjMjdiNGE1YzhhZTE4YmM0ZjA0MDM4ZWYiLCJwIjoiZXhjZWwtamlyYSJ9" TargetMode="External"/><Relationship Id="rId462" Type="http://schemas.openxmlformats.org/officeDocument/2006/relationships/hyperlink" Target="https://astm.atlassian.net/browse/MEM-15150?atlOrigin=eyJpIjoiMjBhNWIzMmFjMjdiNGE1YzhhZTE4YmM0ZjA0MDM4ZWYiLCJwIjoiZXhjZWwtamlyYSJ9" TargetMode="External"/><Relationship Id="rId518" Type="http://schemas.openxmlformats.org/officeDocument/2006/relationships/hyperlink" Target="https://astm.atlassian.net/browse/MEM-14655?atlOrigin=eyJpIjoiMjBhNWIzMmFjMjdiNGE1YzhhZTE4YmM0ZjA0MDM4ZWYiLCJwIjoiZXhjZWwtamlyYSJ9" TargetMode="External"/><Relationship Id="rId725" Type="http://schemas.openxmlformats.org/officeDocument/2006/relationships/hyperlink" Target="https://astm.atlassian.net/browse/MEM-10382?atlOrigin=eyJpIjoiMjBhNWIzMmFjMjdiNGE1YzhhZTE4YmM0ZjA0MDM4ZWYiLCJwIjoiZXhjZWwtamlyYSJ9" TargetMode="External"/><Relationship Id="rId932" Type="http://schemas.openxmlformats.org/officeDocument/2006/relationships/hyperlink" Target="https://astm.atlassian.net/browse/COR-2171?atlOrigin=eyJpIjoiMjBhNWIzMmFjMjdiNGE1YzhhZTE4YmM0ZjA0MDM4ZWYiLCJwIjoiZXhjZWwtamlyYSJ9" TargetMode="External"/><Relationship Id="rId115" Type="http://schemas.openxmlformats.org/officeDocument/2006/relationships/hyperlink" Target="https://astm.atlassian.net/browse/MIG-2186?atlOrigin=eyJpIjoiMjBhNWIzMmFjMjdiNGE1YzhhZTE4YmM0ZjA0MDM4ZWYiLCJwIjoiZXhjZWwtamlyYSJ9" TargetMode="External"/><Relationship Id="rId157" Type="http://schemas.openxmlformats.org/officeDocument/2006/relationships/hyperlink" Target="https://astm.atlassian.net/browse/MIG-901?atlOrigin=eyJpIjoiMjBhNWIzMmFjMjdiNGE1YzhhZTE4YmM0ZjA0MDM4ZWYiLCJwIjoiZXhjZWwtamlyYSJ9" TargetMode="External"/><Relationship Id="rId322" Type="http://schemas.openxmlformats.org/officeDocument/2006/relationships/hyperlink" Target="https://astm.atlassian.net/browse/MEM-18344?atlOrigin=eyJpIjoiMjBhNWIzMmFjMjdiNGE1YzhhZTE4YmM0ZjA0MDM4ZWYiLCJwIjoiZXhjZWwtamlyYSJ9" TargetMode="External"/><Relationship Id="rId364" Type="http://schemas.openxmlformats.org/officeDocument/2006/relationships/hyperlink" Target="https://astm.atlassian.net/browse/MEM-17502?atlOrigin=eyJpIjoiMjBhNWIzMmFjMjdiNGE1YzhhZTE4YmM0ZjA0MDM4ZWYiLCJwIjoiZXhjZWwtamlyYSJ9" TargetMode="External"/><Relationship Id="rId767" Type="http://schemas.openxmlformats.org/officeDocument/2006/relationships/hyperlink" Target="https://astm.atlassian.net/browse/MEM-10050?atlOrigin=eyJpIjoiMjBhNWIzMmFjMjdiNGE1YzhhZTE4YmM0ZjA0MDM4ZWYiLCJwIjoiZXhjZWwtamlyYSJ9" TargetMode="External"/><Relationship Id="rId61" Type="http://schemas.openxmlformats.org/officeDocument/2006/relationships/hyperlink" Target="https://astm.atlassian.net/browse/MIG-2863?atlOrigin=eyJpIjoiMjBhNWIzMmFjMjdiNGE1YzhhZTE4YmM0ZjA0MDM4ZWYiLCJwIjoiZXhjZWwtamlyYSJ9" TargetMode="External"/><Relationship Id="rId199" Type="http://schemas.openxmlformats.org/officeDocument/2006/relationships/hyperlink" Target="https://astm.atlassian.net/browse/MEM-20296?atlOrigin=eyJpIjoiMjBhNWIzMmFjMjdiNGE1YzhhZTE4YmM0ZjA0MDM4ZWYiLCJwIjoiZXhjZWwtamlyYSJ9" TargetMode="External"/><Relationship Id="rId571" Type="http://schemas.openxmlformats.org/officeDocument/2006/relationships/hyperlink" Target="https://astm.atlassian.net/browse/MEM-13474?atlOrigin=eyJpIjoiMjBhNWIzMmFjMjdiNGE1YzhhZTE4YmM0ZjA0MDM4ZWYiLCJwIjoiZXhjZWwtamlyYSJ9" TargetMode="External"/><Relationship Id="rId627" Type="http://schemas.openxmlformats.org/officeDocument/2006/relationships/hyperlink" Target="https://astm.atlassian.net/browse/MEM-12077?atlOrigin=eyJpIjoiMjBhNWIzMmFjMjdiNGE1YzhhZTE4YmM0ZjA0MDM4ZWYiLCJwIjoiZXhjZWwtamlyYSJ9" TargetMode="External"/><Relationship Id="rId669" Type="http://schemas.openxmlformats.org/officeDocument/2006/relationships/hyperlink" Target="https://astm.atlassian.net/browse/MEM-11381?atlOrigin=eyJpIjoiMjBhNWIzMmFjMjdiNGE1YzhhZTE4YmM0ZjA0MDM4ZWYiLCJwIjoiZXhjZWwtamlyYSJ9" TargetMode="External"/><Relationship Id="rId834" Type="http://schemas.openxmlformats.org/officeDocument/2006/relationships/hyperlink" Target="https://astm.atlassian.net/browse/MEM-8608?atlOrigin=eyJpIjoiMjBhNWIzMmFjMjdiNGE1YzhhZTE4YmM0ZjA0MDM4ZWYiLCJwIjoiZXhjZWwtamlyYSJ9" TargetMode="External"/><Relationship Id="rId876" Type="http://schemas.openxmlformats.org/officeDocument/2006/relationships/hyperlink" Target="https://astm.atlassian.net/browse/MEM-1664?atlOrigin=eyJpIjoiMjBhNWIzMmFjMjdiNGE1YzhhZTE4YmM0ZjA0MDM4ZWYiLCJwIjoiZXhjZWwtamlyYSJ9" TargetMode="External"/><Relationship Id="rId19" Type="http://schemas.openxmlformats.org/officeDocument/2006/relationships/hyperlink" Target="https://astm.atlassian.net/browse/MIG-3511?atlOrigin=eyJpIjoiMjBhNWIzMmFjMjdiNGE1YzhhZTE4YmM0ZjA0MDM4ZWYiLCJwIjoiZXhjZWwtamlyYSJ9" TargetMode="External"/><Relationship Id="rId224" Type="http://schemas.openxmlformats.org/officeDocument/2006/relationships/hyperlink" Target="https://astm.atlassian.net/browse/MEM-19757?atlOrigin=eyJpIjoiMjBhNWIzMmFjMjdiNGE1YzhhZTE4YmM0ZjA0MDM4ZWYiLCJwIjoiZXhjZWwtamlyYSJ9" TargetMode="External"/><Relationship Id="rId266" Type="http://schemas.openxmlformats.org/officeDocument/2006/relationships/hyperlink" Target="https://astm.atlassian.net/browse/MEM-19184?atlOrigin=eyJpIjoiMjBhNWIzMmFjMjdiNGE1YzhhZTE4YmM0ZjA0MDM4ZWYiLCJwIjoiZXhjZWwtamlyYSJ9" TargetMode="External"/><Relationship Id="rId431" Type="http://schemas.openxmlformats.org/officeDocument/2006/relationships/hyperlink" Target="https://astm.atlassian.net/browse/MEM-15835?atlOrigin=eyJpIjoiMjBhNWIzMmFjMjdiNGE1YzhhZTE4YmM0ZjA0MDM4ZWYiLCJwIjoiZXhjZWwtamlyYSJ9" TargetMode="External"/><Relationship Id="rId473" Type="http://schemas.openxmlformats.org/officeDocument/2006/relationships/hyperlink" Target="https://astm.atlassian.net/browse/MEM-15139?atlOrigin=eyJpIjoiMjBhNWIzMmFjMjdiNGE1YzhhZTE4YmM0ZjA0MDM4ZWYiLCJwIjoiZXhjZWwtamlyYSJ9" TargetMode="External"/><Relationship Id="rId529" Type="http://schemas.openxmlformats.org/officeDocument/2006/relationships/hyperlink" Target="https://astm.atlassian.net/browse/MEM-14344?atlOrigin=eyJpIjoiMjBhNWIzMmFjMjdiNGE1YzhhZTE4YmM0ZjA0MDM4ZWYiLCJwIjoiZXhjZWwtamlyYSJ9" TargetMode="External"/><Relationship Id="rId680" Type="http://schemas.openxmlformats.org/officeDocument/2006/relationships/hyperlink" Target="https://astm.atlassian.net/browse/MEM-11134?atlOrigin=eyJpIjoiMjBhNWIzMmFjMjdiNGE1YzhhZTE4YmM0ZjA0MDM4ZWYiLCJwIjoiZXhjZWwtamlyYSJ9" TargetMode="External"/><Relationship Id="rId736" Type="http://schemas.openxmlformats.org/officeDocument/2006/relationships/hyperlink" Target="https://astm.atlassian.net/browse/MEM-10333?atlOrigin=eyJpIjoiMjBhNWIzMmFjMjdiNGE1YzhhZTE4YmM0ZjA0MDM4ZWYiLCJwIjoiZXhjZWwtamlyYSJ9" TargetMode="External"/><Relationship Id="rId901" Type="http://schemas.openxmlformats.org/officeDocument/2006/relationships/hyperlink" Target="https://astm.atlassian.net/browse/MEM-1129?atlOrigin=eyJpIjoiMjBhNWIzMmFjMjdiNGE1YzhhZTE4YmM0ZjA0MDM4ZWYiLCJwIjoiZXhjZWwtamlyYSJ9" TargetMode="External"/><Relationship Id="rId30" Type="http://schemas.openxmlformats.org/officeDocument/2006/relationships/hyperlink" Target="https://astm.atlassian.net/browse/MIG-3216?atlOrigin=eyJpIjoiMjBhNWIzMmFjMjdiNGE1YzhhZTE4YmM0ZjA0MDM4ZWYiLCJwIjoiZXhjZWwtamlyYSJ9" TargetMode="External"/><Relationship Id="rId126" Type="http://schemas.openxmlformats.org/officeDocument/2006/relationships/hyperlink" Target="https://astm.atlassian.net/browse/MIG-1547?atlOrigin=eyJpIjoiMjBhNWIzMmFjMjdiNGE1YzhhZTE4YmM0ZjA0MDM4ZWYiLCJwIjoiZXhjZWwtamlyYSJ9" TargetMode="External"/><Relationship Id="rId168" Type="http://schemas.openxmlformats.org/officeDocument/2006/relationships/hyperlink" Target="https://astm.atlassian.net/browse/MIG-520?atlOrigin=eyJpIjoiMjBhNWIzMmFjMjdiNGE1YzhhZTE4YmM0ZjA0MDM4ZWYiLCJwIjoiZXhjZWwtamlyYSJ9" TargetMode="External"/><Relationship Id="rId333" Type="http://schemas.openxmlformats.org/officeDocument/2006/relationships/hyperlink" Target="https://astm.atlassian.net/browse/MEM-18105?atlOrigin=eyJpIjoiMjBhNWIzMmFjMjdiNGE1YzhhZTE4YmM0ZjA0MDM4ZWYiLCJwIjoiZXhjZWwtamlyYSJ9" TargetMode="External"/><Relationship Id="rId540" Type="http://schemas.openxmlformats.org/officeDocument/2006/relationships/hyperlink" Target="https://astm.atlassian.net/browse/MEM-14069?atlOrigin=eyJpIjoiMjBhNWIzMmFjMjdiNGE1YzhhZTE4YmM0ZjA0MDM4ZWYiLCJwIjoiZXhjZWwtamlyYSJ9" TargetMode="External"/><Relationship Id="rId778" Type="http://schemas.openxmlformats.org/officeDocument/2006/relationships/hyperlink" Target="https://astm.atlassian.net/browse/MEM-9733?atlOrigin=eyJpIjoiMjBhNWIzMmFjMjdiNGE1YzhhZTE4YmM0ZjA0MDM4ZWYiLCJwIjoiZXhjZWwtamlyYSJ9" TargetMode="External"/><Relationship Id="rId943" Type="http://schemas.openxmlformats.org/officeDocument/2006/relationships/hyperlink" Target="https://astm.atlassian.net/browse/COR-1524?atlOrigin=eyJpIjoiMjBhNWIzMmFjMjdiNGE1YzhhZTE4YmM0ZjA0MDM4ZWYiLCJwIjoiZXhjZWwtamlyYSJ9" TargetMode="External"/><Relationship Id="rId72" Type="http://schemas.openxmlformats.org/officeDocument/2006/relationships/hyperlink" Target="https://astm.atlassian.net/browse/MIG-2653?atlOrigin=eyJpIjoiMjBhNWIzMmFjMjdiNGE1YzhhZTE4YmM0ZjA0MDM4ZWYiLCJwIjoiZXhjZWwtamlyYSJ9" TargetMode="External"/><Relationship Id="rId375" Type="http://schemas.openxmlformats.org/officeDocument/2006/relationships/hyperlink" Target="https://astm.atlassian.net/browse/MEM-17462?atlOrigin=eyJpIjoiMjBhNWIzMmFjMjdiNGE1YzhhZTE4YmM0ZjA0MDM4ZWYiLCJwIjoiZXhjZWwtamlyYSJ9" TargetMode="External"/><Relationship Id="rId582" Type="http://schemas.openxmlformats.org/officeDocument/2006/relationships/hyperlink" Target="https://astm.atlassian.net/browse/MEM-13261?atlOrigin=eyJpIjoiMjBhNWIzMmFjMjdiNGE1YzhhZTE4YmM0ZjA0MDM4ZWYiLCJwIjoiZXhjZWwtamlyYSJ9" TargetMode="External"/><Relationship Id="rId638" Type="http://schemas.openxmlformats.org/officeDocument/2006/relationships/hyperlink" Target="https://astm.atlassian.net/browse/MEM-12037?atlOrigin=eyJpIjoiMjBhNWIzMmFjMjdiNGE1YzhhZTE4YmM0ZjA0MDM4ZWYiLCJwIjoiZXhjZWwtamlyYSJ9" TargetMode="External"/><Relationship Id="rId803" Type="http://schemas.openxmlformats.org/officeDocument/2006/relationships/hyperlink" Target="https://astm.atlassian.net/browse/MEM-9109?atlOrigin=eyJpIjoiMjBhNWIzMmFjMjdiNGE1YzhhZTE4YmM0ZjA0MDM4ZWYiLCJwIjoiZXhjZWwtamlyYSJ9" TargetMode="External"/><Relationship Id="rId845" Type="http://schemas.openxmlformats.org/officeDocument/2006/relationships/hyperlink" Target="https://astm.atlassian.net/browse/MEM-8506?atlOrigin=eyJpIjoiMjBhNWIzMmFjMjdiNGE1YzhhZTE4YmM0ZjA0MDM4ZWYiLCJwIjoiZXhjZWwtamlyYSJ9" TargetMode="External"/><Relationship Id="rId3" Type="http://schemas.openxmlformats.org/officeDocument/2006/relationships/hyperlink" Target="https://astm.atlassian.net/browse/MIG-4013?atlOrigin=eyJpIjoiMjBhNWIzMmFjMjdiNGE1YzhhZTE4YmM0ZjA0MDM4ZWYiLCJwIjoiZXhjZWwtamlyYSJ9" TargetMode="External"/><Relationship Id="rId235" Type="http://schemas.openxmlformats.org/officeDocument/2006/relationships/hyperlink" Target="https://astm.atlassian.net/browse/MEM-19555?atlOrigin=eyJpIjoiMjBhNWIzMmFjMjdiNGE1YzhhZTE4YmM0ZjA0MDM4ZWYiLCJwIjoiZXhjZWwtamlyYSJ9" TargetMode="External"/><Relationship Id="rId277" Type="http://schemas.openxmlformats.org/officeDocument/2006/relationships/hyperlink" Target="https://astm.atlassian.net/browse/MEM-18930?atlOrigin=eyJpIjoiMjBhNWIzMmFjMjdiNGE1YzhhZTE4YmM0ZjA0MDM4ZWYiLCJwIjoiZXhjZWwtamlyYSJ9" TargetMode="External"/><Relationship Id="rId400" Type="http://schemas.openxmlformats.org/officeDocument/2006/relationships/hyperlink" Target="https://astm.atlassian.net/browse/MEM-16502?atlOrigin=eyJpIjoiMjBhNWIzMmFjMjdiNGE1YzhhZTE4YmM0ZjA0MDM4ZWYiLCJwIjoiZXhjZWwtamlyYSJ9" TargetMode="External"/><Relationship Id="rId442" Type="http://schemas.openxmlformats.org/officeDocument/2006/relationships/hyperlink" Target="https://astm.atlassian.net/browse/MEM-15636?atlOrigin=eyJpIjoiMjBhNWIzMmFjMjdiNGE1YzhhZTE4YmM0ZjA0MDM4ZWYiLCJwIjoiZXhjZWwtamlyYSJ9" TargetMode="External"/><Relationship Id="rId484" Type="http://schemas.openxmlformats.org/officeDocument/2006/relationships/hyperlink" Target="https://astm.atlassian.net/browse/MEM-15090?atlOrigin=eyJpIjoiMjBhNWIzMmFjMjdiNGE1YzhhZTE4YmM0ZjA0MDM4ZWYiLCJwIjoiZXhjZWwtamlyYSJ9" TargetMode="External"/><Relationship Id="rId705" Type="http://schemas.openxmlformats.org/officeDocument/2006/relationships/hyperlink" Target="https://astm.atlassian.net/browse/MEM-10867?atlOrigin=eyJpIjoiMjBhNWIzMmFjMjdiNGE1YzhhZTE4YmM0ZjA0MDM4ZWYiLCJwIjoiZXhjZWwtamlyYSJ9" TargetMode="External"/><Relationship Id="rId887" Type="http://schemas.openxmlformats.org/officeDocument/2006/relationships/hyperlink" Target="https://astm.atlassian.net/browse/MEM-1365?atlOrigin=eyJpIjoiMjBhNWIzMmFjMjdiNGE1YzhhZTE4YmM0ZjA0MDM4ZWYiLCJwIjoiZXhjZWwtamlyYSJ9" TargetMode="External"/><Relationship Id="rId137" Type="http://schemas.openxmlformats.org/officeDocument/2006/relationships/hyperlink" Target="https://astm.atlassian.net/browse/MIG-1417?atlOrigin=eyJpIjoiMjBhNWIzMmFjMjdiNGE1YzhhZTE4YmM0ZjA0MDM4ZWYiLCJwIjoiZXhjZWwtamlyYSJ9" TargetMode="External"/><Relationship Id="rId302" Type="http://schemas.openxmlformats.org/officeDocument/2006/relationships/hyperlink" Target="https://astm.atlassian.net/browse/MEM-18593?atlOrigin=eyJpIjoiMjBhNWIzMmFjMjdiNGE1YzhhZTE4YmM0ZjA0MDM4ZWYiLCJwIjoiZXhjZWwtamlyYSJ9" TargetMode="External"/><Relationship Id="rId344" Type="http://schemas.openxmlformats.org/officeDocument/2006/relationships/hyperlink" Target="https://astm.atlassian.net/browse/MEM-18045?atlOrigin=eyJpIjoiMjBhNWIzMmFjMjdiNGE1YzhhZTE4YmM0ZjA0MDM4ZWYiLCJwIjoiZXhjZWwtamlyYSJ9" TargetMode="External"/><Relationship Id="rId691" Type="http://schemas.openxmlformats.org/officeDocument/2006/relationships/hyperlink" Target="https://astm.atlassian.net/browse/MEM-10966?atlOrigin=eyJpIjoiMjBhNWIzMmFjMjdiNGE1YzhhZTE4YmM0ZjA0MDM4ZWYiLCJwIjoiZXhjZWwtamlyYSJ9" TargetMode="External"/><Relationship Id="rId747" Type="http://schemas.openxmlformats.org/officeDocument/2006/relationships/hyperlink" Target="https://astm.atlassian.net/browse/MEM-10298?atlOrigin=eyJpIjoiMjBhNWIzMmFjMjdiNGE1YzhhZTE4YmM0ZjA0MDM4ZWYiLCJwIjoiZXhjZWwtamlyYSJ9" TargetMode="External"/><Relationship Id="rId789" Type="http://schemas.openxmlformats.org/officeDocument/2006/relationships/hyperlink" Target="https://astm.atlassian.net/browse/MEM-9606?atlOrigin=eyJpIjoiMjBhNWIzMmFjMjdiNGE1YzhhZTE4YmM0ZjA0MDM4ZWYiLCJwIjoiZXhjZWwtamlyYSJ9" TargetMode="External"/><Relationship Id="rId912" Type="http://schemas.openxmlformats.org/officeDocument/2006/relationships/hyperlink" Target="https://astm.atlassian.net/browse/COR-7100?atlOrigin=eyJpIjoiMjBhNWIzMmFjMjdiNGE1YzhhZTE4YmM0ZjA0MDM4ZWYiLCJwIjoiZXhjZWwtamlyYSJ9" TargetMode="External"/><Relationship Id="rId41" Type="http://schemas.openxmlformats.org/officeDocument/2006/relationships/hyperlink" Target="https://astm.atlassian.net/browse/MIG-3042?atlOrigin=eyJpIjoiMjBhNWIzMmFjMjdiNGE1YzhhZTE4YmM0ZjA0MDM4ZWYiLCJwIjoiZXhjZWwtamlyYSJ9" TargetMode="External"/><Relationship Id="rId83" Type="http://schemas.openxmlformats.org/officeDocument/2006/relationships/hyperlink" Target="https://astm.atlassian.net/browse/MIG-2528?atlOrigin=eyJpIjoiMjBhNWIzMmFjMjdiNGE1YzhhZTE4YmM0ZjA0MDM4ZWYiLCJwIjoiZXhjZWwtamlyYSJ9" TargetMode="External"/><Relationship Id="rId179" Type="http://schemas.openxmlformats.org/officeDocument/2006/relationships/hyperlink" Target="https://astm.atlassian.net/browse/MEM-20594?atlOrigin=eyJpIjoiMjBhNWIzMmFjMjdiNGE1YzhhZTE4YmM0ZjA0MDM4ZWYiLCJwIjoiZXhjZWwtamlyYSJ9" TargetMode="External"/><Relationship Id="rId386" Type="http://schemas.openxmlformats.org/officeDocument/2006/relationships/hyperlink" Target="https://astm.atlassian.net/browse/MEM-16843?atlOrigin=eyJpIjoiMjBhNWIzMmFjMjdiNGE1YzhhZTE4YmM0ZjA0MDM4ZWYiLCJwIjoiZXhjZWwtamlyYSJ9" TargetMode="External"/><Relationship Id="rId551" Type="http://schemas.openxmlformats.org/officeDocument/2006/relationships/hyperlink" Target="https://astm.atlassian.net/browse/MEM-13957?atlOrigin=eyJpIjoiMjBhNWIzMmFjMjdiNGE1YzhhZTE4YmM0ZjA0MDM4ZWYiLCJwIjoiZXhjZWwtamlyYSJ9" TargetMode="External"/><Relationship Id="rId593" Type="http://schemas.openxmlformats.org/officeDocument/2006/relationships/hyperlink" Target="https://astm.atlassian.net/browse/MEM-13002?atlOrigin=eyJpIjoiMjBhNWIzMmFjMjdiNGE1YzhhZTE4YmM0ZjA0MDM4ZWYiLCJwIjoiZXhjZWwtamlyYSJ9" TargetMode="External"/><Relationship Id="rId607" Type="http://schemas.openxmlformats.org/officeDocument/2006/relationships/hyperlink" Target="https://astm.atlassian.net/browse/MEM-12620?atlOrigin=eyJpIjoiMjBhNWIzMmFjMjdiNGE1YzhhZTE4YmM0ZjA0MDM4ZWYiLCJwIjoiZXhjZWwtamlyYSJ9" TargetMode="External"/><Relationship Id="rId649" Type="http://schemas.openxmlformats.org/officeDocument/2006/relationships/hyperlink" Target="https://astm.atlassian.net/browse/MEM-11609?atlOrigin=eyJpIjoiMjBhNWIzMmFjMjdiNGE1YzhhZTE4YmM0ZjA0MDM4ZWYiLCJwIjoiZXhjZWwtamlyYSJ9" TargetMode="External"/><Relationship Id="rId814" Type="http://schemas.openxmlformats.org/officeDocument/2006/relationships/hyperlink" Target="https://astm.atlassian.net/browse/MEM-9037?atlOrigin=eyJpIjoiMjBhNWIzMmFjMjdiNGE1YzhhZTE4YmM0ZjA0MDM4ZWYiLCJwIjoiZXhjZWwtamlyYSJ9" TargetMode="External"/><Relationship Id="rId856" Type="http://schemas.openxmlformats.org/officeDocument/2006/relationships/hyperlink" Target="https://astm.atlassian.net/browse/MEM-8218?atlOrigin=eyJpIjoiMjBhNWIzMmFjMjdiNGE1YzhhZTE4YmM0ZjA0MDM4ZWYiLCJwIjoiZXhjZWwtamlyYSJ9" TargetMode="External"/><Relationship Id="rId190" Type="http://schemas.openxmlformats.org/officeDocument/2006/relationships/hyperlink" Target="https://astm.atlassian.net/browse/MEM-20457?atlOrigin=eyJpIjoiMjBhNWIzMmFjMjdiNGE1YzhhZTE4YmM0ZjA0MDM4ZWYiLCJwIjoiZXhjZWwtamlyYSJ9" TargetMode="External"/><Relationship Id="rId204" Type="http://schemas.openxmlformats.org/officeDocument/2006/relationships/hyperlink" Target="https://astm.atlassian.net/browse/MEM-20148?atlOrigin=eyJpIjoiMjBhNWIzMmFjMjdiNGE1YzhhZTE4YmM0ZjA0MDM4ZWYiLCJwIjoiZXhjZWwtamlyYSJ9" TargetMode="External"/><Relationship Id="rId246" Type="http://schemas.openxmlformats.org/officeDocument/2006/relationships/hyperlink" Target="https://astm.atlassian.net/browse/MEM-19425?atlOrigin=eyJpIjoiMjBhNWIzMmFjMjdiNGE1YzhhZTE4YmM0ZjA0MDM4ZWYiLCJwIjoiZXhjZWwtamlyYSJ9" TargetMode="External"/><Relationship Id="rId288" Type="http://schemas.openxmlformats.org/officeDocument/2006/relationships/hyperlink" Target="https://astm.atlassian.net/browse/MEM-18828?atlOrigin=eyJpIjoiMjBhNWIzMmFjMjdiNGE1YzhhZTE4YmM0ZjA0MDM4ZWYiLCJwIjoiZXhjZWwtamlyYSJ9" TargetMode="External"/><Relationship Id="rId411" Type="http://schemas.openxmlformats.org/officeDocument/2006/relationships/hyperlink" Target="https://astm.atlassian.net/browse/MEM-16256?atlOrigin=eyJpIjoiMjBhNWIzMmFjMjdiNGE1YzhhZTE4YmM0ZjA0MDM4ZWYiLCJwIjoiZXhjZWwtamlyYSJ9" TargetMode="External"/><Relationship Id="rId453" Type="http://schemas.openxmlformats.org/officeDocument/2006/relationships/hyperlink" Target="https://astm.atlassian.net/browse/MEM-15380?atlOrigin=eyJpIjoiMjBhNWIzMmFjMjdiNGE1YzhhZTE4YmM0ZjA0MDM4ZWYiLCJwIjoiZXhjZWwtamlyYSJ9" TargetMode="External"/><Relationship Id="rId509" Type="http://schemas.openxmlformats.org/officeDocument/2006/relationships/hyperlink" Target="https://astm.atlassian.net/browse/MEM-14824?atlOrigin=eyJpIjoiMjBhNWIzMmFjMjdiNGE1YzhhZTE4YmM0ZjA0MDM4ZWYiLCJwIjoiZXhjZWwtamlyYSJ9" TargetMode="External"/><Relationship Id="rId660" Type="http://schemas.openxmlformats.org/officeDocument/2006/relationships/hyperlink" Target="https://astm.atlassian.net/browse/MEM-11492?atlOrigin=eyJpIjoiMjBhNWIzMmFjMjdiNGE1YzhhZTE4YmM0ZjA0MDM4ZWYiLCJwIjoiZXhjZWwtamlyYSJ9" TargetMode="External"/><Relationship Id="rId898" Type="http://schemas.openxmlformats.org/officeDocument/2006/relationships/hyperlink" Target="https://astm.atlassian.net/browse/MEM-1314?atlOrigin=eyJpIjoiMjBhNWIzMmFjMjdiNGE1YzhhZTE4YmM0ZjA0MDM4ZWYiLCJwIjoiZXhjZWwtamlyYSJ9" TargetMode="External"/><Relationship Id="rId106" Type="http://schemas.openxmlformats.org/officeDocument/2006/relationships/hyperlink" Target="https://astm.atlassian.net/browse/MIG-2298?atlOrigin=eyJpIjoiMjBhNWIzMmFjMjdiNGE1YzhhZTE4YmM0ZjA0MDM4ZWYiLCJwIjoiZXhjZWwtamlyYSJ9" TargetMode="External"/><Relationship Id="rId313" Type="http://schemas.openxmlformats.org/officeDocument/2006/relationships/hyperlink" Target="https://astm.atlassian.net/browse/MEM-18493?atlOrigin=eyJpIjoiMjBhNWIzMmFjMjdiNGE1YzhhZTE4YmM0ZjA0MDM4ZWYiLCJwIjoiZXhjZWwtamlyYSJ9" TargetMode="External"/><Relationship Id="rId495" Type="http://schemas.openxmlformats.org/officeDocument/2006/relationships/hyperlink" Target="https://astm.atlassian.net/browse/MEM-15005?atlOrigin=eyJpIjoiMjBhNWIzMmFjMjdiNGE1YzhhZTE4YmM0ZjA0MDM4ZWYiLCJwIjoiZXhjZWwtamlyYSJ9" TargetMode="External"/><Relationship Id="rId716" Type="http://schemas.openxmlformats.org/officeDocument/2006/relationships/hyperlink" Target="https://astm.atlassian.net/browse/MEM-10587?atlOrigin=eyJpIjoiMjBhNWIzMmFjMjdiNGE1YzhhZTE4YmM0ZjA0MDM4ZWYiLCJwIjoiZXhjZWwtamlyYSJ9" TargetMode="External"/><Relationship Id="rId758" Type="http://schemas.openxmlformats.org/officeDocument/2006/relationships/hyperlink" Target="https://astm.atlassian.net/browse/MEM-10275?atlOrigin=eyJpIjoiMjBhNWIzMmFjMjdiNGE1YzhhZTE4YmM0ZjA0MDM4ZWYiLCJwIjoiZXhjZWwtamlyYSJ9" TargetMode="External"/><Relationship Id="rId923" Type="http://schemas.openxmlformats.org/officeDocument/2006/relationships/hyperlink" Target="https://astm.atlassian.net/browse/COR-5224?atlOrigin=eyJpIjoiMjBhNWIzMmFjMjdiNGE1YzhhZTE4YmM0ZjA0MDM4ZWYiLCJwIjoiZXhjZWwtamlyYSJ9" TargetMode="External"/><Relationship Id="rId10" Type="http://schemas.openxmlformats.org/officeDocument/2006/relationships/hyperlink" Target="https://astm.atlassian.net/browse/MIG-3916?atlOrigin=eyJpIjoiMjBhNWIzMmFjMjdiNGE1YzhhZTE4YmM0ZjA0MDM4ZWYiLCJwIjoiZXhjZWwtamlyYSJ9" TargetMode="External"/><Relationship Id="rId52" Type="http://schemas.openxmlformats.org/officeDocument/2006/relationships/hyperlink" Target="https://astm.atlassian.net/browse/MIG-2931?atlOrigin=eyJpIjoiMjBhNWIzMmFjMjdiNGE1YzhhZTE4YmM0ZjA0MDM4ZWYiLCJwIjoiZXhjZWwtamlyYSJ9" TargetMode="External"/><Relationship Id="rId94" Type="http://schemas.openxmlformats.org/officeDocument/2006/relationships/hyperlink" Target="https://astm.atlassian.net/browse/MIG-2403?atlOrigin=eyJpIjoiMjBhNWIzMmFjMjdiNGE1YzhhZTE4YmM0ZjA0MDM4ZWYiLCJwIjoiZXhjZWwtamlyYSJ9" TargetMode="External"/><Relationship Id="rId148" Type="http://schemas.openxmlformats.org/officeDocument/2006/relationships/hyperlink" Target="https://astm.atlassian.net/browse/MIG-1261?atlOrigin=eyJpIjoiMjBhNWIzMmFjMjdiNGE1YzhhZTE4YmM0ZjA0MDM4ZWYiLCJwIjoiZXhjZWwtamlyYSJ9" TargetMode="External"/><Relationship Id="rId355" Type="http://schemas.openxmlformats.org/officeDocument/2006/relationships/hyperlink" Target="https://astm.atlassian.net/browse/MEM-17637?atlOrigin=eyJpIjoiMjBhNWIzMmFjMjdiNGE1YzhhZTE4YmM0ZjA0MDM4ZWYiLCJwIjoiZXhjZWwtamlyYSJ9" TargetMode="External"/><Relationship Id="rId397" Type="http://schemas.openxmlformats.org/officeDocument/2006/relationships/hyperlink" Target="https://astm.atlassian.net/browse/MEM-16585?atlOrigin=eyJpIjoiMjBhNWIzMmFjMjdiNGE1YzhhZTE4YmM0ZjA0MDM4ZWYiLCJwIjoiZXhjZWwtamlyYSJ9" TargetMode="External"/><Relationship Id="rId520" Type="http://schemas.openxmlformats.org/officeDocument/2006/relationships/hyperlink" Target="https://astm.atlassian.net/browse/MEM-14642?atlOrigin=eyJpIjoiMjBhNWIzMmFjMjdiNGE1YzhhZTE4YmM0ZjA0MDM4ZWYiLCJwIjoiZXhjZWwtamlyYSJ9" TargetMode="External"/><Relationship Id="rId562" Type="http://schemas.openxmlformats.org/officeDocument/2006/relationships/hyperlink" Target="https://astm.atlassian.net/browse/MEM-13548?atlOrigin=eyJpIjoiMjBhNWIzMmFjMjdiNGE1YzhhZTE4YmM0ZjA0MDM4ZWYiLCJwIjoiZXhjZWwtamlyYSJ9" TargetMode="External"/><Relationship Id="rId618" Type="http://schemas.openxmlformats.org/officeDocument/2006/relationships/hyperlink" Target="https://astm.atlassian.net/browse/MEM-12351?atlOrigin=eyJpIjoiMjBhNWIzMmFjMjdiNGE1YzhhZTE4YmM0ZjA0MDM4ZWYiLCJwIjoiZXhjZWwtamlyYSJ9" TargetMode="External"/><Relationship Id="rId825" Type="http://schemas.openxmlformats.org/officeDocument/2006/relationships/hyperlink" Target="https://astm.atlassian.net/browse/MEM-8698?atlOrigin=eyJpIjoiMjBhNWIzMmFjMjdiNGE1YzhhZTE4YmM0ZjA0MDM4ZWYiLCJwIjoiZXhjZWwtamlyYSJ9" TargetMode="External"/><Relationship Id="rId215" Type="http://schemas.openxmlformats.org/officeDocument/2006/relationships/hyperlink" Target="https://astm.atlassian.net/browse/MEM-20079?atlOrigin=eyJpIjoiMjBhNWIzMmFjMjdiNGE1YzhhZTE4YmM0ZjA0MDM4ZWYiLCJwIjoiZXhjZWwtamlyYSJ9" TargetMode="External"/><Relationship Id="rId257" Type="http://schemas.openxmlformats.org/officeDocument/2006/relationships/hyperlink" Target="https://astm.atlassian.net/browse/MEM-19255?atlOrigin=eyJpIjoiMjBhNWIzMmFjMjdiNGE1YzhhZTE4YmM0ZjA0MDM4ZWYiLCJwIjoiZXhjZWwtamlyYSJ9" TargetMode="External"/><Relationship Id="rId422" Type="http://schemas.openxmlformats.org/officeDocument/2006/relationships/hyperlink" Target="https://astm.atlassian.net/browse/MEM-16001?atlOrigin=eyJpIjoiMjBhNWIzMmFjMjdiNGE1YzhhZTE4YmM0ZjA0MDM4ZWYiLCJwIjoiZXhjZWwtamlyYSJ9" TargetMode="External"/><Relationship Id="rId464" Type="http://schemas.openxmlformats.org/officeDocument/2006/relationships/hyperlink" Target="https://astm.atlassian.net/browse/MEM-15148?atlOrigin=eyJpIjoiMjBhNWIzMmFjMjdiNGE1YzhhZTE4YmM0ZjA0MDM4ZWYiLCJwIjoiZXhjZWwtamlyYSJ9" TargetMode="External"/><Relationship Id="rId867" Type="http://schemas.openxmlformats.org/officeDocument/2006/relationships/hyperlink" Target="https://astm.atlassian.net/browse/MEM-8065?atlOrigin=eyJpIjoiMjBhNWIzMmFjMjdiNGE1YzhhZTE4YmM0ZjA0MDM4ZWYiLCJwIjoiZXhjZWwtamlyYSJ9" TargetMode="External"/><Relationship Id="rId299" Type="http://schemas.openxmlformats.org/officeDocument/2006/relationships/hyperlink" Target="https://astm.atlassian.net/browse/MEM-18608?atlOrigin=eyJpIjoiMjBhNWIzMmFjMjdiNGE1YzhhZTE4YmM0ZjA0MDM4ZWYiLCJwIjoiZXhjZWwtamlyYSJ9" TargetMode="External"/><Relationship Id="rId727" Type="http://schemas.openxmlformats.org/officeDocument/2006/relationships/hyperlink" Target="https://astm.atlassian.net/browse/MEM-10379?atlOrigin=eyJpIjoiMjBhNWIzMmFjMjdiNGE1YzhhZTE4YmM0ZjA0MDM4ZWYiLCJwIjoiZXhjZWwtamlyYSJ9" TargetMode="External"/><Relationship Id="rId934" Type="http://schemas.openxmlformats.org/officeDocument/2006/relationships/hyperlink" Target="https://astm.atlassian.net/browse/COR-2044?atlOrigin=eyJpIjoiMjBhNWIzMmFjMjdiNGE1YzhhZTE4YmM0ZjA0MDM4ZWYiLCJwIjoiZXhjZWwtamlyYSJ9" TargetMode="External"/><Relationship Id="rId63" Type="http://schemas.openxmlformats.org/officeDocument/2006/relationships/hyperlink" Target="https://astm.atlassian.net/browse/MIG-2834?atlOrigin=eyJpIjoiMjBhNWIzMmFjMjdiNGE1YzhhZTE4YmM0ZjA0MDM4ZWYiLCJwIjoiZXhjZWwtamlyYSJ9" TargetMode="External"/><Relationship Id="rId159" Type="http://schemas.openxmlformats.org/officeDocument/2006/relationships/hyperlink" Target="https://astm.atlassian.net/browse/MIG-820?atlOrigin=eyJpIjoiMjBhNWIzMmFjMjdiNGE1YzhhZTE4YmM0ZjA0MDM4ZWYiLCJwIjoiZXhjZWwtamlyYSJ9" TargetMode="External"/><Relationship Id="rId366" Type="http://schemas.openxmlformats.org/officeDocument/2006/relationships/hyperlink" Target="https://astm.atlassian.net/browse/MEM-17500?atlOrigin=eyJpIjoiMjBhNWIzMmFjMjdiNGE1YzhhZTE4YmM0ZjA0MDM4ZWYiLCJwIjoiZXhjZWwtamlyYSJ9" TargetMode="External"/><Relationship Id="rId573" Type="http://schemas.openxmlformats.org/officeDocument/2006/relationships/hyperlink" Target="https://astm.atlassian.net/browse/MEM-13458?atlOrigin=eyJpIjoiMjBhNWIzMmFjMjdiNGE1YzhhZTE4YmM0ZjA0MDM4ZWYiLCJwIjoiZXhjZWwtamlyYSJ9" TargetMode="External"/><Relationship Id="rId780" Type="http://schemas.openxmlformats.org/officeDocument/2006/relationships/hyperlink" Target="https://astm.atlassian.net/browse/MEM-9722?atlOrigin=eyJpIjoiMjBhNWIzMmFjMjdiNGE1YzhhZTE4YmM0ZjA0MDM4ZWYiLCJwIjoiZXhjZWwtamlyYSJ9" TargetMode="External"/><Relationship Id="rId226" Type="http://schemas.openxmlformats.org/officeDocument/2006/relationships/hyperlink" Target="https://astm.atlassian.net/browse/MEM-19750?atlOrigin=eyJpIjoiMjBhNWIzMmFjMjdiNGE1YzhhZTE4YmM0ZjA0MDM4ZWYiLCJwIjoiZXhjZWwtamlyYSJ9" TargetMode="External"/><Relationship Id="rId433" Type="http://schemas.openxmlformats.org/officeDocument/2006/relationships/hyperlink" Target="https://astm.atlassian.net/browse/MEM-15824?atlOrigin=eyJpIjoiMjBhNWIzMmFjMjdiNGE1YzhhZTE4YmM0ZjA0MDM4ZWYiLCJwIjoiZXhjZWwtamlyYSJ9" TargetMode="External"/><Relationship Id="rId878" Type="http://schemas.openxmlformats.org/officeDocument/2006/relationships/hyperlink" Target="https://astm.atlassian.net/browse/MEM-1653?atlOrigin=eyJpIjoiMjBhNWIzMmFjMjdiNGE1YzhhZTE4YmM0ZjA0MDM4ZWYiLCJwIjoiZXhjZWwtamlyYSJ9" TargetMode="External"/><Relationship Id="rId640" Type="http://schemas.openxmlformats.org/officeDocument/2006/relationships/hyperlink" Target="https://astm.atlassian.net/browse/MEM-11917?atlOrigin=eyJpIjoiMjBhNWIzMmFjMjdiNGE1YzhhZTE4YmM0ZjA0MDM4ZWYiLCJwIjoiZXhjZWwtamlyYSJ9" TargetMode="External"/><Relationship Id="rId738" Type="http://schemas.openxmlformats.org/officeDocument/2006/relationships/hyperlink" Target="https://astm.atlassian.net/browse/MEM-10322?atlOrigin=eyJpIjoiMjBhNWIzMmFjMjdiNGE1YzhhZTE4YmM0ZjA0MDM4ZWYiLCJwIjoiZXhjZWwtamlyYSJ9" TargetMode="External"/><Relationship Id="rId74" Type="http://schemas.openxmlformats.org/officeDocument/2006/relationships/hyperlink" Target="https://astm.atlassian.net/browse/MIG-2631?atlOrigin=eyJpIjoiMjBhNWIzMmFjMjdiNGE1YzhhZTE4YmM0ZjA0MDM4ZWYiLCJwIjoiZXhjZWwtamlyYSJ9" TargetMode="External"/><Relationship Id="rId377" Type="http://schemas.openxmlformats.org/officeDocument/2006/relationships/hyperlink" Target="https://astm.atlassian.net/browse/MEM-17259?atlOrigin=eyJpIjoiMjBhNWIzMmFjMjdiNGE1YzhhZTE4YmM0ZjA0MDM4ZWYiLCJwIjoiZXhjZWwtamlyYSJ9" TargetMode="External"/><Relationship Id="rId500" Type="http://schemas.openxmlformats.org/officeDocument/2006/relationships/hyperlink" Target="https://astm.atlassian.net/browse/MEM-14953?atlOrigin=eyJpIjoiMjBhNWIzMmFjMjdiNGE1YzhhZTE4YmM0ZjA0MDM4ZWYiLCJwIjoiZXhjZWwtamlyYSJ9" TargetMode="External"/><Relationship Id="rId584" Type="http://schemas.openxmlformats.org/officeDocument/2006/relationships/hyperlink" Target="https://astm.atlassian.net/browse/MEM-13258?atlOrigin=eyJpIjoiMjBhNWIzMmFjMjdiNGE1YzhhZTE4YmM0ZjA0MDM4ZWYiLCJwIjoiZXhjZWwtamlyYSJ9" TargetMode="External"/><Relationship Id="rId805" Type="http://schemas.openxmlformats.org/officeDocument/2006/relationships/hyperlink" Target="https://astm.atlassian.net/browse/MEM-9090?atlOrigin=eyJpIjoiMjBhNWIzMmFjMjdiNGE1YzhhZTE4YmM0ZjA0MDM4ZWYiLCJwIjoiZXhjZWwtamlyYSJ9" TargetMode="External"/><Relationship Id="rId5" Type="http://schemas.openxmlformats.org/officeDocument/2006/relationships/hyperlink" Target="https://astm.atlassian.net/browse/MIG-4003?atlOrigin=eyJpIjoiMjBhNWIzMmFjMjdiNGE1YzhhZTE4YmM0ZjA0MDM4ZWYiLCJwIjoiZXhjZWwtamlyYSJ9" TargetMode="External"/><Relationship Id="rId237" Type="http://schemas.openxmlformats.org/officeDocument/2006/relationships/hyperlink" Target="https://astm.atlassian.net/browse/MEM-19528?atlOrigin=eyJpIjoiMjBhNWIzMmFjMjdiNGE1YzhhZTE4YmM0ZjA0MDM4ZWYiLCJwIjoiZXhjZWwtamlyYSJ9" TargetMode="External"/><Relationship Id="rId791" Type="http://schemas.openxmlformats.org/officeDocument/2006/relationships/hyperlink" Target="https://astm.atlassian.net/browse/MEM-9364?atlOrigin=eyJpIjoiMjBhNWIzMmFjMjdiNGE1YzhhZTE4YmM0ZjA0MDM4ZWYiLCJwIjoiZXhjZWwtamlyYSJ9" TargetMode="External"/><Relationship Id="rId889" Type="http://schemas.openxmlformats.org/officeDocument/2006/relationships/hyperlink" Target="https://astm.atlassian.net/browse/MEM-1356?atlOrigin=eyJpIjoiMjBhNWIzMmFjMjdiNGE1YzhhZTE4YmM0ZjA0MDM4ZWYiLCJwIjoiZXhjZWwtamlyYSJ9" TargetMode="External"/><Relationship Id="rId444" Type="http://schemas.openxmlformats.org/officeDocument/2006/relationships/hyperlink" Target="https://astm.atlassian.net/browse/MEM-15497?atlOrigin=eyJpIjoiMjBhNWIzMmFjMjdiNGE1YzhhZTE4YmM0ZjA0MDM4ZWYiLCJwIjoiZXhjZWwtamlyYSJ9" TargetMode="External"/><Relationship Id="rId651" Type="http://schemas.openxmlformats.org/officeDocument/2006/relationships/hyperlink" Target="https://astm.atlassian.net/browse/MEM-11588?atlOrigin=eyJpIjoiMjBhNWIzMmFjMjdiNGE1YzhhZTE4YmM0ZjA0MDM4ZWYiLCJwIjoiZXhjZWwtamlyYSJ9" TargetMode="External"/><Relationship Id="rId749" Type="http://schemas.openxmlformats.org/officeDocument/2006/relationships/hyperlink" Target="https://astm.atlassian.net/browse/MEM-10296?atlOrigin=eyJpIjoiMjBhNWIzMmFjMjdiNGE1YzhhZTE4YmM0ZjA0MDM4ZWYiLCJwIjoiZXhjZWwtamlyYSJ9" TargetMode="External"/><Relationship Id="rId290" Type="http://schemas.openxmlformats.org/officeDocument/2006/relationships/hyperlink" Target="https://astm.atlassian.net/browse/MEM-18753?atlOrigin=eyJpIjoiMjBhNWIzMmFjMjdiNGE1YzhhZTE4YmM0ZjA0MDM4ZWYiLCJwIjoiZXhjZWwtamlyYSJ9" TargetMode="External"/><Relationship Id="rId304" Type="http://schemas.openxmlformats.org/officeDocument/2006/relationships/hyperlink" Target="https://astm.atlassian.net/browse/MEM-18555?atlOrigin=eyJpIjoiMjBhNWIzMmFjMjdiNGE1YzhhZTE4YmM0ZjA0MDM4ZWYiLCJwIjoiZXhjZWwtamlyYSJ9" TargetMode="External"/><Relationship Id="rId388" Type="http://schemas.openxmlformats.org/officeDocument/2006/relationships/hyperlink" Target="https://astm.atlassian.net/browse/MEM-16794?atlOrigin=eyJpIjoiMjBhNWIzMmFjMjdiNGE1YzhhZTE4YmM0ZjA0MDM4ZWYiLCJwIjoiZXhjZWwtamlyYSJ9" TargetMode="External"/><Relationship Id="rId511" Type="http://schemas.openxmlformats.org/officeDocument/2006/relationships/hyperlink" Target="https://astm.atlassian.net/browse/MEM-14722?atlOrigin=eyJpIjoiMjBhNWIzMmFjMjdiNGE1YzhhZTE4YmM0ZjA0MDM4ZWYiLCJwIjoiZXhjZWwtamlyYSJ9" TargetMode="External"/><Relationship Id="rId609" Type="http://schemas.openxmlformats.org/officeDocument/2006/relationships/hyperlink" Target="https://astm.atlassian.net/browse/MEM-12487?atlOrigin=eyJpIjoiMjBhNWIzMmFjMjdiNGE1YzhhZTE4YmM0ZjA0MDM4ZWYiLCJwIjoiZXhjZWwtamlyYSJ9" TargetMode="External"/><Relationship Id="rId85" Type="http://schemas.openxmlformats.org/officeDocument/2006/relationships/hyperlink" Target="https://astm.atlassian.net/browse/MIG-2466?atlOrigin=eyJpIjoiMjBhNWIzMmFjMjdiNGE1YzhhZTE4YmM0ZjA0MDM4ZWYiLCJwIjoiZXhjZWwtamlyYSJ9" TargetMode="External"/><Relationship Id="rId150" Type="http://schemas.openxmlformats.org/officeDocument/2006/relationships/hyperlink" Target="https://astm.atlassian.net/browse/MIG-1166?atlOrigin=eyJpIjoiMjBhNWIzMmFjMjdiNGE1YzhhZTE4YmM0ZjA0MDM4ZWYiLCJwIjoiZXhjZWwtamlyYSJ9" TargetMode="External"/><Relationship Id="rId595" Type="http://schemas.openxmlformats.org/officeDocument/2006/relationships/hyperlink" Target="https://astm.atlassian.net/browse/MEM-12893?atlOrigin=eyJpIjoiMjBhNWIzMmFjMjdiNGE1YzhhZTE4YmM0ZjA0MDM4ZWYiLCJwIjoiZXhjZWwtamlyYSJ9" TargetMode="External"/><Relationship Id="rId816" Type="http://schemas.openxmlformats.org/officeDocument/2006/relationships/hyperlink" Target="https://astm.atlassian.net/browse/MEM-9035?atlOrigin=eyJpIjoiMjBhNWIzMmFjMjdiNGE1YzhhZTE4YmM0ZjA0MDM4ZWYiLCJwIjoiZXhjZWwtamlyYSJ9" TargetMode="External"/><Relationship Id="rId248" Type="http://schemas.openxmlformats.org/officeDocument/2006/relationships/hyperlink" Target="https://astm.atlassian.net/browse/MEM-19362?atlOrigin=eyJpIjoiMjBhNWIzMmFjMjdiNGE1YzhhZTE4YmM0ZjA0MDM4ZWYiLCJwIjoiZXhjZWwtamlyYSJ9" TargetMode="External"/><Relationship Id="rId455" Type="http://schemas.openxmlformats.org/officeDocument/2006/relationships/hyperlink" Target="https://astm.atlassian.net/browse/MEM-15378?atlOrigin=eyJpIjoiMjBhNWIzMmFjMjdiNGE1YzhhZTE4YmM0ZjA0MDM4ZWYiLCJwIjoiZXhjZWwtamlyYSJ9" TargetMode="External"/><Relationship Id="rId662" Type="http://schemas.openxmlformats.org/officeDocument/2006/relationships/hyperlink" Target="https://astm.atlassian.net/browse/MEM-11426?atlOrigin=eyJpIjoiMjBhNWIzMmFjMjdiNGE1YzhhZTE4YmM0ZjA0MDM4ZWYiLCJwIjoiZXhjZWwtamlyYSJ9" TargetMode="External"/><Relationship Id="rId12" Type="http://schemas.openxmlformats.org/officeDocument/2006/relationships/hyperlink" Target="https://astm.atlassian.net/browse/MIG-3876?atlOrigin=eyJpIjoiMjBhNWIzMmFjMjdiNGE1YzhhZTE4YmM0ZjA0MDM4ZWYiLCJwIjoiZXhjZWwtamlyYSJ9" TargetMode="External"/><Relationship Id="rId108" Type="http://schemas.openxmlformats.org/officeDocument/2006/relationships/hyperlink" Target="https://astm.atlassian.net/browse/MIG-2294?atlOrigin=eyJpIjoiMjBhNWIzMmFjMjdiNGE1YzhhZTE4YmM0ZjA0MDM4ZWYiLCJwIjoiZXhjZWwtamlyYSJ9" TargetMode="External"/><Relationship Id="rId315" Type="http://schemas.openxmlformats.org/officeDocument/2006/relationships/hyperlink" Target="https://astm.atlassian.net/browse/MEM-18475?atlOrigin=eyJpIjoiMjBhNWIzMmFjMjdiNGE1YzhhZTE4YmM0ZjA0MDM4ZWYiLCJwIjoiZXhjZWwtamlyYSJ9" TargetMode="External"/><Relationship Id="rId522" Type="http://schemas.openxmlformats.org/officeDocument/2006/relationships/hyperlink" Target="https://astm.atlassian.net/browse/MEM-14635?atlOrigin=eyJpIjoiMjBhNWIzMmFjMjdiNGE1YzhhZTE4YmM0ZjA0MDM4ZWYiLCJwIjoiZXhjZWwtamlyYSJ9" TargetMode="External"/><Relationship Id="rId96" Type="http://schemas.openxmlformats.org/officeDocument/2006/relationships/hyperlink" Target="https://astm.atlassian.net/browse/MIG-2370?atlOrigin=eyJpIjoiMjBhNWIzMmFjMjdiNGE1YzhhZTE4YmM0ZjA0MDM4ZWYiLCJwIjoiZXhjZWwtamlyYSJ9" TargetMode="External"/><Relationship Id="rId161" Type="http://schemas.openxmlformats.org/officeDocument/2006/relationships/hyperlink" Target="https://astm.atlassian.net/browse/MIG-788?atlOrigin=eyJpIjoiMjBhNWIzMmFjMjdiNGE1YzhhZTE4YmM0ZjA0MDM4ZWYiLCJwIjoiZXhjZWwtamlyYSJ9" TargetMode="External"/><Relationship Id="rId399" Type="http://schemas.openxmlformats.org/officeDocument/2006/relationships/hyperlink" Target="https://astm.atlassian.net/browse/MEM-16576?atlOrigin=eyJpIjoiMjBhNWIzMmFjMjdiNGE1YzhhZTE4YmM0ZjA0MDM4ZWYiLCJwIjoiZXhjZWwtamlyYSJ9" TargetMode="External"/><Relationship Id="rId827" Type="http://schemas.openxmlformats.org/officeDocument/2006/relationships/hyperlink" Target="https://astm.atlassian.net/browse/MEM-8694?atlOrigin=eyJpIjoiMjBhNWIzMmFjMjdiNGE1YzhhZTE4YmM0ZjA0MDM4ZWYiLCJwIjoiZXhjZWwtamlyYSJ9" TargetMode="External"/><Relationship Id="rId259" Type="http://schemas.openxmlformats.org/officeDocument/2006/relationships/hyperlink" Target="https://astm.atlassian.net/browse/MEM-19217?atlOrigin=eyJpIjoiMjBhNWIzMmFjMjdiNGE1YzhhZTE4YmM0ZjA0MDM4ZWYiLCJwIjoiZXhjZWwtamlyYSJ9" TargetMode="External"/><Relationship Id="rId466" Type="http://schemas.openxmlformats.org/officeDocument/2006/relationships/hyperlink" Target="https://astm.atlassian.net/browse/MEM-15146?atlOrigin=eyJpIjoiMjBhNWIzMmFjMjdiNGE1YzhhZTE4YmM0ZjA0MDM4ZWYiLCJwIjoiZXhjZWwtamlyYSJ9" TargetMode="External"/><Relationship Id="rId673" Type="http://schemas.openxmlformats.org/officeDocument/2006/relationships/hyperlink" Target="https://astm.atlassian.net/browse/MEM-11373?atlOrigin=eyJpIjoiMjBhNWIzMmFjMjdiNGE1YzhhZTE4YmM0ZjA0MDM4ZWYiLCJwIjoiZXhjZWwtamlyYSJ9" TargetMode="External"/><Relationship Id="rId880" Type="http://schemas.openxmlformats.org/officeDocument/2006/relationships/hyperlink" Target="https://astm.atlassian.net/browse/MEM-1643?atlOrigin=eyJpIjoiMjBhNWIzMmFjMjdiNGE1YzhhZTE4YmM0ZjA0MDM4ZWYiLCJwIjoiZXhjZWwtamlyYSJ9" TargetMode="External"/><Relationship Id="rId23" Type="http://schemas.openxmlformats.org/officeDocument/2006/relationships/hyperlink" Target="https://astm.atlassian.net/browse/MIG-3356?atlOrigin=eyJpIjoiMjBhNWIzMmFjMjdiNGE1YzhhZTE4YmM0ZjA0MDM4ZWYiLCJwIjoiZXhjZWwtamlyYSJ9" TargetMode="External"/><Relationship Id="rId119" Type="http://schemas.openxmlformats.org/officeDocument/2006/relationships/hyperlink" Target="https://astm.atlassian.net/browse/MIG-2165?atlOrigin=eyJpIjoiMjBhNWIzMmFjMjdiNGE1YzhhZTE4YmM0ZjA0MDM4ZWYiLCJwIjoiZXhjZWwtamlyYSJ9" TargetMode="External"/><Relationship Id="rId326" Type="http://schemas.openxmlformats.org/officeDocument/2006/relationships/hyperlink" Target="https://astm.atlassian.net/browse/MEM-18281?atlOrigin=eyJpIjoiMjBhNWIzMmFjMjdiNGE1YzhhZTE4YmM0ZjA0MDM4ZWYiLCJwIjoiZXhjZWwtamlyYSJ9" TargetMode="External"/><Relationship Id="rId533" Type="http://schemas.openxmlformats.org/officeDocument/2006/relationships/hyperlink" Target="https://astm.atlassian.net/browse/MEM-14173?atlOrigin=eyJpIjoiMjBhNWIzMmFjMjdiNGE1YzhhZTE4YmM0ZjA0MDM4ZWYiLCJwIjoiZXhjZWwtamlyYSJ9" TargetMode="External"/><Relationship Id="rId740" Type="http://schemas.openxmlformats.org/officeDocument/2006/relationships/hyperlink" Target="https://astm.atlassian.net/browse/MEM-10318?atlOrigin=eyJpIjoiMjBhNWIzMmFjMjdiNGE1YzhhZTE4YmM0ZjA0MDM4ZWYiLCJwIjoiZXhjZWwtamlyYSJ9" TargetMode="External"/><Relationship Id="rId838" Type="http://schemas.openxmlformats.org/officeDocument/2006/relationships/hyperlink" Target="https://astm.atlassian.net/browse/MEM-8562?atlOrigin=eyJpIjoiMjBhNWIzMmFjMjdiNGE1YzhhZTE4YmM0ZjA0MDM4ZWYiLCJwIjoiZXhjZWwtamlyYSJ9" TargetMode="External"/><Relationship Id="rId172" Type="http://schemas.openxmlformats.org/officeDocument/2006/relationships/hyperlink" Target="https://astm.atlassian.net/browse/MIG-491?atlOrigin=eyJpIjoiMjBhNWIzMmFjMjdiNGE1YzhhZTE4YmM0ZjA0MDM4ZWYiLCJwIjoiZXhjZWwtamlyYSJ9" TargetMode="External"/><Relationship Id="rId477" Type="http://schemas.openxmlformats.org/officeDocument/2006/relationships/hyperlink" Target="https://astm.atlassian.net/browse/MEM-15111?atlOrigin=eyJpIjoiMjBhNWIzMmFjMjdiNGE1YzhhZTE4YmM0ZjA0MDM4ZWYiLCJwIjoiZXhjZWwtamlyYSJ9" TargetMode="External"/><Relationship Id="rId600" Type="http://schemas.openxmlformats.org/officeDocument/2006/relationships/hyperlink" Target="https://astm.atlassian.net/browse/MEM-12879?atlOrigin=eyJpIjoiMjBhNWIzMmFjMjdiNGE1YzhhZTE4YmM0ZjA0MDM4ZWYiLCJwIjoiZXhjZWwtamlyYSJ9" TargetMode="External"/><Relationship Id="rId684" Type="http://schemas.openxmlformats.org/officeDocument/2006/relationships/hyperlink" Target="https://astm.atlassian.net/browse/MEM-10999?atlOrigin=eyJpIjoiMjBhNWIzMmFjMjdiNGE1YzhhZTE4YmM0ZjA0MDM4ZWYiLCJwIjoiZXhjZWwtamlyYSJ9" TargetMode="External"/><Relationship Id="rId337" Type="http://schemas.openxmlformats.org/officeDocument/2006/relationships/hyperlink" Target="https://astm.atlassian.net/browse/MEM-18096?atlOrigin=eyJpIjoiMjBhNWIzMmFjMjdiNGE1YzhhZTE4YmM0ZjA0MDM4ZWYiLCJwIjoiZXhjZWwtamlyYSJ9" TargetMode="External"/><Relationship Id="rId891" Type="http://schemas.openxmlformats.org/officeDocument/2006/relationships/hyperlink" Target="https://astm.atlassian.net/browse/MEM-1354?atlOrigin=eyJpIjoiMjBhNWIzMmFjMjdiNGE1YzhhZTE4YmM0ZjA0MDM4ZWYiLCJwIjoiZXhjZWwtamlyYSJ9" TargetMode="External"/><Relationship Id="rId905" Type="http://schemas.openxmlformats.org/officeDocument/2006/relationships/hyperlink" Target="https://astm.atlassian.net/browse/MEM-1117?atlOrigin=eyJpIjoiMjBhNWIzMmFjMjdiNGE1YzhhZTE4YmM0ZjA0MDM4ZWYiLCJwIjoiZXhjZWwtamlyYSJ9" TargetMode="External"/><Relationship Id="rId34" Type="http://schemas.openxmlformats.org/officeDocument/2006/relationships/hyperlink" Target="https://astm.atlassian.net/browse/MIG-3055?atlOrigin=eyJpIjoiMjBhNWIzMmFjMjdiNGE1YzhhZTE4YmM0ZjA0MDM4ZWYiLCJwIjoiZXhjZWwtamlyYSJ9" TargetMode="External"/><Relationship Id="rId544" Type="http://schemas.openxmlformats.org/officeDocument/2006/relationships/hyperlink" Target="https://astm.atlassian.net/browse/MEM-14041?atlOrigin=eyJpIjoiMjBhNWIzMmFjMjdiNGE1YzhhZTE4YmM0ZjA0MDM4ZWYiLCJwIjoiZXhjZWwtamlyYSJ9" TargetMode="External"/><Relationship Id="rId751" Type="http://schemas.openxmlformats.org/officeDocument/2006/relationships/hyperlink" Target="https://astm.atlassian.net/browse/MEM-10293?atlOrigin=eyJpIjoiMjBhNWIzMmFjMjdiNGE1YzhhZTE4YmM0ZjA0MDM4ZWYiLCJwIjoiZXhjZWwtamlyYSJ9" TargetMode="External"/><Relationship Id="rId849" Type="http://schemas.openxmlformats.org/officeDocument/2006/relationships/hyperlink" Target="https://astm.atlassian.net/browse/MEM-8494?atlOrigin=eyJpIjoiMjBhNWIzMmFjMjdiNGE1YzhhZTE4YmM0ZjA0MDM4ZWYiLCJwIjoiZXhjZWwtamlyYSJ9" TargetMode="External"/><Relationship Id="rId183" Type="http://schemas.openxmlformats.org/officeDocument/2006/relationships/hyperlink" Target="https://astm.atlassian.net/browse/MEM-20587?atlOrigin=eyJpIjoiMjBhNWIzMmFjMjdiNGE1YzhhZTE4YmM0ZjA0MDM4ZWYiLCJwIjoiZXhjZWwtamlyYSJ9" TargetMode="External"/><Relationship Id="rId390" Type="http://schemas.openxmlformats.org/officeDocument/2006/relationships/hyperlink" Target="https://astm.atlassian.net/browse/MEM-16703?atlOrigin=eyJpIjoiMjBhNWIzMmFjMjdiNGE1YzhhZTE4YmM0ZjA0MDM4ZWYiLCJwIjoiZXhjZWwtamlyYSJ9" TargetMode="External"/><Relationship Id="rId404" Type="http://schemas.openxmlformats.org/officeDocument/2006/relationships/hyperlink" Target="https://astm.atlassian.net/browse/MEM-16426?atlOrigin=eyJpIjoiMjBhNWIzMmFjMjdiNGE1YzhhZTE4YmM0ZjA0MDM4ZWYiLCJwIjoiZXhjZWwtamlyYSJ9" TargetMode="External"/><Relationship Id="rId611" Type="http://schemas.openxmlformats.org/officeDocument/2006/relationships/hyperlink" Target="https://astm.atlassian.net/browse/MEM-12427?atlOrigin=eyJpIjoiMjBhNWIzMmFjMjdiNGE1YzhhZTE4YmM0ZjA0MDM4ZWYiLCJwIjoiZXhjZWwtamlyYSJ9" TargetMode="External"/><Relationship Id="rId250" Type="http://schemas.openxmlformats.org/officeDocument/2006/relationships/hyperlink" Target="https://astm.atlassian.net/browse/MEM-19325?atlOrigin=eyJpIjoiMjBhNWIzMmFjMjdiNGE1YzhhZTE4YmM0ZjA0MDM4ZWYiLCJwIjoiZXhjZWwtamlyYSJ9" TargetMode="External"/><Relationship Id="rId488" Type="http://schemas.openxmlformats.org/officeDocument/2006/relationships/hyperlink" Target="https://astm.atlassian.net/browse/MEM-15057?atlOrigin=eyJpIjoiMjBhNWIzMmFjMjdiNGE1YzhhZTE4YmM0ZjA0MDM4ZWYiLCJwIjoiZXhjZWwtamlyYSJ9" TargetMode="External"/><Relationship Id="rId695" Type="http://schemas.openxmlformats.org/officeDocument/2006/relationships/hyperlink" Target="https://astm.atlassian.net/browse/MEM-10954?atlOrigin=eyJpIjoiMjBhNWIzMmFjMjdiNGE1YzhhZTE4YmM0ZjA0MDM4ZWYiLCJwIjoiZXhjZWwtamlyYSJ9" TargetMode="External"/><Relationship Id="rId709" Type="http://schemas.openxmlformats.org/officeDocument/2006/relationships/hyperlink" Target="https://astm.atlassian.net/browse/MEM-10782?atlOrigin=eyJpIjoiMjBhNWIzMmFjMjdiNGE1YzhhZTE4YmM0ZjA0MDM4ZWYiLCJwIjoiZXhjZWwtamlyYSJ9" TargetMode="External"/><Relationship Id="rId916" Type="http://schemas.openxmlformats.org/officeDocument/2006/relationships/hyperlink" Target="https://astm.atlassian.net/browse/COR-6889?atlOrigin=eyJpIjoiMjBhNWIzMmFjMjdiNGE1YzhhZTE4YmM0ZjA0MDM4ZWYiLCJwIjoiZXhjZWwtamlyYSJ9" TargetMode="External"/><Relationship Id="rId45" Type="http://schemas.openxmlformats.org/officeDocument/2006/relationships/hyperlink" Target="https://astm.atlassian.net/browse/MIG-2989?atlOrigin=eyJpIjoiMjBhNWIzMmFjMjdiNGE1YzhhZTE4YmM0ZjA0MDM4ZWYiLCJwIjoiZXhjZWwtamlyYSJ9" TargetMode="External"/><Relationship Id="rId110" Type="http://schemas.openxmlformats.org/officeDocument/2006/relationships/hyperlink" Target="https://astm.atlassian.net/browse/MIG-2279?atlOrigin=eyJpIjoiMjBhNWIzMmFjMjdiNGE1YzhhZTE4YmM0ZjA0MDM4ZWYiLCJwIjoiZXhjZWwtamlyYSJ9" TargetMode="External"/><Relationship Id="rId348" Type="http://schemas.openxmlformats.org/officeDocument/2006/relationships/hyperlink" Target="https://astm.atlassian.net/browse/MEM-17985?atlOrigin=eyJpIjoiMjBhNWIzMmFjMjdiNGE1YzhhZTE4YmM0ZjA0MDM4ZWYiLCJwIjoiZXhjZWwtamlyYSJ9" TargetMode="External"/><Relationship Id="rId555" Type="http://schemas.openxmlformats.org/officeDocument/2006/relationships/hyperlink" Target="https://astm.atlassian.net/browse/MEM-13950?atlOrigin=eyJpIjoiMjBhNWIzMmFjMjdiNGE1YzhhZTE4YmM0ZjA0MDM4ZWYiLCJwIjoiZXhjZWwtamlyYSJ9" TargetMode="External"/><Relationship Id="rId762" Type="http://schemas.openxmlformats.org/officeDocument/2006/relationships/hyperlink" Target="https://astm.atlassian.net/browse/MEM-10141?atlOrigin=eyJpIjoiMjBhNWIzMmFjMjdiNGE1YzhhZTE4YmM0ZjA0MDM4ZWYiLCJwIjoiZXhjZWwtamlyYSJ9" TargetMode="External"/><Relationship Id="rId194" Type="http://schemas.openxmlformats.org/officeDocument/2006/relationships/hyperlink" Target="https://astm.atlassian.net/browse/MEM-20437?atlOrigin=eyJpIjoiMjBhNWIzMmFjMjdiNGE1YzhhZTE4YmM0ZjA0MDM4ZWYiLCJwIjoiZXhjZWwtamlyYSJ9" TargetMode="External"/><Relationship Id="rId208" Type="http://schemas.openxmlformats.org/officeDocument/2006/relationships/hyperlink" Target="https://astm.atlassian.net/browse/MEM-20125?atlOrigin=eyJpIjoiMjBhNWIzMmFjMjdiNGE1YzhhZTE4YmM0ZjA0MDM4ZWYiLCJwIjoiZXhjZWwtamlyYSJ9" TargetMode="External"/><Relationship Id="rId415" Type="http://schemas.openxmlformats.org/officeDocument/2006/relationships/hyperlink" Target="https://astm.atlassian.net/browse/MEM-16212?atlOrigin=eyJpIjoiMjBhNWIzMmFjMjdiNGE1YzhhZTE4YmM0ZjA0MDM4ZWYiLCJwIjoiZXhjZWwtamlyYSJ9" TargetMode="External"/><Relationship Id="rId622" Type="http://schemas.openxmlformats.org/officeDocument/2006/relationships/hyperlink" Target="https://astm.atlassian.net/browse/MEM-12249?atlOrigin=eyJpIjoiMjBhNWIzMmFjMjdiNGE1YzhhZTE4YmM0ZjA0MDM4ZWYiLCJwIjoiZXhjZWwtamlyYSJ9" TargetMode="External"/><Relationship Id="rId261" Type="http://schemas.openxmlformats.org/officeDocument/2006/relationships/hyperlink" Target="https://astm.atlassian.net/browse/MEM-19206?atlOrigin=eyJpIjoiMjBhNWIzMmFjMjdiNGE1YzhhZTE4YmM0ZjA0MDM4ZWYiLCJwIjoiZXhjZWwtamlyYSJ9" TargetMode="External"/><Relationship Id="rId499" Type="http://schemas.openxmlformats.org/officeDocument/2006/relationships/hyperlink" Target="https://astm.atlassian.net/browse/MEM-14960?atlOrigin=eyJpIjoiMjBhNWIzMmFjMjdiNGE1YzhhZTE4YmM0ZjA0MDM4ZWYiLCJwIjoiZXhjZWwtamlyYSJ9" TargetMode="External"/><Relationship Id="rId927" Type="http://schemas.openxmlformats.org/officeDocument/2006/relationships/hyperlink" Target="https://astm.atlassian.net/browse/COR-3245?atlOrigin=eyJpIjoiMjBhNWIzMmFjMjdiNGE1YzhhZTE4YmM0ZjA0MDM4ZWYiLCJwIjoiZXhjZWwtamlyYSJ9" TargetMode="External"/><Relationship Id="rId56" Type="http://schemas.openxmlformats.org/officeDocument/2006/relationships/hyperlink" Target="https://astm.atlassian.net/browse/MIG-2907?atlOrigin=eyJpIjoiMjBhNWIzMmFjMjdiNGE1YzhhZTE4YmM0ZjA0MDM4ZWYiLCJwIjoiZXhjZWwtamlyYSJ9" TargetMode="External"/><Relationship Id="rId359" Type="http://schemas.openxmlformats.org/officeDocument/2006/relationships/hyperlink" Target="https://astm.atlassian.net/browse/MEM-17594?atlOrigin=eyJpIjoiMjBhNWIzMmFjMjdiNGE1YzhhZTE4YmM0ZjA0MDM4ZWYiLCJwIjoiZXhjZWwtamlyYSJ9" TargetMode="External"/><Relationship Id="rId566" Type="http://schemas.openxmlformats.org/officeDocument/2006/relationships/hyperlink" Target="https://astm.atlassian.net/browse/MEM-13504?atlOrigin=eyJpIjoiMjBhNWIzMmFjMjdiNGE1YzhhZTE4YmM0ZjA0MDM4ZWYiLCJwIjoiZXhjZWwtamlyYSJ9" TargetMode="External"/><Relationship Id="rId773" Type="http://schemas.openxmlformats.org/officeDocument/2006/relationships/hyperlink" Target="https://astm.atlassian.net/browse/MEM-9738?atlOrigin=eyJpIjoiMjBhNWIzMmFjMjdiNGE1YzhhZTE4YmM0ZjA0MDM4ZWYiLCJwIjoiZXhjZWwtamlyYSJ9" TargetMode="External"/><Relationship Id="rId121" Type="http://schemas.openxmlformats.org/officeDocument/2006/relationships/hyperlink" Target="https://astm.atlassian.net/browse/MIG-1784?atlOrigin=eyJpIjoiMjBhNWIzMmFjMjdiNGE1YzhhZTE4YmM0ZjA0MDM4ZWYiLCJwIjoiZXhjZWwtamlyYSJ9" TargetMode="External"/><Relationship Id="rId219" Type="http://schemas.openxmlformats.org/officeDocument/2006/relationships/hyperlink" Target="https://astm.atlassian.net/browse/MEM-19942?atlOrigin=eyJpIjoiMjBhNWIzMmFjMjdiNGE1YzhhZTE4YmM0ZjA0MDM4ZWYiLCJwIjoiZXhjZWwtamlyYSJ9" TargetMode="External"/><Relationship Id="rId426" Type="http://schemas.openxmlformats.org/officeDocument/2006/relationships/hyperlink" Target="https://astm.atlassian.net/browse/MEM-15863?atlOrigin=eyJpIjoiMjBhNWIzMmFjMjdiNGE1YzhhZTE4YmM0ZjA0MDM4ZWYiLCJwIjoiZXhjZWwtamlyYSJ9" TargetMode="External"/><Relationship Id="rId633" Type="http://schemas.openxmlformats.org/officeDocument/2006/relationships/hyperlink" Target="https://astm.atlassian.net/browse/MEM-12044?atlOrigin=eyJpIjoiMjBhNWIzMmFjMjdiNGE1YzhhZTE4YmM0ZjA0MDM4ZWYiLCJwIjoiZXhjZWwtamlyYSJ9" TargetMode="External"/><Relationship Id="rId840" Type="http://schemas.openxmlformats.org/officeDocument/2006/relationships/hyperlink" Target="https://astm.atlassian.net/browse/MEM-8519?atlOrigin=eyJpIjoiMjBhNWIzMmFjMjdiNGE1YzhhZTE4YmM0ZjA0MDM4ZWYiLCJwIjoiZXhjZWwtamlyYSJ9" TargetMode="External"/><Relationship Id="rId938" Type="http://schemas.openxmlformats.org/officeDocument/2006/relationships/hyperlink" Target="https://astm.atlassian.net/browse/COR-1903?atlOrigin=eyJpIjoiMjBhNWIzMmFjMjdiNGE1YzhhZTE4YmM0ZjA0MDM4ZWYiLCJwIjoiZXhjZWwtamlyYSJ9" TargetMode="External"/><Relationship Id="rId67" Type="http://schemas.openxmlformats.org/officeDocument/2006/relationships/hyperlink" Target="https://astm.atlassian.net/browse/MIG-2745?atlOrigin=eyJpIjoiMjBhNWIzMmFjMjdiNGE1YzhhZTE4YmM0ZjA0MDM4ZWYiLCJwIjoiZXhjZWwtamlyYSJ9" TargetMode="External"/><Relationship Id="rId272" Type="http://schemas.openxmlformats.org/officeDocument/2006/relationships/hyperlink" Target="https://astm.atlassian.net/browse/MEM-18982?atlOrigin=eyJpIjoiMjBhNWIzMmFjMjdiNGE1YzhhZTE4YmM0ZjA0MDM4ZWYiLCJwIjoiZXhjZWwtamlyYSJ9" TargetMode="External"/><Relationship Id="rId577" Type="http://schemas.openxmlformats.org/officeDocument/2006/relationships/hyperlink" Target="https://astm.atlassian.net/browse/MEM-13446?atlOrigin=eyJpIjoiMjBhNWIzMmFjMjdiNGE1YzhhZTE4YmM0ZjA0MDM4ZWYiLCJwIjoiZXhjZWwtamlyYSJ9" TargetMode="External"/><Relationship Id="rId700" Type="http://schemas.openxmlformats.org/officeDocument/2006/relationships/hyperlink" Target="https://astm.atlassian.net/browse/MEM-10905?atlOrigin=eyJpIjoiMjBhNWIzMmFjMjdiNGE1YzhhZTE4YmM0ZjA0MDM4ZWYiLCJwIjoiZXhjZWwtamlyYSJ9" TargetMode="External"/><Relationship Id="rId132" Type="http://schemas.openxmlformats.org/officeDocument/2006/relationships/hyperlink" Target="https://astm.atlassian.net/browse/MIG-1498?atlOrigin=eyJpIjoiMjBhNWIzMmFjMjdiNGE1YzhhZTE4YmM0ZjA0MDM4ZWYiLCJwIjoiZXhjZWwtamlyYSJ9" TargetMode="External"/><Relationship Id="rId784" Type="http://schemas.openxmlformats.org/officeDocument/2006/relationships/hyperlink" Target="https://astm.atlassian.net/browse/MEM-9717?atlOrigin=eyJpIjoiMjBhNWIzMmFjMjdiNGE1YzhhZTE4YmM0ZjA0MDM4ZWYiLCJwIjoiZXhjZWwtamlyYSJ9" TargetMode="External"/><Relationship Id="rId437" Type="http://schemas.openxmlformats.org/officeDocument/2006/relationships/hyperlink" Target="https://astm.atlassian.net/browse/MEM-15730?atlOrigin=eyJpIjoiMjBhNWIzMmFjMjdiNGE1YzhhZTE4YmM0ZjA0MDM4ZWYiLCJwIjoiZXhjZWwtamlyYSJ9" TargetMode="External"/><Relationship Id="rId644" Type="http://schemas.openxmlformats.org/officeDocument/2006/relationships/hyperlink" Target="https://astm.atlassian.net/browse/MEM-11841?atlOrigin=eyJpIjoiMjBhNWIzMmFjMjdiNGE1YzhhZTE4YmM0ZjA0MDM4ZWYiLCJwIjoiZXhjZWwtamlyYSJ9" TargetMode="External"/><Relationship Id="rId851" Type="http://schemas.openxmlformats.org/officeDocument/2006/relationships/hyperlink" Target="https://astm.atlassian.net/browse/MEM-8456?atlOrigin=eyJpIjoiMjBhNWIzMmFjMjdiNGE1YzhhZTE4YmM0ZjA0MDM4ZWYiLCJwIjoiZXhjZWwtamlyYSJ9" TargetMode="External"/><Relationship Id="rId283" Type="http://schemas.openxmlformats.org/officeDocument/2006/relationships/hyperlink" Target="https://astm.atlassian.net/browse/MEM-18866?atlOrigin=eyJpIjoiMjBhNWIzMmFjMjdiNGE1YzhhZTE4YmM0ZjA0MDM4ZWYiLCJwIjoiZXhjZWwtamlyYSJ9" TargetMode="External"/><Relationship Id="rId490" Type="http://schemas.openxmlformats.org/officeDocument/2006/relationships/hyperlink" Target="https://astm.atlassian.net/browse/MEM-15043?atlOrigin=eyJpIjoiMjBhNWIzMmFjMjdiNGE1YzhhZTE4YmM0ZjA0MDM4ZWYiLCJwIjoiZXhjZWwtamlyYSJ9" TargetMode="External"/><Relationship Id="rId504" Type="http://schemas.openxmlformats.org/officeDocument/2006/relationships/hyperlink" Target="https://astm.atlassian.net/browse/MEM-14908?atlOrigin=eyJpIjoiMjBhNWIzMmFjMjdiNGE1YzhhZTE4YmM0ZjA0MDM4ZWYiLCJwIjoiZXhjZWwtamlyYSJ9" TargetMode="External"/><Relationship Id="rId711" Type="http://schemas.openxmlformats.org/officeDocument/2006/relationships/hyperlink" Target="https://astm.atlassian.net/browse/MEM-10760?atlOrigin=eyJpIjoiMjBhNWIzMmFjMjdiNGE1YzhhZTE4YmM0ZjA0MDM4ZWYiLCJwIjoiZXhjZWwtamlyYSJ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DF299-2CB0-4188-9B04-856C734DC2DA}">
  <dimension ref="A2:M38"/>
  <sheetViews>
    <sheetView tabSelected="1" topLeftCell="A7" workbookViewId="0">
      <selection activeCell="F9" sqref="F9"/>
    </sheetView>
  </sheetViews>
  <sheetFormatPr defaultRowHeight="15" x14ac:dyDescent="0.25"/>
  <cols>
    <col min="1" max="1" width="18.5703125" bestFit="1" customWidth="1"/>
    <col min="2" max="2" width="17.85546875" bestFit="1" customWidth="1"/>
    <col min="3" max="3" width="6.28515625" bestFit="1" customWidth="1"/>
    <col min="4" max="4" width="6.42578125" bestFit="1" customWidth="1"/>
    <col min="5" max="5" width="9.85546875" bestFit="1" customWidth="1"/>
    <col min="6" max="6" width="11.28515625" bestFit="1" customWidth="1"/>
    <col min="7" max="7" width="20.42578125" customWidth="1"/>
    <col min="8" max="8" width="13.85546875" bestFit="1" customWidth="1"/>
    <col min="9" max="9" width="35.85546875" bestFit="1" customWidth="1"/>
    <col min="10" max="10" width="37.28515625" bestFit="1" customWidth="1"/>
    <col min="11" max="11" width="7.28515625" bestFit="1" customWidth="1"/>
    <col min="12" max="12" width="11.28515625" bestFit="1" customWidth="1"/>
    <col min="13" max="13" width="9.85546875" bestFit="1" customWidth="1"/>
    <col min="14" max="15" width="6.42578125" bestFit="1" customWidth="1"/>
    <col min="16" max="16" width="9.85546875" bestFit="1" customWidth="1"/>
    <col min="17" max="17" width="9.42578125" bestFit="1" customWidth="1"/>
    <col min="18" max="18" width="10.42578125" bestFit="1" customWidth="1"/>
    <col min="19" max="19" width="6.28515625" bestFit="1" customWidth="1"/>
    <col min="20" max="20" width="6.42578125" bestFit="1" customWidth="1"/>
    <col min="21" max="21" width="9.85546875" bestFit="1" customWidth="1"/>
    <col min="22" max="22" width="12.7109375" bestFit="1" customWidth="1"/>
    <col min="23" max="23" width="13.5703125" bestFit="1" customWidth="1"/>
    <col min="24" max="24" width="15.42578125" bestFit="1" customWidth="1"/>
    <col min="25" max="25" width="6.42578125" bestFit="1" customWidth="1"/>
    <col min="26" max="26" width="9.85546875" bestFit="1" customWidth="1"/>
    <col min="27" max="27" width="18.5703125" bestFit="1" customWidth="1"/>
    <col min="29" max="29" width="12.140625" bestFit="1" customWidth="1"/>
    <col min="30" max="30" width="11.28515625" bestFit="1" customWidth="1"/>
  </cols>
  <sheetData>
    <row r="2" spans="1:13" x14ac:dyDescent="0.25">
      <c r="A2" s="32" t="s">
        <v>2330</v>
      </c>
      <c r="B2" s="32"/>
      <c r="C2" s="32"/>
      <c r="D2" s="32"/>
      <c r="E2" s="32"/>
      <c r="F2" s="32"/>
      <c r="G2" s="32"/>
      <c r="H2" s="32"/>
    </row>
    <row r="3" spans="1:13" x14ac:dyDescent="0.25">
      <c r="A3" s="14" t="s">
        <v>1684</v>
      </c>
      <c r="B3" s="15" t="s">
        <v>1713</v>
      </c>
    </row>
    <row r="4" spans="1:13" x14ac:dyDescent="0.25">
      <c r="A4" s="14" t="s">
        <v>8</v>
      </c>
      <c r="B4" s="15" t="s">
        <v>1713</v>
      </c>
    </row>
    <row r="5" spans="1:13" x14ac:dyDescent="0.25">
      <c r="A5" s="14" t="s">
        <v>5</v>
      </c>
      <c r="B5" s="15" t="s">
        <v>1713</v>
      </c>
    </row>
    <row r="7" spans="1:13" x14ac:dyDescent="0.25">
      <c r="A7" s="14" t="s">
        <v>1758</v>
      </c>
      <c r="B7" s="14" t="s">
        <v>1711</v>
      </c>
      <c r="C7" s="15"/>
      <c r="D7" s="15"/>
      <c r="E7" s="15"/>
      <c r="F7" s="15"/>
      <c r="G7" s="17"/>
      <c r="H7" s="17"/>
      <c r="M7" t="s">
        <v>27</v>
      </c>
    </row>
    <row r="8" spans="1:13" x14ac:dyDescent="0.25">
      <c r="A8" s="14" t="s">
        <v>1704</v>
      </c>
      <c r="B8" s="15" t="s">
        <v>1716</v>
      </c>
      <c r="C8" s="15" t="s">
        <v>31</v>
      </c>
      <c r="D8" s="15" t="s">
        <v>26</v>
      </c>
      <c r="E8" s="15" t="s">
        <v>44</v>
      </c>
      <c r="F8" s="15" t="s">
        <v>1706</v>
      </c>
      <c r="G8" s="16" t="s">
        <v>1714</v>
      </c>
      <c r="H8" s="16" t="s">
        <v>1715</v>
      </c>
      <c r="M8" s="17" t="s">
        <v>1706</v>
      </c>
    </row>
    <row r="9" spans="1:13" x14ac:dyDescent="0.25">
      <c r="A9" s="19" t="s">
        <v>1707</v>
      </c>
      <c r="B9" s="20"/>
      <c r="C9" s="20"/>
      <c r="D9" s="20">
        <v>2</v>
      </c>
      <c r="E9" s="20">
        <v>3</v>
      </c>
      <c r="F9" s="20">
        <v>5</v>
      </c>
      <c r="G9" s="20">
        <v>5</v>
      </c>
      <c r="H9" s="21">
        <f>GETPIVOTDATA("Issue Type",$A$7,"Project","Core")-G9</f>
        <v>0</v>
      </c>
      <c r="M9" s="20">
        <v>2</v>
      </c>
    </row>
    <row r="10" spans="1:13" x14ac:dyDescent="0.25">
      <c r="A10" s="19" t="s">
        <v>1708</v>
      </c>
      <c r="B10" s="20">
        <v>1</v>
      </c>
      <c r="C10" s="20">
        <v>2</v>
      </c>
      <c r="D10" s="20"/>
      <c r="E10" s="20">
        <v>7</v>
      </c>
      <c r="F10" s="20">
        <v>10</v>
      </c>
      <c r="G10" s="20">
        <v>10</v>
      </c>
      <c r="H10" s="21">
        <f>GETPIVOTDATA("Issue Type",$A$7,"Project","Membership")-G10</f>
        <v>0</v>
      </c>
      <c r="M10" s="20">
        <v>1</v>
      </c>
    </row>
    <row r="11" spans="1:13" x14ac:dyDescent="0.25">
      <c r="A11" s="19" t="s">
        <v>1709</v>
      </c>
      <c r="B11" s="20"/>
      <c r="C11" s="20">
        <v>3</v>
      </c>
      <c r="D11" s="20"/>
      <c r="E11" s="20">
        <v>1</v>
      </c>
      <c r="F11" s="20">
        <v>4</v>
      </c>
      <c r="G11" s="20">
        <v>8</v>
      </c>
      <c r="H11" s="21">
        <f>GETPIVOTDATA("Issue Type",$A$7,"Project","Migration")-G11</f>
        <v>-4</v>
      </c>
      <c r="M11" s="20">
        <v>3</v>
      </c>
    </row>
    <row r="12" spans="1:13" x14ac:dyDescent="0.25">
      <c r="A12" s="19" t="s">
        <v>1706</v>
      </c>
      <c r="B12" s="20">
        <v>1</v>
      </c>
      <c r="C12" s="20">
        <v>5</v>
      </c>
      <c r="D12" s="20">
        <v>2</v>
      </c>
      <c r="E12" s="20">
        <v>11</v>
      </c>
      <c r="F12" s="20">
        <v>19</v>
      </c>
      <c r="G12" s="29">
        <v>23</v>
      </c>
      <c r="H12" s="21">
        <f>GETPIVOTDATA("Issue Type",$A$7)-G12</f>
        <v>-4</v>
      </c>
      <c r="M12" s="29">
        <v>6</v>
      </c>
    </row>
    <row r="14" spans="1:13" x14ac:dyDescent="0.25">
      <c r="A14" s="32" t="s">
        <v>2328</v>
      </c>
      <c r="B14" s="32"/>
      <c r="C14" s="32"/>
      <c r="D14" s="32"/>
      <c r="E14" s="32"/>
      <c r="F14" s="32"/>
      <c r="G14" s="32"/>
      <c r="H14" s="32"/>
    </row>
    <row r="15" spans="1:13" x14ac:dyDescent="0.25">
      <c r="A15" s="14" t="s">
        <v>1684</v>
      </c>
      <c r="B15" s="15" t="s">
        <v>1713</v>
      </c>
    </row>
    <row r="16" spans="1:13" x14ac:dyDescent="0.25">
      <c r="A16" s="14" t="s">
        <v>8</v>
      </c>
      <c r="B16" s="15" t="s">
        <v>27</v>
      </c>
    </row>
    <row r="17" spans="1:8" x14ac:dyDescent="0.25">
      <c r="A17" s="14" t="s">
        <v>5</v>
      </c>
      <c r="B17" s="15" t="s">
        <v>1713</v>
      </c>
    </row>
    <row r="19" spans="1:8" x14ac:dyDescent="0.25">
      <c r="A19" s="14" t="s">
        <v>1758</v>
      </c>
      <c r="B19" s="14" t="s">
        <v>1711</v>
      </c>
      <c r="C19" s="15"/>
      <c r="D19" s="15"/>
      <c r="G19" s="17"/>
      <c r="H19" s="17"/>
    </row>
    <row r="20" spans="1:8" x14ac:dyDescent="0.25">
      <c r="A20" s="14" t="s">
        <v>1704</v>
      </c>
      <c r="B20" s="15" t="s">
        <v>26</v>
      </c>
      <c r="C20" s="15" t="s">
        <v>44</v>
      </c>
      <c r="D20" s="15" t="s">
        <v>1706</v>
      </c>
      <c r="G20" s="17" t="s">
        <v>1706</v>
      </c>
      <c r="H20" s="30" t="s">
        <v>1715</v>
      </c>
    </row>
    <row r="21" spans="1:8" ht="15.75" thickBot="1" x14ac:dyDescent="0.3">
      <c r="A21" s="19" t="s">
        <v>1707</v>
      </c>
      <c r="B21" s="20">
        <v>1</v>
      </c>
      <c r="C21" s="20">
        <v>1</v>
      </c>
      <c r="D21" s="20">
        <v>2</v>
      </c>
      <c r="G21" s="33">
        <v>2</v>
      </c>
      <c r="H21" s="21">
        <f>GETPIVOTDATA("Issue Type",$A$19,"Project","Core")-G21</f>
        <v>0</v>
      </c>
    </row>
    <row r="22" spans="1:8" ht="15.75" thickBot="1" x14ac:dyDescent="0.3">
      <c r="A22" s="19" t="s">
        <v>1708</v>
      </c>
      <c r="B22" s="20">
        <v>2</v>
      </c>
      <c r="C22" s="20"/>
      <c r="D22" s="20">
        <v>2</v>
      </c>
      <c r="G22" s="33">
        <v>1</v>
      </c>
      <c r="H22" s="31">
        <f>GETPIVOTDATA("Issue Type",$A$19,"Project","Membership")-G22</f>
        <v>1</v>
      </c>
    </row>
    <row r="23" spans="1:8" ht="15.75" thickBot="1" x14ac:dyDescent="0.3">
      <c r="A23" s="19" t="s">
        <v>1709</v>
      </c>
      <c r="B23" s="20">
        <v>2</v>
      </c>
      <c r="C23" s="20">
        <v>1</v>
      </c>
      <c r="D23" s="20">
        <v>3</v>
      </c>
      <c r="G23" s="33">
        <v>3</v>
      </c>
      <c r="H23" s="21">
        <f>GETPIVOTDATA("Issue Type",$A$19,"Project","Migration")-G23</f>
        <v>0</v>
      </c>
    </row>
    <row r="24" spans="1:8" ht="15.75" thickBot="1" x14ac:dyDescent="0.3">
      <c r="A24" s="19" t="s">
        <v>1706</v>
      </c>
      <c r="B24" s="20">
        <v>5</v>
      </c>
      <c r="C24" s="20">
        <v>2</v>
      </c>
      <c r="D24" s="20">
        <v>7</v>
      </c>
      <c r="G24" s="34">
        <v>6</v>
      </c>
      <c r="H24" s="31">
        <f>GETPIVOTDATA("Issue Type",$A$19)-G24</f>
        <v>1</v>
      </c>
    </row>
    <row r="26" spans="1:8" x14ac:dyDescent="0.25">
      <c r="A26" s="32" t="s">
        <v>2223</v>
      </c>
      <c r="B26" s="32"/>
      <c r="C26" s="32"/>
      <c r="D26" s="32"/>
      <c r="E26" s="32"/>
    </row>
    <row r="27" spans="1:8" x14ac:dyDescent="0.25">
      <c r="A27" s="14" t="s">
        <v>2221</v>
      </c>
      <c r="B27" s="14" t="s">
        <v>2222</v>
      </c>
      <c r="C27" s="15"/>
      <c r="D27" s="15"/>
      <c r="E27" s="15"/>
    </row>
    <row r="28" spans="1:8" x14ac:dyDescent="0.25">
      <c r="A28" s="14" t="s">
        <v>1705</v>
      </c>
      <c r="B28" s="15" t="s">
        <v>1707</v>
      </c>
      <c r="C28" s="15" t="s">
        <v>1708</v>
      </c>
      <c r="D28" s="15" t="s">
        <v>1709</v>
      </c>
      <c r="E28" s="15" t="s">
        <v>1706</v>
      </c>
    </row>
    <row r="29" spans="1:8" x14ac:dyDescent="0.25">
      <c r="A29" s="19" t="s">
        <v>1941</v>
      </c>
      <c r="B29" s="20">
        <v>13</v>
      </c>
      <c r="C29" s="20">
        <v>254</v>
      </c>
      <c r="D29" s="20">
        <v>23</v>
      </c>
      <c r="E29" s="20">
        <v>290</v>
      </c>
    </row>
    <row r="30" spans="1:8" x14ac:dyDescent="0.25">
      <c r="A30" s="19" t="s">
        <v>1716</v>
      </c>
      <c r="B30" s="20">
        <v>12</v>
      </c>
      <c r="C30" s="20">
        <v>164</v>
      </c>
      <c r="D30" s="20">
        <v>47</v>
      </c>
      <c r="E30" s="20">
        <v>223</v>
      </c>
    </row>
    <row r="31" spans="1:8" x14ac:dyDescent="0.25">
      <c r="A31" s="19" t="s">
        <v>1946</v>
      </c>
      <c r="B31" s="20"/>
      <c r="C31" s="20">
        <v>16</v>
      </c>
      <c r="D31" s="20">
        <v>1</v>
      </c>
      <c r="E31" s="20">
        <v>17</v>
      </c>
    </row>
    <row r="32" spans="1:8" x14ac:dyDescent="0.25">
      <c r="A32" s="19" t="s">
        <v>1935</v>
      </c>
      <c r="B32" s="20">
        <v>3</v>
      </c>
      <c r="C32" s="20">
        <v>22</v>
      </c>
      <c r="D32" s="20">
        <v>4</v>
      </c>
      <c r="E32" s="20">
        <v>29</v>
      </c>
    </row>
    <row r="33" spans="1:5" x14ac:dyDescent="0.25">
      <c r="A33" s="19" t="s">
        <v>1938</v>
      </c>
      <c r="B33" s="20">
        <v>5</v>
      </c>
      <c r="C33" s="20">
        <v>45</v>
      </c>
      <c r="D33" s="20">
        <v>63</v>
      </c>
      <c r="E33" s="20">
        <v>113</v>
      </c>
    </row>
    <row r="34" spans="1:5" x14ac:dyDescent="0.25">
      <c r="A34" s="19" t="s">
        <v>1936</v>
      </c>
      <c r="B34" s="20"/>
      <c r="C34" s="20">
        <v>27</v>
      </c>
      <c r="D34" s="20">
        <v>3</v>
      </c>
      <c r="E34" s="20">
        <v>30</v>
      </c>
    </row>
    <row r="35" spans="1:5" x14ac:dyDescent="0.25">
      <c r="A35" s="19" t="s">
        <v>2001</v>
      </c>
      <c r="B35" s="20">
        <v>1</v>
      </c>
      <c r="C35" s="20">
        <v>4</v>
      </c>
      <c r="D35" s="20"/>
      <c r="E35" s="20">
        <v>5</v>
      </c>
    </row>
    <row r="36" spans="1:5" x14ac:dyDescent="0.25">
      <c r="A36" s="19" t="s">
        <v>1988</v>
      </c>
      <c r="B36" s="20">
        <v>1</v>
      </c>
      <c r="C36" s="20">
        <v>53</v>
      </c>
      <c r="D36" s="20"/>
      <c r="E36" s="20">
        <v>54</v>
      </c>
    </row>
    <row r="37" spans="1:5" x14ac:dyDescent="0.25">
      <c r="A37" s="19" t="s">
        <v>1940</v>
      </c>
      <c r="B37" s="20">
        <v>2</v>
      </c>
      <c r="C37" s="20">
        <v>143</v>
      </c>
      <c r="D37" s="20">
        <v>35</v>
      </c>
      <c r="E37" s="20">
        <v>180</v>
      </c>
    </row>
    <row r="38" spans="1:5" x14ac:dyDescent="0.25">
      <c r="A38" s="19" t="s">
        <v>1706</v>
      </c>
      <c r="B38" s="20">
        <v>37</v>
      </c>
      <c r="C38" s="20">
        <v>728</v>
      </c>
      <c r="D38" s="20">
        <v>176</v>
      </c>
      <c r="E38" s="20">
        <v>941</v>
      </c>
    </row>
  </sheetData>
  <mergeCells count="3">
    <mergeCell ref="A26:E26"/>
    <mergeCell ref="A2:H2"/>
    <mergeCell ref="A14:H14"/>
  </mergeCell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23089-B608-4D7E-B6B9-07D61A5BE3E1}">
  <dimension ref="A1:Q67"/>
  <sheetViews>
    <sheetView workbookViewId="0">
      <selection activeCell="B6" sqref="B6"/>
    </sheetView>
  </sheetViews>
  <sheetFormatPr defaultRowHeight="15" x14ac:dyDescent="0.25"/>
  <cols>
    <col min="1" max="1" width="16.7109375" bestFit="1" customWidth="1"/>
    <col min="2" max="2" width="17.85546875" bestFit="1" customWidth="1"/>
    <col min="3" max="3" width="3" bestFit="1" customWidth="1"/>
    <col min="4" max="4" width="13.5703125" bestFit="1" customWidth="1"/>
    <col min="5" max="5" width="24" bestFit="1" customWidth="1"/>
    <col min="6" max="6" width="6.5703125" bestFit="1" customWidth="1"/>
    <col min="7" max="7" width="8.5703125" bestFit="1" customWidth="1"/>
    <col min="8" max="8" width="7.28515625" bestFit="1" customWidth="1"/>
    <col min="9" max="9" width="51.140625" bestFit="1" customWidth="1"/>
    <col min="10" max="10" width="13.85546875" bestFit="1" customWidth="1"/>
    <col min="11" max="11" width="11.28515625" bestFit="1" customWidth="1"/>
    <col min="12" max="12" width="26.85546875" bestFit="1" customWidth="1"/>
    <col min="13" max="13" width="37.28515625" bestFit="1" customWidth="1"/>
    <col min="14" max="14" width="74.28515625" bestFit="1" customWidth="1"/>
    <col min="15" max="15" width="78.7109375" bestFit="1" customWidth="1"/>
    <col min="16" max="16" width="35.42578125" bestFit="1" customWidth="1"/>
    <col min="17" max="17" width="51.140625" bestFit="1" customWidth="1"/>
    <col min="18" max="18" width="11.28515625" bestFit="1" customWidth="1"/>
    <col min="19" max="19" width="5.85546875" bestFit="1" customWidth="1"/>
    <col min="20" max="20" width="9.42578125" bestFit="1" customWidth="1"/>
    <col min="21" max="21" width="11.28515625" bestFit="1" customWidth="1"/>
  </cols>
  <sheetData>
    <row r="1" spans="1:11" x14ac:dyDescent="0.25">
      <c r="A1" s="8" t="s">
        <v>1704</v>
      </c>
      <c r="B1" t="s">
        <v>1712</v>
      </c>
    </row>
    <row r="2" spans="1:11" x14ac:dyDescent="0.25">
      <c r="A2" s="8" t="s">
        <v>5</v>
      </c>
      <c r="B2" t="s">
        <v>1713</v>
      </c>
    </row>
    <row r="3" spans="1:11" x14ac:dyDescent="0.25">
      <c r="A3" s="8" t="s">
        <v>12</v>
      </c>
      <c r="B3" t="s">
        <v>1712</v>
      </c>
    </row>
    <row r="5" spans="1:11" x14ac:dyDescent="0.25">
      <c r="A5" s="8" t="s">
        <v>1710</v>
      </c>
      <c r="B5" s="8" t="s">
        <v>1711</v>
      </c>
    </row>
    <row r="6" spans="1:11" x14ac:dyDescent="0.25">
      <c r="A6" s="8" t="s">
        <v>1705</v>
      </c>
      <c r="B6">
        <v>0</v>
      </c>
      <c r="D6" t="s">
        <v>1692</v>
      </c>
      <c r="E6" t="s">
        <v>1690</v>
      </c>
      <c r="F6" t="s">
        <v>231</v>
      </c>
      <c r="G6" t="s">
        <v>1767</v>
      </c>
      <c r="H6" t="s">
        <v>1823</v>
      </c>
      <c r="I6" t="s">
        <v>1893</v>
      </c>
      <c r="J6" t="s">
        <v>2311</v>
      </c>
      <c r="K6" t="s">
        <v>1706</v>
      </c>
    </row>
    <row r="7" spans="1:11" x14ac:dyDescent="0.25">
      <c r="A7" s="9" t="s">
        <v>1823</v>
      </c>
      <c r="B7" s="10"/>
      <c r="C7" s="10"/>
      <c r="D7" s="10"/>
      <c r="E7" s="10"/>
      <c r="F7" s="10"/>
      <c r="G7" s="10"/>
      <c r="H7" s="10"/>
      <c r="I7" s="10"/>
      <c r="J7" s="10"/>
      <c r="K7" s="10"/>
    </row>
    <row r="8" spans="1:11" x14ac:dyDescent="0.25">
      <c r="A8" s="9" t="s">
        <v>1822</v>
      </c>
      <c r="B8" s="10"/>
      <c r="C8" s="10">
        <v>9</v>
      </c>
      <c r="D8" s="10"/>
      <c r="E8" s="10"/>
      <c r="F8" s="10">
        <v>2</v>
      </c>
      <c r="G8" s="10"/>
      <c r="H8" s="10"/>
      <c r="I8" s="10"/>
      <c r="J8" s="10"/>
      <c r="K8" s="10">
        <v>11</v>
      </c>
    </row>
    <row r="9" spans="1:11" x14ac:dyDescent="0.25">
      <c r="A9" s="9" t="s">
        <v>1818</v>
      </c>
      <c r="B9" s="10"/>
      <c r="C9" s="10">
        <v>2</v>
      </c>
      <c r="D9" s="10"/>
      <c r="E9" s="10"/>
      <c r="F9" s="10"/>
      <c r="G9" s="10"/>
      <c r="H9" s="10"/>
      <c r="I9" s="10"/>
      <c r="J9" s="10"/>
      <c r="K9" s="10">
        <v>2</v>
      </c>
    </row>
    <row r="10" spans="1:11" x14ac:dyDescent="0.25">
      <c r="A10" s="9" t="s">
        <v>1819</v>
      </c>
      <c r="B10" s="10"/>
      <c r="C10" s="10">
        <v>2</v>
      </c>
      <c r="D10" s="10"/>
      <c r="E10" s="10">
        <v>1</v>
      </c>
      <c r="F10" s="10"/>
      <c r="G10" s="10"/>
      <c r="H10" s="10"/>
      <c r="I10" s="10"/>
      <c r="J10" s="10"/>
      <c r="K10" s="10">
        <v>3</v>
      </c>
    </row>
    <row r="11" spans="1:11" x14ac:dyDescent="0.25">
      <c r="A11" s="9" t="s">
        <v>1820</v>
      </c>
      <c r="B11" s="10"/>
      <c r="C11" s="10">
        <v>1</v>
      </c>
      <c r="D11" s="10"/>
      <c r="E11" s="10">
        <v>1</v>
      </c>
      <c r="F11" s="10"/>
      <c r="G11" s="10"/>
      <c r="H11" s="10"/>
      <c r="I11" s="10"/>
      <c r="J11" s="10"/>
      <c r="K11" s="10">
        <v>2</v>
      </c>
    </row>
    <row r="12" spans="1:11" x14ac:dyDescent="0.25">
      <c r="A12" s="9" t="s">
        <v>1926</v>
      </c>
      <c r="B12" s="10"/>
      <c r="C12" s="10">
        <v>2</v>
      </c>
      <c r="D12" s="10">
        <v>1</v>
      </c>
      <c r="E12" s="10"/>
      <c r="F12" s="10"/>
      <c r="G12" s="10"/>
      <c r="H12" s="10"/>
      <c r="I12" s="10"/>
      <c r="J12" s="10"/>
      <c r="K12" s="10">
        <v>3</v>
      </c>
    </row>
    <row r="13" spans="1:11" x14ac:dyDescent="0.25">
      <c r="A13" s="9" t="s">
        <v>2220</v>
      </c>
      <c r="B13" s="10">
        <v>1</v>
      </c>
      <c r="C13" s="10"/>
      <c r="D13" s="10"/>
      <c r="E13" s="10"/>
      <c r="F13" s="10"/>
      <c r="G13" s="10"/>
      <c r="H13" s="10"/>
      <c r="I13" s="10"/>
      <c r="J13" s="10"/>
      <c r="K13" s="10">
        <v>1</v>
      </c>
    </row>
    <row r="14" spans="1:11" x14ac:dyDescent="0.25">
      <c r="A14" s="9" t="s">
        <v>1821</v>
      </c>
      <c r="B14" s="10">
        <v>8</v>
      </c>
      <c r="C14" s="10">
        <v>1</v>
      </c>
      <c r="D14" s="10"/>
      <c r="E14" s="10"/>
      <c r="F14" s="10"/>
      <c r="G14" s="10">
        <v>1</v>
      </c>
      <c r="H14" s="10"/>
      <c r="I14" s="10">
        <v>2</v>
      </c>
      <c r="J14" s="10">
        <v>3</v>
      </c>
      <c r="K14" s="10">
        <v>15</v>
      </c>
    </row>
    <row r="15" spans="1:11" x14ac:dyDescent="0.25">
      <c r="A15" s="9" t="s">
        <v>2378</v>
      </c>
      <c r="B15" s="10"/>
      <c r="C15" s="10">
        <v>1</v>
      </c>
      <c r="D15" s="10"/>
      <c r="E15" s="10"/>
      <c r="F15" s="10"/>
      <c r="G15" s="10"/>
      <c r="H15" s="10"/>
      <c r="I15" s="10"/>
      <c r="J15" s="10"/>
      <c r="K15" s="10">
        <v>1</v>
      </c>
    </row>
    <row r="16" spans="1:11" x14ac:dyDescent="0.25">
      <c r="A16" s="9" t="s">
        <v>2377</v>
      </c>
      <c r="B16" s="10"/>
      <c r="C16" s="10">
        <v>2</v>
      </c>
      <c r="D16" s="10"/>
      <c r="E16" s="10"/>
      <c r="F16" s="10"/>
      <c r="G16" s="10"/>
      <c r="H16" s="10"/>
      <c r="I16" s="10"/>
      <c r="J16" s="10"/>
      <c r="K16" s="10">
        <v>2</v>
      </c>
    </row>
    <row r="17" spans="1:11" x14ac:dyDescent="0.25">
      <c r="A17" s="9" t="s">
        <v>1706</v>
      </c>
      <c r="B17" s="10">
        <v>9</v>
      </c>
      <c r="C17" s="10">
        <v>20</v>
      </c>
      <c r="D17" s="10">
        <v>1</v>
      </c>
      <c r="E17" s="10">
        <v>2</v>
      </c>
      <c r="F17" s="10">
        <v>2</v>
      </c>
      <c r="G17" s="10">
        <v>1</v>
      </c>
      <c r="H17" s="10"/>
      <c r="I17" s="10">
        <v>2</v>
      </c>
      <c r="J17" s="10">
        <v>3</v>
      </c>
      <c r="K17" s="10">
        <v>40</v>
      </c>
    </row>
    <row r="23" spans="1:11" x14ac:dyDescent="0.25">
      <c r="A23" s="14" t="s">
        <v>1704</v>
      </c>
      <c r="B23" s="24" t="s">
        <v>1708</v>
      </c>
      <c r="C23" s="15"/>
      <c r="D23" s="15"/>
      <c r="E23" s="15"/>
      <c r="F23" s="15"/>
      <c r="G23" s="15"/>
      <c r="H23" s="15"/>
      <c r="I23" s="15"/>
    </row>
    <row r="24" spans="1:11" x14ac:dyDescent="0.25">
      <c r="A24" s="14" t="s">
        <v>12</v>
      </c>
      <c r="B24" s="15" t="s">
        <v>1712</v>
      </c>
      <c r="C24" s="15"/>
      <c r="D24" s="15"/>
      <c r="E24" s="15"/>
      <c r="F24" s="15"/>
      <c r="G24" s="15"/>
      <c r="H24" s="15"/>
      <c r="I24" s="15"/>
    </row>
    <row r="25" spans="1:11" x14ac:dyDescent="0.25">
      <c r="A25" s="15"/>
      <c r="B25" s="15"/>
      <c r="C25" s="15"/>
      <c r="D25" s="15"/>
      <c r="E25" s="15"/>
      <c r="F25" s="15"/>
      <c r="G25" s="15"/>
      <c r="H25" s="15"/>
      <c r="I25" s="15"/>
    </row>
    <row r="26" spans="1:11" x14ac:dyDescent="0.25">
      <c r="A26" s="14" t="s">
        <v>1710</v>
      </c>
      <c r="B26" s="14" t="s">
        <v>1711</v>
      </c>
      <c r="C26" s="15"/>
      <c r="D26" s="15"/>
      <c r="E26" s="15"/>
      <c r="F26" s="15"/>
    </row>
    <row r="27" spans="1:11" x14ac:dyDescent="0.25">
      <c r="A27" s="14" t="s">
        <v>1705</v>
      </c>
      <c r="B27" s="15" t="s">
        <v>527</v>
      </c>
      <c r="C27" s="15" t="s">
        <v>231</v>
      </c>
      <c r="D27" s="15" t="s">
        <v>395</v>
      </c>
      <c r="E27" s="15" t="s">
        <v>17</v>
      </c>
      <c r="F27" s="15" t="s">
        <v>1706</v>
      </c>
    </row>
    <row r="28" spans="1:11" x14ac:dyDescent="0.25">
      <c r="A28" s="19" t="s">
        <v>1822</v>
      </c>
      <c r="B28" s="20"/>
      <c r="C28" s="20"/>
      <c r="D28" s="20">
        <v>1</v>
      </c>
      <c r="E28" s="20">
        <v>9</v>
      </c>
      <c r="F28" s="20">
        <v>10</v>
      </c>
    </row>
    <row r="29" spans="1:11" x14ac:dyDescent="0.25">
      <c r="A29" s="19" t="s">
        <v>1818</v>
      </c>
      <c r="B29" s="20"/>
      <c r="C29" s="20">
        <v>1</v>
      </c>
      <c r="D29" s="20"/>
      <c r="E29" s="20">
        <v>1</v>
      </c>
      <c r="F29" s="20">
        <v>2</v>
      </c>
    </row>
    <row r="30" spans="1:11" x14ac:dyDescent="0.25">
      <c r="A30" s="19" t="s">
        <v>1819</v>
      </c>
      <c r="B30" s="20"/>
      <c r="C30" s="20"/>
      <c r="D30" s="20"/>
      <c r="E30" s="20">
        <v>3</v>
      </c>
      <c r="F30" s="20">
        <v>3</v>
      </c>
    </row>
    <row r="31" spans="1:11" x14ac:dyDescent="0.25">
      <c r="A31" s="19" t="s">
        <v>1820</v>
      </c>
      <c r="B31" s="20"/>
      <c r="C31" s="20"/>
      <c r="D31" s="20"/>
      <c r="E31" s="20">
        <v>1</v>
      </c>
      <c r="F31" s="20">
        <v>1</v>
      </c>
    </row>
    <row r="32" spans="1:11" x14ac:dyDescent="0.25">
      <c r="A32" s="19" t="s">
        <v>1926</v>
      </c>
      <c r="B32" s="20"/>
      <c r="C32" s="20"/>
      <c r="D32" s="20"/>
      <c r="E32" s="20">
        <v>1</v>
      </c>
      <c r="F32" s="20">
        <v>1</v>
      </c>
    </row>
    <row r="33" spans="1:17" x14ac:dyDescent="0.25">
      <c r="A33" s="19" t="s">
        <v>1821</v>
      </c>
      <c r="B33" s="20">
        <v>2</v>
      </c>
      <c r="C33" s="20"/>
      <c r="D33" s="20">
        <v>1</v>
      </c>
      <c r="E33" s="20">
        <v>3</v>
      </c>
      <c r="F33" s="20">
        <v>6</v>
      </c>
    </row>
    <row r="34" spans="1:17" x14ac:dyDescent="0.25">
      <c r="A34" s="19" t="s">
        <v>2378</v>
      </c>
      <c r="B34" s="20"/>
      <c r="C34" s="20"/>
      <c r="D34" s="20"/>
      <c r="E34" s="20">
        <v>1</v>
      </c>
      <c r="F34" s="20">
        <v>1</v>
      </c>
    </row>
    <row r="35" spans="1:17" x14ac:dyDescent="0.25">
      <c r="A35" s="19" t="s">
        <v>2377</v>
      </c>
      <c r="B35" s="20"/>
      <c r="C35" s="20">
        <v>1</v>
      </c>
      <c r="D35" s="20"/>
      <c r="E35" s="20"/>
      <c r="F35" s="20">
        <v>1</v>
      </c>
    </row>
    <row r="36" spans="1:17" x14ac:dyDescent="0.25">
      <c r="A36" s="19" t="s">
        <v>1706</v>
      </c>
      <c r="B36" s="20">
        <v>2</v>
      </c>
      <c r="C36" s="20">
        <v>2</v>
      </c>
      <c r="D36" s="20">
        <v>2</v>
      </c>
      <c r="E36" s="20">
        <v>19</v>
      </c>
      <c r="F36" s="20">
        <v>25</v>
      </c>
    </row>
    <row r="40" spans="1:17" x14ac:dyDescent="0.25">
      <c r="A40" s="8" t="s">
        <v>1704</v>
      </c>
      <c r="B40" t="s">
        <v>1709</v>
      </c>
    </row>
    <row r="41" spans="1:17" x14ac:dyDescent="0.25">
      <c r="A41" s="8" t="s">
        <v>5</v>
      </c>
      <c r="B41" t="s">
        <v>1713</v>
      </c>
    </row>
    <row r="42" spans="1:17" x14ac:dyDescent="0.25">
      <c r="A42" s="8" t="s">
        <v>12</v>
      </c>
      <c r="B42" t="s">
        <v>1712</v>
      </c>
    </row>
    <row r="44" spans="1:17" x14ac:dyDescent="0.25">
      <c r="A44" s="8" t="s">
        <v>1710</v>
      </c>
      <c r="B44" s="8" t="s">
        <v>1711</v>
      </c>
    </row>
    <row r="45" spans="1:17" x14ac:dyDescent="0.25">
      <c r="A45" s="8" t="s">
        <v>1705</v>
      </c>
      <c r="B45">
        <v>0</v>
      </c>
      <c r="C45" t="s">
        <v>2311</v>
      </c>
      <c r="D45" t="s">
        <v>1706</v>
      </c>
      <c r="I45" s="8"/>
      <c r="J45" s="8"/>
      <c r="K45" s="8"/>
      <c r="L45" s="8"/>
      <c r="M45" s="8"/>
      <c r="N45" s="8"/>
      <c r="O45" s="8"/>
      <c r="P45" s="8"/>
      <c r="Q45" s="8"/>
    </row>
    <row r="46" spans="1:17" x14ac:dyDescent="0.25">
      <c r="A46" s="9" t="s">
        <v>2220</v>
      </c>
      <c r="B46" s="10">
        <v>1</v>
      </c>
      <c r="C46" s="10"/>
      <c r="D46" s="10">
        <v>1</v>
      </c>
    </row>
    <row r="47" spans="1:17" x14ac:dyDescent="0.25">
      <c r="A47" s="9" t="s">
        <v>1821</v>
      </c>
      <c r="B47" s="10">
        <v>3</v>
      </c>
      <c r="C47" s="10">
        <v>3</v>
      </c>
      <c r="D47" s="10">
        <v>6</v>
      </c>
    </row>
    <row r="48" spans="1:17" x14ac:dyDescent="0.25">
      <c r="A48" s="9" t="s">
        <v>1706</v>
      </c>
      <c r="B48" s="10">
        <v>4</v>
      </c>
      <c r="C48" s="10">
        <v>3</v>
      </c>
      <c r="D48" s="10">
        <v>7</v>
      </c>
    </row>
    <row r="56" spans="1:4" x14ac:dyDescent="0.25">
      <c r="A56" s="8" t="s">
        <v>1704</v>
      </c>
      <c r="B56" t="s">
        <v>1707</v>
      </c>
    </row>
    <row r="57" spans="1:4" x14ac:dyDescent="0.25">
      <c r="A57" s="8" t="s">
        <v>5</v>
      </c>
      <c r="B57" t="s">
        <v>1713</v>
      </c>
    </row>
    <row r="58" spans="1:4" x14ac:dyDescent="0.25">
      <c r="A58" s="8" t="s">
        <v>12</v>
      </c>
      <c r="B58" t="s">
        <v>1712</v>
      </c>
    </row>
    <row r="60" spans="1:4" x14ac:dyDescent="0.25">
      <c r="A60" s="8" t="s">
        <v>1710</v>
      </c>
      <c r="B60" s="8" t="s">
        <v>1711</v>
      </c>
    </row>
    <row r="61" spans="1:4" x14ac:dyDescent="0.25">
      <c r="A61" s="8" t="s">
        <v>1705</v>
      </c>
      <c r="B61">
        <v>0</v>
      </c>
      <c r="D61" t="s">
        <v>1706</v>
      </c>
    </row>
    <row r="62" spans="1:4" x14ac:dyDescent="0.25">
      <c r="A62" s="9" t="s">
        <v>1822</v>
      </c>
      <c r="B62" s="10"/>
      <c r="C62" s="10">
        <v>1</v>
      </c>
      <c r="D62" s="10">
        <v>1</v>
      </c>
    </row>
    <row r="63" spans="1:4" x14ac:dyDescent="0.25">
      <c r="A63" s="9" t="s">
        <v>1820</v>
      </c>
      <c r="B63" s="10"/>
      <c r="C63" s="10">
        <v>1</v>
      </c>
      <c r="D63" s="10">
        <v>1</v>
      </c>
    </row>
    <row r="64" spans="1:4" x14ac:dyDescent="0.25">
      <c r="A64" s="9" t="s">
        <v>1926</v>
      </c>
      <c r="B64" s="10"/>
      <c r="C64" s="10">
        <v>2</v>
      </c>
      <c r="D64" s="10">
        <v>2</v>
      </c>
    </row>
    <row r="65" spans="1:4" x14ac:dyDescent="0.25">
      <c r="A65" s="9" t="s">
        <v>1821</v>
      </c>
      <c r="B65" s="10">
        <v>3</v>
      </c>
      <c r="C65" s="10"/>
      <c r="D65" s="10">
        <v>3</v>
      </c>
    </row>
    <row r="66" spans="1:4" x14ac:dyDescent="0.25">
      <c r="A66" s="9" t="s">
        <v>2377</v>
      </c>
      <c r="B66" s="10"/>
      <c r="C66" s="10">
        <v>1</v>
      </c>
      <c r="D66" s="10">
        <v>1</v>
      </c>
    </row>
    <row r="67" spans="1:4" x14ac:dyDescent="0.25">
      <c r="A67" s="9" t="s">
        <v>1706</v>
      </c>
      <c r="B67" s="10">
        <v>3</v>
      </c>
      <c r="C67" s="10">
        <v>5</v>
      </c>
      <c r="D67" s="10">
        <v>8</v>
      </c>
    </row>
  </sheetData>
  <pageMargins left="0.7" right="0.7" top="0.75" bottom="0.75" header="0.3" footer="0.3"/>
  <pageSetup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CCFEF-92B6-4A8C-B752-5C9408CBC2BB}">
  <dimension ref="A1:R945"/>
  <sheetViews>
    <sheetView topLeftCell="A927" workbookViewId="0">
      <selection activeCell="B946" sqref="B946"/>
    </sheetView>
  </sheetViews>
  <sheetFormatPr defaultRowHeight="15" x14ac:dyDescent="0.25"/>
  <cols>
    <col min="1" max="1" width="10.28515625" bestFit="1" customWidth="1"/>
    <col min="2" max="2" width="11.140625" bestFit="1" customWidth="1"/>
    <col min="3" max="3" width="11.140625" customWidth="1"/>
    <col min="4" max="4" width="24.5703125" bestFit="1" customWidth="1"/>
    <col min="5" max="5" width="21.85546875" bestFit="1" customWidth="1"/>
    <col min="6" max="6" width="19" bestFit="1" customWidth="1"/>
    <col min="7" max="7" width="10.7109375" style="4" bestFit="1" customWidth="1"/>
    <col min="8" max="8" width="12" style="4" bestFit="1" customWidth="1"/>
    <col min="9" max="9" width="12.7109375" style="10" bestFit="1" customWidth="1"/>
    <col min="10" max="10" width="13.5703125" bestFit="1" customWidth="1"/>
    <col min="11" max="11" width="16.7109375" bestFit="1" customWidth="1"/>
    <col min="12" max="12" width="24" bestFit="1" customWidth="1"/>
    <col min="13" max="13" width="15.7109375" bestFit="1" customWidth="1"/>
    <col min="14" max="14" width="10.5703125" bestFit="1" customWidth="1"/>
    <col min="15" max="15" width="18" bestFit="1" customWidth="1"/>
    <col min="18" max="18" width="29.85546875" customWidth="1"/>
  </cols>
  <sheetData>
    <row r="1" spans="1:18" ht="30.75" thickBot="1" x14ac:dyDescent="0.3">
      <c r="A1" s="5" t="str">
        <f>Jira_RawData!A1</f>
        <v>Issue Type</v>
      </c>
      <c r="B1" s="5" t="str">
        <f>Jira_RawData!B1</f>
        <v>Key</v>
      </c>
      <c r="C1" s="5" t="s">
        <v>2</v>
      </c>
      <c r="D1" s="5" t="str">
        <f>Jira_RawData!D1</f>
        <v>Assignee</v>
      </c>
      <c r="E1" s="5" t="str">
        <f>Jira_RawData!E1</f>
        <v>Reporter</v>
      </c>
      <c r="F1" s="5" t="str">
        <f>Jira_RawData!F1</f>
        <v>Status</v>
      </c>
      <c r="G1" s="5" t="str">
        <f>Jira_RawData!K1</f>
        <v>Created</v>
      </c>
      <c r="H1" s="5" t="str">
        <f>Jira_RawData!G1</f>
        <v>Updated</v>
      </c>
      <c r="I1" s="13" t="str">
        <f>Jira_RawData!H1</f>
        <v>Severity</v>
      </c>
      <c r="J1" s="5" t="str">
        <f>Jira_RawData!I1</f>
        <v>Priority</v>
      </c>
      <c r="K1" s="5" t="str">
        <f>Jira_RawData!M1</f>
        <v>Test Environment</v>
      </c>
      <c r="L1" s="5" t="str">
        <f>Jira_RawData!N1</f>
        <v>Root Cause Category</v>
      </c>
      <c r="M1" s="5" t="str">
        <f>Jira_RawData!R1</f>
        <v>Root Cause Description</v>
      </c>
      <c r="N1" s="5" t="s">
        <v>1682</v>
      </c>
      <c r="O1" s="6" t="s">
        <v>1683</v>
      </c>
      <c r="P1" s="6" t="s">
        <v>1684</v>
      </c>
      <c r="Q1" s="7" t="s">
        <v>1704</v>
      </c>
      <c r="R1" s="7" t="s">
        <v>1717</v>
      </c>
    </row>
    <row r="2" spans="1:18" x14ac:dyDescent="0.25">
      <c r="A2" t="str">
        <f>Jira_RawData!A2</f>
        <v>Bug</v>
      </c>
      <c r="B2" t="str">
        <f>Jira_RawData!B2</f>
        <v>MIG-4029</v>
      </c>
      <c r="C2" t="str">
        <f>Jira_RawData!C2</f>
        <v>Migration for UserEmailSetting (AISSB) from COMPASS_COLLAB_EMAIL_SETTINGS (MCX) -  Script failed in QA1 due to Error: column "Batching" is of type json but expression is of type character varying</v>
      </c>
      <c r="D2" t="str">
        <f>Jira_RawData!D2</f>
        <v>smitalenka</v>
      </c>
      <c r="E2" t="str">
        <f>Jira_RawData!E2</f>
        <v>smitalenka</v>
      </c>
      <c r="F2" t="str">
        <f>Jira_RawData!F2</f>
        <v>Closed</v>
      </c>
      <c r="G2" s="4">
        <f>Jira_RawData!K2</f>
        <v>44300.359027777777</v>
      </c>
      <c r="H2" s="4">
        <f>Jira_RawData!G2</f>
        <v>44316.77847222222</v>
      </c>
      <c r="I2" s="10" t="str">
        <f>IF(Jira_RawData!H2=0,"blank",Jira_RawData!H2)</f>
        <v>Moderate</v>
      </c>
      <c r="J2" t="str">
        <f>Jira_RawData!I2</f>
        <v>Medium</v>
      </c>
      <c r="K2" t="str">
        <f>Jira_RawData!M2</f>
        <v>QA</v>
      </c>
      <c r="L2" t="str">
        <f>IF(Jira_RawData!N2=0,"blank",Jira_RawData!N2)</f>
        <v>Configuration File Issue</v>
      </c>
      <c r="M2" t="str">
        <f>IF(Jira_RawData!R2=0,"blank",Jira_RawData!R2)</f>
        <v>data type of column was incorrect</v>
      </c>
      <c r="N2" t="str">
        <f>IF(ISNA(VLOOKUP(B2,Comments!B:E,2,FALSE)),"",VLOOKUP(B2,Comments!B:E,2,FALSE))</f>
        <v/>
      </c>
      <c r="O2" t="str">
        <f>IF(ISNA(VLOOKUP(B2,Comments!B:E,3,FALSE)),"",VLOOKUP(B2,Comments!B:E,3,FALSE))</f>
        <v/>
      </c>
      <c r="P2" t="str">
        <f ca="1">IF(_xlfn.DAYS(TODAY(),G2)&lt;7,"00 days - 07 days",IF(_xlfn.DAYS(TODAY(),G2)&lt;14,"07 days - 13 days",IF(_xlfn.DAYS(TODAY(),G2)&lt;21,"14 days - 20 days",IF(_xlfn.DAYS(TODAY(),G2)&lt;28,"21 days - 27 days",IF(_xlfn.DAYS(TODAY(),G2)&lt;35,"28 days - 34 days",IF(_xlfn.DAYS(TODAY(),G2)&lt;42,"35 days - 41 days",IF(_xlfn.DAYS(TODAY(),G2)&lt;49,"42 days - 48 days",IF(_xlfn.DAYS(TODAY(),G2)&lt;56,"49 days - 55 days",IF(_xlfn.DAYS(TODAY(),G2)&lt;63,"56 days - 62 days","GT 62 days")))))))))</f>
        <v>42 days - 48 days</v>
      </c>
      <c r="Q2" t="str">
        <f t="shared" ref="Q2" si="0">IF(LEFT(B2,3)="MIG","Migration",IF(LEFT(B2,3)="MEM","Membership","Core"))</f>
        <v>Migration</v>
      </c>
      <c r="R2" t="str">
        <f>IF(ISNA(VLOOKUP(B2,Comments!B:E,4,FALSE)),"",VLOOKUP(B2,Comments!B:E,4,FALSE))</f>
        <v/>
      </c>
    </row>
    <row r="3" spans="1:18" x14ac:dyDescent="0.25">
      <c r="A3" t="str">
        <f>Jira_RawData!A3</f>
        <v>Bug</v>
      </c>
      <c r="B3" t="str">
        <f>Jira_RawData!B3</f>
        <v>MIG-4028</v>
      </c>
      <c r="C3" t="str">
        <f>Jira_RawData!C3</f>
        <v>Migration for ApplicationAccountSetting (AISSB) from COMPASS_COLLAB_USE (MCX) - Script ran successfully but data did not loaded in table.</v>
      </c>
      <c r="D3" t="str">
        <f>Jira_RawData!D3</f>
        <v>smitalenka</v>
      </c>
      <c r="E3" t="str">
        <f>Jira_RawData!E3</f>
        <v>smitalenka</v>
      </c>
      <c r="F3" t="str">
        <f>Jira_RawData!F3</f>
        <v>Closed</v>
      </c>
      <c r="G3" s="4">
        <f>Jira_RawData!K3</f>
        <v>44299.697916666664</v>
      </c>
      <c r="H3" s="4">
        <f>Jira_RawData!G3</f>
        <v>44316.779166666667</v>
      </c>
      <c r="I3" s="10" t="str">
        <f>IF(Jira_RawData!H3=0,"blank",Jira_RawData!H3)</f>
        <v>Moderate</v>
      </c>
      <c r="J3" t="str">
        <f>Jira_RawData!I3</f>
        <v>Medium</v>
      </c>
      <c r="K3" t="str">
        <f>Jira_RawData!M3</f>
        <v>QA</v>
      </c>
      <c r="L3" t="str">
        <f>IF(Jira_RawData!N3=0,"blank",Jira_RawData!N3)</f>
        <v>Data Issue</v>
      </c>
      <c r="M3" t="str">
        <f>IF(Jira_RawData!R3=0,"blank",Jira_RawData!R3)</f>
        <v>Data issue</v>
      </c>
      <c r="N3" t="str">
        <f>IF(ISNA(VLOOKUP(B3,Comments!B:E,2,FALSE)),"",VLOOKUP(B3,Comments!B:E,2,FALSE))</f>
        <v/>
      </c>
      <c r="O3" t="str">
        <f>IF(ISNA(VLOOKUP(B3,Comments!B:E,3,FALSE)),"",VLOOKUP(B3,Comments!B:E,3,FALSE))</f>
        <v/>
      </c>
      <c r="P3" t="str">
        <f t="shared" ref="P3:P66" ca="1" si="1">IF(_xlfn.DAYS(TODAY(),G3)&lt;7,"00 days - 07 days",IF(_xlfn.DAYS(TODAY(),G3)&lt;14,"07 days - 13 days",IF(_xlfn.DAYS(TODAY(),G3)&lt;21,"14 days - 20 days",IF(_xlfn.DAYS(TODAY(),G3)&lt;28,"21 days - 27 days",IF(_xlfn.DAYS(TODAY(),G3)&lt;35,"28 days - 34 days",IF(_xlfn.DAYS(TODAY(),G3)&lt;42,"35 days - 41 days",IF(_xlfn.DAYS(TODAY(),G3)&lt;49,"42 days - 48 days",IF(_xlfn.DAYS(TODAY(),G3)&lt;56,"49 days - 55 days",IF(_xlfn.DAYS(TODAY(),G3)&lt;63,"56 days - 62 days","GT 62 days")))))))))</f>
        <v>42 days - 48 days</v>
      </c>
      <c r="Q3" t="str">
        <f t="shared" ref="Q3:Q66" si="2">IF(LEFT(B3,3)="MIG","Migration",IF(LEFT(B3,3)="MEM","Membership","Core"))</f>
        <v>Migration</v>
      </c>
      <c r="R3" t="str">
        <f>IF(ISNA(VLOOKUP(B3,Comments!B:E,4,FALSE)),"",VLOOKUP(B3,Comments!B:E,4,FALSE))</f>
        <v/>
      </c>
    </row>
    <row r="4" spans="1:18" x14ac:dyDescent="0.25">
      <c r="A4" t="str">
        <f>Jira_RawData!A4</f>
        <v>Bug</v>
      </c>
      <c r="B4" t="str">
        <f>Jira_RawData!B4</f>
        <v>MIG-4013</v>
      </c>
      <c r="C4" t="str">
        <f>Jira_RawData!C4</f>
        <v>Sync [db_MEM].[CommitteeMember] table data into COM_MEMBER table - Vote field not getting synced in MCS1</v>
      </c>
      <c r="D4" t="str">
        <f>Jira_RawData!D4</f>
        <v>Vijaya Durga Bonthu</v>
      </c>
      <c r="E4" t="str">
        <f>Jira_RawData!E4</f>
        <v>Vijaya Durga Bonthu</v>
      </c>
      <c r="F4" t="str">
        <f>Jira_RawData!F4</f>
        <v>Closed</v>
      </c>
      <c r="G4" s="4">
        <f>Jira_RawData!K4</f>
        <v>44294.689583333333</v>
      </c>
      <c r="H4" s="4">
        <f>Jira_RawData!G4</f>
        <v>44347.661111111112</v>
      </c>
      <c r="I4" s="10" t="str">
        <f>IF(Jira_RawData!H4=0,"blank",Jira_RawData!H4)</f>
        <v>Moderate</v>
      </c>
      <c r="J4" t="str">
        <f>Jira_RawData!I4</f>
        <v>Medium</v>
      </c>
      <c r="K4" t="str">
        <f>Jira_RawData!M4</f>
        <v>Staging</v>
      </c>
      <c r="L4" t="str">
        <f>IF(Jira_RawData!N4=0,"blank",Jira_RawData!N4)</f>
        <v>Unclear/Incorrect Requirements/Design</v>
      </c>
      <c r="M4" t="str">
        <f>IF(Jira_RawData!R4=0,"blank",Jira_RawData!R4)</f>
        <v>blank</v>
      </c>
      <c r="N4">
        <f>IF(ISNA(VLOOKUP(B4,Comments!B:E,2,FALSE)),"",VLOOKUP(B4,Comments!B:E,2,FALSE))</f>
        <v>0</v>
      </c>
      <c r="O4" t="str">
        <f>IF(ISNA(VLOOKUP(B4,Comments!B:E,3,FALSE)),"",VLOOKUP(B4,Comments!B:E,3,FALSE))</f>
        <v>In Testing</v>
      </c>
      <c r="P4" t="str">
        <f t="shared" ca="1" si="1"/>
        <v>49 days - 55 days</v>
      </c>
      <c r="Q4" t="str">
        <f t="shared" si="2"/>
        <v>Migration</v>
      </c>
      <c r="R4">
        <f>IF(ISNA(VLOOKUP(B4,Comments!B:E,4,FALSE)),"",VLOOKUP(B4,Comments!B:E,4,FALSE))</f>
        <v>0</v>
      </c>
    </row>
    <row r="5" spans="1:18" x14ac:dyDescent="0.25">
      <c r="A5" t="str">
        <f>Jira_RawData!A5</f>
        <v>Bug</v>
      </c>
      <c r="B5" t="str">
        <f>Jira_RawData!B5</f>
        <v>MIG-4011</v>
      </c>
      <c r="C5" t="str">
        <f>Jira_RawData!C5</f>
        <v>CommitteePrimaryActivityId column- Not in Sync with MCS1</v>
      </c>
      <c r="D5" t="str">
        <f>Jira_RawData!D5</f>
        <v>Shashikant Rai</v>
      </c>
      <c r="E5" t="str">
        <f>Jira_RawData!E5</f>
        <v>Vijaya Durga Bonthu</v>
      </c>
      <c r="F5" t="str">
        <f>Jira_RawData!F5</f>
        <v>Open</v>
      </c>
      <c r="G5" s="4">
        <f>Jira_RawData!K5</f>
        <v>44294.673611111109</v>
      </c>
      <c r="H5" s="4">
        <f>Jira_RawData!G5</f>
        <v>44294.791666666664</v>
      </c>
      <c r="I5" s="10" t="str">
        <f>IF(Jira_RawData!H5=0,"blank",Jira_RawData!H5)</f>
        <v>Moderate</v>
      </c>
      <c r="J5" t="str">
        <f>Jira_RawData!I5</f>
        <v>Medium</v>
      </c>
      <c r="K5" t="str">
        <f>Jira_RawData!M5</f>
        <v>Staging</v>
      </c>
      <c r="L5" t="str">
        <f>IF(Jira_RawData!N5=0,"blank",Jira_RawData!N5)</f>
        <v>blank</v>
      </c>
      <c r="M5" t="str">
        <f>IF(Jira_RawData!R5=0,"blank",Jira_RawData!R5)</f>
        <v>blank</v>
      </c>
      <c r="N5" t="str">
        <f>IF(ISNA(VLOOKUP(B5,Comments!B:E,2,FALSE)),"",VLOOKUP(B5,Comments!B:E,2,FALSE))</f>
        <v>Need to retest</v>
      </c>
      <c r="O5">
        <f>IF(ISNA(VLOOKUP(B5,Comments!B:E,3,FALSE)),"",VLOOKUP(B5,Comments!B:E,3,FALSE))</f>
        <v>0</v>
      </c>
      <c r="P5" t="str">
        <f t="shared" ca="1" si="1"/>
        <v>49 days - 55 days</v>
      </c>
      <c r="Q5" t="str">
        <f t="shared" si="2"/>
        <v>Migration</v>
      </c>
      <c r="R5">
        <f>IF(ISNA(VLOOKUP(B5,Comments!B:E,4,FALSE)),"",VLOOKUP(B5,Comments!B:E,4,FALSE))</f>
        <v>0</v>
      </c>
    </row>
    <row r="6" spans="1:18" x14ac:dyDescent="0.25">
      <c r="A6" t="str">
        <f>Jira_RawData!A6</f>
        <v>Bug</v>
      </c>
      <c r="B6" t="str">
        <f>Jira_RawData!B6</f>
        <v>MIG-4003</v>
      </c>
      <c r="C6" t="str">
        <f>Jira_RawData!C6</f>
        <v>Job is failing for 'SubscriptionApplicationsetting' table in adf_cpy_cpy environment.</v>
      </c>
      <c r="D6" t="str">
        <f>Jira_RawData!D6</f>
        <v>Peddi Hanish Kumar</v>
      </c>
      <c r="E6" t="str">
        <f>Jira_RawData!E6</f>
        <v>Peddi Hanish Kumar</v>
      </c>
      <c r="F6" t="str">
        <f>Jira_RawData!F6</f>
        <v>Closed</v>
      </c>
      <c r="G6" s="4">
        <f>Jira_RawData!K6</f>
        <v>44293.488194444442</v>
      </c>
      <c r="H6" s="4">
        <f>Jira_RawData!G6</f>
        <v>44316.681944444441</v>
      </c>
      <c r="I6" s="10" t="str">
        <f>IF(Jira_RawData!H6=0,"blank",Jira_RawData!H6)</f>
        <v>Moderate</v>
      </c>
      <c r="J6" t="str">
        <f>Jira_RawData!I6</f>
        <v>Medium</v>
      </c>
      <c r="K6" t="str">
        <f>Jira_RawData!M6</f>
        <v>QA</v>
      </c>
      <c r="L6" t="str">
        <f>IF(Jira_RawData!N6=0,"blank",Jira_RawData!N6)</f>
        <v>Configuration File Issue</v>
      </c>
      <c r="M6" t="str">
        <f>IF(Jira_RawData!R6=0,"blank",Jira_RawData!R6)</f>
        <v>blank</v>
      </c>
      <c r="N6" t="str">
        <f>IF(ISNA(VLOOKUP(B6,Comments!B:E,2,FALSE)),"",VLOOKUP(B6,Comments!B:E,2,FALSE))</f>
        <v/>
      </c>
      <c r="O6" t="str">
        <f>IF(ISNA(VLOOKUP(B6,Comments!B:E,3,FALSE)),"",VLOOKUP(B6,Comments!B:E,3,FALSE))</f>
        <v/>
      </c>
      <c r="P6" t="str">
        <f t="shared" ca="1" si="1"/>
        <v>49 days - 55 days</v>
      </c>
      <c r="Q6" t="str">
        <f t="shared" si="2"/>
        <v>Migration</v>
      </c>
      <c r="R6" t="str">
        <f>IF(ISNA(VLOOKUP(B6,Comments!B:E,4,FALSE)),"",VLOOKUP(B6,Comments!B:E,4,FALSE))</f>
        <v/>
      </c>
    </row>
    <row r="7" spans="1:18" x14ac:dyDescent="0.25">
      <c r="A7" t="str">
        <f>Jira_RawData!A7</f>
        <v>Bug</v>
      </c>
      <c r="B7" t="str">
        <f>Jira_RawData!B7</f>
        <v>MIG-4002</v>
      </c>
      <c r="C7" t="str">
        <f>Jira_RawData!C7</f>
        <v>Migration for Draft (AISSB) from COMPASS_COLLAB_DOCS (MCX) - Script failed in QA1 due to ERROR: duplicate key value violates unique constraint "draft_un"</v>
      </c>
      <c r="D7" t="str">
        <f>Jira_RawData!D7</f>
        <v>smitalenka</v>
      </c>
      <c r="E7" t="str">
        <f>Jira_RawData!E7</f>
        <v>smitalenka</v>
      </c>
      <c r="F7" t="str">
        <f>Jira_RawData!F7</f>
        <v>Closed</v>
      </c>
      <c r="G7" s="4">
        <f>Jira_RawData!K7</f>
        <v>44292.811111111114</v>
      </c>
      <c r="H7" s="4">
        <f>Jira_RawData!G7</f>
        <v>44316.779861111114</v>
      </c>
      <c r="I7" s="10" t="str">
        <f>IF(Jira_RawData!H7=0,"blank",Jira_RawData!H7)</f>
        <v>Minor</v>
      </c>
      <c r="J7" t="str">
        <f>Jira_RawData!I7</f>
        <v>Low</v>
      </c>
      <c r="K7">
        <f>Jira_RawData!M7</f>
        <v>0</v>
      </c>
      <c r="L7" t="str">
        <f>IF(Jira_RawData!N7=0,"blank",Jira_RawData!N7)</f>
        <v>Data Issue</v>
      </c>
      <c r="M7" t="str">
        <f>IF(Jira_RawData!R7=0,"blank",Jira_RawData!R7)</f>
        <v>for some records unique constraint was violating.</v>
      </c>
      <c r="N7" t="str">
        <f>IF(ISNA(VLOOKUP(B7,Comments!B:E,2,FALSE)),"",VLOOKUP(B7,Comments!B:E,2,FALSE))</f>
        <v/>
      </c>
      <c r="O7" t="str">
        <f>IF(ISNA(VLOOKUP(B7,Comments!B:E,3,FALSE)),"",VLOOKUP(B7,Comments!B:E,3,FALSE))</f>
        <v/>
      </c>
      <c r="P7" t="str">
        <f t="shared" ca="1" si="1"/>
        <v>49 days - 55 days</v>
      </c>
      <c r="Q7" t="str">
        <f t="shared" si="2"/>
        <v>Migration</v>
      </c>
      <c r="R7" t="str">
        <f>IF(ISNA(VLOOKUP(B7,Comments!B:E,4,FALSE)),"",VLOOKUP(B7,Comments!B:E,4,FALSE))</f>
        <v/>
      </c>
    </row>
    <row r="8" spans="1:18" x14ac:dyDescent="0.25">
      <c r="A8" t="str">
        <f>Jira_RawData!A8</f>
        <v>Bug</v>
      </c>
      <c r="B8" t="str">
        <f>Jira_RawData!B8</f>
        <v>MIG-3998</v>
      </c>
      <c r="C8" t="str">
        <f>Jira_RawData!C8</f>
        <v>Logo data is not displaying correctly in "AccountSetting" table.</v>
      </c>
      <c r="D8" t="str">
        <f>Jira_RawData!D8</f>
        <v>smitalenka</v>
      </c>
      <c r="E8" t="str">
        <f>Jira_RawData!E8</f>
        <v>smitalenka</v>
      </c>
      <c r="F8" t="str">
        <f>Jira_RawData!F8</f>
        <v>Closed</v>
      </c>
      <c r="G8" s="4">
        <f>Jira_RawData!K8</f>
        <v>44288.746527777781</v>
      </c>
      <c r="H8" s="4">
        <f>Jira_RawData!G8</f>
        <v>44291.5625</v>
      </c>
      <c r="I8" s="10" t="str">
        <f>IF(Jira_RawData!H8=0,"blank",Jira_RawData!H8)</f>
        <v>Minor</v>
      </c>
      <c r="J8" t="str">
        <f>Jira_RawData!I8</f>
        <v>Low</v>
      </c>
      <c r="K8" t="str">
        <f>Jira_RawData!M8</f>
        <v>QA</v>
      </c>
      <c r="L8" t="str">
        <f>IF(Jira_RawData!N8=0,"blank",Jira_RawData!N8)</f>
        <v>Deployment Issue / Incorrect Instructions</v>
      </c>
      <c r="M8" t="str">
        <f>IF(Jira_RawData!R8=0,"blank",Jira_RawData!R8)</f>
        <v xml:space="preserve">The required fix was implemented and verified at dev level but was skipped during the code checkout on bit bucket. </v>
      </c>
      <c r="N8" t="str">
        <f>IF(ISNA(VLOOKUP(B8,Comments!B:E,2,FALSE)),"",VLOOKUP(B8,Comments!B:E,2,FALSE))</f>
        <v/>
      </c>
      <c r="O8" t="str">
        <f>IF(ISNA(VLOOKUP(B8,Comments!B:E,3,FALSE)),"",VLOOKUP(B8,Comments!B:E,3,FALSE))</f>
        <v/>
      </c>
      <c r="P8" t="str">
        <f t="shared" ca="1" si="1"/>
        <v>56 days - 62 days</v>
      </c>
      <c r="Q8" t="str">
        <f t="shared" si="2"/>
        <v>Migration</v>
      </c>
      <c r="R8" t="str">
        <f>IF(ISNA(VLOOKUP(B8,Comments!B:E,4,FALSE)),"",VLOOKUP(B8,Comments!B:E,4,FALSE))</f>
        <v/>
      </c>
    </row>
    <row r="9" spans="1:18" x14ac:dyDescent="0.25">
      <c r="A9" t="str">
        <f>Jira_RawData!A9</f>
        <v>Bug</v>
      </c>
      <c r="B9" t="str">
        <f>Jira_RawData!B9</f>
        <v>MIG-3940</v>
      </c>
      <c r="C9" t="str">
        <f>Jira_RawData!C9</f>
        <v>Representative Member not getting synced in MCS1 and for One Org Rep , Wrong Rep Member got synced</v>
      </c>
      <c r="D9" t="str">
        <f>Jira_RawData!D9</f>
        <v>Vijaya Durga Bonthu</v>
      </c>
      <c r="E9" t="str">
        <f>Jira_RawData!E9</f>
        <v>Vijaya Durga Bonthu</v>
      </c>
      <c r="F9" t="str">
        <f>Jira_RawData!F9</f>
        <v>Closed</v>
      </c>
      <c r="G9" s="4">
        <f>Jira_RawData!K9</f>
        <v>44273.5625</v>
      </c>
      <c r="H9" s="4">
        <f>Jira_RawData!G9</f>
        <v>44347.649305555555</v>
      </c>
      <c r="I9" s="10" t="str">
        <f>IF(Jira_RawData!H9=0,"blank",Jira_RawData!H9)</f>
        <v>Moderate</v>
      </c>
      <c r="J9" t="str">
        <f>Jira_RawData!I9</f>
        <v>Medium</v>
      </c>
      <c r="K9" t="str">
        <f>Jira_RawData!M9</f>
        <v>QA</v>
      </c>
      <c r="L9" t="str">
        <f>IF(Jira_RawData!N9=0,"blank",Jira_RawData!N9)</f>
        <v>Unclear/Incorrect Requirements/Design</v>
      </c>
      <c r="M9" t="str">
        <f>IF(Jira_RawData!R9=0,"blank",Jira_RawData!R9)</f>
        <v>blank</v>
      </c>
      <c r="N9" t="str">
        <f>IF(ISNA(VLOOKUP(B9,Comments!B:E,2,FALSE)),"",VLOOKUP(B9,Comments!B:E,2,FALSE))</f>
        <v/>
      </c>
      <c r="O9" t="str">
        <f>IF(ISNA(VLOOKUP(B9,Comments!B:E,3,FALSE)),"",VLOOKUP(B9,Comments!B:E,3,FALSE))</f>
        <v/>
      </c>
      <c r="P9" t="str">
        <f t="shared" ca="1" si="1"/>
        <v>GT 62 days</v>
      </c>
      <c r="Q9" t="str">
        <f t="shared" si="2"/>
        <v>Migration</v>
      </c>
      <c r="R9" t="str">
        <f>IF(ISNA(VLOOKUP(B9,Comments!B:E,4,FALSE)),"",VLOOKUP(B9,Comments!B:E,4,FALSE))</f>
        <v/>
      </c>
    </row>
    <row r="10" spans="1:18" x14ac:dyDescent="0.25">
      <c r="A10" t="str">
        <f>Jira_RawData!A10</f>
        <v>Bug</v>
      </c>
      <c r="B10" t="str">
        <f>Jira_RawData!B10</f>
        <v>MIG-3939</v>
      </c>
      <c r="C10" t="str">
        <f>Jira_RawData!C10</f>
        <v>MIG_3924: 'MagentoCustomer' job is running successful but all the records getting rejected and no data is loading into table.</v>
      </c>
      <c r="D10" t="str">
        <f>Jira_RawData!D10</f>
        <v>Peddi Hanish Kumar</v>
      </c>
      <c r="E10" t="str">
        <f>Jira_RawData!E10</f>
        <v>Peddi Hanish Kumar</v>
      </c>
      <c r="F10" t="str">
        <f>Jira_RawData!F10</f>
        <v>Closed</v>
      </c>
      <c r="G10" s="4">
        <f>Jira_RawData!K10</f>
        <v>44271.717361111114</v>
      </c>
      <c r="H10" s="4">
        <f>Jira_RawData!G10</f>
        <v>44316.681250000001</v>
      </c>
      <c r="I10" s="10" t="str">
        <f>IF(Jira_RawData!H10=0,"blank",Jira_RawData!H10)</f>
        <v>Moderate</v>
      </c>
      <c r="J10" t="str">
        <f>Jira_RawData!I10</f>
        <v>Medium</v>
      </c>
      <c r="K10" t="str">
        <f>Jira_RawData!M10</f>
        <v>QA</v>
      </c>
      <c r="L10" t="str">
        <f>IF(Jira_RawData!N10=0,"blank",Jira_RawData!N10)</f>
        <v>Application Code Issue</v>
      </c>
      <c r="M10" t="str">
        <f>IF(Jira_RawData!R10=0,"blank",Jira_RawData!R10)</f>
        <v>blank</v>
      </c>
      <c r="N10" t="str">
        <f>IF(ISNA(VLOOKUP(B10,Comments!B:E,2,FALSE)),"",VLOOKUP(B10,Comments!B:E,2,FALSE))</f>
        <v/>
      </c>
      <c r="O10" t="str">
        <f>IF(ISNA(VLOOKUP(B10,Comments!B:E,3,FALSE)),"",VLOOKUP(B10,Comments!B:E,3,FALSE))</f>
        <v/>
      </c>
      <c r="P10" t="str">
        <f t="shared" ca="1" si="1"/>
        <v>GT 62 days</v>
      </c>
      <c r="Q10" t="str">
        <f t="shared" si="2"/>
        <v>Migration</v>
      </c>
      <c r="R10" t="str">
        <f>IF(ISNA(VLOOKUP(B10,Comments!B:E,4,FALSE)),"",VLOOKUP(B10,Comments!B:E,4,FALSE))</f>
        <v/>
      </c>
    </row>
    <row r="11" spans="1:18" x14ac:dyDescent="0.25">
      <c r="A11" t="str">
        <f>Jira_RawData!A11</f>
        <v>Bug</v>
      </c>
      <c r="B11" t="str">
        <f>Jira_RawData!B11</f>
        <v>MIG-3916</v>
      </c>
      <c r="C11" t="str">
        <f>Jira_RawData!C11</f>
        <v xml:space="preserve">[Duplicate]Migrate MCX Staging table STG_MCXWorkItem data into table [db_WKI].[WorkItem] - Title, Scope, Keywords  columns have  this data"Migration: Missing Description (under discussion)" </v>
      </c>
      <c r="D11" t="str">
        <f>Jira_RawData!D11</f>
        <v>Vijaya Durga Bonthu</v>
      </c>
      <c r="E11" t="str">
        <f>Jira_RawData!E11</f>
        <v>Vijaya Durga Bonthu</v>
      </c>
      <c r="F11" t="str">
        <f>Jira_RawData!F11</f>
        <v>Closed</v>
      </c>
      <c r="G11" s="4">
        <f>Jira_RawData!K11</f>
        <v>44260.680555555555</v>
      </c>
      <c r="H11" s="4">
        <f>Jira_RawData!G11</f>
        <v>44271.695833333331</v>
      </c>
      <c r="I11" s="10" t="str">
        <f>IF(Jira_RawData!H11=0,"blank",Jira_RawData!H11)</f>
        <v>blank</v>
      </c>
      <c r="J11" t="str">
        <f>Jira_RawData!I11</f>
        <v>Medium</v>
      </c>
      <c r="K11" t="str">
        <f>Jira_RawData!M11</f>
        <v>Staging</v>
      </c>
      <c r="L11" t="str">
        <f>IF(Jira_RawData!N11=0,"blank",Jira_RawData!N11)</f>
        <v>Data Issue</v>
      </c>
      <c r="M11" t="str">
        <f>IF(Jira_RawData!R11=0,"blank",Jira_RawData!R11)</f>
        <v>blank</v>
      </c>
      <c r="N11" t="str">
        <f>IF(ISNA(VLOOKUP(B11,Comments!B:E,2,FALSE)),"",VLOOKUP(B11,Comments!B:E,2,FALSE))</f>
        <v/>
      </c>
      <c r="O11" t="str">
        <f>IF(ISNA(VLOOKUP(B11,Comments!B:E,3,FALSE)),"",VLOOKUP(B11,Comments!B:E,3,FALSE))</f>
        <v/>
      </c>
      <c r="P11" t="str">
        <f t="shared" ca="1" si="1"/>
        <v>GT 62 days</v>
      </c>
      <c r="Q11" t="str">
        <f t="shared" si="2"/>
        <v>Migration</v>
      </c>
      <c r="R11" t="str">
        <f>IF(ISNA(VLOOKUP(B11,Comments!B:E,4,FALSE)),"",VLOOKUP(B11,Comments!B:E,4,FALSE))</f>
        <v/>
      </c>
    </row>
    <row r="12" spans="1:18" x14ac:dyDescent="0.25">
      <c r="A12" t="str">
        <f>Jira_RawData!A12</f>
        <v>Bug</v>
      </c>
      <c r="B12" t="str">
        <f>Jira_RawData!B12</f>
        <v>MIG-3882</v>
      </c>
      <c r="C12" t="str">
        <f>Jira_RawData!C12</f>
        <v xml:space="preserve">Migrate table CCOM_OFFICER_ARCHIVE data into table [db_MEM].[CommitteeMemberOfficerTitleLog] - null values displayed for OfficerModifedby column </v>
      </c>
      <c r="D12" t="str">
        <f>Jira_RawData!D12</f>
        <v>Vijaya Durga Bonthu</v>
      </c>
      <c r="E12" t="str">
        <f>Jira_RawData!E12</f>
        <v>Vijaya Durga Bonthu</v>
      </c>
      <c r="F12" t="str">
        <f>Jira_RawData!F12</f>
        <v>Open</v>
      </c>
      <c r="G12" s="4">
        <f>Jira_RawData!K12</f>
        <v>44259.680555555555</v>
      </c>
      <c r="H12" s="4">
        <f>Jira_RawData!G12</f>
        <v>44293.665277777778</v>
      </c>
      <c r="I12" s="10" t="str">
        <f>IF(Jira_RawData!H12=0,"blank",Jira_RawData!H12)</f>
        <v>Moderate</v>
      </c>
      <c r="J12" t="str">
        <f>Jira_RawData!I12</f>
        <v>Low</v>
      </c>
      <c r="K12" t="str">
        <f>Jira_RawData!M12</f>
        <v>QA</v>
      </c>
      <c r="L12" t="str">
        <f>IF(Jira_RawData!N12=0,"blank",Jira_RawData!N12)</f>
        <v>blank</v>
      </c>
      <c r="M12" t="str">
        <f>IF(Jira_RawData!R12=0,"blank",Jira_RawData!R12)</f>
        <v>blank</v>
      </c>
      <c r="N12" t="str">
        <f>IF(ISNA(VLOOKUP(B12,Comments!B:E,2,FALSE)),"",VLOOKUP(B12,Comments!B:E,2,FALSE))</f>
        <v>Waiting for solution by product owner (MacPhee Sean) - Data Anamoly</v>
      </c>
      <c r="O12" t="str">
        <f>IF(ISNA(VLOOKUP(B12,Comments!B:E,3,FALSE)),"",VLOOKUP(B12,Comments!B:E,3,FALSE))</f>
        <v>Waiting for fix</v>
      </c>
      <c r="P12" t="str">
        <f t="shared" ca="1" si="1"/>
        <v>GT 62 days</v>
      </c>
      <c r="Q12" t="str">
        <f t="shared" si="2"/>
        <v>Migration</v>
      </c>
      <c r="R12">
        <f>IF(ISNA(VLOOKUP(B12,Comments!B:E,4,FALSE)),"",VLOOKUP(B12,Comments!B:E,4,FALSE))</f>
        <v>0</v>
      </c>
    </row>
    <row r="13" spans="1:18" x14ac:dyDescent="0.25">
      <c r="A13" t="str">
        <f>Jira_RawData!A13</f>
        <v>Bug</v>
      </c>
      <c r="B13" t="str">
        <f>Jira_RawData!B13</f>
        <v>MIG-3876</v>
      </c>
      <c r="C13" t="str">
        <f>Jira_RawData!C13</f>
        <v>Observations - For Folder/File Data verification for given 10 specbuilder account.</v>
      </c>
      <c r="D13" t="str">
        <f>Jira_RawData!D13</f>
        <v>smitalenka</v>
      </c>
      <c r="E13" t="str">
        <f>Jira_RawData!E13</f>
        <v>smitalenka</v>
      </c>
      <c r="F13" t="str">
        <f>Jira_RawData!F13</f>
        <v>Closed</v>
      </c>
      <c r="G13" s="4">
        <f>Jira_RawData!K13</f>
        <v>44258.585416666669</v>
      </c>
      <c r="H13" s="4">
        <f>Jira_RawData!G13</f>
        <v>44263.854166666664</v>
      </c>
      <c r="I13" s="10" t="str">
        <f>IF(Jira_RawData!H13=0,"blank",Jira_RawData!H13)</f>
        <v>Minor</v>
      </c>
      <c r="J13" t="str">
        <f>Jira_RawData!I13</f>
        <v>Low</v>
      </c>
      <c r="K13" t="str">
        <f>Jira_RawData!M13</f>
        <v>QA</v>
      </c>
      <c r="L13" t="str">
        <f>IF(Jira_RawData!N13=0,"blank",Jira_RawData!N13)</f>
        <v>Data Issue</v>
      </c>
      <c r="M13" t="str">
        <f>IF(Jira_RawData!R13=0,"blank",Jira_RawData!R13)</f>
        <v>Mapping issue in Mongo Db</v>
      </c>
      <c r="N13" t="str">
        <f>IF(ISNA(VLOOKUP(B13,Comments!B:E,2,FALSE)),"",VLOOKUP(B13,Comments!B:E,2,FALSE))</f>
        <v/>
      </c>
      <c r="O13" t="str">
        <f>IF(ISNA(VLOOKUP(B13,Comments!B:E,3,FALSE)),"",VLOOKUP(B13,Comments!B:E,3,FALSE))</f>
        <v/>
      </c>
      <c r="P13" t="str">
        <f t="shared" ca="1" si="1"/>
        <v>GT 62 days</v>
      </c>
      <c r="Q13" t="str">
        <f t="shared" si="2"/>
        <v>Migration</v>
      </c>
      <c r="R13" t="str">
        <f>IF(ISNA(VLOOKUP(B13,Comments!B:E,4,FALSE)),"",VLOOKUP(B13,Comments!B:E,4,FALSE))</f>
        <v/>
      </c>
    </row>
    <row r="14" spans="1:18" x14ac:dyDescent="0.25">
      <c r="A14" t="str">
        <f>Jira_RawData!A14</f>
        <v>Bug</v>
      </c>
      <c r="B14" t="str">
        <f>Jira_RawData!B14</f>
        <v>MIG-3862</v>
      </c>
      <c r="C14" t="str">
        <f>Jira_RawData!C14</f>
        <v>Migrate Organizational Member from MEMBER_DATA data into table [db_MEM].[Company] - Paid_dat, Paid_Status and Email is not matching in Source and Target</v>
      </c>
      <c r="D14" t="str">
        <f>Jira_RawData!D14</f>
        <v>Vijaya Durga Bonthu</v>
      </c>
      <c r="E14" t="str">
        <f>Jira_RawData!E14</f>
        <v>Vijaya Durga Bonthu</v>
      </c>
      <c r="F14" t="str">
        <f>Jira_RawData!F14</f>
        <v>Closed</v>
      </c>
      <c r="G14" s="4">
        <f>Jira_RawData!K14</f>
        <v>44257.55972222222</v>
      </c>
      <c r="H14" s="4">
        <f>Jira_RawData!G14</f>
        <v>44343.692361111112</v>
      </c>
      <c r="I14" s="10" t="str">
        <f>IF(Jira_RawData!H14=0,"blank",Jira_RawData!H14)</f>
        <v>Major</v>
      </c>
      <c r="J14" t="str">
        <f>Jira_RawData!I14</f>
        <v>High</v>
      </c>
      <c r="K14" t="str">
        <f>Jira_RawData!M14</f>
        <v>QA</v>
      </c>
      <c r="L14" t="str">
        <f>IF(Jira_RawData!N14=0,"blank",Jira_RawData!N14)</f>
        <v>Unclear/Incorrect Requirements/Design</v>
      </c>
      <c r="M14" t="str">
        <f>IF(Jira_RawData!R14=0,"blank",Jira_RawData!R14)</f>
        <v>blank</v>
      </c>
      <c r="N14" t="str">
        <f>IF(ISNA(VLOOKUP(B14,Comments!B:E,2,FALSE)),"",VLOOKUP(B14,Comments!B:E,2,FALSE))</f>
        <v/>
      </c>
      <c r="O14" t="str">
        <f>IF(ISNA(VLOOKUP(B14,Comments!B:E,3,FALSE)),"",VLOOKUP(B14,Comments!B:E,3,FALSE))</f>
        <v/>
      </c>
      <c r="P14" t="str">
        <f t="shared" ca="1" si="1"/>
        <v>GT 62 days</v>
      </c>
      <c r="Q14" t="str">
        <f t="shared" si="2"/>
        <v>Migration</v>
      </c>
      <c r="R14" t="str">
        <f>IF(ISNA(VLOOKUP(B14,Comments!B:E,4,FALSE)),"",VLOOKUP(B14,Comments!B:E,4,FALSE))</f>
        <v/>
      </c>
    </row>
    <row r="15" spans="1:18" x14ac:dyDescent="0.25">
      <c r="A15" t="str">
        <f>Jira_RawData!A15</f>
        <v>Bug</v>
      </c>
      <c r="B15" t="str">
        <f>Jira_RawData!B15</f>
        <v>MIG-3786</v>
      </c>
      <c r="C15" t="str">
        <f>Jira_RawData!C15</f>
        <v xml:space="preserve">Duplicate DisplayID records for same account </v>
      </c>
      <c r="D15" t="str">
        <f>Jira_RawData!D15</f>
        <v>smitalenka</v>
      </c>
      <c r="E15" t="str">
        <f>Jira_RawData!E15</f>
        <v>smitalenka</v>
      </c>
      <c r="F15" t="str">
        <f>Jira_RawData!F15</f>
        <v>Closed</v>
      </c>
      <c r="G15" s="4">
        <f>Jira_RawData!K15</f>
        <v>44245.770138888889</v>
      </c>
      <c r="H15" s="4">
        <f>Jira_RawData!G15</f>
        <v>44246.693749999999</v>
      </c>
      <c r="I15" s="10" t="str">
        <f>IF(Jira_RawData!H15=0,"blank",Jira_RawData!H15)</f>
        <v>Major</v>
      </c>
      <c r="J15" t="str">
        <f>Jira_RawData!I15</f>
        <v>High</v>
      </c>
      <c r="K15" t="str">
        <f>Jira_RawData!M15</f>
        <v>QA</v>
      </c>
      <c r="L15" t="str">
        <f>IF(Jira_RawData!N15=0,"blank",Jira_RawData!N15)</f>
        <v>Unclear/Incorrect Requirements/Design</v>
      </c>
      <c r="M15" t="str">
        <f>IF(Jira_RawData!R15=0,"blank",Jira_RawData!R15)</f>
        <v>blank</v>
      </c>
      <c r="N15" t="str">
        <f>IF(ISNA(VLOOKUP(B15,Comments!B:E,2,FALSE)),"",VLOOKUP(B15,Comments!B:E,2,FALSE))</f>
        <v/>
      </c>
      <c r="O15" t="str">
        <f>IF(ISNA(VLOOKUP(B15,Comments!B:E,3,FALSE)),"",VLOOKUP(B15,Comments!B:E,3,FALSE))</f>
        <v/>
      </c>
      <c r="P15" t="str">
        <f t="shared" ca="1" si="1"/>
        <v>GT 62 days</v>
      </c>
      <c r="Q15" t="str">
        <f t="shared" si="2"/>
        <v>Migration</v>
      </c>
      <c r="R15" t="str">
        <f>IF(ISNA(VLOOKUP(B15,Comments!B:E,4,FALSE)),"",VLOOKUP(B15,Comments!B:E,4,FALSE))</f>
        <v/>
      </c>
    </row>
    <row r="16" spans="1:18" x14ac:dyDescent="0.25">
      <c r="A16" t="str">
        <f>Jira_RawData!A16</f>
        <v>Bug</v>
      </c>
      <c r="B16" t="str">
        <f>Jira_RawData!B16</f>
        <v>MIG-3711</v>
      </c>
      <c r="C16" t="str">
        <f>Jira_RawData!C16</f>
        <v>DataMigration QA: 'Applet' column in 'AccountAuthenticationSetting' is populated with improper values.</v>
      </c>
      <c r="D16" t="str">
        <f>Jira_RawData!D16</f>
        <v>Peddi Hanish Kumar</v>
      </c>
      <c r="E16" t="str">
        <f>Jira_RawData!E16</f>
        <v>Peddi Hanish Kumar</v>
      </c>
      <c r="F16" t="str">
        <f>Jira_RawData!F16</f>
        <v>Closed</v>
      </c>
      <c r="G16" s="4">
        <f>Jira_RawData!K16</f>
        <v>44239.704861111109</v>
      </c>
      <c r="H16" s="4">
        <f>Jira_RawData!G16</f>
        <v>44243.845138888886</v>
      </c>
      <c r="I16" s="10" t="str">
        <f>IF(Jira_RawData!H16=0,"blank",Jira_RawData!H16)</f>
        <v>blank</v>
      </c>
      <c r="J16" t="str">
        <f>Jira_RawData!I16</f>
        <v>Medium</v>
      </c>
      <c r="K16" t="str">
        <f>Jira_RawData!M16</f>
        <v>QA</v>
      </c>
      <c r="L16" t="str">
        <f>IF(Jira_RawData!N16=0,"blank",Jira_RawData!N16)</f>
        <v>Application Code Issue</v>
      </c>
      <c r="M16" t="str">
        <f>IF(Jira_RawData!R16=0,"blank",Jira_RawData!R16)</f>
        <v>blank</v>
      </c>
      <c r="N16" t="str">
        <f>IF(ISNA(VLOOKUP(B16,Comments!B:E,2,FALSE)),"",VLOOKUP(B16,Comments!B:E,2,FALSE))</f>
        <v/>
      </c>
      <c r="O16" t="str">
        <f>IF(ISNA(VLOOKUP(B16,Comments!B:E,3,FALSE)),"",VLOOKUP(B16,Comments!B:E,3,FALSE))</f>
        <v/>
      </c>
      <c r="P16" t="str">
        <f t="shared" ca="1" si="1"/>
        <v>GT 62 days</v>
      </c>
      <c r="Q16" t="str">
        <f t="shared" si="2"/>
        <v>Migration</v>
      </c>
      <c r="R16" t="str">
        <f>IF(ISNA(VLOOKUP(B16,Comments!B:E,4,FALSE)),"",VLOOKUP(B16,Comments!B:E,4,FALSE))</f>
        <v/>
      </c>
    </row>
    <row r="17" spans="1:18" x14ac:dyDescent="0.25">
      <c r="A17" t="str">
        <f>Jira_RawData!A17</f>
        <v>Bug</v>
      </c>
      <c r="B17" t="str">
        <f>Jira_RawData!B17</f>
        <v>MIG-3571</v>
      </c>
      <c r="C17" t="str">
        <f>Jira_RawData!C17</f>
        <v>Few IPs have not been migrated from Source to Target DB in QA2 for MIG-1718 AccountApplicationAuthenticationSetting</v>
      </c>
      <c r="D17" t="str">
        <f>Jira_RawData!D17</f>
        <v>Naveen Kumar Dhiviti</v>
      </c>
      <c r="E17" t="str">
        <f>Jira_RawData!E17</f>
        <v>Naveen Kumar Dhiviti</v>
      </c>
      <c r="F17" t="str">
        <f>Jira_RawData!F17</f>
        <v>Closed</v>
      </c>
      <c r="G17" s="4">
        <f>Jira_RawData!K17</f>
        <v>44208.765277777777</v>
      </c>
      <c r="H17" s="4">
        <f>Jira_RawData!G17</f>
        <v>44217.644444444442</v>
      </c>
      <c r="I17" s="10" t="str">
        <f>IF(Jira_RawData!H17=0,"blank",Jira_RawData!H17)</f>
        <v>Major</v>
      </c>
      <c r="J17" t="str">
        <f>Jira_RawData!I17</f>
        <v>High</v>
      </c>
      <c r="K17" t="str">
        <f>Jira_RawData!M17</f>
        <v>QA</v>
      </c>
      <c r="L17" t="str">
        <f>IF(Jira_RawData!N17=0,"blank",Jira_RawData!N17)</f>
        <v>Data Issue</v>
      </c>
      <c r="M17" t="str">
        <f>IF(Jira_RawData!R17=0,"blank",Jira_RawData!R17)</f>
        <v>blank</v>
      </c>
      <c r="N17" t="str">
        <f>IF(ISNA(VLOOKUP(B17,Comments!B:E,2,FALSE)),"",VLOOKUP(B17,Comments!B:E,2,FALSE))</f>
        <v>This will be open until Mem team implemnets the new functionality</v>
      </c>
      <c r="O17" t="str">
        <f>IF(ISNA(VLOOKUP(B17,Comments!B:E,3,FALSE)),"",VLOOKUP(B17,Comments!B:E,3,FALSE))</f>
        <v>Blocked - To be handled in future sprint</v>
      </c>
      <c r="P17" t="str">
        <f t="shared" ca="1" si="1"/>
        <v>GT 62 days</v>
      </c>
      <c r="Q17" t="str">
        <f t="shared" si="2"/>
        <v>Migration</v>
      </c>
      <c r="R17" t="str">
        <f>IF(ISNA(VLOOKUP(B17,Comments!B:E,4,FALSE)),"",VLOOKUP(B17,Comments!B:E,4,FALSE))</f>
        <v>What is the new functionality, add details</v>
      </c>
    </row>
    <row r="18" spans="1:18" x14ac:dyDescent="0.25">
      <c r="A18" t="str">
        <f>Jira_RawData!A18</f>
        <v>Bug</v>
      </c>
      <c r="B18" t="str">
        <f>Jira_RawData!B18</f>
        <v>MIG-3537</v>
      </c>
      <c r="C18" t="str">
        <f>Jira_RawData!C18</f>
        <v>AccountAuthenticationSetting job failed in QA2 with ERROR: invalid input syntax for type json and Unable to prepare for execution of the transformation</v>
      </c>
      <c r="D18" t="str">
        <f>Jira_RawData!D18</f>
        <v>Naveen Kumar Dhiviti</v>
      </c>
      <c r="E18" t="str">
        <f>Jira_RawData!E18</f>
        <v>Naveen Kumar Dhiviti</v>
      </c>
      <c r="F18" t="str">
        <f>Jira_RawData!F18</f>
        <v>Closed</v>
      </c>
      <c r="G18" s="4">
        <f>Jira_RawData!K18</f>
        <v>44203.684027777781</v>
      </c>
      <c r="H18" s="4">
        <f>Jira_RawData!G18</f>
        <v>44204.761111111111</v>
      </c>
      <c r="I18" s="10" t="str">
        <f>IF(Jira_RawData!H18=0,"blank",Jira_RawData!H18)</f>
        <v>Major</v>
      </c>
      <c r="J18" t="str">
        <f>Jira_RawData!I18</f>
        <v>High</v>
      </c>
      <c r="K18" t="str">
        <f>Jira_RawData!M18</f>
        <v>QA</v>
      </c>
      <c r="L18" t="str">
        <f>IF(Jira_RawData!N18=0,"blank",Jira_RawData!N18)</f>
        <v>Data Issue</v>
      </c>
      <c r="M18" t="str">
        <f>IF(Jira_RawData!R18=0,"blank",Jira_RawData!R18)</f>
        <v>blank</v>
      </c>
      <c r="N18" t="str">
        <f>IF(ISNA(VLOOKUP(B18,Comments!B:E,2,FALSE)),"",VLOOKUP(B18,Comments!B:E,2,FALSE))</f>
        <v/>
      </c>
      <c r="O18" t="str">
        <f>IF(ISNA(VLOOKUP(B18,Comments!B:E,3,FALSE)),"",VLOOKUP(B18,Comments!B:E,3,FALSE))</f>
        <v/>
      </c>
      <c r="P18" t="str">
        <f t="shared" ca="1" si="1"/>
        <v>GT 62 days</v>
      </c>
      <c r="Q18" t="str">
        <f t="shared" si="2"/>
        <v>Migration</v>
      </c>
      <c r="R18" t="str">
        <f>IF(ISNA(VLOOKUP(B18,Comments!B:E,4,FALSE)),"",VLOOKUP(B18,Comments!B:E,4,FALSE))</f>
        <v/>
      </c>
    </row>
    <row r="19" spans="1:18" x14ac:dyDescent="0.25">
      <c r="A19" t="str">
        <f>Jira_RawData!A19</f>
        <v>Bug</v>
      </c>
      <c r="B19" t="str">
        <f>Jira_RawData!B19</f>
        <v>MIG-3516</v>
      </c>
      <c r="C19" t="str">
        <f>Jira_RawData!C19</f>
        <v>MIG-3475: 'ContentSecurity' column in 'SubscriptionApplicationSetting' is not populated as per given logic.</v>
      </c>
      <c r="D19" t="str">
        <f>Jira_RawData!D19</f>
        <v>Peddi Hanish Kumar</v>
      </c>
      <c r="E19" t="str">
        <f>Jira_RawData!E19</f>
        <v>Peddi Hanish Kumar</v>
      </c>
      <c r="F19" t="str">
        <f>Jira_RawData!F19</f>
        <v>Closed</v>
      </c>
      <c r="G19" s="4">
        <f>Jira_RawData!K19</f>
        <v>44193.71875</v>
      </c>
      <c r="H19" s="4">
        <f>Jira_RawData!G19</f>
        <v>44201.674305555556</v>
      </c>
      <c r="I19" s="10" t="str">
        <f>IF(Jira_RawData!H19=0,"blank",Jira_RawData!H19)</f>
        <v>Moderate</v>
      </c>
      <c r="J19" t="str">
        <f>Jira_RawData!I19</f>
        <v>Medium</v>
      </c>
      <c r="K19">
        <f>Jira_RawData!M19</f>
        <v>0</v>
      </c>
      <c r="L19" t="str">
        <f>IF(Jira_RawData!N19=0,"blank",Jira_RawData!N19)</f>
        <v>Application Code Issue</v>
      </c>
      <c r="M19" t="str">
        <f>IF(Jira_RawData!R19=0,"blank",Jira_RawData!R19)</f>
        <v>blank</v>
      </c>
      <c r="N19" t="str">
        <f>IF(ISNA(VLOOKUP(B19,Comments!B:E,2,FALSE)),"",VLOOKUP(B19,Comments!B:E,2,FALSE))</f>
        <v/>
      </c>
      <c r="O19" t="str">
        <f>IF(ISNA(VLOOKUP(B19,Comments!B:E,3,FALSE)),"",VLOOKUP(B19,Comments!B:E,3,FALSE))</f>
        <v/>
      </c>
      <c r="P19" t="str">
        <f t="shared" ca="1" si="1"/>
        <v>GT 62 days</v>
      </c>
      <c r="Q19" t="str">
        <f t="shared" si="2"/>
        <v>Migration</v>
      </c>
      <c r="R19" t="str">
        <f>IF(ISNA(VLOOKUP(B19,Comments!B:E,4,FALSE)),"",VLOOKUP(B19,Comments!B:E,4,FALSE))</f>
        <v/>
      </c>
    </row>
    <row r="20" spans="1:18" x14ac:dyDescent="0.25">
      <c r="A20" t="str">
        <f>Jira_RawData!A20</f>
        <v>Bug</v>
      </c>
      <c r="B20" t="str">
        <f>Jira_RawData!B20</f>
        <v>MIG-3511</v>
      </c>
      <c r="C20" t="str">
        <f>Jira_RawData!C20</f>
        <v>DATA column data in Source is not matching with Target column Data for MIG-3492 Content Source Tracking</v>
      </c>
      <c r="D20" t="str">
        <f>Jira_RawData!D20</f>
        <v>Naveen Kumar Dhiviti</v>
      </c>
      <c r="E20" t="str">
        <f>Jira_RawData!E20</f>
        <v>Naveen Kumar Dhiviti</v>
      </c>
      <c r="F20" t="str">
        <f>Jira_RawData!F20</f>
        <v>Closed</v>
      </c>
      <c r="G20" s="4">
        <f>Jira_RawData!K20</f>
        <v>44193.656944444447</v>
      </c>
      <c r="H20" s="4">
        <f>Jira_RawData!G20</f>
        <v>44201.759722222225</v>
      </c>
      <c r="I20" s="10" t="str">
        <f>IF(Jira_RawData!H20=0,"blank",Jira_RawData!H20)</f>
        <v>Major</v>
      </c>
      <c r="J20" t="str">
        <f>Jira_RawData!I20</f>
        <v>High</v>
      </c>
      <c r="K20" t="str">
        <f>Jira_RawData!M20</f>
        <v>QA</v>
      </c>
      <c r="L20" t="str">
        <f>IF(Jira_RawData!N20=0,"blank",Jira_RawData!N20)</f>
        <v>Data Issue</v>
      </c>
      <c r="M20" t="str">
        <f>IF(Jira_RawData!R20=0,"blank",Jira_RawData!R20)</f>
        <v>blank</v>
      </c>
      <c r="N20" t="str">
        <f>IF(ISNA(VLOOKUP(B20,Comments!B:E,2,FALSE)),"",VLOOKUP(B20,Comments!B:E,2,FALSE))</f>
        <v/>
      </c>
      <c r="O20" t="str">
        <f>IF(ISNA(VLOOKUP(B20,Comments!B:E,3,FALSE)),"",VLOOKUP(B20,Comments!B:E,3,FALSE))</f>
        <v/>
      </c>
      <c r="P20" t="str">
        <f t="shared" ca="1" si="1"/>
        <v>GT 62 days</v>
      </c>
      <c r="Q20" t="str">
        <f t="shared" si="2"/>
        <v>Migration</v>
      </c>
      <c r="R20" t="str">
        <f>IF(ISNA(VLOOKUP(B20,Comments!B:E,4,FALSE)),"",VLOOKUP(B20,Comments!B:E,4,FALSE))</f>
        <v/>
      </c>
    </row>
    <row r="21" spans="1:18" x14ac:dyDescent="0.25">
      <c r="A21" t="str">
        <f>Jira_RawData!A21</f>
        <v>Bug</v>
      </c>
      <c r="B21" t="str">
        <f>Jira_RawData!B21</f>
        <v>MIG-3467</v>
      </c>
      <c r="C21" t="str">
        <f>Jira_RawData!C21</f>
        <v>rangeIPs have invalid syntax MIG-1720, MIG-1718 and Usage Report in SubscriptionApplicationSetting table is populated with back slashes MIG-1727</v>
      </c>
      <c r="D21" t="str">
        <f>Jira_RawData!D21</f>
        <v>Naveen Kumar Dhiviti</v>
      </c>
      <c r="E21" t="str">
        <f>Jira_RawData!E21</f>
        <v>Naveen Kumar Dhiviti</v>
      </c>
      <c r="F21" t="str">
        <f>Jira_RawData!F21</f>
        <v>Closed</v>
      </c>
      <c r="G21" s="4">
        <f>Jira_RawData!K21</f>
        <v>44182.538194444445</v>
      </c>
      <c r="H21" s="4">
        <f>Jira_RawData!G21</f>
        <v>44215.818749999999</v>
      </c>
      <c r="I21" s="10" t="str">
        <f>IF(Jira_RawData!H21=0,"blank",Jira_RawData!H21)</f>
        <v>Major</v>
      </c>
      <c r="J21" t="str">
        <f>Jira_RawData!I21</f>
        <v>High</v>
      </c>
      <c r="K21" t="str">
        <f>Jira_RawData!M21</f>
        <v>QA</v>
      </c>
      <c r="L21" t="str">
        <f>IF(Jira_RawData!N21=0,"blank",Jira_RawData!N21)</f>
        <v>Application Code Issue</v>
      </c>
      <c r="M21" t="str">
        <f>IF(Jira_RawData!R21=0,"blank",Jira_RawData!R21)</f>
        <v>blank</v>
      </c>
      <c r="N21" t="str">
        <f>IF(ISNA(VLOOKUP(B21,Comments!B:E,2,FALSE)),"",VLOOKUP(B21,Comments!B:E,2,FALSE))</f>
        <v/>
      </c>
      <c r="O21" t="str">
        <f>IF(ISNA(VLOOKUP(B21,Comments!B:E,3,FALSE)),"",VLOOKUP(B21,Comments!B:E,3,FALSE))</f>
        <v/>
      </c>
      <c r="P21" t="str">
        <f t="shared" ca="1" si="1"/>
        <v>GT 62 days</v>
      </c>
      <c r="Q21" t="str">
        <f t="shared" si="2"/>
        <v>Migration</v>
      </c>
      <c r="R21" t="str">
        <f>IF(ISNA(VLOOKUP(B21,Comments!B:E,4,FALSE)),"",VLOOKUP(B21,Comments!B:E,4,FALSE))</f>
        <v/>
      </c>
    </row>
    <row r="22" spans="1:18" x14ac:dyDescent="0.25">
      <c r="A22" t="str">
        <f>Jira_RawData!A22</f>
        <v>Bug</v>
      </c>
      <c r="B22" t="str">
        <f>Jira_RawData!B22</f>
        <v>MIG-3366</v>
      </c>
      <c r="C22" t="str">
        <f>Jira_RawData!C22</f>
        <v>Inactive Reason - Society Removal reason is not being synced in MCS1</v>
      </c>
      <c r="D22" t="str">
        <f>Jira_RawData!D22</f>
        <v>Vijaya Durga Bonthu</v>
      </c>
      <c r="E22" t="str">
        <f>Jira_RawData!E22</f>
        <v>Vijaya Durga Bonthu</v>
      </c>
      <c r="F22" t="str">
        <f>Jira_RawData!F22</f>
        <v>Closed</v>
      </c>
      <c r="G22" s="4">
        <f>Jira_RawData!K22</f>
        <v>44169.759722222225</v>
      </c>
      <c r="H22" s="4">
        <f>Jira_RawData!G22</f>
        <v>44343.696527777778</v>
      </c>
      <c r="I22" s="10" t="str">
        <f>IF(Jira_RawData!H22=0,"blank",Jira_RawData!H22)</f>
        <v>Major</v>
      </c>
      <c r="J22" t="str">
        <f>Jira_RawData!I22</f>
        <v>Medium</v>
      </c>
      <c r="K22" t="str">
        <f>Jira_RawData!M22</f>
        <v>QA</v>
      </c>
      <c r="L22" t="str">
        <f>IF(Jira_RawData!N22=0,"blank",Jira_RawData!N22)</f>
        <v>Unclear/Incorrect Requirements/Design</v>
      </c>
      <c r="M22" t="str">
        <f>IF(Jira_RawData!R22=0,"blank",Jira_RawData!R22)</f>
        <v>blank</v>
      </c>
      <c r="N22" t="str">
        <f>IF(ISNA(VLOOKUP(B22,Comments!B:E,2,FALSE)),"",VLOOKUP(B22,Comments!B:E,2,FALSE))</f>
        <v>???</v>
      </c>
      <c r="O22">
        <f>IF(ISNA(VLOOKUP(B22,Comments!B:E,3,FALSE)),"",VLOOKUP(B22,Comments!B:E,3,FALSE))</f>
        <v>0</v>
      </c>
      <c r="P22" t="str">
        <f t="shared" ca="1" si="1"/>
        <v>GT 62 days</v>
      </c>
      <c r="Q22" t="str">
        <f t="shared" si="2"/>
        <v>Migration</v>
      </c>
      <c r="R22">
        <f>IF(ISNA(VLOOKUP(B22,Comments!B:E,4,FALSE)),"",VLOOKUP(B22,Comments!B:E,4,FALSE))</f>
        <v>0</v>
      </c>
    </row>
    <row r="23" spans="1:18" x14ac:dyDescent="0.25">
      <c r="A23" t="str">
        <f>Jira_RawData!A23</f>
        <v>Bug</v>
      </c>
      <c r="B23" t="str">
        <f>Jira_RawData!B23</f>
        <v>MIG-3365</v>
      </c>
      <c r="C23" t="str">
        <f>Jira_RawData!C23</f>
        <v>If account is made "not paid" or "hold" in MCS2, then date should be null and not appear in MCS1</v>
      </c>
      <c r="D23" t="str">
        <f>Jira_RawData!D23</f>
        <v>Vijaya Durga Bonthu</v>
      </c>
      <c r="E23" t="str">
        <f>Jira_RawData!E23</f>
        <v>Vijaya Durga Bonthu</v>
      </c>
      <c r="F23" t="str">
        <f>Jira_RawData!F23</f>
        <v>Closed</v>
      </c>
      <c r="G23" s="4">
        <f>Jira_RawData!K23</f>
        <v>44169.756944444445</v>
      </c>
      <c r="H23" s="4">
        <f>Jira_RawData!G23</f>
        <v>44243.638888888891</v>
      </c>
      <c r="I23" s="10" t="str">
        <f>IF(Jira_RawData!H23=0,"blank",Jira_RawData!H23)</f>
        <v>Major</v>
      </c>
      <c r="J23" t="str">
        <f>Jira_RawData!I23</f>
        <v>Medium</v>
      </c>
      <c r="K23" t="str">
        <f>Jira_RawData!M23</f>
        <v>QA</v>
      </c>
      <c r="L23" t="str">
        <f>IF(Jira_RawData!N23=0,"blank",Jira_RawData!N23)</f>
        <v>Data Issue</v>
      </c>
      <c r="M23" t="str">
        <f>IF(Jira_RawData!R23=0,"blank",Jira_RawData!R23)</f>
        <v>blank</v>
      </c>
      <c r="N23" t="str">
        <f>IF(ISNA(VLOOKUP(B23,Comments!B:E,2,FALSE)),"",VLOOKUP(B23,Comments!B:E,2,FALSE))</f>
        <v>We have open MEM ticket - MEM-15469</v>
      </c>
      <c r="O23" t="str">
        <f>IF(ISNA(VLOOKUP(B23,Comments!B:E,3,FALSE)),"",VLOOKUP(B23,Comments!B:E,3,FALSE))</f>
        <v>Blocked - To be handled in future sprint</v>
      </c>
      <c r="P23" t="str">
        <f t="shared" ca="1" si="1"/>
        <v>GT 62 days</v>
      </c>
      <c r="Q23" t="str">
        <f t="shared" si="2"/>
        <v>Migration</v>
      </c>
      <c r="R23">
        <f>IF(ISNA(VLOOKUP(B23,Comments!B:E,4,FALSE)),"",VLOOKUP(B23,Comments!B:E,4,FALSE))</f>
        <v>0</v>
      </c>
    </row>
    <row r="24" spans="1:18" x14ac:dyDescent="0.25">
      <c r="A24" t="str">
        <f>Jira_RawData!A24</f>
        <v>Bug</v>
      </c>
      <c r="B24" t="str">
        <f>Jira_RawData!B24</f>
        <v>MIG-3356</v>
      </c>
      <c r="C24" t="str">
        <f>Jira_RawData!C24</f>
        <v>Running 'master_data.kjb' job through PDI is not loading complete data for 'DeliveryMethod' and 'DeliveryPlatform' tables.</v>
      </c>
      <c r="D24" t="str">
        <f>Jira_RawData!D24</f>
        <v>Peddi Hanish Kumar</v>
      </c>
      <c r="E24" t="str">
        <f>Jira_RawData!E24</f>
        <v>Peddi Hanish Kumar</v>
      </c>
      <c r="F24" t="str">
        <f>Jira_RawData!F24</f>
        <v>Closed</v>
      </c>
      <c r="G24" s="4">
        <f>Jira_RawData!K24</f>
        <v>44166.632638888892</v>
      </c>
      <c r="H24" s="4">
        <f>Jira_RawData!G24</f>
        <v>44166.776388888888</v>
      </c>
      <c r="I24" s="10" t="str">
        <f>IF(Jira_RawData!H24=0,"blank",Jira_RawData!H24)</f>
        <v>Moderate</v>
      </c>
      <c r="J24" t="str">
        <f>Jira_RawData!I24</f>
        <v>Medium</v>
      </c>
      <c r="K24" t="str">
        <f>Jira_RawData!M24</f>
        <v>QA</v>
      </c>
      <c r="L24" t="str">
        <f>IF(Jira_RawData!N24=0,"blank",Jira_RawData!N24)</f>
        <v>Data Issue</v>
      </c>
      <c r="M24" t="str">
        <f>IF(Jira_RawData!R24=0,"blank",Jira_RawData!R24)</f>
        <v>blank</v>
      </c>
      <c r="N24" t="str">
        <f>IF(ISNA(VLOOKUP(B24,Comments!B:E,2,FALSE)),"",VLOOKUP(B24,Comments!B:E,2,FALSE))</f>
        <v/>
      </c>
      <c r="O24" t="str">
        <f>IF(ISNA(VLOOKUP(B24,Comments!B:E,3,FALSE)),"",VLOOKUP(B24,Comments!B:E,3,FALSE))</f>
        <v/>
      </c>
      <c r="P24" t="str">
        <f t="shared" ca="1" si="1"/>
        <v>GT 62 days</v>
      </c>
      <c r="Q24" t="str">
        <f t="shared" si="2"/>
        <v>Migration</v>
      </c>
      <c r="R24" t="str">
        <f>IF(ISNA(VLOOKUP(B24,Comments!B:E,4,FALSE)),"",VLOOKUP(B24,Comments!B:E,4,FALSE))</f>
        <v/>
      </c>
    </row>
    <row r="25" spans="1:18" x14ac:dyDescent="0.25">
      <c r="A25" t="str">
        <f>Jira_RawData!A25</f>
        <v>Bug</v>
      </c>
      <c r="B25" t="str">
        <f>Jira_RawData!B25</f>
        <v>MIG-3263</v>
      </c>
      <c r="C25" t="str">
        <f>Jira_RawData!C25</f>
        <v>[Duplicate-MIG-3051]Ballot_Vote_Trans - Main Committee Ballots are not getting synced in MCS1</v>
      </c>
      <c r="D25" t="str">
        <f>Jira_RawData!D25</f>
        <v>Vijaya Durga Bonthu</v>
      </c>
      <c r="E25" t="str">
        <f>Jira_RawData!E25</f>
        <v>Vijaya Durga Bonthu</v>
      </c>
      <c r="F25" t="str">
        <f>Jira_RawData!F25</f>
        <v>Closed</v>
      </c>
      <c r="G25" s="4">
        <f>Jira_RawData!K25</f>
        <v>44160.017361111109</v>
      </c>
      <c r="H25" s="4">
        <f>Jira_RawData!G25</f>
        <v>44194.773611111108</v>
      </c>
      <c r="I25" s="10" t="str">
        <f>IF(Jira_RawData!H25=0,"blank",Jira_RawData!H25)</f>
        <v>Major</v>
      </c>
      <c r="J25" t="str">
        <f>Jira_RawData!I25</f>
        <v>Medium</v>
      </c>
      <c r="K25" t="str">
        <f>Jira_RawData!M25</f>
        <v>QA</v>
      </c>
      <c r="L25" t="str">
        <f>IF(Jira_RawData!N25=0,"blank",Jira_RawData!N25)</f>
        <v>Data Issue</v>
      </c>
      <c r="M25" t="str">
        <f>IF(Jira_RawData!R25=0,"blank",Jira_RawData!R25)</f>
        <v>blank</v>
      </c>
      <c r="N25" t="str">
        <f>IF(ISNA(VLOOKUP(B25,Comments!B:E,2,FALSE)),"",VLOOKUP(B25,Comments!B:E,2,FALSE))</f>
        <v/>
      </c>
      <c r="O25" t="str">
        <f>IF(ISNA(VLOOKUP(B25,Comments!B:E,3,FALSE)),"",VLOOKUP(B25,Comments!B:E,3,FALSE))</f>
        <v/>
      </c>
      <c r="P25" t="str">
        <f t="shared" ca="1" si="1"/>
        <v>GT 62 days</v>
      </c>
      <c r="Q25" t="str">
        <f t="shared" si="2"/>
        <v>Migration</v>
      </c>
      <c r="R25" t="str">
        <f>IF(ISNA(VLOOKUP(B25,Comments!B:E,4,FALSE)),"",VLOOKUP(B25,Comments!B:E,4,FALSE))</f>
        <v/>
      </c>
    </row>
    <row r="26" spans="1:18" x14ac:dyDescent="0.25">
      <c r="A26" t="str">
        <f>Jira_RawData!A26</f>
        <v>Bug</v>
      </c>
      <c r="B26" t="str">
        <f>Jira_RawData!B26</f>
        <v>MIG-3262</v>
      </c>
      <c r="C26" t="str">
        <f>Jira_RawData!C26</f>
        <v>Committee Officer - Adding multiple members with the same officer title are being allowed in MCS2 in Main and Sub Committee</v>
      </c>
      <c r="D26" t="str">
        <f>Jira_RawData!D26</f>
        <v>Shashikant Rai</v>
      </c>
      <c r="E26" t="str">
        <f>Jira_RawData!E26</f>
        <v>Vijaya Durga Bonthu</v>
      </c>
      <c r="F26" t="str">
        <f>Jira_RawData!F26</f>
        <v>Open</v>
      </c>
      <c r="G26" s="4">
        <f>Jira_RawData!K26</f>
        <v>44159.995138888888</v>
      </c>
      <c r="H26" s="4">
        <f>Jira_RawData!G26</f>
        <v>44343.790972222225</v>
      </c>
      <c r="I26" s="10" t="str">
        <f>IF(Jira_RawData!H26=0,"blank",Jira_RawData!H26)</f>
        <v>Major</v>
      </c>
      <c r="J26" t="str">
        <f>Jira_RawData!I26</f>
        <v>High</v>
      </c>
      <c r="K26" t="str">
        <f>Jira_RawData!M26</f>
        <v>QA</v>
      </c>
      <c r="L26" t="str">
        <f>IF(Jira_RawData!N26=0,"blank",Jira_RawData!N26)</f>
        <v>blank</v>
      </c>
      <c r="M26" t="str">
        <f>IF(Jira_RawData!R26=0,"blank",Jira_RawData!R26)</f>
        <v>blank</v>
      </c>
      <c r="N26" t="str">
        <f>IF(ISNA(VLOOKUP(B26,Comments!B:E,2,FALSE)),"",VLOOKUP(B26,Comments!B:E,2,FALSE))</f>
        <v>Pending From Business</v>
      </c>
      <c r="O26">
        <f>IF(ISNA(VLOOKUP(B26,Comments!B:E,3,FALSE)),"",VLOOKUP(B26,Comments!B:E,3,FALSE))</f>
        <v>0</v>
      </c>
      <c r="P26" t="str">
        <f t="shared" ca="1" si="1"/>
        <v>GT 62 days</v>
      </c>
      <c r="Q26" t="str">
        <f t="shared" si="2"/>
        <v>Migration</v>
      </c>
      <c r="R26">
        <f>IF(ISNA(VLOOKUP(B26,Comments!B:E,4,FALSE)),"",VLOOKUP(B26,Comments!B:E,4,FALSE))</f>
        <v>0</v>
      </c>
    </row>
    <row r="27" spans="1:18" x14ac:dyDescent="0.25">
      <c r="A27" t="str">
        <f>Jira_RawData!A27</f>
        <v>Bug</v>
      </c>
      <c r="B27" t="str">
        <f>Jira_RawData!B27</f>
        <v>MIG-3261</v>
      </c>
      <c r="C27" t="str">
        <f>Jira_RawData!C27</f>
        <v xml:space="preserve"> [db_MEM].[CommitteeMeetingSequence] - Meeting sequence should not be hard deleted as per MCS1 </v>
      </c>
      <c r="D27" t="str">
        <f>Jira_RawData!D27</f>
        <v>Vijaya Durga Bonthu</v>
      </c>
      <c r="E27" t="str">
        <f>Jira_RawData!E27</f>
        <v>Vijaya Durga Bonthu</v>
      </c>
      <c r="F27" t="str">
        <f>Jira_RawData!F27</f>
        <v>Closed</v>
      </c>
      <c r="G27" s="4">
        <f>Jira_RawData!K27</f>
        <v>44159.992361111108</v>
      </c>
      <c r="H27" s="4">
        <f>Jira_RawData!G27</f>
        <v>44236.669444444444</v>
      </c>
      <c r="I27" s="10" t="str">
        <f>IF(Jira_RawData!H27=0,"blank",Jira_RawData!H27)</f>
        <v>Major</v>
      </c>
      <c r="J27" t="str">
        <f>Jira_RawData!I27</f>
        <v>Medium</v>
      </c>
      <c r="K27" t="str">
        <f>Jira_RawData!M27</f>
        <v>QA</v>
      </c>
      <c r="L27" t="str">
        <f>IF(Jira_RawData!N27=0,"blank",Jira_RawData!N27)</f>
        <v>Unclear/Incorrect Requirements/Design</v>
      </c>
      <c r="M27" t="str">
        <f>IF(Jira_RawData!R27=0,"blank",Jira_RawData!R27)</f>
        <v>blank</v>
      </c>
      <c r="N27" t="str">
        <f>IF(ISNA(VLOOKUP(B27,Comments!B:E,2,FALSE)),"",VLOOKUP(B27,Comments!B:E,2,FALSE))</f>
        <v/>
      </c>
      <c r="O27" t="str">
        <f>IF(ISNA(VLOOKUP(B27,Comments!B:E,3,FALSE)),"",VLOOKUP(B27,Comments!B:E,3,FALSE))</f>
        <v/>
      </c>
      <c r="P27" t="str">
        <f t="shared" ca="1" si="1"/>
        <v>GT 62 days</v>
      </c>
      <c r="Q27" t="str">
        <f t="shared" si="2"/>
        <v>Migration</v>
      </c>
      <c r="R27" t="str">
        <f>IF(ISNA(VLOOKUP(B27,Comments!B:E,4,FALSE)),"",VLOOKUP(B27,Comments!B:E,4,FALSE))</f>
        <v/>
      </c>
    </row>
    <row r="28" spans="1:18" x14ac:dyDescent="0.25">
      <c r="A28" t="str">
        <f>Jira_RawData!A28</f>
        <v>Bug</v>
      </c>
      <c r="B28" t="str">
        <f>Jira_RawData!B28</f>
        <v>MIG-3256</v>
      </c>
      <c r="C28" t="str">
        <f>Jira_RawData!C28</f>
        <v>Process Ballot Votes - 'Abstains ' votes not getting synced in MCS1  for Main Committee Ballot</v>
      </c>
      <c r="D28" t="str">
        <f>Jira_RawData!D28</f>
        <v>Vijaya Durga Bonthu</v>
      </c>
      <c r="E28" t="str">
        <f>Jira_RawData!E28</f>
        <v>Vijaya Durga Bonthu</v>
      </c>
      <c r="F28" t="str">
        <f>Jira_RawData!F28</f>
        <v>Closed</v>
      </c>
      <c r="G28" s="4">
        <f>Jira_RawData!K28</f>
        <v>44159.57916666667</v>
      </c>
      <c r="H28" s="4">
        <f>Jira_RawData!G28</f>
        <v>44175.693749999999</v>
      </c>
      <c r="I28" s="10" t="str">
        <f>IF(Jira_RawData!H28=0,"blank",Jira_RawData!H28)</f>
        <v>Major</v>
      </c>
      <c r="J28" t="str">
        <f>Jira_RawData!I28</f>
        <v>High</v>
      </c>
      <c r="K28" t="str">
        <f>Jira_RawData!M28</f>
        <v>QA</v>
      </c>
      <c r="L28" t="str">
        <f>IF(Jira_RawData!N28=0,"blank",Jira_RawData!N28)</f>
        <v>Unclear/Incorrect Requirements/Design</v>
      </c>
      <c r="M28" t="str">
        <f>IF(Jira_RawData!R28=0,"blank",Jira_RawData!R28)</f>
        <v>blank</v>
      </c>
      <c r="N28" t="str">
        <f>IF(ISNA(VLOOKUP(B28,Comments!B:E,2,FALSE)),"",VLOOKUP(B28,Comments!B:E,2,FALSE))</f>
        <v/>
      </c>
      <c r="O28" t="str">
        <f>IF(ISNA(VLOOKUP(B28,Comments!B:E,3,FALSE)),"",VLOOKUP(B28,Comments!B:E,3,FALSE))</f>
        <v/>
      </c>
      <c r="P28" t="str">
        <f t="shared" ca="1" si="1"/>
        <v>GT 62 days</v>
      </c>
      <c r="Q28" t="str">
        <f t="shared" si="2"/>
        <v>Migration</v>
      </c>
      <c r="R28" t="str">
        <f>IF(ISNA(VLOOKUP(B28,Comments!B:E,4,FALSE)),"",VLOOKUP(B28,Comments!B:E,4,FALSE))</f>
        <v/>
      </c>
    </row>
    <row r="29" spans="1:18" x14ac:dyDescent="0.25">
      <c r="A29" t="str">
        <f>Jira_RawData!A29</f>
        <v>Bug</v>
      </c>
      <c r="B29" t="str">
        <f>Jira_RawData!B29</f>
        <v>MIG-3255</v>
      </c>
      <c r="C29" t="str">
        <f>Jira_RawData!C29</f>
        <v>Sync [db_MEM].[FeeGroup] (MCS 2.0) table data into [TELEPHONES] (MCS 1.0) table - MCS1 not accepting all the characters from MCS2</v>
      </c>
      <c r="D29" t="str">
        <f>Jira_RawData!D29</f>
        <v>Vijaya Durga Bonthu</v>
      </c>
      <c r="E29" t="str">
        <f>Jira_RawData!E29</f>
        <v>Vijaya Durga Bonthu</v>
      </c>
      <c r="F29" t="str">
        <f>Jira_RawData!F29</f>
        <v>Closed</v>
      </c>
      <c r="G29" s="4">
        <f>Jira_RawData!K29</f>
        <v>44159.570833333331</v>
      </c>
      <c r="H29" s="4">
        <f>Jira_RawData!G29</f>
        <v>44236.67083333333</v>
      </c>
      <c r="I29" s="10" t="str">
        <f>IF(Jira_RawData!H29=0,"blank",Jira_RawData!H29)</f>
        <v>blank</v>
      </c>
      <c r="J29" t="str">
        <f>Jira_RawData!I29</f>
        <v>Medium</v>
      </c>
      <c r="K29" t="str">
        <f>Jira_RawData!M29</f>
        <v>QA</v>
      </c>
      <c r="L29" t="str">
        <f>IF(Jira_RawData!N29=0,"blank",Jira_RawData!N29)</f>
        <v>Unclear/Incorrect Requirements/Design</v>
      </c>
      <c r="M29" t="str">
        <f>IF(Jira_RawData!R29=0,"blank",Jira_RawData!R29)</f>
        <v>blank</v>
      </c>
      <c r="N29" t="str">
        <f>IF(ISNA(VLOOKUP(B29,Comments!B:E,2,FALSE)),"",VLOOKUP(B29,Comments!B:E,2,FALSE))</f>
        <v>We have open MEM ticket - MEM-15632</v>
      </c>
      <c r="O29" t="str">
        <f>IF(ISNA(VLOOKUP(B29,Comments!B:E,3,FALSE)),"",VLOOKUP(B29,Comments!B:E,3,FALSE))</f>
        <v>Blocked - To be handled in future sprint</v>
      </c>
      <c r="P29" t="str">
        <f t="shared" ca="1" si="1"/>
        <v>GT 62 days</v>
      </c>
      <c r="Q29" t="str">
        <f t="shared" si="2"/>
        <v>Migration</v>
      </c>
      <c r="R29">
        <f>IF(ISNA(VLOOKUP(B29,Comments!B:E,4,FALSE)),"",VLOOKUP(B29,Comments!B:E,4,FALSE))</f>
        <v>0</v>
      </c>
    </row>
    <row r="30" spans="1:18" x14ac:dyDescent="0.25">
      <c r="A30" t="str">
        <f>Jira_RawData!A30</f>
        <v>Bug</v>
      </c>
      <c r="B30" t="str">
        <f>Jira_RawData!B30</f>
        <v>MIG-3254</v>
      </c>
      <c r="C30" t="str">
        <f>Jira_RawData!C30</f>
        <v>Sync [db_MEM].[FeeGroup] (MCS 2.0) table data into [TELEPHONES] (MCS 1.0) table - MCS1 not accepting all the characters from MCS2</v>
      </c>
      <c r="D30" t="str">
        <f>Jira_RawData!D30</f>
        <v>Vijaya Durga Bonthu</v>
      </c>
      <c r="E30" t="str">
        <f>Jira_RawData!E30</f>
        <v>Vijaya Durga Bonthu</v>
      </c>
      <c r="F30" t="str">
        <f>Jira_RawData!F30</f>
        <v>Closed</v>
      </c>
      <c r="G30" s="4">
        <f>Jira_RawData!K30</f>
        <v>44159.570833333331</v>
      </c>
      <c r="H30" s="4">
        <f>Jira_RawData!G30</f>
        <v>44246.708333333336</v>
      </c>
      <c r="I30" s="10" t="str">
        <f>IF(Jira_RawData!H30=0,"blank",Jira_RawData!H30)</f>
        <v>blank</v>
      </c>
      <c r="J30" t="str">
        <f>Jira_RawData!I30</f>
        <v>Medium</v>
      </c>
      <c r="K30" t="str">
        <f>Jira_RawData!M30</f>
        <v>QA</v>
      </c>
      <c r="L30" t="str">
        <f>IF(Jira_RawData!N30=0,"blank",Jira_RawData!N30)</f>
        <v>Unclear/Incorrect Requirements/Design</v>
      </c>
      <c r="M30" t="str">
        <f>IF(Jira_RawData!R30=0,"blank",Jira_RawData!R30)</f>
        <v>blank</v>
      </c>
      <c r="N30" t="str">
        <f>IF(ISNA(VLOOKUP(B30,Comments!B:E,2,FALSE)),"",VLOOKUP(B30,Comments!B:E,2,FALSE))</f>
        <v>We have open MEM ticket - MEM-15381</v>
      </c>
      <c r="O30" t="str">
        <f>IF(ISNA(VLOOKUP(B30,Comments!B:E,3,FALSE)),"",VLOOKUP(B30,Comments!B:E,3,FALSE))</f>
        <v>Blocked - To be handled in future sprint</v>
      </c>
      <c r="P30" t="str">
        <f t="shared" ca="1" si="1"/>
        <v>GT 62 days</v>
      </c>
      <c r="Q30" t="str">
        <f t="shared" si="2"/>
        <v>Migration</v>
      </c>
      <c r="R30">
        <f>IF(ISNA(VLOOKUP(B30,Comments!B:E,4,FALSE)),"",VLOOKUP(B30,Comments!B:E,4,FALSE))</f>
        <v>0</v>
      </c>
    </row>
    <row r="31" spans="1:18" x14ac:dyDescent="0.25">
      <c r="A31" t="str">
        <f>Jira_RawData!A31</f>
        <v>Bug</v>
      </c>
      <c r="B31" t="str">
        <f>Jira_RawData!B31</f>
        <v>MIG-3216</v>
      </c>
      <c r="C31" t="str">
        <f>Jira_RawData!C31</f>
        <v>Ballot Vote Rationale table - All the HTML formatting tags getting synced in MCS1 database</v>
      </c>
      <c r="D31" t="str">
        <f>Jira_RawData!D31</f>
        <v>Vijaya Durga Bonthu</v>
      </c>
      <c r="E31" t="str">
        <f>Jira_RawData!E31</f>
        <v>Vijaya Durga Bonthu</v>
      </c>
      <c r="F31" t="str">
        <f>Jira_RawData!F31</f>
        <v>Closed</v>
      </c>
      <c r="G31" s="4">
        <f>Jira_RawData!K31</f>
        <v>44155.552777777775</v>
      </c>
      <c r="H31" s="4">
        <f>Jira_RawData!G31</f>
        <v>44236.669444444444</v>
      </c>
      <c r="I31" s="10" t="str">
        <f>IF(Jira_RawData!H31=0,"blank",Jira_RawData!H31)</f>
        <v>Major</v>
      </c>
      <c r="J31" t="str">
        <f>Jira_RawData!I31</f>
        <v>High</v>
      </c>
      <c r="K31" t="str">
        <f>Jira_RawData!M31</f>
        <v>QA</v>
      </c>
      <c r="L31" t="str">
        <f>IF(Jira_RawData!N31=0,"blank",Jira_RawData!N31)</f>
        <v>Unclear/Incorrect Requirements/Design</v>
      </c>
      <c r="M31" t="str">
        <f>IF(Jira_RawData!R31=0,"blank",Jira_RawData!R31)</f>
        <v>blank</v>
      </c>
      <c r="N31" t="str">
        <f>IF(ISNA(VLOOKUP(B31,Comments!B:E,2,FALSE)),"",VLOOKUP(B31,Comments!B:E,2,FALSE))</f>
        <v/>
      </c>
      <c r="O31" t="str">
        <f>IF(ISNA(VLOOKUP(B31,Comments!B:E,3,FALSE)),"",VLOOKUP(B31,Comments!B:E,3,FALSE))</f>
        <v/>
      </c>
      <c r="P31" t="str">
        <f t="shared" ca="1" si="1"/>
        <v>GT 62 days</v>
      </c>
      <c r="Q31" t="str">
        <f t="shared" si="2"/>
        <v>Migration</v>
      </c>
      <c r="R31" t="str">
        <f>IF(ISNA(VLOOKUP(B31,Comments!B:E,4,FALSE)),"",VLOOKUP(B31,Comments!B:E,4,FALSE))</f>
        <v/>
      </c>
    </row>
    <row r="32" spans="1:18" x14ac:dyDescent="0.25">
      <c r="A32" t="str">
        <f>Jira_RawData!A32</f>
        <v>Bug</v>
      </c>
      <c r="B32" t="str">
        <f>Jira_RawData!B32</f>
        <v>MIG-3215</v>
      </c>
      <c r="C32" t="str">
        <f>Jira_RawData!C32</f>
        <v>COM_OFFICER table - Committee officers getting synced as "Inactive" in MCS1</v>
      </c>
      <c r="D32" t="str">
        <f>Jira_RawData!D32</f>
        <v>Shashikant Rai</v>
      </c>
      <c r="E32" t="str">
        <f>Jira_RawData!E32</f>
        <v>Vijaya Durga Bonthu</v>
      </c>
      <c r="F32" t="str">
        <f>Jira_RawData!F32</f>
        <v>In Testing</v>
      </c>
      <c r="G32" s="4">
        <f>Jira_RawData!K32</f>
        <v>44154.989583333336</v>
      </c>
      <c r="H32" s="4">
        <f>Jira_RawData!G32</f>
        <v>44347.665972222225</v>
      </c>
      <c r="I32" s="10" t="str">
        <f>IF(Jira_RawData!H32=0,"blank",Jira_RawData!H32)</f>
        <v>Major</v>
      </c>
      <c r="J32" t="str">
        <f>Jira_RawData!I32</f>
        <v>High</v>
      </c>
      <c r="K32">
        <f>Jira_RawData!M32</f>
        <v>0</v>
      </c>
      <c r="L32" t="str">
        <f>IF(Jira_RawData!N32=0,"blank",Jira_RawData!N32)</f>
        <v>blank</v>
      </c>
      <c r="M32" t="str">
        <f>IF(Jira_RawData!R32=0,"blank",Jira_RawData!R32)</f>
        <v>blank</v>
      </c>
      <c r="N32" t="str">
        <f>IF(ISNA(VLOOKUP(B32,Comments!B:E,2,FALSE)),"",VLOOKUP(B32,Comments!B:E,2,FALSE))</f>
        <v>Retest Passed, requested Shashikant to update RCC</v>
      </c>
      <c r="O32">
        <f>IF(ISNA(VLOOKUP(B32,Comments!B:E,3,FALSE)),"",VLOOKUP(B32,Comments!B:E,3,FALSE))</f>
        <v>0</v>
      </c>
      <c r="P32" t="str">
        <f t="shared" ca="1" si="1"/>
        <v>GT 62 days</v>
      </c>
      <c r="Q32" t="str">
        <f t="shared" si="2"/>
        <v>Migration</v>
      </c>
      <c r="R32">
        <f>IF(ISNA(VLOOKUP(B32,Comments!B:E,4,FALSE)),"",VLOOKUP(B32,Comments!B:E,4,FALSE))</f>
        <v>0</v>
      </c>
    </row>
    <row r="33" spans="1:18" x14ac:dyDescent="0.25">
      <c r="A33" t="str">
        <f>Jira_RawData!A33</f>
        <v>Bug</v>
      </c>
      <c r="B33" t="str">
        <f>Jira_RawData!B33</f>
        <v>MIG-3213</v>
      </c>
      <c r="C33" t="str">
        <f>Jira_RawData!C33</f>
        <v>Ballot Vote Rationale table - Multiple comments are not getting synced in MCS1 Database</v>
      </c>
      <c r="D33" t="str">
        <f>Jira_RawData!D33</f>
        <v>Vijaya Durga Bonthu</v>
      </c>
      <c r="E33" t="str">
        <f>Jira_RawData!E33</f>
        <v>Vijaya Durga Bonthu</v>
      </c>
      <c r="F33" t="str">
        <f>Jira_RawData!F33</f>
        <v>Closed</v>
      </c>
      <c r="G33" s="4">
        <f>Jira_RawData!K33</f>
        <v>44154.953472222223</v>
      </c>
      <c r="H33" s="4">
        <f>Jira_RawData!G33</f>
        <v>44194.769444444442</v>
      </c>
      <c r="I33" s="10" t="str">
        <f>IF(Jira_RawData!H33=0,"blank",Jira_RawData!H33)</f>
        <v>Major</v>
      </c>
      <c r="J33" t="str">
        <f>Jira_RawData!I33</f>
        <v>High</v>
      </c>
      <c r="K33" t="str">
        <f>Jira_RawData!M33</f>
        <v>QA</v>
      </c>
      <c r="L33" t="str">
        <f>IF(Jira_RawData!N33=0,"blank",Jira_RawData!N33)</f>
        <v>Data Issue</v>
      </c>
      <c r="M33" t="str">
        <f>IF(Jira_RawData!R33=0,"blank",Jira_RawData!R33)</f>
        <v>blank</v>
      </c>
      <c r="N33" t="str">
        <f>IF(ISNA(VLOOKUP(B33,Comments!B:E,2,FALSE)),"",VLOOKUP(B33,Comments!B:E,2,FALSE))</f>
        <v/>
      </c>
      <c r="O33" t="str">
        <f>IF(ISNA(VLOOKUP(B33,Comments!B:E,3,FALSE)),"",VLOOKUP(B33,Comments!B:E,3,FALSE))</f>
        <v/>
      </c>
      <c r="P33" t="str">
        <f t="shared" ca="1" si="1"/>
        <v>GT 62 days</v>
      </c>
      <c r="Q33" t="str">
        <f t="shared" si="2"/>
        <v>Migration</v>
      </c>
      <c r="R33" t="str">
        <f>IF(ISNA(VLOOKUP(B33,Comments!B:E,4,FALSE)),"",VLOOKUP(B33,Comments!B:E,4,FALSE))</f>
        <v/>
      </c>
    </row>
    <row r="34" spans="1:18" x14ac:dyDescent="0.25">
      <c r="A34" t="str">
        <f>Jira_RawData!A34</f>
        <v>Bug</v>
      </c>
      <c r="B34" t="str">
        <f>Jira_RawData!B34</f>
        <v>MIG-3057</v>
      </c>
      <c r="C34" t="str">
        <f>Jira_RawData!C34</f>
        <v>Sync [db_MEM].[committee] table data into COM_OVERVIEW table - Overview column - tagged data is not getting synced in MCS2 Database and UI</v>
      </c>
      <c r="D34" t="str">
        <f>Jira_RawData!D34</f>
        <v>Vijaya Durga Bonthu</v>
      </c>
      <c r="E34" t="str">
        <f>Jira_RawData!E34</f>
        <v>Vijaya Durga Bonthu</v>
      </c>
      <c r="F34" t="str">
        <f>Jira_RawData!F34</f>
        <v>Closed</v>
      </c>
      <c r="G34" s="4">
        <f>Jira_RawData!K34</f>
        <v>44145.974305555559</v>
      </c>
      <c r="H34" s="4">
        <f>Jira_RawData!G34</f>
        <v>44236.670138888891</v>
      </c>
      <c r="I34" s="10" t="str">
        <f>IF(Jira_RawData!H34=0,"blank",Jira_RawData!H34)</f>
        <v>Moderate</v>
      </c>
      <c r="J34" t="str">
        <f>Jira_RawData!I34</f>
        <v>Medium</v>
      </c>
      <c r="K34" t="str">
        <f>Jira_RawData!M34</f>
        <v>QA</v>
      </c>
      <c r="L34" t="str">
        <f>IF(Jira_RawData!N34=0,"blank",Jira_RawData!N34)</f>
        <v>Data Issue</v>
      </c>
      <c r="M34" t="str">
        <f>IF(Jira_RawData!R34=0,"blank",Jira_RawData!R34)</f>
        <v>Tag was not replaced due to incorrect data for replace.</v>
      </c>
      <c r="N34" t="str">
        <f>IF(ISNA(VLOOKUP(B34,Comments!B:E,2,FALSE)),"",VLOOKUP(B34,Comments!B:E,2,FALSE))</f>
        <v/>
      </c>
      <c r="O34" t="str">
        <f>IF(ISNA(VLOOKUP(B34,Comments!B:E,3,FALSE)),"",VLOOKUP(B34,Comments!B:E,3,FALSE))</f>
        <v/>
      </c>
      <c r="P34" t="str">
        <f t="shared" ca="1" si="1"/>
        <v>GT 62 days</v>
      </c>
      <c r="Q34" t="str">
        <f t="shared" si="2"/>
        <v>Migration</v>
      </c>
      <c r="R34" t="str">
        <f>IF(ISNA(VLOOKUP(B34,Comments!B:E,4,FALSE)),"",VLOOKUP(B34,Comments!B:E,4,FALSE))</f>
        <v/>
      </c>
    </row>
    <row r="35" spans="1:18" x14ac:dyDescent="0.25">
      <c r="A35" t="str">
        <f>Jira_RawData!A35</f>
        <v>Bug</v>
      </c>
      <c r="B35" t="str">
        <f>Jira_RawData!B35</f>
        <v>MIG-3055</v>
      </c>
      <c r="C35" t="str">
        <f>Jira_RawData!C35</f>
        <v>Section column is not getting displayed as NULL for few records in ContentNote table MIG-2132</v>
      </c>
      <c r="D35" t="str">
        <f>Jira_RawData!D35</f>
        <v>Naveen Kumar Dhiviti</v>
      </c>
      <c r="E35" t="str">
        <f>Jira_RawData!E35</f>
        <v>Naveen Kumar Dhiviti</v>
      </c>
      <c r="F35" t="str">
        <f>Jira_RawData!F35</f>
        <v>Closed</v>
      </c>
      <c r="G35" s="4">
        <f>Jira_RawData!K35</f>
        <v>44145.48333333333</v>
      </c>
      <c r="H35" s="4">
        <f>Jira_RawData!G35</f>
        <v>44145.732638888891</v>
      </c>
      <c r="I35" s="10" t="str">
        <f>IF(Jira_RawData!H35=0,"blank",Jira_RawData!H35)</f>
        <v>Moderate</v>
      </c>
      <c r="J35" t="str">
        <f>Jira_RawData!I35</f>
        <v>Medium</v>
      </c>
      <c r="K35" t="str">
        <f>Jira_RawData!M35</f>
        <v>QA</v>
      </c>
      <c r="L35" t="str">
        <f>IF(Jira_RawData!N35=0,"blank",Jira_RawData!N35)</f>
        <v>Data Issue</v>
      </c>
      <c r="M35" t="str">
        <f>IF(Jira_RawData!R35=0,"blank",Jira_RawData!R35)</f>
        <v>blank</v>
      </c>
      <c r="N35" t="str">
        <f>IF(ISNA(VLOOKUP(B35,Comments!B:E,2,FALSE)),"",VLOOKUP(B35,Comments!B:E,2,FALSE))</f>
        <v/>
      </c>
      <c r="O35" t="str">
        <f>IF(ISNA(VLOOKUP(B35,Comments!B:E,3,FALSE)),"",VLOOKUP(B35,Comments!B:E,3,FALSE))</f>
        <v/>
      </c>
      <c r="P35" t="str">
        <f t="shared" ca="1" si="1"/>
        <v>GT 62 days</v>
      </c>
      <c r="Q35" t="str">
        <f t="shared" si="2"/>
        <v>Migration</v>
      </c>
      <c r="R35" t="str">
        <f>IF(ISNA(VLOOKUP(B35,Comments!B:E,4,FALSE)),"",VLOOKUP(B35,Comments!B:E,4,FALSE))</f>
        <v/>
      </c>
    </row>
    <row r="36" spans="1:18" x14ac:dyDescent="0.25">
      <c r="A36" t="str">
        <f>Jira_RawData!A36</f>
        <v>Bug</v>
      </c>
      <c r="B36" t="str">
        <f>Jira_RawData!B36</f>
        <v>MIG-3053</v>
      </c>
      <c r="C36" t="str">
        <f>Jira_RawData!C36</f>
        <v>Ballot_Vote_trans : For 'ITEM_NR' column - It  should be synced with prefix '00'</v>
      </c>
      <c r="D36" t="str">
        <f>Jira_RawData!D36</f>
        <v>Vijaya Durga Bonthu</v>
      </c>
      <c r="E36" t="str">
        <f>Jira_RawData!E36</f>
        <v>Vijaya Durga Bonthu</v>
      </c>
      <c r="F36" t="str">
        <f>Jira_RawData!F36</f>
        <v>Closed</v>
      </c>
      <c r="G36" s="4">
        <f>Jira_RawData!K36</f>
        <v>44144.950694444444</v>
      </c>
      <c r="H36" s="4">
        <f>Jira_RawData!G36</f>
        <v>44194.772222222222</v>
      </c>
      <c r="I36" s="10" t="str">
        <f>IF(Jira_RawData!H36=0,"blank",Jira_RawData!H36)</f>
        <v>Major</v>
      </c>
      <c r="J36" t="str">
        <f>Jira_RawData!I36</f>
        <v>Medium</v>
      </c>
      <c r="K36" t="str">
        <f>Jira_RawData!M36</f>
        <v>QA</v>
      </c>
      <c r="L36" t="str">
        <f>IF(Jira_RawData!N36=0,"blank",Jira_RawData!N36)</f>
        <v>Data Issue</v>
      </c>
      <c r="M36" t="str">
        <f>IF(Jira_RawData!R36=0,"blank",Jira_RawData!R36)</f>
        <v>blank</v>
      </c>
      <c r="N36" t="str">
        <f>IF(ISNA(VLOOKUP(B36,Comments!B:E,2,FALSE)),"",VLOOKUP(B36,Comments!B:E,2,FALSE))</f>
        <v/>
      </c>
      <c r="O36" t="str">
        <f>IF(ISNA(VLOOKUP(B36,Comments!B:E,3,FALSE)),"",VLOOKUP(B36,Comments!B:E,3,FALSE))</f>
        <v/>
      </c>
      <c r="P36" t="str">
        <f t="shared" ca="1" si="1"/>
        <v>GT 62 days</v>
      </c>
      <c r="Q36" t="str">
        <f t="shared" si="2"/>
        <v>Migration</v>
      </c>
      <c r="R36" t="str">
        <f>IF(ISNA(VLOOKUP(B36,Comments!B:E,4,FALSE)),"",VLOOKUP(B36,Comments!B:E,4,FALSE))</f>
        <v/>
      </c>
    </row>
    <row r="37" spans="1:18" x14ac:dyDescent="0.25">
      <c r="A37" t="str">
        <f>Jira_RawData!A37</f>
        <v>Bug</v>
      </c>
      <c r="B37" t="str">
        <f>Jira_RawData!B37</f>
        <v>MIG-3051</v>
      </c>
      <c r="C37" t="str">
        <f>Jira_RawData!C37</f>
        <v xml:space="preserve">Balloting - sync is not sending the correct information to MCS1.0 </v>
      </c>
      <c r="D37" t="str">
        <f>Jira_RawData!D37</f>
        <v>Vijaya Durga Bonthu</v>
      </c>
      <c r="E37" t="str">
        <f>Jira_RawData!E37</f>
        <v>Vijaya Durga Bonthu</v>
      </c>
      <c r="F37" t="str">
        <f>Jira_RawData!F37</f>
        <v>Closed</v>
      </c>
      <c r="G37" s="4">
        <f>Jira_RawData!K37</f>
        <v>44141.997916666667</v>
      </c>
      <c r="H37" s="4">
        <f>Jira_RawData!G37</f>
        <v>44194.489583333336</v>
      </c>
      <c r="I37" s="10" t="str">
        <f>IF(Jira_RawData!H37=0,"blank",Jira_RawData!H37)</f>
        <v>Major</v>
      </c>
      <c r="J37" t="str">
        <f>Jira_RawData!I37</f>
        <v>Medium</v>
      </c>
      <c r="K37" t="str">
        <f>Jira_RawData!M37</f>
        <v>QA</v>
      </c>
      <c r="L37" t="str">
        <f>IF(Jira_RawData!N37=0,"blank",Jira_RawData!N37)</f>
        <v>Data Issue</v>
      </c>
      <c r="M37" t="str">
        <f>IF(Jira_RawData!R37=0,"blank",Jira_RawData!R37)</f>
        <v>MCS1.0 dependency.</v>
      </c>
      <c r="N37" t="str">
        <f>IF(ISNA(VLOOKUP(B37,Comments!B:E,2,FALSE)),"",VLOOKUP(B37,Comments!B:E,2,FALSE))</f>
        <v/>
      </c>
      <c r="O37" t="str">
        <f>IF(ISNA(VLOOKUP(B37,Comments!B:E,3,FALSE)),"",VLOOKUP(B37,Comments!B:E,3,FALSE))</f>
        <v/>
      </c>
      <c r="P37" t="str">
        <f t="shared" ca="1" si="1"/>
        <v>GT 62 days</v>
      </c>
      <c r="Q37" t="str">
        <f t="shared" si="2"/>
        <v>Migration</v>
      </c>
      <c r="R37" t="str">
        <f>IF(ISNA(VLOOKUP(B37,Comments!B:E,4,FALSE)),"",VLOOKUP(B37,Comments!B:E,4,FALSE))</f>
        <v/>
      </c>
    </row>
    <row r="38" spans="1:18" x14ac:dyDescent="0.25">
      <c r="A38" t="str">
        <f>Jira_RawData!A38</f>
        <v>Bug</v>
      </c>
      <c r="B38" t="str">
        <f>Jira_RawData!B38</f>
        <v>MIG-3050</v>
      </c>
      <c r="C38" t="str">
        <f>Jira_RawData!C38</f>
        <v>Create Committee and assign officer roles - Officer roles are not synced in MCS1 DB and UI</v>
      </c>
      <c r="D38" t="str">
        <f>Jira_RawData!D38</f>
        <v>Shashikant Rai</v>
      </c>
      <c r="E38" t="str">
        <f>Jira_RawData!E38</f>
        <v>Vijaya Durga Bonthu</v>
      </c>
      <c r="F38" t="str">
        <f>Jira_RawData!F38</f>
        <v>In Testing</v>
      </c>
      <c r="G38" s="4">
        <f>Jira_RawData!K38</f>
        <v>44141.990972222222</v>
      </c>
      <c r="H38" s="4">
        <f>Jira_RawData!G38</f>
        <v>44347.670138888891</v>
      </c>
      <c r="I38" s="10" t="str">
        <f>IF(Jira_RawData!H38=0,"blank",Jira_RawData!H38)</f>
        <v>Major</v>
      </c>
      <c r="J38" t="str">
        <f>Jira_RawData!I38</f>
        <v>High</v>
      </c>
      <c r="K38" t="str">
        <f>Jira_RawData!M38</f>
        <v>QA</v>
      </c>
      <c r="L38" t="str">
        <f>IF(Jira_RawData!N38=0,"blank",Jira_RawData!N38)</f>
        <v>blank</v>
      </c>
      <c r="M38" t="str">
        <f>IF(Jira_RawData!R38=0,"blank",Jira_RawData!R38)</f>
        <v>blank</v>
      </c>
      <c r="N38" t="str">
        <f>IF(ISNA(VLOOKUP(B38,Comments!B:E,2,FALSE)),"",VLOOKUP(B38,Comments!B:E,2,FALSE))</f>
        <v>Retest Passed, requested Shashikant to update RCC</v>
      </c>
      <c r="O38">
        <f>IF(ISNA(VLOOKUP(B38,Comments!B:E,3,FALSE)),"",VLOOKUP(B38,Comments!B:E,3,FALSE))</f>
        <v>0</v>
      </c>
      <c r="P38" t="str">
        <f t="shared" ca="1" si="1"/>
        <v>GT 62 days</v>
      </c>
      <c r="Q38" t="str">
        <f t="shared" si="2"/>
        <v>Migration</v>
      </c>
      <c r="R38">
        <f>IF(ISNA(VLOOKUP(B38,Comments!B:E,4,FALSE)),"",VLOOKUP(B38,Comments!B:E,4,FALSE))</f>
        <v>0</v>
      </c>
    </row>
    <row r="39" spans="1:18" x14ac:dyDescent="0.25">
      <c r="A39" t="str">
        <f>Jira_RawData!A39</f>
        <v>Bug</v>
      </c>
      <c r="B39" t="str">
        <f>Jira_RawData!B39</f>
        <v>MIG-3048</v>
      </c>
      <c r="C39" t="str">
        <f>Jira_RawData!C39</f>
        <v>Committee - Sequence &amp; Meeting Dates - Creating Committee sequence and Meeting dates are allowed for Sub Committees</v>
      </c>
      <c r="D39" t="str">
        <f>Jira_RawData!D39</f>
        <v>Shashikant Rai</v>
      </c>
      <c r="E39" t="str">
        <f>Jira_RawData!E39</f>
        <v>Vijaya Durga Bonthu</v>
      </c>
      <c r="F39" t="str">
        <f>Jira_RawData!F39</f>
        <v>Closed</v>
      </c>
      <c r="G39" s="4">
        <f>Jira_RawData!K39</f>
        <v>44141.986111111109</v>
      </c>
      <c r="H39" s="4">
        <f>Jira_RawData!G39</f>
        <v>44280.807638888888</v>
      </c>
      <c r="I39" s="10" t="str">
        <f>IF(Jira_RawData!H39=0,"blank",Jira_RawData!H39)</f>
        <v>Major</v>
      </c>
      <c r="J39" t="str">
        <f>Jira_RawData!I39</f>
        <v>Medium</v>
      </c>
      <c r="K39" t="str">
        <f>Jira_RawData!M39</f>
        <v>QA</v>
      </c>
      <c r="L39" t="str">
        <f>IF(Jira_RawData!N39=0,"blank",Jira_RawData!N39)</f>
        <v>Unclear/Incorrect Requirements/Design</v>
      </c>
      <c r="M39" t="str">
        <f>IF(Jira_RawData!R39=0,"blank",Jira_RawData!R39)</f>
        <v>blank</v>
      </c>
      <c r="N39" t="str">
        <f>IF(ISNA(VLOOKUP(B39,Comments!B:E,2,FALSE)),"",VLOOKUP(B39,Comments!B:E,2,FALSE))</f>
        <v/>
      </c>
      <c r="O39" t="str">
        <f>IF(ISNA(VLOOKUP(B39,Comments!B:E,3,FALSE)),"",VLOOKUP(B39,Comments!B:E,3,FALSE))</f>
        <v/>
      </c>
      <c r="P39" t="str">
        <f t="shared" ca="1" si="1"/>
        <v>GT 62 days</v>
      </c>
      <c r="Q39" t="str">
        <f t="shared" si="2"/>
        <v>Migration</v>
      </c>
      <c r="R39" t="str">
        <f>IF(ISNA(VLOOKUP(B39,Comments!B:E,4,FALSE)),"",VLOOKUP(B39,Comments!B:E,4,FALSE))</f>
        <v/>
      </c>
    </row>
    <row r="40" spans="1:18" x14ac:dyDescent="0.25">
      <c r="A40" t="str">
        <f>Jira_RawData!A40</f>
        <v>Bug</v>
      </c>
      <c r="B40" t="str">
        <f>Jira_RawData!B40</f>
        <v>MIG-3046</v>
      </c>
      <c r="C40" t="str">
        <f>Jira_RawData!C40</f>
        <v>Sync [db_MEM].[FeeGroup] (MCS 2.0) table data into [ADDRESSES] (MCS 1.0) table - Address table observations</v>
      </c>
      <c r="D40" t="str">
        <f>Jira_RawData!D40</f>
        <v>Vijaya Durga Bonthu</v>
      </c>
      <c r="E40" t="str">
        <f>Jira_RawData!E40</f>
        <v>Vijaya Durga Bonthu</v>
      </c>
      <c r="F40" t="str">
        <f>Jira_RawData!F40</f>
        <v>Closed</v>
      </c>
      <c r="G40" s="4">
        <f>Jira_RawData!K40</f>
        <v>44141.977777777778</v>
      </c>
      <c r="H40" s="4">
        <f>Jira_RawData!G40</f>
        <v>44238.75277777778</v>
      </c>
      <c r="I40" s="10" t="str">
        <f>IF(Jira_RawData!H40=0,"blank",Jira_RawData!H40)</f>
        <v>Major</v>
      </c>
      <c r="J40" t="str">
        <f>Jira_RawData!I40</f>
        <v>Medium</v>
      </c>
      <c r="K40" t="str">
        <f>Jira_RawData!M40</f>
        <v>QA</v>
      </c>
      <c r="L40" t="str">
        <f>IF(Jira_RawData!N40=0,"blank",Jira_RawData!N40)</f>
        <v>Unclear/Incorrect Requirements/Design</v>
      </c>
      <c r="M40" t="str">
        <f>IF(Jira_RawData!R40=0,"blank",Jira_RawData!R40)</f>
        <v>blank</v>
      </c>
      <c r="N40" t="str">
        <f>IF(ISNA(VLOOKUP(B40,Comments!B:E,2,FALSE)),"",VLOOKUP(B40,Comments!B:E,2,FALSE))</f>
        <v/>
      </c>
      <c r="O40" t="str">
        <f>IF(ISNA(VLOOKUP(B40,Comments!B:E,3,FALSE)),"",VLOOKUP(B40,Comments!B:E,3,FALSE))</f>
        <v/>
      </c>
      <c r="P40" t="str">
        <f t="shared" ca="1" si="1"/>
        <v>GT 62 days</v>
      </c>
      <c r="Q40" t="str">
        <f t="shared" si="2"/>
        <v>Migration</v>
      </c>
      <c r="R40" t="str">
        <f>IF(ISNA(VLOOKUP(B40,Comments!B:E,4,FALSE)),"",VLOOKUP(B40,Comments!B:E,4,FALSE))</f>
        <v/>
      </c>
    </row>
    <row r="41" spans="1:18" x14ac:dyDescent="0.25">
      <c r="A41" t="str">
        <f>Jira_RawData!A41</f>
        <v>Bug</v>
      </c>
      <c r="B41" t="str">
        <f>Jira_RawData!B41</f>
        <v>MIG-3044</v>
      </c>
      <c r="C41" t="str">
        <f>Jira_RawData!C41</f>
        <v>Sync [db_MEM].[CommitteeMeetingDates] table data into COM_MEETING table - Meeting dates not synced in MCS1</v>
      </c>
      <c r="D41" t="str">
        <f>Jira_RawData!D41</f>
        <v>Vijaya Durga Bonthu</v>
      </c>
      <c r="E41" t="str">
        <f>Jira_RawData!E41</f>
        <v>Vijaya Durga Bonthu</v>
      </c>
      <c r="F41" t="str">
        <f>Jira_RawData!F41</f>
        <v>Closed</v>
      </c>
      <c r="G41" s="4">
        <f>Jira_RawData!K41</f>
        <v>44141.75</v>
      </c>
      <c r="H41" s="4">
        <f>Jira_RawData!G41</f>
        <v>44236.671527777777</v>
      </c>
      <c r="I41" s="10" t="str">
        <f>IF(Jira_RawData!H41=0,"blank",Jira_RawData!H41)</f>
        <v>blank</v>
      </c>
      <c r="J41" t="str">
        <f>Jira_RawData!I41</f>
        <v>Medium</v>
      </c>
      <c r="K41" t="str">
        <f>Jira_RawData!M41</f>
        <v>QA</v>
      </c>
      <c r="L41" t="str">
        <f>IF(Jira_RawData!N41=0,"blank",Jira_RawData!N41)</f>
        <v>Unclear/Incorrect Requirements/Design</v>
      </c>
      <c r="M41" t="str">
        <f>IF(Jira_RawData!R41=0,"blank",Jira_RawData!R41)</f>
        <v>blank</v>
      </c>
      <c r="N41" t="str">
        <f>IF(ISNA(VLOOKUP(B41,Comments!B:E,2,FALSE)),"",VLOOKUP(B41,Comments!B:E,2,FALSE))</f>
        <v/>
      </c>
      <c r="O41" t="str">
        <f>IF(ISNA(VLOOKUP(B41,Comments!B:E,3,FALSE)),"",VLOOKUP(B41,Comments!B:E,3,FALSE))</f>
        <v/>
      </c>
      <c r="P41" t="str">
        <f t="shared" ca="1" si="1"/>
        <v>GT 62 days</v>
      </c>
      <c r="Q41" t="str">
        <f t="shared" si="2"/>
        <v>Migration</v>
      </c>
      <c r="R41" t="str">
        <f>IF(ISNA(VLOOKUP(B41,Comments!B:E,4,FALSE)),"",VLOOKUP(B41,Comments!B:E,4,FALSE))</f>
        <v/>
      </c>
    </row>
    <row r="42" spans="1:18" x14ac:dyDescent="0.25">
      <c r="A42" t="str">
        <f>Jira_RawData!A42</f>
        <v>Bug</v>
      </c>
      <c r="B42" t="str">
        <f>Jira_RawData!B42</f>
        <v>MIG-3042</v>
      </c>
      <c r="C42" t="str">
        <f>Jira_RawData!C42</f>
        <v xml:space="preserve">ContentFavorite data is not getting loaded into ContentFavorite table after running job in QA2 - MIG-1781    </v>
      </c>
      <c r="D42" t="str">
        <f>Jira_RawData!D42</f>
        <v>Naveen Kumar Dhiviti</v>
      </c>
      <c r="E42" t="str">
        <f>Jira_RawData!E42</f>
        <v>Naveen Kumar Dhiviti</v>
      </c>
      <c r="F42" t="str">
        <f>Jira_RawData!F42</f>
        <v>Closed</v>
      </c>
      <c r="G42" s="4">
        <f>Jira_RawData!K42</f>
        <v>44140.74722222222</v>
      </c>
      <c r="H42" s="4">
        <f>Jira_RawData!G42</f>
        <v>44144.713194444441</v>
      </c>
      <c r="I42" s="10" t="str">
        <f>IF(Jira_RawData!H42=0,"blank",Jira_RawData!H42)</f>
        <v>Major</v>
      </c>
      <c r="J42" t="str">
        <f>Jira_RawData!I42</f>
        <v>High</v>
      </c>
      <c r="K42" t="str">
        <f>Jira_RawData!M42</f>
        <v>QA</v>
      </c>
      <c r="L42" t="str">
        <f>IF(Jira_RawData!N42=0,"blank",Jira_RawData!N42)</f>
        <v>Data Issue</v>
      </c>
      <c r="M42" t="str">
        <f>IF(Jira_RawData!R42=0,"blank",Jira_RawData!R42)</f>
        <v>blank</v>
      </c>
      <c r="N42" t="str">
        <f>IF(ISNA(VLOOKUP(B42,Comments!B:E,2,FALSE)),"",VLOOKUP(B42,Comments!B:E,2,FALSE))</f>
        <v/>
      </c>
      <c r="O42" t="str">
        <f>IF(ISNA(VLOOKUP(B42,Comments!B:E,3,FALSE)),"",VLOOKUP(B42,Comments!B:E,3,FALSE))</f>
        <v/>
      </c>
      <c r="P42" t="str">
        <f t="shared" ca="1" si="1"/>
        <v>GT 62 days</v>
      </c>
      <c r="Q42" t="str">
        <f t="shared" si="2"/>
        <v>Migration</v>
      </c>
      <c r="R42" t="str">
        <f>IF(ISNA(VLOOKUP(B42,Comments!B:E,4,FALSE)),"",VLOOKUP(B42,Comments!B:E,4,FALSE))</f>
        <v/>
      </c>
    </row>
    <row r="43" spans="1:18" x14ac:dyDescent="0.25">
      <c r="A43" t="str">
        <f>Jira_RawData!A43</f>
        <v>Bug</v>
      </c>
      <c r="B43" t="str">
        <f>Jira_RawData!B43</f>
        <v>MIG-3012</v>
      </c>
      <c r="C43" t="str">
        <f>Jira_RawData!C43</f>
        <v>145 records are going into Error for AccountApplicationUserRole MIG-1719</v>
      </c>
      <c r="D43" t="str">
        <f>Jira_RawData!D43</f>
        <v>Naveen Kumar Dhiviti</v>
      </c>
      <c r="E43" t="str">
        <f>Jira_RawData!E43</f>
        <v>Naveen Kumar Dhiviti</v>
      </c>
      <c r="F43" t="str">
        <f>Jira_RawData!F43</f>
        <v>Closed</v>
      </c>
      <c r="G43" s="4">
        <f>Jira_RawData!K43</f>
        <v>44139.668749999997</v>
      </c>
      <c r="H43" s="4">
        <f>Jira_RawData!G43</f>
        <v>44146.802083333336</v>
      </c>
      <c r="I43" s="10" t="str">
        <f>IF(Jira_RawData!H43=0,"blank",Jira_RawData!H43)</f>
        <v>Moderate</v>
      </c>
      <c r="J43" t="str">
        <f>Jira_RawData!I43</f>
        <v>Medium</v>
      </c>
      <c r="K43" t="str">
        <f>Jira_RawData!M43</f>
        <v>QA</v>
      </c>
      <c r="L43" t="str">
        <f>IF(Jira_RawData!N43=0,"blank",Jira_RawData!N43)</f>
        <v>Data Issue</v>
      </c>
      <c r="M43" t="str">
        <f>IF(Jira_RawData!R43=0,"blank",Jira_RawData!R43)</f>
        <v>blank</v>
      </c>
      <c r="N43" t="str">
        <f>IF(ISNA(VLOOKUP(B43,Comments!B:E,2,FALSE)),"",VLOOKUP(B43,Comments!B:E,2,FALSE))</f>
        <v/>
      </c>
      <c r="O43" t="str">
        <f>IF(ISNA(VLOOKUP(B43,Comments!B:E,3,FALSE)),"",VLOOKUP(B43,Comments!B:E,3,FALSE))</f>
        <v/>
      </c>
      <c r="P43" t="str">
        <f t="shared" ca="1" si="1"/>
        <v>GT 62 days</v>
      </c>
      <c r="Q43" t="str">
        <f t="shared" si="2"/>
        <v>Migration</v>
      </c>
      <c r="R43" t="str">
        <f>IF(ISNA(VLOOKUP(B43,Comments!B:E,4,FALSE)),"",VLOOKUP(B43,Comments!B:E,4,FALSE))</f>
        <v/>
      </c>
    </row>
    <row r="44" spans="1:18" x14ac:dyDescent="0.25">
      <c r="A44" t="str">
        <f>Jira_RawData!A44</f>
        <v>Bug</v>
      </c>
      <c r="B44" t="str">
        <f>Jira_RawData!B44</f>
        <v>MIG-3007</v>
      </c>
      <c r="C44" t="str">
        <f>Jira_RawData!C44</f>
        <v>Migrate table COMPASS_COLLAB_BALLOT_VOTES (MCX) to BallotItemVote and BallotItemChoice Table (AISSB) - Data not migrated for BallotItemVote Table in QA2</v>
      </c>
      <c r="D44" t="str">
        <f>Jira_RawData!D44</f>
        <v>smitalenka</v>
      </c>
      <c r="E44" t="str">
        <f>Jira_RawData!E44</f>
        <v>smitalenka</v>
      </c>
      <c r="F44" t="str">
        <f>Jira_RawData!F44</f>
        <v>Closed</v>
      </c>
      <c r="G44" s="4">
        <f>Jira_RawData!K44</f>
        <v>44138.65347222222</v>
      </c>
      <c r="H44" s="4">
        <f>Jira_RawData!G44</f>
        <v>44162.602777777778</v>
      </c>
      <c r="I44" s="10" t="str">
        <f>IF(Jira_RawData!H44=0,"blank",Jira_RawData!H44)</f>
        <v>Major</v>
      </c>
      <c r="J44" t="str">
        <f>Jira_RawData!I44</f>
        <v>High</v>
      </c>
      <c r="K44" t="str">
        <f>Jira_RawData!M44</f>
        <v>QA</v>
      </c>
      <c r="L44" t="str">
        <f>IF(Jira_RawData!N44=0,"blank",Jira_RawData!N44)</f>
        <v>Data Issue</v>
      </c>
      <c r="M44" t="str">
        <f>IF(Jira_RawData!R44=0,"blank",Jira_RawData!R44)</f>
        <v>User table in AISDM has email id's masked</v>
      </c>
      <c r="N44" t="str">
        <f>IF(ISNA(VLOOKUP(B44,Comments!B:E,2,FALSE)),"",VLOOKUP(B44,Comments!B:E,2,FALSE))</f>
        <v/>
      </c>
      <c r="O44" t="str">
        <f>IF(ISNA(VLOOKUP(B44,Comments!B:E,3,FALSE)),"",VLOOKUP(B44,Comments!B:E,3,FALSE))</f>
        <v/>
      </c>
      <c r="P44" t="str">
        <f t="shared" ca="1" si="1"/>
        <v>GT 62 days</v>
      </c>
      <c r="Q44" t="str">
        <f t="shared" si="2"/>
        <v>Migration</v>
      </c>
      <c r="R44" t="str">
        <f>IF(ISNA(VLOOKUP(B44,Comments!B:E,4,FALSE)),"",VLOOKUP(B44,Comments!B:E,4,FALSE))</f>
        <v/>
      </c>
    </row>
    <row r="45" spans="1:18" x14ac:dyDescent="0.25">
      <c r="A45" t="str">
        <f>Jira_RawData!A45</f>
        <v>Bug</v>
      </c>
      <c r="B45" t="str">
        <f>Jira_RawData!B45</f>
        <v>MIG-2998</v>
      </c>
      <c r="C45" t="str">
        <f>Jira_RawData!C45</f>
        <v>MIG_2510: mae_account_id and mae_account_user_Id populating NULL for all records in the 'MajentoCustomer' table in QA2.</v>
      </c>
      <c r="D45" t="str">
        <f>Jira_RawData!D45</f>
        <v>Peddi Hanish Kumar</v>
      </c>
      <c r="E45" t="str">
        <f>Jira_RawData!E45</f>
        <v>Peddi Hanish Kumar</v>
      </c>
      <c r="F45" t="str">
        <f>Jira_RawData!F45</f>
        <v>Closed</v>
      </c>
      <c r="G45" s="4">
        <f>Jira_RawData!K45</f>
        <v>44134.647222222222</v>
      </c>
      <c r="H45" s="4">
        <f>Jira_RawData!G45</f>
        <v>44162.600694444445</v>
      </c>
      <c r="I45" s="10" t="str">
        <f>IF(Jira_RawData!H45=0,"blank",Jira_RawData!H45)</f>
        <v>Moderate</v>
      </c>
      <c r="J45" t="str">
        <f>Jira_RawData!I45</f>
        <v>Medium</v>
      </c>
      <c r="K45" t="str">
        <f>Jira_RawData!M45</f>
        <v>QA</v>
      </c>
      <c r="L45" t="str">
        <f>IF(Jira_RawData!N45=0,"blank",Jira_RawData!N45)</f>
        <v>Application Code Issue</v>
      </c>
      <c r="M45" t="str">
        <f>IF(Jira_RawData!R45=0,"blank",Jira_RawData!R45)</f>
        <v>blank</v>
      </c>
      <c r="N45" t="str">
        <f>IF(ISNA(VLOOKUP(B45,Comments!B:E,2,FALSE)),"",VLOOKUP(B45,Comments!B:E,2,FALSE))</f>
        <v/>
      </c>
      <c r="O45" t="str">
        <f>IF(ISNA(VLOOKUP(B45,Comments!B:E,3,FALSE)),"",VLOOKUP(B45,Comments!B:E,3,FALSE))</f>
        <v/>
      </c>
      <c r="P45" t="str">
        <f t="shared" ca="1" si="1"/>
        <v>GT 62 days</v>
      </c>
      <c r="Q45" t="str">
        <f t="shared" si="2"/>
        <v>Migration</v>
      </c>
      <c r="R45" t="str">
        <f>IF(ISNA(VLOOKUP(B45,Comments!B:E,4,FALSE)),"",VLOOKUP(B45,Comments!B:E,4,FALSE))</f>
        <v/>
      </c>
    </row>
    <row r="46" spans="1:18" x14ac:dyDescent="0.25">
      <c r="A46" t="str">
        <f>Jira_RawData!A46</f>
        <v>Bug</v>
      </c>
      <c r="B46" t="str">
        <f>Jira_RawData!B46</f>
        <v>MIG-2989</v>
      </c>
      <c r="C46" t="str">
        <f>Jira_RawData!C46</f>
        <v>Source and Target table data is not matching and 5103 records are going into Error for User story MIG-1715 AccountSetting table</v>
      </c>
      <c r="D46" t="str">
        <f>Jira_RawData!D46</f>
        <v>Naveen Kumar Dhiviti</v>
      </c>
      <c r="E46" t="str">
        <f>Jira_RawData!E46</f>
        <v>Naveen Kumar Dhiviti</v>
      </c>
      <c r="F46" t="str">
        <f>Jira_RawData!F46</f>
        <v>Closed</v>
      </c>
      <c r="G46" s="4">
        <f>Jira_RawData!K46</f>
        <v>44133.486805555556</v>
      </c>
      <c r="H46" s="4">
        <f>Jira_RawData!G46</f>
        <v>44162.602083333331</v>
      </c>
      <c r="I46" s="10" t="str">
        <f>IF(Jira_RawData!H46=0,"blank",Jira_RawData!H46)</f>
        <v>Major</v>
      </c>
      <c r="J46" t="str">
        <f>Jira_RawData!I46</f>
        <v>High</v>
      </c>
      <c r="K46" t="str">
        <f>Jira_RawData!M46</f>
        <v>QA</v>
      </c>
      <c r="L46" t="str">
        <f>IF(Jira_RawData!N46=0,"blank",Jira_RawData!N46)</f>
        <v>Data Issue</v>
      </c>
      <c r="M46" t="str">
        <f>IF(Jira_RawData!R46=0,"blank",Jira_RawData!R46)</f>
        <v>blank</v>
      </c>
      <c r="N46" t="str">
        <f>IF(ISNA(VLOOKUP(B46,Comments!B:E,2,FALSE)),"",VLOOKUP(B46,Comments!B:E,2,FALSE))</f>
        <v/>
      </c>
      <c r="O46" t="str">
        <f>IF(ISNA(VLOOKUP(B46,Comments!B:E,3,FALSE)),"",VLOOKUP(B46,Comments!B:E,3,FALSE))</f>
        <v/>
      </c>
      <c r="P46" t="str">
        <f t="shared" ca="1" si="1"/>
        <v>GT 62 days</v>
      </c>
      <c r="Q46" t="str">
        <f t="shared" si="2"/>
        <v>Migration</v>
      </c>
      <c r="R46" t="str">
        <f>IF(ISNA(VLOOKUP(B46,Comments!B:E,4,FALSE)),"",VLOOKUP(B46,Comments!B:E,4,FALSE))</f>
        <v/>
      </c>
    </row>
    <row r="47" spans="1:18" x14ac:dyDescent="0.25">
      <c r="A47" t="str">
        <f>Jira_RawData!A47</f>
        <v>Bug</v>
      </c>
      <c r="B47" t="str">
        <f>Jira_RawData!B47</f>
        <v>MIG-2973</v>
      </c>
      <c r="C47" t="str">
        <f>Jira_RawData!C47</f>
        <v>Withdrawal with Replacement of a Standard - WorkItems are not synced in MCS1 Database and UI</v>
      </c>
      <c r="D47" t="str">
        <f>Jira_RawData!D47</f>
        <v>Shashikant Rai</v>
      </c>
      <c r="E47" t="str">
        <f>Jira_RawData!E47</f>
        <v>Vijaya Durga Bonthu</v>
      </c>
      <c r="F47" t="str">
        <f>Jira_RawData!F47</f>
        <v>Open</v>
      </c>
      <c r="G47" s="4">
        <f>Jira_RawData!K47</f>
        <v>44132.651388888888</v>
      </c>
      <c r="H47" s="4">
        <f>Jira_RawData!G47</f>
        <v>44314.712500000001</v>
      </c>
      <c r="I47" s="10" t="str">
        <f>IF(Jira_RawData!H47=0,"blank",Jira_RawData!H47)</f>
        <v>Minor</v>
      </c>
      <c r="J47" t="str">
        <f>Jira_RawData!I47</f>
        <v>Low</v>
      </c>
      <c r="K47" t="str">
        <f>Jira_RawData!M47</f>
        <v>QA</v>
      </c>
      <c r="L47" t="str">
        <f>IF(Jira_RawData!N47=0,"blank",Jira_RawData!N47)</f>
        <v>blank</v>
      </c>
      <c r="M47" t="str">
        <f>IF(Jira_RawData!R47=0,"blank",Jira_RawData!R47)</f>
        <v>blank</v>
      </c>
      <c r="N47" t="str">
        <f>IF(ISNA(VLOOKUP(B47,Comments!B:E,2,FALSE)),"",VLOOKUP(B47,Comments!B:E,2,FALSE))</f>
        <v>Waiting for solution by product owner (MacPhee Sean) - Data Anamoly</v>
      </c>
      <c r="O47" t="str">
        <f>IF(ISNA(VLOOKUP(B47,Comments!B:E,3,FALSE)),"",VLOOKUP(B47,Comments!B:E,3,FALSE))</f>
        <v>Waiting for fix</v>
      </c>
      <c r="P47" t="str">
        <f t="shared" ca="1" si="1"/>
        <v>GT 62 days</v>
      </c>
      <c r="Q47" t="str">
        <f t="shared" si="2"/>
        <v>Migration</v>
      </c>
      <c r="R47">
        <f>IF(ISNA(VLOOKUP(B47,Comments!B:E,4,FALSE)),"",VLOOKUP(B47,Comments!B:E,4,FALSE))</f>
        <v>0</v>
      </c>
    </row>
    <row r="48" spans="1:18" x14ac:dyDescent="0.25">
      <c r="A48" t="str">
        <f>Jira_RawData!A48</f>
        <v>Bug</v>
      </c>
      <c r="B48" t="str">
        <f>Jira_RawData!B48</f>
        <v>MIG-2971</v>
      </c>
      <c r="C48" t="str">
        <f>Jira_RawData!C48</f>
        <v>Reinstatement of a Standard - Synced Committee details are invalid</v>
      </c>
      <c r="D48" t="str">
        <f>Jira_RawData!D48</f>
        <v>Shashikant Rai</v>
      </c>
      <c r="E48" t="str">
        <f>Jira_RawData!E48</f>
        <v>Vijaya Durga Bonthu</v>
      </c>
      <c r="F48" t="str">
        <f>Jira_RawData!F48</f>
        <v>Open</v>
      </c>
      <c r="G48" s="4">
        <f>Jira_RawData!K48</f>
        <v>44132.647916666669</v>
      </c>
      <c r="H48" s="4">
        <f>Jira_RawData!G48</f>
        <v>44314.712500000001</v>
      </c>
      <c r="I48" s="10" t="str">
        <f>IF(Jira_RawData!H48=0,"blank",Jira_RawData!H48)</f>
        <v>Minor</v>
      </c>
      <c r="J48" t="str">
        <f>Jira_RawData!I48</f>
        <v>Low</v>
      </c>
      <c r="K48" t="str">
        <f>Jira_RawData!M48</f>
        <v>QA</v>
      </c>
      <c r="L48" t="str">
        <f>IF(Jira_RawData!N48=0,"blank",Jira_RawData!N48)</f>
        <v>blank</v>
      </c>
      <c r="M48" t="str">
        <f>IF(Jira_RawData!R48=0,"blank",Jira_RawData!R48)</f>
        <v>blank</v>
      </c>
      <c r="N48" t="str">
        <f>IF(ISNA(VLOOKUP(B48,Comments!B:E,2,FALSE)),"",VLOOKUP(B48,Comments!B:E,2,FALSE))</f>
        <v>Waiting for solution by product owner (MacPhee Sean) - Data Anamoly</v>
      </c>
      <c r="O48" t="str">
        <f>IF(ISNA(VLOOKUP(B48,Comments!B:E,3,FALSE)),"",VLOOKUP(B48,Comments!B:E,3,FALSE))</f>
        <v>Waiting for fix</v>
      </c>
      <c r="P48" t="str">
        <f t="shared" ca="1" si="1"/>
        <v>GT 62 days</v>
      </c>
      <c r="Q48" t="str">
        <f t="shared" si="2"/>
        <v>Migration</v>
      </c>
      <c r="R48">
        <f>IF(ISNA(VLOOKUP(B48,Comments!B:E,4,FALSE)),"",VLOOKUP(B48,Comments!B:E,4,FALSE))</f>
        <v>0</v>
      </c>
    </row>
    <row r="49" spans="1:18" x14ac:dyDescent="0.25">
      <c r="A49" t="str">
        <f>Jira_RawData!A49</f>
        <v>Bug</v>
      </c>
      <c r="B49" t="str">
        <f>Jira_RawData!B49</f>
        <v>MIG-2952</v>
      </c>
      <c r="C49" t="str">
        <f>Jira_RawData!C49</f>
        <v>MIG_2512_MajentoAccountContacts: Record count mismatch between source and target.</v>
      </c>
      <c r="D49" t="str">
        <f>Jira_RawData!D49</f>
        <v>Peddi Hanish Kumar</v>
      </c>
      <c r="E49" t="str">
        <f>Jira_RawData!E49</f>
        <v>Peddi Hanish Kumar</v>
      </c>
      <c r="F49" t="str">
        <f>Jira_RawData!F49</f>
        <v>Closed</v>
      </c>
      <c r="G49" s="4">
        <f>Jira_RawData!K49</f>
        <v>44130.524305555555</v>
      </c>
      <c r="H49" s="4">
        <f>Jira_RawData!G49</f>
        <v>44162.602083333331</v>
      </c>
      <c r="I49" s="10" t="str">
        <f>IF(Jira_RawData!H49=0,"blank",Jira_RawData!H49)</f>
        <v>Moderate</v>
      </c>
      <c r="J49" t="str">
        <f>Jira_RawData!I49</f>
        <v>Medium</v>
      </c>
      <c r="K49" t="str">
        <f>Jira_RawData!M49</f>
        <v>QA</v>
      </c>
      <c r="L49" t="str">
        <f>IF(Jira_RawData!N49=0,"blank",Jira_RawData!N49)</f>
        <v>Data Issue</v>
      </c>
      <c r="M49" t="str">
        <f>IF(Jira_RawData!R49=0,"blank",Jira_RawData!R49)</f>
        <v>blank</v>
      </c>
      <c r="N49" t="str">
        <f>IF(ISNA(VLOOKUP(B49,Comments!B:E,2,FALSE)),"",VLOOKUP(B49,Comments!B:E,2,FALSE))</f>
        <v/>
      </c>
      <c r="O49" t="str">
        <f>IF(ISNA(VLOOKUP(B49,Comments!B:E,3,FALSE)),"",VLOOKUP(B49,Comments!B:E,3,FALSE))</f>
        <v/>
      </c>
      <c r="P49" t="str">
        <f t="shared" ca="1" si="1"/>
        <v>GT 62 days</v>
      </c>
      <c r="Q49" t="str">
        <f t="shared" si="2"/>
        <v>Migration</v>
      </c>
      <c r="R49" t="str">
        <f>IF(ISNA(VLOOKUP(B49,Comments!B:E,4,FALSE)),"",VLOOKUP(B49,Comments!B:E,4,FALSE))</f>
        <v/>
      </c>
    </row>
    <row r="50" spans="1:18" x14ac:dyDescent="0.25">
      <c r="A50" t="str">
        <f>Jira_RawData!A50</f>
        <v>Bug</v>
      </c>
      <c r="B50" t="str">
        <f>Jira_RawData!B50</f>
        <v>MIG-2947</v>
      </c>
      <c r="C50" t="str">
        <f>Jira_RawData!C50</f>
        <v>CSVTARGET_KEY_PK' - This should be ‘WKITMMCS’ + ‘Unique number’. Unique number should increment by 1 for each new record.</v>
      </c>
      <c r="D50" t="str">
        <f>Jira_RawData!D50</f>
        <v>Vijaya Durga Bonthu</v>
      </c>
      <c r="E50" t="str">
        <f>Jira_RawData!E50</f>
        <v>Vijaya Durga Bonthu</v>
      </c>
      <c r="F50" t="str">
        <f>Jira_RawData!F50</f>
        <v>Closed</v>
      </c>
      <c r="G50" s="4">
        <f>Jira_RawData!K50</f>
        <v>44126.738194444442</v>
      </c>
      <c r="H50" s="4">
        <f>Jira_RawData!G50</f>
        <v>44151.993055555555</v>
      </c>
      <c r="I50" s="10" t="str">
        <f>IF(Jira_RawData!H50=0,"blank",Jira_RawData!H50)</f>
        <v>Major</v>
      </c>
      <c r="J50" t="str">
        <f>Jira_RawData!I50</f>
        <v>High</v>
      </c>
      <c r="K50" t="str">
        <f>Jira_RawData!M50</f>
        <v>QA</v>
      </c>
      <c r="L50" t="str">
        <f>IF(Jira_RawData!N50=0,"blank",Jira_RawData!N50)</f>
        <v>Unclear/Incorrect Requirements/Design</v>
      </c>
      <c r="M50" t="str">
        <f>IF(Jira_RawData!R50=0,"blank",Jira_RawData!R50)</f>
        <v>blank</v>
      </c>
      <c r="N50" t="str">
        <f>IF(ISNA(VLOOKUP(B50,Comments!B:E,2,FALSE)),"",VLOOKUP(B50,Comments!B:E,2,FALSE))</f>
        <v/>
      </c>
      <c r="O50" t="str">
        <f>IF(ISNA(VLOOKUP(B50,Comments!B:E,3,FALSE)),"",VLOOKUP(B50,Comments!B:E,3,FALSE))</f>
        <v/>
      </c>
      <c r="P50" t="str">
        <f t="shared" ca="1" si="1"/>
        <v>GT 62 days</v>
      </c>
      <c r="Q50" t="str">
        <f t="shared" si="2"/>
        <v>Migration</v>
      </c>
      <c r="R50" t="str">
        <f>IF(ISNA(VLOOKUP(B50,Comments!B:E,4,FALSE)),"",VLOOKUP(B50,Comments!B:E,4,FALSE))</f>
        <v/>
      </c>
    </row>
    <row r="51" spans="1:18" x14ac:dyDescent="0.25">
      <c r="A51" t="str">
        <f>Jira_RawData!A51</f>
        <v>Bug</v>
      </c>
      <c r="B51" t="str">
        <f>Jira_RawData!B51</f>
        <v>MIG-2941</v>
      </c>
      <c r="C51" t="str">
        <f>Jira_RawData!C51</f>
        <v>marketing_preference column in MagentoCustomer table is getting displayed as marketting_preference for MIG-2510</v>
      </c>
      <c r="D51" t="str">
        <f>Jira_RawData!D51</f>
        <v>Naveen Kumar Dhiviti</v>
      </c>
      <c r="E51" t="str">
        <f>Jira_RawData!E51</f>
        <v>Naveen Kumar Dhiviti</v>
      </c>
      <c r="F51" t="str">
        <f>Jira_RawData!F51</f>
        <v>Closed</v>
      </c>
      <c r="G51" s="4">
        <f>Jira_RawData!K51</f>
        <v>44125.695138888892</v>
      </c>
      <c r="H51" s="4">
        <f>Jira_RawData!G51</f>
        <v>44162.648611111108</v>
      </c>
      <c r="I51" s="10" t="str">
        <f>IF(Jira_RawData!H51=0,"blank",Jira_RawData!H51)</f>
        <v>Minor</v>
      </c>
      <c r="J51" t="str">
        <f>Jira_RawData!I51</f>
        <v>Low</v>
      </c>
      <c r="K51" t="str">
        <f>Jira_RawData!M51</f>
        <v>QA</v>
      </c>
      <c r="L51" t="str">
        <f>IF(Jira_RawData!N51=0,"blank",Jira_RawData!N51)</f>
        <v>Application Code Issue</v>
      </c>
      <c r="M51" t="str">
        <f>IF(Jira_RawData!R51=0,"blank",Jira_RawData!R51)</f>
        <v>blank</v>
      </c>
      <c r="N51" t="str">
        <f>IF(ISNA(VLOOKUP(B51,Comments!B:E,2,FALSE)),"",VLOOKUP(B51,Comments!B:E,2,FALSE))</f>
        <v/>
      </c>
      <c r="O51" t="str">
        <f>IF(ISNA(VLOOKUP(B51,Comments!B:E,3,FALSE)),"",VLOOKUP(B51,Comments!B:E,3,FALSE))</f>
        <v/>
      </c>
      <c r="P51" t="str">
        <f t="shared" ca="1" si="1"/>
        <v>GT 62 days</v>
      </c>
      <c r="Q51" t="str">
        <f t="shared" si="2"/>
        <v>Migration</v>
      </c>
      <c r="R51" t="str">
        <f>IF(ISNA(VLOOKUP(B51,Comments!B:E,4,FALSE)),"",VLOOKUP(B51,Comments!B:E,4,FALSE))</f>
        <v/>
      </c>
    </row>
    <row r="52" spans="1:18" x14ac:dyDescent="0.25">
      <c r="A52" t="str">
        <f>Jira_RawData!A52</f>
        <v>Bug</v>
      </c>
      <c r="B52" t="str">
        <f>Jira_RawData!B52</f>
        <v>MIG-2932</v>
      </c>
      <c r="C52" t="str">
        <f>Jira_RawData!C52</f>
        <v xml:space="preserve"> Short Description column is getting displayed in the 'Ballot' &amp; 'BallotItem' table  which is not as per the User Story </v>
      </c>
      <c r="D52" t="str">
        <f>Jira_RawData!D52</f>
        <v>smitalenka</v>
      </c>
      <c r="E52" t="str">
        <f>Jira_RawData!E52</f>
        <v>smitalenka</v>
      </c>
      <c r="F52" t="str">
        <f>Jira_RawData!F52</f>
        <v>Closed</v>
      </c>
      <c r="G52" s="4">
        <f>Jira_RawData!K52</f>
        <v>44124.657638888886</v>
      </c>
      <c r="H52" s="4">
        <f>Jira_RawData!G52</f>
        <v>44162.602777777778</v>
      </c>
      <c r="I52" s="10" t="str">
        <f>IF(Jira_RawData!H52=0,"blank",Jira_RawData!H52)</f>
        <v>Moderate</v>
      </c>
      <c r="J52" t="str">
        <f>Jira_RawData!I52</f>
        <v>Medium</v>
      </c>
      <c r="K52" t="str">
        <f>Jira_RawData!M52</f>
        <v>QA</v>
      </c>
      <c r="L52" t="str">
        <f>IF(Jira_RawData!N52=0,"blank",Jira_RawData!N52)</f>
        <v>Unclear/Incorrect Requirements/Design</v>
      </c>
      <c r="M52" t="str">
        <f>IF(Jira_RawData!R52=0,"blank",Jira_RawData!R52)</f>
        <v xml:space="preserve">duplicate bug </v>
      </c>
      <c r="N52" t="str">
        <f>IF(ISNA(VLOOKUP(B52,Comments!B:E,2,FALSE)),"",VLOOKUP(B52,Comments!B:E,2,FALSE))</f>
        <v/>
      </c>
      <c r="O52" t="str">
        <f>IF(ISNA(VLOOKUP(B52,Comments!B:E,3,FALSE)),"",VLOOKUP(B52,Comments!B:E,3,FALSE))</f>
        <v/>
      </c>
      <c r="P52" t="str">
        <f t="shared" ca="1" si="1"/>
        <v>GT 62 days</v>
      </c>
      <c r="Q52" t="str">
        <f t="shared" si="2"/>
        <v>Migration</v>
      </c>
      <c r="R52" t="str">
        <f>IF(ISNA(VLOOKUP(B52,Comments!B:E,4,FALSE)),"",VLOOKUP(B52,Comments!B:E,4,FALSE))</f>
        <v/>
      </c>
    </row>
    <row r="53" spans="1:18" x14ac:dyDescent="0.25">
      <c r="A53" t="str">
        <f>Jira_RawData!A53</f>
        <v>Bug</v>
      </c>
      <c r="B53" t="str">
        <f>Jira_RawData!B53</f>
        <v>MIG-2931</v>
      </c>
      <c r="C53" t="str">
        <f>Jira_RawData!C53</f>
        <v>Sync [db_WKI].[WorkItem] (MCS 2.0) table data into [CSV_TARGET] (MCS 1.0) table for NEW Standard - WorkItem data is not being synced in MCS1 - [WorkItemTypeLiteral] column  should not be null</v>
      </c>
      <c r="D53" t="str">
        <f>Jira_RawData!D53</f>
        <v>Vijaya Durga Bonthu</v>
      </c>
      <c r="E53" t="str">
        <f>Jira_RawData!E53</f>
        <v>Vijaya Durga Bonthu</v>
      </c>
      <c r="F53" t="str">
        <f>Jira_RawData!F53</f>
        <v>Closed</v>
      </c>
      <c r="G53" s="4">
        <f>Jira_RawData!K53</f>
        <v>44124.605555555558</v>
      </c>
      <c r="H53" s="4">
        <f>Jira_RawData!G53</f>
        <v>44151.993055555555</v>
      </c>
      <c r="I53" s="10" t="str">
        <f>IF(Jira_RawData!H53=0,"blank",Jira_RawData!H53)</f>
        <v>Showstopper</v>
      </c>
      <c r="J53" t="str">
        <f>Jira_RawData!I53</f>
        <v>High</v>
      </c>
      <c r="K53" t="str">
        <f>Jira_RawData!M53</f>
        <v>QA</v>
      </c>
      <c r="L53" t="str">
        <f>IF(Jira_RawData!N53=0,"blank",Jira_RawData!N53)</f>
        <v>Deployment Issue / Incorrect Instructions</v>
      </c>
      <c r="M53" t="str">
        <f>IF(Jira_RawData!R53=0,"blank",Jira_RawData!R53)</f>
        <v>blank</v>
      </c>
      <c r="N53" t="str">
        <f>IF(ISNA(VLOOKUP(B53,Comments!B:E,2,FALSE)),"",VLOOKUP(B53,Comments!B:E,2,FALSE))</f>
        <v/>
      </c>
      <c r="O53" t="str">
        <f>IF(ISNA(VLOOKUP(B53,Comments!B:E,3,FALSE)),"",VLOOKUP(B53,Comments!B:E,3,FALSE))</f>
        <v/>
      </c>
      <c r="P53" t="str">
        <f t="shared" ca="1" si="1"/>
        <v>GT 62 days</v>
      </c>
      <c r="Q53" t="str">
        <f t="shared" si="2"/>
        <v>Migration</v>
      </c>
      <c r="R53" t="str">
        <f>IF(ISNA(VLOOKUP(B53,Comments!B:E,4,FALSE)),"",VLOOKUP(B53,Comments!B:E,4,FALSE))</f>
        <v/>
      </c>
    </row>
    <row r="54" spans="1:18" x14ac:dyDescent="0.25">
      <c r="A54" t="str">
        <f>Jira_RawData!A54</f>
        <v>Bug</v>
      </c>
      <c r="B54" t="str">
        <f>Jira_RawData!B54</f>
        <v>MIG-2929</v>
      </c>
      <c r="C54" t="str">
        <f>Jira_RawData!C54</f>
        <v>Parent Group ID is not displaying correctly in Group table as per the source Table Data.</v>
      </c>
      <c r="D54" t="str">
        <f>Jira_RawData!D54</f>
        <v>smitalenka</v>
      </c>
      <c r="E54" t="str">
        <f>Jira_RawData!E54</f>
        <v>smitalenka</v>
      </c>
      <c r="F54" t="str">
        <f>Jira_RawData!F54</f>
        <v>Closed</v>
      </c>
      <c r="G54" s="4">
        <f>Jira_RawData!K54</f>
        <v>44123.779861111114</v>
      </c>
      <c r="H54" s="4">
        <f>Jira_RawData!G54</f>
        <v>44162.602777777778</v>
      </c>
      <c r="I54" s="10" t="str">
        <f>IF(Jira_RawData!H54=0,"blank",Jira_RawData!H54)</f>
        <v>Moderate</v>
      </c>
      <c r="J54" t="str">
        <f>Jira_RawData!I54</f>
        <v>Medium</v>
      </c>
      <c r="K54" t="str">
        <f>Jira_RawData!M54</f>
        <v>QA</v>
      </c>
      <c r="L54" t="str">
        <f>IF(Jira_RawData!N54=0,"blank",Jira_RawData!N54)</f>
        <v>Unclear/Incorrect Requirements/Design</v>
      </c>
      <c r="M54" t="str">
        <f>IF(Jira_RawData!R54=0,"blank",Jira_RawData!R54)</f>
        <v>blank</v>
      </c>
      <c r="N54" t="str">
        <f>IF(ISNA(VLOOKUP(B54,Comments!B:E,2,FALSE)),"",VLOOKUP(B54,Comments!B:E,2,FALSE))</f>
        <v/>
      </c>
      <c r="O54" t="str">
        <f>IF(ISNA(VLOOKUP(B54,Comments!B:E,3,FALSE)),"",VLOOKUP(B54,Comments!B:E,3,FALSE))</f>
        <v/>
      </c>
      <c r="P54" t="str">
        <f t="shared" ca="1" si="1"/>
        <v>GT 62 days</v>
      </c>
      <c r="Q54" t="str">
        <f t="shared" si="2"/>
        <v>Migration</v>
      </c>
      <c r="R54" t="str">
        <f>IF(ISNA(VLOOKUP(B54,Comments!B:E,4,FALSE)),"",VLOOKUP(B54,Comments!B:E,4,FALSE))</f>
        <v/>
      </c>
    </row>
    <row r="55" spans="1:18" x14ac:dyDescent="0.25">
      <c r="A55" t="str">
        <f>Jira_RawData!A55</f>
        <v>Bug</v>
      </c>
      <c r="B55" t="str">
        <f>Jira_RawData!B55</f>
        <v>MIG-2921</v>
      </c>
      <c r="C55" t="str">
        <f>Jira_RawData!C55</f>
        <v xml:space="preserve">Short Description column is getting displayed in the 'Group' table which is not as per the User Story MIG-2126 confluence </v>
      </c>
      <c r="D55" t="str">
        <f>Jira_RawData!D55</f>
        <v>smitalenka</v>
      </c>
      <c r="E55" t="str">
        <f>Jira_RawData!E55</f>
        <v>smitalenka</v>
      </c>
      <c r="F55" t="str">
        <f>Jira_RawData!F55</f>
        <v>Closed</v>
      </c>
      <c r="G55" s="4">
        <f>Jira_RawData!K55</f>
        <v>44123.540972222225</v>
      </c>
      <c r="H55" s="4">
        <f>Jira_RawData!G55</f>
        <v>44162.602777777778</v>
      </c>
      <c r="I55" s="10" t="str">
        <f>IF(Jira_RawData!H55=0,"blank",Jira_RawData!H55)</f>
        <v>Moderate</v>
      </c>
      <c r="J55" t="str">
        <f>Jira_RawData!I55</f>
        <v>Medium</v>
      </c>
      <c r="K55" t="str">
        <f>Jira_RawData!M55</f>
        <v>QA</v>
      </c>
      <c r="L55" t="str">
        <f>IF(Jira_RawData!N55=0,"blank",Jira_RawData!N55)</f>
        <v>Unclear/Incorrect Requirements/Design</v>
      </c>
      <c r="M55" t="str">
        <f>IF(Jira_RawData!R55=0,"blank",Jira_RawData!R55)</f>
        <v>blank</v>
      </c>
      <c r="N55" t="str">
        <f>IF(ISNA(VLOOKUP(B55,Comments!B:E,2,FALSE)),"",VLOOKUP(B55,Comments!B:E,2,FALSE))</f>
        <v/>
      </c>
      <c r="O55" t="str">
        <f>IF(ISNA(VLOOKUP(B55,Comments!B:E,3,FALSE)),"",VLOOKUP(B55,Comments!B:E,3,FALSE))</f>
        <v/>
      </c>
      <c r="P55" t="str">
        <f t="shared" ca="1" si="1"/>
        <v>GT 62 days</v>
      </c>
      <c r="Q55" t="str">
        <f t="shared" si="2"/>
        <v>Migration</v>
      </c>
      <c r="R55" t="str">
        <f>IF(ISNA(VLOOKUP(B55,Comments!B:E,4,FALSE)),"",VLOOKUP(B55,Comments!B:E,4,FALSE))</f>
        <v/>
      </c>
    </row>
    <row r="56" spans="1:18" x14ac:dyDescent="0.25">
      <c r="A56" t="str">
        <f>Jira_RawData!A56</f>
        <v>Bug</v>
      </c>
      <c r="B56" t="str">
        <f>Jira_RawData!B56</f>
        <v>MIG-2912</v>
      </c>
      <c r="C56" t="str">
        <f>Jira_RawData!C56</f>
        <v>MIG-1798: 'GracePeriod' column is populated with NULL for all records even though few values exists from source.</v>
      </c>
      <c r="D56" t="str">
        <f>Jira_RawData!D56</f>
        <v>Peddi Hanish Kumar</v>
      </c>
      <c r="E56" t="str">
        <f>Jira_RawData!E56</f>
        <v>Peddi Hanish Kumar</v>
      </c>
      <c r="F56" t="str">
        <f>Jira_RawData!F56</f>
        <v>Closed</v>
      </c>
      <c r="G56" s="4">
        <f>Jira_RawData!K56</f>
        <v>44118.620138888888</v>
      </c>
      <c r="H56" s="4">
        <f>Jira_RawData!G56</f>
        <v>44162.602777777778</v>
      </c>
      <c r="I56" s="10" t="str">
        <f>IF(Jira_RawData!H56=0,"blank",Jira_RawData!H56)</f>
        <v>Moderate</v>
      </c>
      <c r="J56" t="str">
        <f>Jira_RawData!I56</f>
        <v>Medium</v>
      </c>
      <c r="K56" t="str">
        <f>Jira_RawData!M56</f>
        <v>QA</v>
      </c>
      <c r="L56" t="str">
        <f>IF(Jira_RawData!N56=0,"blank",Jira_RawData!N56)</f>
        <v>Application Code Issue</v>
      </c>
      <c r="M56" t="str">
        <f>IF(Jira_RawData!R56=0,"blank",Jira_RawData!R56)</f>
        <v>blank</v>
      </c>
      <c r="N56" t="str">
        <f>IF(ISNA(VLOOKUP(B56,Comments!B:E,2,FALSE)),"",VLOOKUP(B56,Comments!B:E,2,FALSE))</f>
        <v/>
      </c>
      <c r="O56" t="str">
        <f>IF(ISNA(VLOOKUP(B56,Comments!B:E,3,FALSE)),"",VLOOKUP(B56,Comments!B:E,3,FALSE))</f>
        <v/>
      </c>
      <c r="P56" t="str">
        <f t="shared" ca="1" si="1"/>
        <v>GT 62 days</v>
      </c>
      <c r="Q56" t="str">
        <f t="shared" si="2"/>
        <v>Migration</v>
      </c>
      <c r="R56" t="str">
        <f>IF(ISNA(VLOOKUP(B56,Comments!B:E,4,FALSE)),"",VLOOKUP(B56,Comments!B:E,4,FALSE))</f>
        <v/>
      </c>
    </row>
    <row r="57" spans="1:18" x14ac:dyDescent="0.25">
      <c r="A57" t="str">
        <f>Jira_RawData!A57</f>
        <v>Bug</v>
      </c>
      <c r="B57" t="str">
        <f>Jira_RawData!B57</f>
        <v>MIG-2907</v>
      </c>
      <c r="C57" t="str">
        <f>Jira_RawData!C57</f>
        <v>Sync [db_MEM].[FeeGroup] (MCS 2.0) table data into [ADDRESSES] (MCS 1.0) table - Names and Address data not being synced in MCS1 QA</v>
      </c>
      <c r="D57" t="str">
        <f>Jira_RawData!D57</f>
        <v>Vijaya Durga Bonthu</v>
      </c>
      <c r="E57" t="str">
        <f>Jira_RawData!E57</f>
        <v>Vijaya Durga Bonthu</v>
      </c>
      <c r="F57" t="str">
        <f>Jira_RawData!F57</f>
        <v>Closed</v>
      </c>
      <c r="G57" s="4">
        <f>Jira_RawData!K57</f>
        <v>44116.908333333333</v>
      </c>
      <c r="H57" s="4">
        <f>Jira_RawData!G57</f>
        <v>44166.834027777775</v>
      </c>
      <c r="I57" s="10" t="str">
        <f>IF(Jira_RawData!H57=0,"blank",Jira_RawData!H57)</f>
        <v>Showstopper</v>
      </c>
      <c r="J57" t="str">
        <f>Jira_RawData!I57</f>
        <v>Critical</v>
      </c>
      <c r="K57" t="str">
        <f>Jira_RawData!M57</f>
        <v>QA</v>
      </c>
      <c r="L57" t="str">
        <f>IF(Jira_RawData!N57=0,"blank",Jira_RawData!N57)</f>
        <v>Unclear/Incorrect Requirements/Design</v>
      </c>
      <c r="M57" t="str">
        <f>IF(Jira_RawData!R57=0,"blank",Jira_RawData!R57)</f>
        <v>blank</v>
      </c>
      <c r="N57" t="str">
        <f>IF(ISNA(VLOOKUP(B57,Comments!B:E,2,FALSE)),"",VLOOKUP(B57,Comments!B:E,2,FALSE))</f>
        <v/>
      </c>
      <c r="O57" t="str">
        <f>IF(ISNA(VLOOKUP(B57,Comments!B:E,3,FALSE)),"",VLOOKUP(B57,Comments!B:E,3,FALSE))</f>
        <v/>
      </c>
      <c r="P57" t="str">
        <f t="shared" ca="1" si="1"/>
        <v>GT 62 days</v>
      </c>
      <c r="Q57" t="str">
        <f t="shared" si="2"/>
        <v>Migration</v>
      </c>
      <c r="R57" t="str">
        <f>IF(ISNA(VLOOKUP(B57,Comments!B:E,4,FALSE)),"",VLOOKUP(B57,Comments!B:E,4,FALSE))</f>
        <v/>
      </c>
    </row>
    <row r="58" spans="1:18" x14ac:dyDescent="0.25">
      <c r="A58" t="str">
        <f>Jira_RawData!A58</f>
        <v>Bug</v>
      </c>
      <c r="B58" t="str">
        <f>Jira_RawData!B58</f>
        <v>MIG-2884</v>
      </c>
      <c r="C58" t="str">
        <f>Jira_RawData!C58</f>
        <v>Migration for Draft (AISSB) from COMPASS_COLLAB_DOCS (MCX) - Script failed in QA1 due to ERROR: null value in column "CreatedByID" violates not-null constraint</v>
      </c>
      <c r="D58" t="str">
        <f>Jira_RawData!D58</f>
        <v>smitalenka</v>
      </c>
      <c r="E58" t="str">
        <f>Jira_RawData!E58</f>
        <v>smitalenka</v>
      </c>
      <c r="F58" t="str">
        <f>Jira_RawData!F58</f>
        <v>Closed</v>
      </c>
      <c r="G58" s="4">
        <f>Jira_RawData!K58</f>
        <v>44113.552083333336</v>
      </c>
      <c r="H58" s="4">
        <f>Jira_RawData!G58</f>
        <v>44162.602777777778</v>
      </c>
      <c r="I58" s="10" t="str">
        <f>IF(Jira_RawData!H58=0,"blank",Jira_RawData!H58)</f>
        <v>Major</v>
      </c>
      <c r="J58" t="str">
        <f>Jira_RawData!I58</f>
        <v>High</v>
      </c>
      <c r="K58" t="str">
        <f>Jira_RawData!M58</f>
        <v>QA</v>
      </c>
      <c r="L58" t="str">
        <f>IF(Jira_RawData!N58=0,"blank",Jira_RawData!N58)</f>
        <v>Data Issue</v>
      </c>
      <c r="M58" t="str">
        <f>IF(Jira_RawData!R58=0,"blank",Jira_RawData!R58)</f>
        <v>blank</v>
      </c>
      <c r="N58" t="str">
        <f>IF(ISNA(VLOOKUP(B58,Comments!B:E,2,FALSE)),"",VLOOKUP(B58,Comments!B:E,2,FALSE))</f>
        <v/>
      </c>
      <c r="O58" t="str">
        <f>IF(ISNA(VLOOKUP(B58,Comments!B:E,3,FALSE)),"",VLOOKUP(B58,Comments!B:E,3,FALSE))</f>
        <v/>
      </c>
      <c r="P58" t="str">
        <f t="shared" ca="1" si="1"/>
        <v>GT 62 days</v>
      </c>
      <c r="Q58" t="str">
        <f t="shared" si="2"/>
        <v>Migration</v>
      </c>
      <c r="R58" t="str">
        <f>IF(ISNA(VLOOKUP(B58,Comments!B:E,4,FALSE)),"",VLOOKUP(B58,Comments!B:E,4,FALSE))</f>
        <v/>
      </c>
    </row>
    <row r="59" spans="1:18" x14ac:dyDescent="0.25">
      <c r="A59" t="str">
        <f>Jira_RawData!A59</f>
        <v>Bug</v>
      </c>
      <c r="B59" t="str">
        <f>Jira_RawData!B59</f>
        <v>MIG-2883</v>
      </c>
      <c r="C59" t="str">
        <f>Jira_RawData!C59</f>
        <v>AccountAddress table is not getting loaded with data after running job in QA1 environment - MIG-1713</v>
      </c>
      <c r="D59" t="str">
        <f>Jira_RawData!D59</f>
        <v>Naveen Kumar Dhiviti</v>
      </c>
      <c r="E59" t="str">
        <f>Jira_RawData!E59</f>
        <v>Naveen Kumar Dhiviti</v>
      </c>
      <c r="F59" t="str">
        <f>Jira_RawData!F59</f>
        <v>Closed</v>
      </c>
      <c r="G59" s="4">
        <f>Jira_RawData!K59</f>
        <v>44113.499305555553</v>
      </c>
      <c r="H59" s="4">
        <f>Jira_RawData!G59</f>
        <v>44162.645833333336</v>
      </c>
      <c r="I59" s="10" t="str">
        <f>IF(Jira_RawData!H59=0,"blank",Jira_RawData!H59)</f>
        <v>Moderate</v>
      </c>
      <c r="J59" t="str">
        <f>Jira_RawData!I59</f>
        <v>High</v>
      </c>
      <c r="K59" t="str">
        <f>Jira_RawData!M59</f>
        <v>QA</v>
      </c>
      <c r="L59" t="str">
        <f>IF(Jira_RawData!N59=0,"blank",Jira_RawData!N59)</f>
        <v>Data Issue</v>
      </c>
      <c r="M59" t="str">
        <f>IF(Jira_RawData!R59=0,"blank",Jira_RawData!R59)</f>
        <v>blank</v>
      </c>
      <c r="N59" t="str">
        <f>IF(ISNA(VLOOKUP(B59,Comments!B:E,2,FALSE)),"",VLOOKUP(B59,Comments!B:E,2,FALSE))</f>
        <v/>
      </c>
      <c r="O59" t="str">
        <f>IF(ISNA(VLOOKUP(B59,Comments!B:E,3,FALSE)),"",VLOOKUP(B59,Comments!B:E,3,FALSE))</f>
        <v/>
      </c>
      <c r="P59" t="str">
        <f t="shared" ca="1" si="1"/>
        <v>GT 62 days</v>
      </c>
      <c r="Q59" t="str">
        <f t="shared" si="2"/>
        <v>Migration</v>
      </c>
      <c r="R59" t="str">
        <f>IF(ISNA(VLOOKUP(B59,Comments!B:E,4,FALSE)),"",VLOOKUP(B59,Comments!B:E,4,FALSE))</f>
        <v/>
      </c>
    </row>
    <row r="60" spans="1:18" x14ac:dyDescent="0.25">
      <c r="A60" t="str">
        <f>Jira_RawData!A60</f>
        <v>Bug</v>
      </c>
      <c r="B60" t="str">
        <f>Jira_RawData!B60</f>
        <v>MIG-2881</v>
      </c>
      <c r="C60" t="str">
        <f>Jira_RawData!C60</f>
        <v xml:space="preserve">User table has junk characters in FirstName, LastName columns - MIG-1686 </v>
      </c>
      <c r="D60" t="str">
        <f>Jira_RawData!D60</f>
        <v>Sean MacPhee</v>
      </c>
      <c r="E60" t="str">
        <f>Jira_RawData!E60</f>
        <v>Naveen Kumar Dhiviti</v>
      </c>
      <c r="F60" t="str">
        <f>Jira_RawData!F60</f>
        <v>Closed</v>
      </c>
      <c r="G60" s="4">
        <f>Jira_RawData!K60</f>
        <v>44112.904166666667</v>
      </c>
      <c r="H60" s="4">
        <f>Jira_RawData!G60</f>
        <v>44174.496527777781</v>
      </c>
      <c r="I60" s="10" t="str">
        <f>IF(Jira_RawData!H60=0,"blank",Jira_RawData!H60)</f>
        <v>Major</v>
      </c>
      <c r="J60" t="str">
        <f>Jira_RawData!I60</f>
        <v>Medium</v>
      </c>
      <c r="K60" t="str">
        <f>Jira_RawData!M60</f>
        <v>QA</v>
      </c>
      <c r="L60" t="str">
        <f>IF(Jira_RawData!N60=0,"blank",Jira_RawData!N60)</f>
        <v>Data Issue</v>
      </c>
      <c r="M60" t="str">
        <f>IF(Jira_RawData!R60=0,"blank",Jira_RawData!R60)</f>
        <v>blank</v>
      </c>
      <c r="N60" t="str">
        <f>IF(ISNA(VLOOKUP(B60,Comments!B:E,2,FALSE)),"",VLOOKUP(B60,Comments!B:E,2,FALSE))</f>
        <v/>
      </c>
      <c r="O60" t="str">
        <f>IF(ISNA(VLOOKUP(B60,Comments!B:E,3,FALSE)),"",VLOOKUP(B60,Comments!B:E,3,FALSE))</f>
        <v/>
      </c>
      <c r="P60" t="str">
        <f t="shared" ca="1" si="1"/>
        <v>GT 62 days</v>
      </c>
      <c r="Q60" t="str">
        <f t="shared" si="2"/>
        <v>Migration</v>
      </c>
      <c r="R60" t="str">
        <f>IF(ISNA(VLOOKUP(B60,Comments!B:E,4,FALSE)),"",VLOOKUP(B60,Comments!B:E,4,FALSE))</f>
        <v/>
      </c>
    </row>
    <row r="61" spans="1:18" x14ac:dyDescent="0.25">
      <c r="A61" t="str">
        <f>Jira_RawData!A61</f>
        <v>Bug</v>
      </c>
      <c r="B61" t="str">
        <f>Jira_RawData!B61</f>
        <v>MIG-2869</v>
      </c>
      <c r="C61" t="str">
        <f>Jira_RawData!C61</f>
        <v>LCAVersion is getting displayed as 1 and IES TenantCode attachment data mismatch in Confluence page, table column LCA in New Stage DB for MIG-1902</v>
      </c>
      <c r="D61" t="str">
        <f>Jira_RawData!D61</f>
        <v>Naveen Kumar Dhiviti</v>
      </c>
      <c r="E61" t="str">
        <f>Jira_RawData!E61</f>
        <v>Naveen Kumar Dhiviti</v>
      </c>
      <c r="F61" t="str">
        <f>Jira_RawData!F61</f>
        <v>Closed</v>
      </c>
      <c r="G61" s="4">
        <f>Jira_RawData!K61</f>
        <v>44105.827777777777</v>
      </c>
      <c r="H61" s="4">
        <f>Jira_RawData!G61</f>
        <v>44162.645833333336</v>
      </c>
      <c r="I61" s="10" t="str">
        <f>IF(Jira_RawData!H61=0,"blank",Jira_RawData!H61)</f>
        <v>Moderate</v>
      </c>
      <c r="J61" t="str">
        <f>Jira_RawData!I61</f>
        <v>High</v>
      </c>
      <c r="K61" t="str">
        <f>Jira_RawData!M61</f>
        <v>Staging</v>
      </c>
      <c r="L61" t="str">
        <f>IF(Jira_RawData!N61=0,"blank",Jira_RawData!N61)</f>
        <v>Data Issue</v>
      </c>
      <c r="M61" t="str">
        <f>IF(Jira_RawData!R61=0,"blank",Jira_RawData!R61)</f>
        <v>blank</v>
      </c>
      <c r="N61" t="str">
        <f>IF(ISNA(VLOOKUP(B61,Comments!B:E,2,FALSE)),"",VLOOKUP(B61,Comments!B:E,2,FALSE))</f>
        <v/>
      </c>
      <c r="O61" t="str">
        <f>IF(ISNA(VLOOKUP(B61,Comments!B:E,3,FALSE)),"",VLOOKUP(B61,Comments!B:E,3,FALSE))</f>
        <v/>
      </c>
      <c r="P61" t="str">
        <f t="shared" ca="1" si="1"/>
        <v>GT 62 days</v>
      </c>
      <c r="Q61" t="str">
        <f t="shared" si="2"/>
        <v>Migration</v>
      </c>
      <c r="R61" t="str">
        <f>IF(ISNA(VLOOKUP(B61,Comments!B:E,4,FALSE)),"",VLOOKUP(B61,Comments!B:E,4,FALSE))</f>
        <v/>
      </c>
    </row>
    <row r="62" spans="1:18" x14ac:dyDescent="0.25">
      <c r="A62" t="str">
        <f>Jira_RawData!A62</f>
        <v>Bug</v>
      </c>
      <c r="B62" t="str">
        <f>Jira_RawData!B62</f>
        <v>MIG-2863</v>
      </c>
      <c r="C62" t="str">
        <f>Jira_RawData!C62</f>
        <v>Application,DeliveryMethod,DeliveryPlatform data is not as per the confluence pages after DBA loaded PIM data in QA1 and QA2 - User story MIG-2494</v>
      </c>
      <c r="D62" t="str">
        <f>Jira_RawData!D62</f>
        <v>Naveen Kumar Dhiviti</v>
      </c>
      <c r="E62" t="str">
        <f>Jira_RawData!E62</f>
        <v>Naveen Kumar Dhiviti</v>
      </c>
      <c r="F62" t="str">
        <f>Jira_RawData!F62</f>
        <v>Closed</v>
      </c>
      <c r="G62" s="4">
        <f>Jira_RawData!K62</f>
        <v>44104.557638888888</v>
      </c>
      <c r="H62" s="4">
        <f>Jira_RawData!G62</f>
        <v>44162.645833333336</v>
      </c>
      <c r="I62" s="10" t="str">
        <f>IF(Jira_RawData!H62=0,"blank",Jira_RawData!H62)</f>
        <v>Showstopper</v>
      </c>
      <c r="J62" t="str">
        <f>Jira_RawData!I62</f>
        <v>Critical</v>
      </c>
      <c r="K62" t="str">
        <f>Jira_RawData!M62</f>
        <v>QA</v>
      </c>
      <c r="L62" t="str">
        <f>IF(Jira_RawData!N62=0,"blank",Jira_RawData!N62)</f>
        <v>Data Issue</v>
      </c>
      <c r="M62" t="str">
        <f>IF(Jira_RawData!R62=0,"blank",Jira_RawData!R62)</f>
        <v>blank</v>
      </c>
      <c r="N62" t="str">
        <f>IF(ISNA(VLOOKUP(B62,Comments!B:E,2,FALSE)),"",VLOOKUP(B62,Comments!B:E,2,FALSE))</f>
        <v/>
      </c>
      <c r="O62" t="str">
        <f>IF(ISNA(VLOOKUP(B62,Comments!B:E,3,FALSE)),"",VLOOKUP(B62,Comments!B:E,3,FALSE))</f>
        <v/>
      </c>
      <c r="P62" t="str">
        <f t="shared" ca="1" si="1"/>
        <v>GT 62 days</v>
      </c>
      <c r="Q62" t="str">
        <f t="shared" si="2"/>
        <v>Migration</v>
      </c>
      <c r="R62" t="str">
        <f>IF(ISNA(VLOOKUP(B62,Comments!B:E,4,FALSE)),"",VLOOKUP(B62,Comments!B:E,4,FALSE))</f>
        <v/>
      </c>
    </row>
    <row r="63" spans="1:18" x14ac:dyDescent="0.25">
      <c r="A63" t="str">
        <f>Jira_RawData!A63</f>
        <v>Bug</v>
      </c>
      <c r="B63" t="str">
        <f>Jira_RawData!B63</f>
        <v>MIG-2841</v>
      </c>
      <c r="C63" t="str">
        <f>Jira_RawData!C63</f>
        <v>MIG_2513: PDI job is failing in QA1 for 'MajentoAccountRelationships' with 'Unexpected Error'</v>
      </c>
      <c r="D63" t="str">
        <f>Jira_RawData!D63</f>
        <v>Peddi Hanish Kumar</v>
      </c>
      <c r="E63" t="str">
        <f>Jira_RawData!E63</f>
        <v>Peddi Hanish Kumar</v>
      </c>
      <c r="F63" t="str">
        <f>Jira_RawData!F63</f>
        <v>Closed</v>
      </c>
      <c r="G63" s="4">
        <f>Jira_RawData!K63</f>
        <v>44102.724305555559</v>
      </c>
      <c r="H63" s="4">
        <f>Jira_RawData!G63</f>
        <v>44162.602777777778</v>
      </c>
      <c r="I63" s="10" t="str">
        <f>IF(Jira_RawData!H63=0,"blank",Jira_RawData!H63)</f>
        <v>Moderate</v>
      </c>
      <c r="J63" t="str">
        <f>Jira_RawData!I63</f>
        <v>Medium</v>
      </c>
      <c r="K63" t="str">
        <f>Jira_RawData!M63</f>
        <v>QA</v>
      </c>
      <c r="L63" t="str">
        <f>IF(Jira_RawData!N63=0,"blank",Jira_RawData!N63)</f>
        <v>Deployment Issue / Incorrect Instructions</v>
      </c>
      <c r="M63" t="str">
        <f>IF(Jira_RawData!R63=0,"blank",Jira_RawData!R63)</f>
        <v>blank</v>
      </c>
      <c r="N63" t="str">
        <f>IF(ISNA(VLOOKUP(B63,Comments!B:E,2,FALSE)),"",VLOOKUP(B63,Comments!B:E,2,FALSE))</f>
        <v/>
      </c>
      <c r="O63" t="str">
        <f>IF(ISNA(VLOOKUP(B63,Comments!B:E,3,FALSE)),"",VLOOKUP(B63,Comments!B:E,3,FALSE))</f>
        <v/>
      </c>
      <c r="P63" t="str">
        <f t="shared" ca="1" si="1"/>
        <v>GT 62 days</v>
      </c>
      <c r="Q63" t="str">
        <f t="shared" si="2"/>
        <v>Migration</v>
      </c>
      <c r="R63" t="str">
        <f>IF(ISNA(VLOOKUP(B63,Comments!B:E,4,FALSE)),"",VLOOKUP(B63,Comments!B:E,4,FALSE))</f>
        <v/>
      </c>
    </row>
    <row r="64" spans="1:18" x14ac:dyDescent="0.25">
      <c r="A64" t="str">
        <f>Jira_RawData!A64</f>
        <v>Bug</v>
      </c>
      <c r="B64" t="str">
        <f>Jira_RawData!B64</f>
        <v>MIG-2834</v>
      </c>
      <c r="C64" t="str">
        <f>Jira_RawData!C64</f>
        <v>MIG_2511: '_email' column is populated with just ','(comma) which is coming from source.</v>
      </c>
      <c r="D64" t="str">
        <f>Jira_RawData!D64</f>
        <v>Peddi Hanish Kumar</v>
      </c>
      <c r="E64" t="str">
        <f>Jira_RawData!E64</f>
        <v>Peddi Hanish Kumar</v>
      </c>
      <c r="F64" t="str">
        <f>Jira_RawData!F64</f>
        <v>Closed</v>
      </c>
      <c r="G64" s="4">
        <f>Jira_RawData!K64</f>
        <v>44102.549305555556</v>
      </c>
      <c r="H64" s="4">
        <f>Jira_RawData!G64</f>
        <v>44162.602777777778</v>
      </c>
      <c r="I64" s="10" t="str">
        <f>IF(Jira_RawData!H64=0,"blank",Jira_RawData!H64)</f>
        <v>Moderate</v>
      </c>
      <c r="J64" t="str">
        <f>Jira_RawData!I64</f>
        <v>Medium</v>
      </c>
      <c r="K64" t="str">
        <f>Jira_RawData!M64</f>
        <v>QA</v>
      </c>
      <c r="L64" t="str">
        <f>IF(Jira_RawData!N64=0,"blank",Jira_RawData!N64)</f>
        <v>Data Issue</v>
      </c>
      <c r="M64" t="str">
        <f>IF(Jira_RawData!R64=0,"blank",Jira_RawData!R64)</f>
        <v>blank</v>
      </c>
      <c r="N64" t="str">
        <f>IF(ISNA(VLOOKUP(B64,Comments!B:E,2,FALSE)),"",VLOOKUP(B64,Comments!B:E,2,FALSE))</f>
        <v/>
      </c>
      <c r="O64" t="str">
        <f>IF(ISNA(VLOOKUP(B64,Comments!B:E,3,FALSE)),"",VLOOKUP(B64,Comments!B:E,3,FALSE))</f>
        <v/>
      </c>
      <c r="P64" t="str">
        <f t="shared" ca="1" si="1"/>
        <v>GT 62 days</v>
      </c>
      <c r="Q64" t="str">
        <f t="shared" si="2"/>
        <v>Migration</v>
      </c>
      <c r="R64" t="str">
        <f>IF(ISNA(VLOOKUP(B64,Comments!B:E,4,FALSE)),"",VLOOKUP(B64,Comments!B:E,4,FALSE))</f>
        <v/>
      </c>
    </row>
    <row r="65" spans="1:18" x14ac:dyDescent="0.25">
      <c r="A65" t="str">
        <f>Jira_RawData!A65</f>
        <v>Bug</v>
      </c>
      <c r="B65" t="str">
        <f>Jira_RawData!B65</f>
        <v>MIG-2826</v>
      </c>
      <c r="C65" t="str">
        <f>Jira_RawData!C65</f>
        <v>MIG_1713: Discrepancy in number of records from source to target in 'AccountAddress' table.</v>
      </c>
      <c r="D65" t="str">
        <f>Jira_RawData!D65</f>
        <v>Peddi Hanish Kumar</v>
      </c>
      <c r="E65" t="str">
        <f>Jira_RawData!E65</f>
        <v>Peddi Hanish Kumar</v>
      </c>
      <c r="F65" t="str">
        <f>Jira_RawData!F65</f>
        <v>Closed</v>
      </c>
      <c r="G65" s="4">
        <f>Jira_RawData!K65</f>
        <v>44099.772916666669</v>
      </c>
      <c r="H65" s="4">
        <f>Jira_RawData!G65</f>
        <v>44162.603472222225</v>
      </c>
      <c r="I65" s="10" t="str">
        <f>IF(Jira_RawData!H65=0,"blank",Jira_RawData!H65)</f>
        <v>Moderate</v>
      </c>
      <c r="J65" t="str">
        <f>Jira_RawData!I65</f>
        <v>Medium</v>
      </c>
      <c r="K65" t="str">
        <f>Jira_RawData!M65</f>
        <v>QA</v>
      </c>
      <c r="L65" t="str">
        <f>IF(Jira_RawData!N65=0,"blank",Jira_RawData!N65)</f>
        <v>Data Issue</v>
      </c>
      <c r="M65" t="str">
        <f>IF(Jira_RawData!R65=0,"blank",Jira_RawData!R65)</f>
        <v>blank</v>
      </c>
      <c r="N65" t="str">
        <f>IF(ISNA(VLOOKUP(B65,Comments!B:E,2,FALSE)),"",VLOOKUP(B65,Comments!B:E,2,FALSE))</f>
        <v/>
      </c>
      <c r="O65" t="str">
        <f>IF(ISNA(VLOOKUP(B65,Comments!B:E,3,FALSE)),"",VLOOKUP(B65,Comments!B:E,3,FALSE))</f>
        <v/>
      </c>
      <c r="P65" t="str">
        <f t="shared" ca="1" si="1"/>
        <v>GT 62 days</v>
      </c>
      <c r="Q65" t="str">
        <f t="shared" si="2"/>
        <v>Migration</v>
      </c>
      <c r="R65" t="str">
        <f>IF(ISNA(VLOOKUP(B65,Comments!B:E,4,FALSE)),"",VLOOKUP(B65,Comments!B:E,4,FALSE))</f>
        <v/>
      </c>
    </row>
    <row r="66" spans="1:18" x14ac:dyDescent="0.25">
      <c r="A66" t="str">
        <f>Jira_RawData!A66</f>
        <v>Bug</v>
      </c>
      <c r="B66" t="str">
        <f>Jira_RawData!B66</f>
        <v>MIG-2791</v>
      </c>
      <c r="C66" t="str">
        <f>Jira_RawData!C66</f>
        <v>Account table script in QA2 did not loading the data after running successfully for user story MIG-1684</v>
      </c>
      <c r="D66" t="str">
        <f>Jira_RawData!D66</f>
        <v>Naveen Kumar Dhiviti</v>
      </c>
      <c r="E66" t="str">
        <f>Jira_RawData!E66</f>
        <v>Naveen Kumar Dhiviti</v>
      </c>
      <c r="F66" t="str">
        <f>Jira_RawData!F66</f>
        <v>Closed</v>
      </c>
      <c r="G66" s="4">
        <f>Jira_RawData!K66</f>
        <v>44097.771527777775</v>
      </c>
      <c r="H66" s="4">
        <f>Jira_RawData!G66</f>
        <v>44162.645833333336</v>
      </c>
      <c r="I66" s="10" t="str">
        <f>IF(Jira_RawData!H66=0,"blank",Jira_RawData!H66)</f>
        <v>Major</v>
      </c>
      <c r="J66" t="str">
        <f>Jira_RawData!I66</f>
        <v>High</v>
      </c>
      <c r="K66" t="str">
        <f>Jira_RawData!M66</f>
        <v>QA</v>
      </c>
      <c r="L66" t="str">
        <f>IF(Jira_RawData!N66=0,"blank",Jira_RawData!N66)</f>
        <v>Data Issue</v>
      </c>
      <c r="M66" t="str">
        <f>IF(Jira_RawData!R66=0,"blank",Jira_RawData!R66)</f>
        <v>blank</v>
      </c>
      <c r="N66" t="str">
        <f>IF(ISNA(VLOOKUP(B66,Comments!B:E,2,FALSE)),"",VLOOKUP(B66,Comments!B:E,2,FALSE))</f>
        <v/>
      </c>
      <c r="O66" t="str">
        <f>IF(ISNA(VLOOKUP(B66,Comments!B:E,3,FALSE)),"",VLOOKUP(B66,Comments!B:E,3,FALSE))</f>
        <v/>
      </c>
      <c r="P66" t="str">
        <f t="shared" ca="1" si="1"/>
        <v>GT 62 days</v>
      </c>
      <c r="Q66" t="str">
        <f t="shared" si="2"/>
        <v>Migration</v>
      </c>
      <c r="R66" t="str">
        <f>IF(ISNA(VLOOKUP(B66,Comments!B:E,4,FALSE)),"",VLOOKUP(B66,Comments!B:E,4,FALSE))</f>
        <v/>
      </c>
    </row>
    <row r="67" spans="1:18" x14ac:dyDescent="0.25">
      <c r="A67" t="str">
        <f>Jira_RawData!A67</f>
        <v>Bug</v>
      </c>
      <c r="B67" t="str">
        <f>Jira_RawData!B67</f>
        <v>MIG-2769</v>
      </c>
      <c r="C67" t="str">
        <f>Jira_RawData!C67</f>
        <v>Fields Differences between adf and astm_db - Field DataRetentionPolicy does not exist in Account Setting table.</v>
      </c>
      <c r="D67" t="str">
        <f>Jira_RawData!D67</f>
        <v>smitalenka</v>
      </c>
      <c r="E67" t="str">
        <f>Jira_RawData!E67</f>
        <v>smitalenka</v>
      </c>
      <c r="F67" t="str">
        <f>Jira_RawData!F67</f>
        <v>Closed</v>
      </c>
      <c r="G67" s="4">
        <f>Jira_RawData!K67</f>
        <v>44097.683333333334</v>
      </c>
      <c r="H67" s="4">
        <f>Jira_RawData!G67</f>
        <v>44162.602777777778</v>
      </c>
      <c r="I67" s="10" t="str">
        <f>IF(Jira_RawData!H67=0,"blank",Jira_RawData!H67)</f>
        <v>Major</v>
      </c>
      <c r="J67" t="str">
        <f>Jira_RawData!I67</f>
        <v>High</v>
      </c>
      <c r="K67" t="str">
        <f>Jira_RawData!M67</f>
        <v>QA</v>
      </c>
      <c r="L67" t="str">
        <f>IF(Jira_RawData!N67=0,"blank",Jira_RawData!N67)</f>
        <v>Unclear/Incorrect Requirements/Design</v>
      </c>
      <c r="M67" t="str">
        <f>IF(Jira_RawData!R67=0,"blank",Jira_RawData!R67)</f>
        <v>blank</v>
      </c>
      <c r="N67" t="str">
        <f>IF(ISNA(VLOOKUP(B67,Comments!B:E,2,FALSE)),"",VLOOKUP(B67,Comments!B:E,2,FALSE))</f>
        <v/>
      </c>
      <c r="O67" t="str">
        <f>IF(ISNA(VLOOKUP(B67,Comments!B:E,3,FALSE)),"",VLOOKUP(B67,Comments!B:E,3,FALSE))</f>
        <v/>
      </c>
      <c r="P67" t="str">
        <f t="shared" ref="P67:P130" ca="1" si="3">IF(_xlfn.DAYS(TODAY(),G67)&lt;7,"00 days - 07 days",IF(_xlfn.DAYS(TODAY(),G67)&lt;14,"07 days - 13 days",IF(_xlfn.DAYS(TODAY(),G67)&lt;21,"14 days - 20 days",IF(_xlfn.DAYS(TODAY(),G67)&lt;28,"21 days - 27 days",IF(_xlfn.DAYS(TODAY(),G67)&lt;35,"28 days - 34 days",IF(_xlfn.DAYS(TODAY(),G67)&lt;42,"35 days - 41 days",IF(_xlfn.DAYS(TODAY(),G67)&lt;49,"42 days - 48 days",IF(_xlfn.DAYS(TODAY(),G67)&lt;56,"49 days - 55 days",IF(_xlfn.DAYS(TODAY(),G67)&lt;63,"56 days - 62 days","GT 62 days")))))))))</f>
        <v>GT 62 days</v>
      </c>
      <c r="Q67" t="str">
        <f t="shared" ref="Q67:Q130" si="4">IF(LEFT(B67,3)="MIG","Migration",IF(LEFT(B67,3)="MEM","Membership","Core"))</f>
        <v>Migration</v>
      </c>
      <c r="R67" t="str">
        <f>IF(ISNA(VLOOKUP(B67,Comments!B:E,4,FALSE)),"",VLOOKUP(B67,Comments!B:E,4,FALSE))</f>
        <v/>
      </c>
    </row>
    <row r="68" spans="1:18" x14ac:dyDescent="0.25">
      <c r="A68" t="str">
        <f>Jira_RawData!A68</f>
        <v>Bug</v>
      </c>
      <c r="B68" t="str">
        <f>Jira_RawData!B68</f>
        <v>MIG-2745</v>
      </c>
      <c r="C68" t="str">
        <f>Jira_RawData!C68</f>
        <v>Ballot: There is a 6 hour difference in date values when compared between source and target for Ballot.</v>
      </c>
      <c r="D68" t="str">
        <f>Jira_RawData!D68</f>
        <v>Peddi Hanish Kumar</v>
      </c>
      <c r="E68" t="str">
        <f>Jira_RawData!E68</f>
        <v>Peddi Hanish Kumar</v>
      </c>
      <c r="F68" t="str">
        <f>Jira_RawData!F68</f>
        <v>Closed</v>
      </c>
      <c r="G68" s="4">
        <f>Jira_RawData!K68</f>
        <v>44095.554861111108</v>
      </c>
      <c r="H68" s="4">
        <f>Jira_RawData!G68</f>
        <v>44162.603472222225</v>
      </c>
      <c r="I68" s="10" t="str">
        <f>IF(Jira_RawData!H68=0,"blank",Jira_RawData!H68)</f>
        <v>Moderate</v>
      </c>
      <c r="J68" t="str">
        <f>Jira_RawData!I68</f>
        <v>Medium</v>
      </c>
      <c r="K68" t="str">
        <f>Jira_RawData!M68</f>
        <v>QA</v>
      </c>
      <c r="L68" t="str">
        <f>IF(Jira_RawData!N68=0,"blank",Jira_RawData!N68)</f>
        <v>Browser Issue</v>
      </c>
      <c r="M68" t="str">
        <f>IF(Jira_RawData!R68=0,"blank",Jira_RawData!R68)</f>
        <v>pg Admin for postgre tool should be used  for target table data</v>
      </c>
      <c r="N68" t="str">
        <f>IF(ISNA(VLOOKUP(B68,Comments!B:E,2,FALSE)),"",VLOOKUP(B68,Comments!B:E,2,FALSE))</f>
        <v/>
      </c>
      <c r="O68" t="str">
        <f>IF(ISNA(VLOOKUP(B68,Comments!B:E,3,FALSE)),"",VLOOKUP(B68,Comments!B:E,3,FALSE))</f>
        <v/>
      </c>
      <c r="P68" t="str">
        <f t="shared" ca="1" si="3"/>
        <v>GT 62 days</v>
      </c>
      <c r="Q68" t="str">
        <f t="shared" si="4"/>
        <v>Migration</v>
      </c>
      <c r="R68" t="str">
        <f>IF(ISNA(VLOOKUP(B68,Comments!B:E,4,FALSE)),"",VLOOKUP(B68,Comments!B:E,4,FALSE))</f>
        <v/>
      </c>
    </row>
    <row r="69" spans="1:18" x14ac:dyDescent="0.25">
      <c r="A69" t="str">
        <f>Jira_RawData!A69</f>
        <v>Bug</v>
      </c>
      <c r="B69" t="str">
        <f>Jira_RawData!B69</f>
        <v>MIG-2715</v>
      </c>
      <c r="C69" t="str">
        <f>Jira_RawData!C69</f>
        <v>Migration for UserEmailSetting (AISSB) from COMPASS_COLLAB_EMAIL_SETTINGS (MCX) - Script failed in QA1 due to ERROR: column "AccountID" does not exist</v>
      </c>
      <c r="D69" t="str">
        <f>Jira_RawData!D69</f>
        <v>smitalenka</v>
      </c>
      <c r="E69" t="str">
        <f>Jira_RawData!E69</f>
        <v>smitalenka</v>
      </c>
      <c r="F69" t="str">
        <f>Jira_RawData!F69</f>
        <v>Closed</v>
      </c>
      <c r="G69" s="4">
        <f>Jira_RawData!K69</f>
        <v>44091.930555555555</v>
      </c>
      <c r="H69" s="4">
        <f>Jira_RawData!G69</f>
        <v>44162.602777777778</v>
      </c>
      <c r="I69" s="10" t="str">
        <f>IF(Jira_RawData!H69=0,"blank",Jira_RawData!H69)</f>
        <v>Major</v>
      </c>
      <c r="J69" t="str">
        <f>Jira_RawData!I69</f>
        <v>High</v>
      </c>
      <c r="K69" t="str">
        <f>Jira_RawData!M69</f>
        <v>QA</v>
      </c>
      <c r="L69" t="str">
        <f>IF(Jira_RawData!N69=0,"blank",Jira_RawData!N69)</f>
        <v>Application Code Issue</v>
      </c>
      <c r="M69" t="str">
        <f>IF(Jira_RawData!R69=0,"blank",Jira_RawData!R69)</f>
        <v>blank</v>
      </c>
      <c r="N69" t="str">
        <f>IF(ISNA(VLOOKUP(B69,Comments!B:E,2,FALSE)),"",VLOOKUP(B69,Comments!B:E,2,FALSE))</f>
        <v/>
      </c>
      <c r="O69" t="str">
        <f>IF(ISNA(VLOOKUP(B69,Comments!B:E,3,FALSE)),"",VLOOKUP(B69,Comments!B:E,3,FALSE))</f>
        <v/>
      </c>
      <c r="P69" t="str">
        <f t="shared" ca="1" si="3"/>
        <v>GT 62 days</v>
      </c>
      <c r="Q69" t="str">
        <f t="shared" si="4"/>
        <v>Migration</v>
      </c>
      <c r="R69" t="str">
        <f>IF(ISNA(VLOOKUP(B69,Comments!B:E,4,FALSE)),"",VLOOKUP(B69,Comments!B:E,4,FALSE))</f>
        <v/>
      </c>
    </row>
    <row r="70" spans="1:18" x14ac:dyDescent="0.25">
      <c r="A70" t="str">
        <f>Jira_RawData!A70</f>
        <v>Bug</v>
      </c>
      <c r="B70" t="str">
        <f>Jira_RawData!B70</f>
        <v>MIG-2698</v>
      </c>
      <c r="C70" t="str">
        <f>Jira_RawData!C70</f>
        <v>Migration for Group (AISSB) from COMPASS_COLLAB_GROUPS (MCX) - Script failed in QA1 due to relation "aissb_temp.Group" does not exist</v>
      </c>
      <c r="D70" t="str">
        <f>Jira_RawData!D70</f>
        <v>smitalenka</v>
      </c>
      <c r="E70" t="str">
        <f>Jira_RawData!E70</f>
        <v>smitalenka</v>
      </c>
      <c r="F70" t="str">
        <f>Jira_RawData!F70</f>
        <v>Closed</v>
      </c>
      <c r="G70" s="4">
        <f>Jira_RawData!K70</f>
        <v>44091.709027777775</v>
      </c>
      <c r="H70" s="4">
        <f>Jira_RawData!G70</f>
        <v>44162.602777777778</v>
      </c>
      <c r="I70" s="10" t="str">
        <f>IF(Jira_RawData!H70=0,"blank",Jira_RawData!H70)</f>
        <v>Showstopper</v>
      </c>
      <c r="J70" t="str">
        <f>Jira_RawData!I70</f>
        <v>Critical</v>
      </c>
      <c r="K70" t="str">
        <f>Jira_RawData!M70</f>
        <v>QA</v>
      </c>
      <c r="L70" t="str">
        <f>IF(Jira_RawData!N70=0,"blank",Jira_RawData!N70)</f>
        <v>Configuration File Issue</v>
      </c>
      <c r="M70" t="str">
        <f>IF(Jira_RawData!R70=0,"blank",Jira_RawData!R70)</f>
        <v>blank</v>
      </c>
      <c r="N70" t="str">
        <f>IF(ISNA(VLOOKUP(B70,Comments!B:E,2,FALSE)),"",VLOOKUP(B70,Comments!B:E,2,FALSE))</f>
        <v/>
      </c>
      <c r="O70" t="str">
        <f>IF(ISNA(VLOOKUP(B70,Comments!B:E,3,FALSE)),"",VLOOKUP(B70,Comments!B:E,3,FALSE))</f>
        <v/>
      </c>
      <c r="P70" t="str">
        <f t="shared" ca="1" si="3"/>
        <v>GT 62 days</v>
      </c>
      <c r="Q70" t="str">
        <f t="shared" si="4"/>
        <v>Migration</v>
      </c>
      <c r="R70" t="str">
        <f>IF(ISNA(VLOOKUP(B70,Comments!B:E,4,FALSE)),"",VLOOKUP(B70,Comments!B:E,4,FALSE))</f>
        <v/>
      </c>
    </row>
    <row r="71" spans="1:18" x14ac:dyDescent="0.25">
      <c r="A71" t="str">
        <f>Jira_RawData!A71</f>
        <v>Bug</v>
      </c>
      <c r="B71" t="str">
        <f>Jira_RawData!B71</f>
        <v>MIG-2690</v>
      </c>
      <c r="C71" t="str">
        <f>Jira_RawData!C71</f>
        <v>Migration for ApplicationAccountSetting (AISSB) from COMPASS_COLLAB_USE (MCX) - Script failed in QA1 due to 'relation "temp_aissb.ApplicationAccountSetting" does not exist'</v>
      </c>
      <c r="D71" t="str">
        <f>Jira_RawData!D71</f>
        <v>smitalenka</v>
      </c>
      <c r="E71" t="str">
        <f>Jira_RawData!E71</f>
        <v>Vijaya Durga Bonthu</v>
      </c>
      <c r="F71" t="str">
        <f>Jira_RawData!F71</f>
        <v>Closed</v>
      </c>
      <c r="G71" s="4">
        <f>Jira_RawData!K71</f>
        <v>44090.642361111109</v>
      </c>
      <c r="H71" s="4">
        <f>Jira_RawData!G71</f>
        <v>44162.601388888892</v>
      </c>
      <c r="I71" s="10" t="str">
        <f>IF(Jira_RawData!H71=0,"blank",Jira_RawData!H71)</f>
        <v>Showstopper</v>
      </c>
      <c r="J71" t="str">
        <f>Jira_RawData!I71</f>
        <v>Critical</v>
      </c>
      <c r="K71" t="str">
        <f>Jira_RawData!M71</f>
        <v>QA</v>
      </c>
      <c r="L71" t="str">
        <f>IF(Jira_RawData!N71=0,"blank",Jira_RawData!N71)</f>
        <v>Configuration File Issue</v>
      </c>
      <c r="M71" t="str">
        <f>IF(Jira_RawData!R71=0,"blank",Jira_RawData!R71)</f>
        <v>blank</v>
      </c>
      <c r="N71" t="str">
        <f>IF(ISNA(VLOOKUP(B71,Comments!B:E,2,FALSE)),"",VLOOKUP(B71,Comments!B:E,2,FALSE))</f>
        <v/>
      </c>
      <c r="O71" t="str">
        <f>IF(ISNA(VLOOKUP(B71,Comments!B:E,3,FALSE)),"",VLOOKUP(B71,Comments!B:E,3,FALSE))</f>
        <v/>
      </c>
      <c r="P71" t="str">
        <f t="shared" ca="1" si="3"/>
        <v>GT 62 days</v>
      </c>
      <c r="Q71" t="str">
        <f t="shared" si="4"/>
        <v>Migration</v>
      </c>
      <c r="R71" t="str">
        <f>IF(ISNA(VLOOKUP(B71,Comments!B:E,4,FALSE)),"",VLOOKUP(B71,Comments!B:E,4,FALSE))</f>
        <v/>
      </c>
    </row>
    <row r="72" spans="1:18" x14ac:dyDescent="0.25">
      <c r="A72" t="str">
        <f>Jira_RawData!A72</f>
        <v>Bug</v>
      </c>
      <c r="B72" t="str">
        <f>Jira_RawData!B72</f>
        <v>MIG-2685</v>
      </c>
      <c r="C72" t="str">
        <f>Jira_RawData!C72</f>
        <v>Migrate data from [Source table] to "Account" table in target - Account Script failed in QA due to "Unknown column 'IHS_ACCOUNT' in 'field list'"</v>
      </c>
      <c r="D72" t="str">
        <f>Jira_RawData!D72</f>
        <v>Vijaya Durga Bonthu</v>
      </c>
      <c r="E72" t="str">
        <f>Jira_RawData!E72</f>
        <v>Vijaya Durga Bonthu</v>
      </c>
      <c r="F72" t="str">
        <f>Jira_RawData!F72</f>
        <v>Closed</v>
      </c>
      <c r="G72" s="4">
        <f>Jira_RawData!K72</f>
        <v>44089.799305555556</v>
      </c>
      <c r="H72" s="4">
        <f>Jira_RawData!G72</f>
        <v>44162.601388888892</v>
      </c>
      <c r="I72" s="10" t="str">
        <f>IF(Jira_RawData!H72=0,"blank",Jira_RawData!H72)</f>
        <v>Showstopper</v>
      </c>
      <c r="J72" t="str">
        <f>Jira_RawData!I72</f>
        <v>Critical</v>
      </c>
      <c r="K72" t="str">
        <f>Jira_RawData!M72</f>
        <v>QA</v>
      </c>
      <c r="L72" t="str">
        <f>IF(Jira_RawData!N72=0,"blank",Jira_RawData!N72)</f>
        <v>Data Issue</v>
      </c>
      <c r="M72" t="str">
        <f>IF(Jira_RawData!R72=0,"blank",Jira_RawData!R72)</f>
        <v>blank</v>
      </c>
      <c r="N72" t="str">
        <f>IF(ISNA(VLOOKUP(B72,Comments!B:E,2,FALSE)),"",VLOOKUP(B72,Comments!B:E,2,FALSE))</f>
        <v/>
      </c>
      <c r="O72" t="str">
        <f>IF(ISNA(VLOOKUP(B72,Comments!B:E,3,FALSE)),"",VLOOKUP(B72,Comments!B:E,3,FALSE))</f>
        <v/>
      </c>
      <c r="P72" t="str">
        <f t="shared" ca="1" si="3"/>
        <v>GT 62 days</v>
      </c>
      <c r="Q72" t="str">
        <f t="shared" si="4"/>
        <v>Migration</v>
      </c>
      <c r="R72" t="str">
        <f>IF(ISNA(VLOOKUP(B72,Comments!B:E,4,FALSE)),"",VLOOKUP(B72,Comments!B:E,4,FALSE))</f>
        <v/>
      </c>
    </row>
    <row r="73" spans="1:18" x14ac:dyDescent="0.25">
      <c r="A73" t="str">
        <f>Jira_RawData!A73</f>
        <v>Bug</v>
      </c>
      <c r="B73" t="str">
        <f>Jira_RawData!B73</f>
        <v>MIG-2653</v>
      </c>
      <c r="C73" t="str">
        <f>Jira_RawData!C73</f>
        <v>MIG_2409_2487: ID columns populating as 0 when the value from source is coming as NULL</v>
      </c>
      <c r="D73" t="str">
        <f>Jira_RawData!D73</f>
        <v>Peddi Hanish Kumar</v>
      </c>
      <c r="E73" t="str">
        <f>Jira_RawData!E73</f>
        <v>Peddi Hanish Kumar</v>
      </c>
      <c r="F73" t="str">
        <f>Jira_RawData!F73</f>
        <v>Closed</v>
      </c>
      <c r="G73" s="4">
        <f>Jira_RawData!K73</f>
        <v>44088.708333333336</v>
      </c>
      <c r="H73" s="4">
        <f>Jira_RawData!G73</f>
        <v>44162.604166666664</v>
      </c>
      <c r="I73" s="10" t="str">
        <f>IF(Jira_RawData!H73=0,"blank",Jira_RawData!H73)</f>
        <v>Moderate</v>
      </c>
      <c r="J73" t="str">
        <f>Jira_RawData!I73</f>
        <v>Medium</v>
      </c>
      <c r="K73">
        <f>Jira_RawData!M73</f>
        <v>0</v>
      </c>
      <c r="L73" t="str">
        <f>IF(Jira_RawData!N73=0,"blank",Jira_RawData!N73)</f>
        <v>Data Issue</v>
      </c>
      <c r="M73" t="str">
        <f>IF(Jira_RawData!R73=0,"blank",Jira_RawData!R73)</f>
        <v>blank</v>
      </c>
      <c r="N73" t="str">
        <f>IF(ISNA(VLOOKUP(B73,Comments!B:E,2,FALSE)),"",VLOOKUP(B73,Comments!B:E,2,FALSE))</f>
        <v/>
      </c>
      <c r="O73" t="str">
        <f>IF(ISNA(VLOOKUP(B73,Comments!B:E,3,FALSE)),"",VLOOKUP(B73,Comments!B:E,3,FALSE))</f>
        <v/>
      </c>
      <c r="P73" t="str">
        <f t="shared" ca="1" si="3"/>
        <v>GT 62 days</v>
      </c>
      <c r="Q73" t="str">
        <f t="shared" si="4"/>
        <v>Migration</v>
      </c>
      <c r="R73" t="str">
        <f>IF(ISNA(VLOOKUP(B73,Comments!B:E,4,FALSE)),"",VLOOKUP(B73,Comments!B:E,4,FALSE))</f>
        <v/>
      </c>
    </row>
    <row r="74" spans="1:18" x14ac:dyDescent="0.25">
      <c r="A74" t="str">
        <f>Jira_RawData!A74</f>
        <v>Bug</v>
      </c>
      <c r="B74" t="str">
        <f>Jira_RawData!B74</f>
        <v>MIG-2652</v>
      </c>
      <c r="C74" t="str">
        <f>Jira_RawData!C74</f>
        <v>Pentaho - Scripts getting failed due to 'DeleiveryMethodId'  column</v>
      </c>
      <c r="D74" t="str">
        <f>Jira_RawData!D74</f>
        <v>Vijaya Durga Bonthu</v>
      </c>
      <c r="E74" t="str">
        <f>Jira_RawData!E74</f>
        <v>Vijaya Durga Bonthu</v>
      </c>
      <c r="F74" t="str">
        <f>Jira_RawData!F74</f>
        <v>Closed</v>
      </c>
      <c r="G74" s="4">
        <f>Jira_RawData!K74</f>
        <v>44088.659722222219</v>
      </c>
      <c r="H74" s="4">
        <f>Jira_RawData!G74</f>
        <v>44162.601388888892</v>
      </c>
      <c r="I74" s="10" t="str">
        <f>IF(Jira_RawData!H74=0,"blank",Jira_RawData!H74)</f>
        <v>Showstopper</v>
      </c>
      <c r="J74" t="str">
        <f>Jira_RawData!I74</f>
        <v>Critical</v>
      </c>
      <c r="K74" t="str">
        <f>Jira_RawData!M74</f>
        <v>QA</v>
      </c>
      <c r="L74" t="str">
        <f>IF(Jira_RawData!N74=0,"blank",Jira_RawData!N74)</f>
        <v>Unclear/Incorrect Requirements/Design</v>
      </c>
      <c r="M74" t="str">
        <f>IF(Jira_RawData!R74=0,"blank",Jira_RawData!R74)</f>
        <v>blank</v>
      </c>
      <c r="N74" t="str">
        <f>IF(ISNA(VLOOKUP(B74,Comments!B:E,2,FALSE)),"",VLOOKUP(B74,Comments!B:E,2,FALSE))</f>
        <v/>
      </c>
      <c r="O74" t="str">
        <f>IF(ISNA(VLOOKUP(B74,Comments!B:E,3,FALSE)),"",VLOOKUP(B74,Comments!B:E,3,FALSE))</f>
        <v/>
      </c>
      <c r="P74" t="str">
        <f t="shared" ca="1" si="3"/>
        <v>GT 62 days</v>
      </c>
      <c r="Q74" t="str">
        <f t="shared" si="4"/>
        <v>Migration</v>
      </c>
      <c r="R74" t="str">
        <f>IF(ISNA(VLOOKUP(B74,Comments!B:E,4,FALSE)),"",VLOOKUP(B74,Comments!B:E,4,FALSE))</f>
        <v/>
      </c>
    </row>
    <row r="75" spans="1:18" x14ac:dyDescent="0.25">
      <c r="A75" t="str">
        <f>Jira_RawData!A75</f>
        <v>Bug</v>
      </c>
      <c r="B75" t="str">
        <f>Jira_RawData!B75</f>
        <v>MIG-2631</v>
      </c>
      <c r="C75" t="str">
        <f>Jira_RawData!C75</f>
        <v>GroupID column data in Draft table is not getting displayed as it is mapped to the column GROUP_ID in COMPASS_COLLAB_DOCS table and not as per MIG-2129 user story</v>
      </c>
      <c r="D75" t="str">
        <f>Jira_RawData!D75</f>
        <v>Naveen Kumar Dhiviti</v>
      </c>
      <c r="E75" t="str">
        <f>Jira_RawData!E75</f>
        <v>Naveen Kumar Dhiviti</v>
      </c>
      <c r="F75" t="str">
        <f>Jira_RawData!F75</f>
        <v>Closed</v>
      </c>
      <c r="G75" s="4">
        <f>Jira_RawData!K75</f>
        <v>44084.863194444442</v>
      </c>
      <c r="H75" s="4">
        <f>Jira_RawData!G75</f>
        <v>44162.646527777775</v>
      </c>
      <c r="I75" s="10" t="str">
        <f>IF(Jira_RawData!H75=0,"blank",Jira_RawData!H75)</f>
        <v>Moderate</v>
      </c>
      <c r="J75" t="str">
        <f>Jira_RawData!I75</f>
        <v>Medium</v>
      </c>
      <c r="K75" t="str">
        <f>Jira_RawData!M75</f>
        <v>Development</v>
      </c>
      <c r="L75" t="str">
        <f>IF(Jira_RawData!N75=0,"blank",Jira_RawData!N75)</f>
        <v>Unclear/Incorrect Requirements/Design</v>
      </c>
      <c r="M75" t="str">
        <f>IF(Jira_RawData!R75=0,"blank",Jira_RawData!R75)</f>
        <v>blank</v>
      </c>
      <c r="N75" t="str">
        <f>IF(ISNA(VLOOKUP(B75,Comments!B:E,2,FALSE)),"",VLOOKUP(B75,Comments!B:E,2,FALSE))</f>
        <v/>
      </c>
      <c r="O75" t="str">
        <f>IF(ISNA(VLOOKUP(B75,Comments!B:E,3,FALSE)),"",VLOOKUP(B75,Comments!B:E,3,FALSE))</f>
        <v/>
      </c>
      <c r="P75" t="str">
        <f t="shared" ca="1" si="3"/>
        <v>GT 62 days</v>
      </c>
      <c r="Q75" t="str">
        <f t="shared" si="4"/>
        <v>Migration</v>
      </c>
      <c r="R75" t="str">
        <f>IF(ISNA(VLOOKUP(B75,Comments!B:E,4,FALSE)),"",VLOOKUP(B75,Comments!B:E,4,FALSE))</f>
        <v/>
      </c>
    </row>
    <row r="76" spans="1:18" x14ac:dyDescent="0.25">
      <c r="A76" t="str">
        <f>Jira_RawData!A76</f>
        <v>Bug</v>
      </c>
      <c r="B76" t="str">
        <f>Jira_RawData!B76</f>
        <v>MIG-2619</v>
      </c>
      <c r="C76" t="str">
        <f>Jira_RawData!C76</f>
        <v>MIG_2487: 'END_DATE' column value is populating NULL in the 'Account contacts' and 'Account Relationship' tables though the data exists in source.</v>
      </c>
      <c r="D76" t="str">
        <f>Jira_RawData!D76</f>
        <v>Peddi Hanish Kumar</v>
      </c>
      <c r="E76" t="str">
        <f>Jira_RawData!E76</f>
        <v>Peddi Hanish Kumar</v>
      </c>
      <c r="F76" t="str">
        <f>Jira_RawData!F76</f>
        <v>Closed</v>
      </c>
      <c r="G76" s="4">
        <f>Jira_RawData!K76</f>
        <v>44083.51666666667</v>
      </c>
      <c r="H76" s="4">
        <f>Jira_RawData!G76</f>
        <v>44162.604166666664</v>
      </c>
      <c r="I76" s="10" t="str">
        <f>IF(Jira_RawData!H76=0,"blank",Jira_RawData!H76)</f>
        <v>Moderate</v>
      </c>
      <c r="J76" t="str">
        <f>Jira_RawData!I76</f>
        <v>Medium</v>
      </c>
      <c r="K76">
        <f>Jira_RawData!M76</f>
        <v>0</v>
      </c>
      <c r="L76" t="str">
        <f>IF(Jira_RawData!N76=0,"blank",Jira_RawData!N76)</f>
        <v>Application Code Issue</v>
      </c>
      <c r="M76" t="str">
        <f>IF(Jira_RawData!R76=0,"blank",Jira_RawData!R76)</f>
        <v>blank</v>
      </c>
      <c r="N76" t="str">
        <f>IF(ISNA(VLOOKUP(B76,Comments!B:E,2,FALSE)),"",VLOOKUP(B76,Comments!B:E,2,FALSE))</f>
        <v/>
      </c>
      <c r="O76" t="str">
        <f>IF(ISNA(VLOOKUP(B76,Comments!B:E,3,FALSE)),"",VLOOKUP(B76,Comments!B:E,3,FALSE))</f>
        <v/>
      </c>
      <c r="P76" t="str">
        <f t="shared" ca="1" si="3"/>
        <v>GT 62 days</v>
      </c>
      <c r="Q76" t="str">
        <f t="shared" si="4"/>
        <v>Migration</v>
      </c>
      <c r="R76" t="str">
        <f>IF(ISNA(VLOOKUP(B76,Comments!B:E,4,FALSE)),"",VLOOKUP(B76,Comments!B:E,4,FALSE))</f>
        <v/>
      </c>
    </row>
    <row r="77" spans="1:18" x14ac:dyDescent="0.25">
      <c r="A77" t="str">
        <f>Jira_RawData!A77</f>
        <v>Bug</v>
      </c>
      <c r="B77" t="str">
        <f>Jira_RawData!B77</f>
        <v>MIG-2612</v>
      </c>
      <c r="C77" t="str">
        <f>Jira_RawData!C77</f>
        <v xml:space="preserve">Source Subscription_usersand Target table AccountAuthenticationSettingID data mismatch for the user story MIG-2562 </v>
      </c>
      <c r="D77" t="str">
        <f>Jira_RawData!D77</f>
        <v>Naveen Kumar Dhiviti</v>
      </c>
      <c r="E77" t="str">
        <f>Jira_RawData!E77</f>
        <v>Naveen Kumar Dhiviti</v>
      </c>
      <c r="F77" t="str">
        <f>Jira_RawData!F77</f>
        <v>Closed</v>
      </c>
      <c r="G77" s="4">
        <f>Jira_RawData!K77</f>
        <v>44082.847916666666</v>
      </c>
      <c r="H77" s="4">
        <f>Jira_RawData!G77</f>
        <v>44162.646527777775</v>
      </c>
      <c r="I77" s="10" t="str">
        <f>IF(Jira_RawData!H77=0,"blank",Jira_RawData!H77)</f>
        <v>Major</v>
      </c>
      <c r="J77" t="str">
        <f>Jira_RawData!I77</f>
        <v>High</v>
      </c>
      <c r="K77" t="str">
        <f>Jira_RawData!M77</f>
        <v>Development</v>
      </c>
      <c r="L77" t="str">
        <f>IF(Jira_RawData!N77=0,"blank",Jira_RawData!N77)</f>
        <v>Data Issue</v>
      </c>
      <c r="M77" t="str">
        <f>IF(Jira_RawData!R77=0,"blank",Jira_RawData!R77)</f>
        <v>blank</v>
      </c>
      <c r="N77" t="str">
        <f>IF(ISNA(VLOOKUP(B77,Comments!B:E,2,FALSE)),"",VLOOKUP(B77,Comments!B:E,2,FALSE))</f>
        <v/>
      </c>
      <c r="O77" t="str">
        <f>IF(ISNA(VLOOKUP(B77,Comments!B:E,3,FALSE)),"",VLOOKUP(B77,Comments!B:E,3,FALSE))</f>
        <v/>
      </c>
      <c r="P77" t="str">
        <f t="shared" ca="1" si="3"/>
        <v>GT 62 days</v>
      </c>
      <c r="Q77" t="str">
        <f t="shared" si="4"/>
        <v>Migration</v>
      </c>
      <c r="R77" t="str">
        <f>IF(ISNA(VLOOKUP(B77,Comments!B:E,4,FALSE)),"",VLOOKUP(B77,Comments!B:E,4,FALSE))</f>
        <v/>
      </c>
    </row>
    <row r="78" spans="1:18" x14ac:dyDescent="0.25">
      <c r="A78" t="str">
        <f>Jira_RawData!A78</f>
        <v>Bug</v>
      </c>
      <c r="B78" t="str">
        <f>Jira_RawData!B78</f>
        <v>MIG-2599</v>
      </c>
      <c r="C78" t="str">
        <f>Jira_RawData!C78</f>
        <v>MIG_2409: Logic for 'Address_default_delivery' is wrongly implemented due to which all the records are populated blank.</v>
      </c>
      <c r="D78" t="str">
        <f>Jira_RawData!D78</f>
        <v>Peddi Hanish Kumar</v>
      </c>
      <c r="E78" t="str">
        <f>Jira_RawData!E78</f>
        <v>Peddi Hanish Kumar</v>
      </c>
      <c r="F78" t="str">
        <f>Jira_RawData!F78</f>
        <v>Closed</v>
      </c>
      <c r="G78" s="4">
        <f>Jira_RawData!K78</f>
        <v>44082.611111111109</v>
      </c>
      <c r="H78" s="4">
        <f>Jira_RawData!G78</f>
        <v>44162.604166666664</v>
      </c>
      <c r="I78" s="10" t="str">
        <f>IF(Jira_RawData!H78=0,"blank",Jira_RawData!H78)</f>
        <v>Moderate</v>
      </c>
      <c r="J78" t="str">
        <f>Jira_RawData!I78</f>
        <v>High</v>
      </c>
      <c r="K78" t="str">
        <f>Jira_RawData!M78</f>
        <v>Development</v>
      </c>
      <c r="L78" t="str">
        <f>IF(Jira_RawData!N78=0,"blank",Jira_RawData!N78)</f>
        <v>Application Code Issue</v>
      </c>
      <c r="M78" t="str">
        <f>IF(Jira_RawData!R78=0,"blank",Jira_RawData!R78)</f>
        <v>blank</v>
      </c>
      <c r="N78" t="str">
        <f>IF(ISNA(VLOOKUP(B78,Comments!B:E,2,FALSE)),"",VLOOKUP(B78,Comments!B:E,2,FALSE))</f>
        <v/>
      </c>
      <c r="O78" t="str">
        <f>IF(ISNA(VLOOKUP(B78,Comments!B:E,3,FALSE)),"",VLOOKUP(B78,Comments!B:E,3,FALSE))</f>
        <v/>
      </c>
      <c r="P78" t="str">
        <f t="shared" ca="1" si="3"/>
        <v>GT 62 days</v>
      </c>
      <c r="Q78" t="str">
        <f t="shared" si="4"/>
        <v>Migration</v>
      </c>
      <c r="R78" t="str">
        <f>IF(ISNA(VLOOKUP(B78,Comments!B:E,4,FALSE)),"",VLOOKUP(B78,Comments!B:E,4,FALSE))</f>
        <v/>
      </c>
    </row>
    <row r="79" spans="1:18" x14ac:dyDescent="0.25">
      <c r="A79" t="str">
        <f>Jira_RawData!A79</f>
        <v>Bug</v>
      </c>
      <c r="B79" t="str">
        <f>Jira_RawData!B79</f>
        <v>MIG-2598</v>
      </c>
      <c r="C79" t="str">
        <f>Jira_RawData!C79</f>
        <v>MIG_2409: There are 4 records with blank 'EMAIL_ADDRESS' which is a unique filed for EBS ACCOUNT SITES</v>
      </c>
      <c r="D79" t="str">
        <f>Jira_RawData!D79</f>
        <v>Peddi Hanish Kumar</v>
      </c>
      <c r="E79" t="str">
        <f>Jira_RawData!E79</f>
        <v>Peddi Hanish Kumar</v>
      </c>
      <c r="F79" t="str">
        <f>Jira_RawData!F79</f>
        <v>Closed</v>
      </c>
      <c r="G79" s="4">
        <f>Jira_RawData!K79</f>
        <v>44082.605555555558</v>
      </c>
      <c r="H79" s="4">
        <f>Jira_RawData!G79</f>
        <v>44162.604861111111</v>
      </c>
      <c r="I79" s="10" t="str">
        <f>IF(Jira_RawData!H79=0,"blank",Jira_RawData!H79)</f>
        <v>Moderate</v>
      </c>
      <c r="J79" t="str">
        <f>Jira_RawData!I79</f>
        <v>Medium</v>
      </c>
      <c r="K79" t="str">
        <f>Jira_RawData!M79</f>
        <v>Development</v>
      </c>
      <c r="L79" t="str">
        <f>IF(Jira_RawData!N79=0,"blank",Jira_RawData!N79)</f>
        <v>Data Issue</v>
      </c>
      <c r="M79" t="str">
        <f>IF(Jira_RawData!R79=0,"blank",Jira_RawData!R79)</f>
        <v>blank</v>
      </c>
      <c r="N79" t="str">
        <f>IF(ISNA(VLOOKUP(B79,Comments!B:E,2,FALSE)),"",VLOOKUP(B79,Comments!B:E,2,FALSE))</f>
        <v/>
      </c>
      <c r="O79" t="str">
        <f>IF(ISNA(VLOOKUP(B79,Comments!B:E,3,FALSE)),"",VLOOKUP(B79,Comments!B:E,3,FALSE))</f>
        <v/>
      </c>
      <c r="P79" t="str">
        <f t="shared" ca="1" si="3"/>
        <v>GT 62 days</v>
      </c>
      <c r="Q79" t="str">
        <f t="shared" si="4"/>
        <v>Migration</v>
      </c>
      <c r="R79" t="str">
        <f>IF(ISNA(VLOOKUP(B79,Comments!B:E,4,FALSE)),"",VLOOKUP(B79,Comments!B:E,4,FALSE))</f>
        <v/>
      </c>
    </row>
    <row r="80" spans="1:18" x14ac:dyDescent="0.25">
      <c r="A80" t="str">
        <f>Jira_RawData!A80</f>
        <v>Bug</v>
      </c>
      <c r="B80" t="str">
        <f>Jira_RawData!B80</f>
        <v>MIG-2581</v>
      </c>
      <c r="C80" t="str">
        <f>Jira_RawData!C80</f>
        <v xml:space="preserve">Migration for AccountGroupType (AISSB) from COMPASS_COLLAB_GROUPS (MCX) - GroupTypeID column - Null values displayed </v>
      </c>
      <c r="D80" t="str">
        <f>Jira_RawData!D80</f>
        <v>Vijaya Durga Bonthu</v>
      </c>
      <c r="E80" t="str">
        <f>Jira_RawData!E80</f>
        <v>Vijaya Durga Bonthu</v>
      </c>
      <c r="F80" t="str">
        <f>Jira_RawData!F80</f>
        <v>Closed</v>
      </c>
      <c r="G80" s="4">
        <f>Jira_RawData!K80</f>
        <v>44081.670138888891</v>
      </c>
      <c r="H80" s="4">
        <f>Jira_RawData!G80</f>
        <v>44162.601388888892</v>
      </c>
      <c r="I80" s="10" t="str">
        <f>IF(Jira_RawData!H80=0,"blank",Jira_RawData!H80)</f>
        <v>blank</v>
      </c>
      <c r="J80" t="str">
        <f>Jira_RawData!I80</f>
        <v>Medium</v>
      </c>
      <c r="K80" t="str">
        <f>Jira_RawData!M80</f>
        <v>Development</v>
      </c>
      <c r="L80" t="str">
        <f>IF(Jira_RawData!N80=0,"blank",Jira_RawData!N80)</f>
        <v>Data Issue</v>
      </c>
      <c r="M80" t="str">
        <f>IF(Jira_RawData!R80=0,"blank",Jira_RawData!R80)</f>
        <v>blank</v>
      </c>
      <c r="N80" t="str">
        <f>IF(ISNA(VLOOKUP(B80,Comments!B:E,2,FALSE)),"",VLOOKUP(B80,Comments!B:E,2,FALSE))</f>
        <v/>
      </c>
      <c r="O80" t="str">
        <f>IF(ISNA(VLOOKUP(B80,Comments!B:E,3,FALSE)),"",VLOOKUP(B80,Comments!B:E,3,FALSE))</f>
        <v/>
      </c>
      <c r="P80" t="str">
        <f t="shared" ca="1" si="3"/>
        <v>GT 62 days</v>
      </c>
      <c r="Q80" t="str">
        <f t="shared" si="4"/>
        <v>Migration</v>
      </c>
      <c r="R80" t="str">
        <f>IF(ISNA(VLOOKUP(B80,Comments!B:E,4,FALSE)),"",VLOOKUP(B80,Comments!B:E,4,FALSE))</f>
        <v/>
      </c>
    </row>
    <row r="81" spans="1:18" x14ac:dyDescent="0.25">
      <c r="A81" t="str">
        <f>Jira_RawData!A81</f>
        <v>Bug</v>
      </c>
      <c r="B81" t="str">
        <f>Jira_RawData!B81</f>
        <v>MIG-2551</v>
      </c>
      <c r="C81" t="str">
        <f>Jira_RawData!C81</f>
        <v>MIG_2411: 'AccountID' column is getting displayed in the target table which is not mentioned in the confluence page.</v>
      </c>
      <c r="D81" t="str">
        <f>Jira_RawData!D81</f>
        <v>Peddi Hanish Kumar</v>
      </c>
      <c r="E81" t="str">
        <f>Jira_RawData!E81</f>
        <v>Peddi Hanish Kumar</v>
      </c>
      <c r="F81" t="str">
        <f>Jira_RawData!F81</f>
        <v>Closed</v>
      </c>
      <c r="G81" s="4">
        <f>Jira_RawData!K81</f>
        <v>44078.668055555558</v>
      </c>
      <c r="H81" s="4">
        <f>Jira_RawData!G81</f>
        <v>44162.604861111111</v>
      </c>
      <c r="I81" s="10" t="str">
        <f>IF(Jira_RawData!H81=0,"blank",Jira_RawData!H81)</f>
        <v>Moderate</v>
      </c>
      <c r="J81" t="str">
        <f>Jira_RawData!I81</f>
        <v>Medium</v>
      </c>
      <c r="K81" t="str">
        <f>Jira_RawData!M81</f>
        <v>Development</v>
      </c>
      <c r="L81" t="str">
        <f>IF(Jira_RawData!N81=0,"blank",Jira_RawData!N81)</f>
        <v>Unclear/Incorrect Requirements/Design</v>
      </c>
      <c r="M81" t="str">
        <f>IF(Jira_RawData!R81=0,"blank",Jira_RawData!R81)</f>
        <v>blank</v>
      </c>
      <c r="N81" t="str">
        <f>IF(ISNA(VLOOKUP(B81,Comments!B:E,2,FALSE)),"",VLOOKUP(B81,Comments!B:E,2,FALSE))</f>
        <v/>
      </c>
      <c r="O81" t="str">
        <f>IF(ISNA(VLOOKUP(B81,Comments!B:E,3,FALSE)),"",VLOOKUP(B81,Comments!B:E,3,FALSE))</f>
        <v/>
      </c>
      <c r="P81" t="str">
        <f t="shared" ca="1" si="3"/>
        <v>GT 62 days</v>
      </c>
      <c r="Q81" t="str">
        <f t="shared" si="4"/>
        <v>Migration</v>
      </c>
      <c r="R81" t="str">
        <f>IF(ISNA(VLOOKUP(B81,Comments!B:E,4,FALSE)),"",VLOOKUP(B81,Comments!B:E,4,FALSE))</f>
        <v/>
      </c>
    </row>
    <row r="82" spans="1:18" x14ac:dyDescent="0.25">
      <c r="A82" t="str">
        <f>Jira_RawData!A82</f>
        <v>Bug</v>
      </c>
      <c r="B82" t="str">
        <f>Jira_RawData!B82</f>
        <v>MIG-2550</v>
      </c>
      <c r="C82" t="str">
        <f>Jira_RawData!C82</f>
        <v>MIG_2411: 'Batching' value is not populated as per the given mapping sheet.</v>
      </c>
      <c r="D82" t="str">
        <f>Jira_RawData!D82</f>
        <v>Peddi Hanish Kumar</v>
      </c>
      <c r="E82" t="str">
        <f>Jira_RawData!E82</f>
        <v>Peddi Hanish Kumar</v>
      </c>
      <c r="F82" t="str">
        <f>Jira_RawData!F82</f>
        <v>Closed</v>
      </c>
      <c r="G82" s="4">
        <f>Jira_RawData!K82</f>
        <v>44078.661111111112</v>
      </c>
      <c r="H82" s="4">
        <f>Jira_RawData!G82</f>
        <v>44162.605555555558</v>
      </c>
      <c r="I82" s="10" t="str">
        <f>IF(Jira_RawData!H82=0,"blank",Jira_RawData!H82)</f>
        <v>blank</v>
      </c>
      <c r="J82" t="str">
        <f>Jira_RawData!I82</f>
        <v>Medium</v>
      </c>
      <c r="K82" t="str">
        <f>Jira_RawData!M82</f>
        <v>Development</v>
      </c>
      <c r="L82" t="str">
        <f>IF(Jira_RawData!N82=0,"blank",Jira_RawData!N82)</f>
        <v>Unclear/Incorrect Requirements/Design</v>
      </c>
      <c r="M82" t="str">
        <f>IF(Jira_RawData!R82=0,"blank",Jira_RawData!R82)</f>
        <v>blank</v>
      </c>
      <c r="N82" t="str">
        <f>IF(ISNA(VLOOKUP(B82,Comments!B:E,2,FALSE)),"",VLOOKUP(B82,Comments!B:E,2,FALSE))</f>
        <v/>
      </c>
      <c r="O82" t="str">
        <f>IF(ISNA(VLOOKUP(B82,Comments!B:E,3,FALSE)),"",VLOOKUP(B82,Comments!B:E,3,FALSE))</f>
        <v/>
      </c>
      <c r="P82" t="str">
        <f t="shared" ca="1" si="3"/>
        <v>GT 62 days</v>
      </c>
      <c r="Q82" t="str">
        <f t="shared" si="4"/>
        <v>Migration</v>
      </c>
      <c r="R82" t="str">
        <f>IF(ISNA(VLOOKUP(B82,Comments!B:E,4,FALSE)),"",VLOOKUP(B82,Comments!B:E,4,FALSE))</f>
        <v/>
      </c>
    </row>
    <row r="83" spans="1:18" x14ac:dyDescent="0.25">
      <c r="A83" t="str">
        <f>Jira_RawData!A83</f>
        <v>Bug</v>
      </c>
      <c r="B83" t="str">
        <f>Jira_RawData!B83</f>
        <v>MIG-2533</v>
      </c>
      <c r="C83" t="str">
        <f>Jira_RawData!C83</f>
        <v>MIG_2076: Difference in unit_selling_price,tax,line_total values from EBS to staging 1 tables for EBS_ORDER_LINES.</v>
      </c>
      <c r="D83" t="str">
        <f>Jira_RawData!D83</f>
        <v>Peddi Hanish Kumar</v>
      </c>
      <c r="E83" t="str">
        <f>Jira_RawData!E83</f>
        <v>Peddi Hanish Kumar</v>
      </c>
      <c r="F83" t="str">
        <f>Jira_RawData!F83</f>
        <v>Closed</v>
      </c>
      <c r="G83" s="4">
        <f>Jira_RawData!K83</f>
        <v>44077.788194444445</v>
      </c>
      <c r="H83" s="4">
        <f>Jira_RawData!G83</f>
        <v>44162.605555555558</v>
      </c>
      <c r="I83" s="10" t="str">
        <f>IF(Jira_RawData!H83=0,"blank",Jira_RawData!H83)</f>
        <v>Moderate</v>
      </c>
      <c r="J83" t="str">
        <f>Jira_RawData!I83</f>
        <v>Medium</v>
      </c>
      <c r="K83" t="str">
        <f>Jira_RawData!M83</f>
        <v>Development</v>
      </c>
      <c r="L83" t="str">
        <f>IF(Jira_RawData!N83=0,"blank",Jira_RawData!N83)</f>
        <v>Application Code Issue</v>
      </c>
      <c r="M83" t="str">
        <f>IF(Jira_RawData!R83=0,"blank",Jira_RawData!R83)</f>
        <v>blank</v>
      </c>
      <c r="N83" t="str">
        <f>IF(ISNA(VLOOKUP(B83,Comments!B:E,2,FALSE)),"",VLOOKUP(B83,Comments!B:E,2,FALSE))</f>
        <v/>
      </c>
      <c r="O83" t="str">
        <f>IF(ISNA(VLOOKUP(B83,Comments!B:E,3,FALSE)),"",VLOOKUP(B83,Comments!B:E,3,FALSE))</f>
        <v/>
      </c>
      <c r="P83" t="str">
        <f t="shared" ca="1" si="3"/>
        <v>GT 62 days</v>
      </c>
      <c r="Q83" t="str">
        <f t="shared" si="4"/>
        <v>Migration</v>
      </c>
      <c r="R83" t="str">
        <f>IF(ISNA(VLOOKUP(B83,Comments!B:E,4,FALSE)),"",VLOOKUP(B83,Comments!B:E,4,FALSE))</f>
        <v/>
      </c>
    </row>
    <row r="84" spans="1:18" x14ac:dyDescent="0.25">
      <c r="A84" t="str">
        <f>Jira_RawData!A84</f>
        <v>Bug</v>
      </c>
      <c r="B84" t="str">
        <f>Jira_RawData!B84</f>
        <v>MIG-2528</v>
      </c>
      <c r="C84" t="str">
        <f>Jira_RawData!C84</f>
        <v>FileMetaDataId is not getting synced in MCS 1.0 - Gettting error in Pentaho as 'ORA-12899: value too large for column "ASTMADMIN"."BALLOT_VOTE_TRANS"."FILE_ATTACHMENT" (actual: 55, maximum: 50) ISU001'</v>
      </c>
      <c r="D84" t="str">
        <f>Jira_RawData!D84</f>
        <v>Vijaya Durga Bonthu</v>
      </c>
      <c r="E84" t="str">
        <f>Jira_RawData!E84</f>
        <v>Vijaya Durga Bonthu</v>
      </c>
      <c r="F84" t="str">
        <f>Jira_RawData!F84</f>
        <v>Closed</v>
      </c>
      <c r="G84" s="4">
        <f>Jira_RawData!K84</f>
        <v>44077.7</v>
      </c>
      <c r="H84" s="4">
        <f>Jira_RawData!G84</f>
        <v>44140.684027777781</v>
      </c>
      <c r="I84" s="10" t="str">
        <f>IF(Jira_RawData!H84=0,"blank",Jira_RawData!H84)</f>
        <v>Major</v>
      </c>
      <c r="J84" t="str">
        <f>Jira_RawData!I84</f>
        <v>High</v>
      </c>
      <c r="K84" t="str">
        <f>Jira_RawData!M84</f>
        <v>Development</v>
      </c>
      <c r="L84" t="str">
        <f>IF(Jira_RawData!N84=0,"blank",Jira_RawData!N84)</f>
        <v>Unclear/Incorrect Requirements/Design</v>
      </c>
      <c r="M84" t="str">
        <f>IF(Jira_RawData!R84=0,"blank",Jira_RawData!R84)</f>
        <v>This is not a bug, As per the comment ballot Item vote file name should not be more then 50 character..</v>
      </c>
      <c r="N84" t="str">
        <f>IF(ISNA(VLOOKUP(B84,Comments!B:E,2,FALSE)),"",VLOOKUP(B84,Comments!B:E,2,FALSE))</f>
        <v/>
      </c>
      <c r="O84" t="str">
        <f>IF(ISNA(VLOOKUP(B84,Comments!B:E,3,FALSE)),"",VLOOKUP(B84,Comments!B:E,3,FALSE))</f>
        <v/>
      </c>
      <c r="P84" t="str">
        <f t="shared" ca="1" si="3"/>
        <v>GT 62 days</v>
      </c>
      <c r="Q84" t="str">
        <f t="shared" si="4"/>
        <v>Migration</v>
      </c>
      <c r="R84" t="str">
        <f>IF(ISNA(VLOOKUP(B84,Comments!B:E,4,FALSE)),"",VLOOKUP(B84,Comments!B:E,4,FALSE))</f>
        <v/>
      </c>
    </row>
    <row r="85" spans="1:18" x14ac:dyDescent="0.25">
      <c r="A85" t="str">
        <f>Jira_RawData!A85</f>
        <v>Bug</v>
      </c>
      <c r="B85" t="str">
        <f>Jira_RawData!B85</f>
        <v>MIG-2476</v>
      </c>
      <c r="C85" t="str">
        <f>Jira_RawData!C85</f>
        <v>EBS_CONTACTS: START_DATE,END_DATE and CONTACT_LAST_UPDATE column values are populated NULL for all records in staging 1</v>
      </c>
      <c r="D85" t="str">
        <f>Jira_RawData!D85</f>
        <v>Peddi Hanish Kumar</v>
      </c>
      <c r="E85" t="str">
        <f>Jira_RawData!E85</f>
        <v>Peddi Hanish Kumar</v>
      </c>
      <c r="F85" t="str">
        <f>Jira_RawData!F85</f>
        <v>Closed</v>
      </c>
      <c r="G85" s="4">
        <f>Jira_RawData!K85</f>
        <v>44075.538888888892</v>
      </c>
      <c r="H85" s="4">
        <f>Jira_RawData!G85</f>
        <v>44162.605555555558</v>
      </c>
      <c r="I85" s="10" t="str">
        <f>IF(Jira_RawData!H85=0,"blank",Jira_RawData!H85)</f>
        <v>Moderate</v>
      </c>
      <c r="J85" t="str">
        <f>Jira_RawData!I85</f>
        <v>Medium</v>
      </c>
      <c r="K85" t="str">
        <f>Jira_RawData!M85</f>
        <v>Development</v>
      </c>
      <c r="L85" t="str">
        <f>IF(Jira_RawData!N85=0,"blank",Jira_RawData!N85)</f>
        <v>Data Issue</v>
      </c>
      <c r="M85" t="str">
        <f>IF(Jira_RawData!R85=0,"blank",Jira_RawData!R85)</f>
        <v>blank</v>
      </c>
      <c r="N85" t="str">
        <f>IF(ISNA(VLOOKUP(B85,Comments!B:E,2,FALSE)),"",VLOOKUP(B85,Comments!B:E,2,FALSE))</f>
        <v/>
      </c>
      <c r="O85" t="str">
        <f>IF(ISNA(VLOOKUP(B85,Comments!B:E,3,FALSE)),"",VLOOKUP(B85,Comments!B:E,3,FALSE))</f>
        <v/>
      </c>
      <c r="P85" t="str">
        <f t="shared" ca="1" si="3"/>
        <v>GT 62 days</v>
      </c>
      <c r="Q85" t="str">
        <f t="shared" si="4"/>
        <v>Migration</v>
      </c>
      <c r="R85" t="str">
        <f>IF(ISNA(VLOOKUP(B85,Comments!B:E,4,FALSE)),"",VLOOKUP(B85,Comments!B:E,4,FALSE))</f>
        <v/>
      </c>
    </row>
    <row r="86" spans="1:18" x14ac:dyDescent="0.25">
      <c r="A86" t="str">
        <f>Jira_RawData!A86</f>
        <v>Bug</v>
      </c>
      <c r="B86" t="str">
        <f>Jira_RawData!B86</f>
        <v>MIG-2466</v>
      </c>
      <c r="C86" t="str">
        <f>Jira_RawData!C86</f>
        <v xml:space="preserve">ContentFavorite data is not getting displayed in ContentFavorite table    </v>
      </c>
      <c r="D86" t="str">
        <f>Jira_RawData!D86</f>
        <v>Naveen Kumar Dhiviti</v>
      </c>
      <c r="E86" t="str">
        <f>Jira_RawData!E86</f>
        <v>Naveen Kumar Dhiviti</v>
      </c>
      <c r="F86" t="str">
        <f>Jira_RawData!F86</f>
        <v>Closed</v>
      </c>
      <c r="G86" s="4">
        <f>Jira_RawData!K86</f>
        <v>44074.802777777775</v>
      </c>
      <c r="H86" s="4">
        <f>Jira_RawData!G86</f>
        <v>44162.646527777775</v>
      </c>
      <c r="I86" s="10" t="str">
        <f>IF(Jira_RawData!H86=0,"blank",Jira_RawData!H86)</f>
        <v>Major</v>
      </c>
      <c r="J86" t="str">
        <f>Jira_RawData!I86</f>
        <v>High</v>
      </c>
      <c r="K86" t="str">
        <f>Jira_RawData!M86</f>
        <v>Development</v>
      </c>
      <c r="L86" t="str">
        <f>IF(Jira_RawData!N86=0,"blank",Jira_RawData!N86)</f>
        <v>Data Issue</v>
      </c>
      <c r="M86" t="str">
        <f>IF(Jira_RawData!R86=0,"blank",Jira_RawData!R86)</f>
        <v>blank</v>
      </c>
      <c r="N86" t="str">
        <f>IF(ISNA(VLOOKUP(B86,Comments!B:E,2,FALSE)),"",VLOOKUP(B86,Comments!B:E,2,FALSE))</f>
        <v/>
      </c>
      <c r="O86" t="str">
        <f>IF(ISNA(VLOOKUP(B86,Comments!B:E,3,FALSE)),"",VLOOKUP(B86,Comments!B:E,3,FALSE))</f>
        <v/>
      </c>
      <c r="P86" t="str">
        <f t="shared" ca="1" si="3"/>
        <v>GT 62 days</v>
      </c>
      <c r="Q86" t="str">
        <f t="shared" si="4"/>
        <v>Migration</v>
      </c>
      <c r="R86" t="str">
        <f>IF(ISNA(VLOOKUP(B86,Comments!B:E,4,FALSE)),"",VLOOKUP(B86,Comments!B:E,4,FALSE))</f>
        <v/>
      </c>
    </row>
    <row r="87" spans="1:18" x14ac:dyDescent="0.25">
      <c r="A87" t="str">
        <f>Jira_RawData!A87</f>
        <v>Bug</v>
      </c>
      <c r="B87" t="str">
        <f>Jira_RawData!B87</f>
        <v>MIG-2463</v>
      </c>
      <c r="C87" t="str">
        <f>Jira_RawData!C87</f>
        <v>MIG_1891: 'Short Description' column is missing in the 'Ballot' table.</v>
      </c>
      <c r="D87" t="str">
        <f>Jira_RawData!D87</f>
        <v>Peddi Hanish Kumar</v>
      </c>
      <c r="E87" t="str">
        <f>Jira_RawData!E87</f>
        <v>Peddi Hanish Kumar</v>
      </c>
      <c r="F87" t="str">
        <f>Jira_RawData!F87</f>
        <v>Closed</v>
      </c>
      <c r="G87" s="4">
        <f>Jira_RawData!K87</f>
        <v>44074.73333333333</v>
      </c>
      <c r="H87" s="4">
        <f>Jira_RawData!G87</f>
        <v>44162.606249999997</v>
      </c>
      <c r="I87" s="10" t="str">
        <f>IF(Jira_RawData!H87=0,"blank",Jira_RawData!H87)</f>
        <v>Moderate</v>
      </c>
      <c r="J87" t="str">
        <f>Jira_RawData!I87</f>
        <v>Medium</v>
      </c>
      <c r="K87" t="str">
        <f>Jira_RawData!M87</f>
        <v>Development</v>
      </c>
      <c r="L87" t="str">
        <f>IF(Jira_RawData!N87=0,"blank",Jira_RawData!N87)</f>
        <v>Unclear/Incorrect Requirements/Design</v>
      </c>
      <c r="M87" t="str">
        <f>IF(Jira_RawData!R87=0,"blank",Jira_RawData!R87)</f>
        <v>This is not a bug.</v>
      </c>
      <c r="N87" t="str">
        <f>IF(ISNA(VLOOKUP(B87,Comments!B:E,2,FALSE)),"",VLOOKUP(B87,Comments!B:E,2,FALSE))</f>
        <v/>
      </c>
      <c r="O87" t="str">
        <f>IF(ISNA(VLOOKUP(B87,Comments!B:E,3,FALSE)),"",VLOOKUP(B87,Comments!B:E,3,FALSE))</f>
        <v/>
      </c>
      <c r="P87" t="str">
        <f t="shared" ca="1" si="3"/>
        <v>GT 62 days</v>
      </c>
      <c r="Q87" t="str">
        <f t="shared" si="4"/>
        <v>Migration</v>
      </c>
      <c r="R87" t="str">
        <f>IF(ISNA(VLOOKUP(B87,Comments!B:E,4,FALSE)),"",VLOOKUP(B87,Comments!B:E,4,FALSE))</f>
        <v/>
      </c>
    </row>
    <row r="88" spans="1:18" x14ac:dyDescent="0.25">
      <c r="A88" t="str">
        <f>Jira_RawData!A88</f>
        <v>Bug</v>
      </c>
      <c r="B88" t="str">
        <f>Jira_RawData!B88</f>
        <v>MIG-2454</v>
      </c>
      <c r="C88" t="str">
        <f>Jira_RawData!C88</f>
        <v>ShortDescription column is not present in AISSB Table Name Group as per MIG-2126 user story</v>
      </c>
      <c r="D88" t="str">
        <f>Jira_RawData!D88</f>
        <v>Naveen Kumar Dhiviti</v>
      </c>
      <c r="E88" t="str">
        <f>Jira_RawData!E88</f>
        <v>Naveen Kumar Dhiviti</v>
      </c>
      <c r="F88" t="str">
        <f>Jira_RawData!F88</f>
        <v>Closed</v>
      </c>
      <c r="G88" s="4">
        <f>Jira_RawData!K88</f>
        <v>44071.801388888889</v>
      </c>
      <c r="H88" s="4">
        <f>Jira_RawData!G88</f>
        <v>44162.646527777775</v>
      </c>
      <c r="I88" s="10" t="str">
        <f>IF(Jira_RawData!H88=0,"blank",Jira_RawData!H88)</f>
        <v>Moderate</v>
      </c>
      <c r="J88" t="str">
        <f>Jira_RawData!I88</f>
        <v>Medium</v>
      </c>
      <c r="K88" t="str">
        <f>Jira_RawData!M88</f>
        <v>Development</v>
      </c>
      <c r="L88" t="str">
        <f>IF(Jira_RawData!N88=0,"blank",Jira_RawData!N88)</f>
        <v>Unclear/Incorrect Requirements/Design</v>
      </c>
      <c r="M88" t="str">
        <f>IF(Jira_RawData!R88=0,"blank",Jira_RawData!R88)</f>
        <v>This is not a bug.</v>
      </c>
      <c r="N88" t="str">
        <f>IF(ISNA(VLOOKUP(B88,Comments!B:E,2,FALSE)),"",VLOOKUP(B88,Comments!B:E,2,FALSE))</f>
        <v/>
      </c>
      <c r="O88" t="str">
        <f>IF(ISNA(VLOOKUP(B88,Comments!B:E,3,FALSE)),"",VLOOKUP(B88,Comments!B:E,3,FALSE))</f>
        <v/>
      </c>
      <c r="P88" t="str">
        <f t="shared" ca="1" si="3"/>
        <v>GT 62 days</v>
      </c>
      <c r="Q88" t="str">
        <f t="shared" si="4"/>
        <v>Migration</v>
      </c>
      <c r="R88" t="str">
        <f>IF(ISNA(VLOOKUP(B88,Comments!B:E,4,FALSE)),"",VLOOKUP(B88,Comments!B:E,4,FALSE))</f>
        <v/>
      </c>
    </row>
    <row r="89" spans="1:18" x14ac:dyDescent="0.25">
      <c r="A89" t="str">
        <f>Jira_RawData!A89</f>
        <v>Bug</v>
      </c>
      <c r="B89" t="str">
        <f>Jira_RawData!B89</f>
        <v>MIG-2450</v>
      </c>
      <c r="C89" t="str">
        <f>Jira_RawData!C89</f>
        <v>Migrate table COMPASS_COLLAB_BALLOT_VOTES (MCX) to BallotItemVote and BallotItemChoice Table (AISSB) - Data is not migrated for BallotItemVote Table in Dev</v>
      </c>
      <c r="D89" t="str">
        <f>Jira_RawData!D89</f>
        <v>Vijaya Durga Bonthu</v>
      </c>
      <c r="E89" t="str">
        <f>Jira_RawData!E89</f>
        <v>Vijaya Durga Bonthu</v>
      </c>
      <c r="F89" t="str">
        <f>Jira_RawData!F89</f>
        <v>Closed</v>
      </c>
      <c r="G89" s="4">
        <f>Jira_RawData!K89</f>
        <v>44071.74722222222</v>
      </c>
      <c r="H89" s="4">
        <f>Jira_RawData!G89</f>
        <v>44162.601388888892</v>
      </c>
      <c r="I89" s="10" t="str">
        <f>IF(Jira_RawData!H89=0,"blank",Jira_RawData!H89)</f>
        <v>blank</v>
      </c>
      <c r="J89" t="str">
        <f>Jira_RawData!I89</f>
        <v>Medium</v>
      </c>
      <c r="K89" t="str">
        <f>Jira_RawData!M89</f>
        <v>Development</v>
      </c>
      <c r="L89" t="str">
        <f>IF(Jira_RawData!N89=0,"blank",Jira_RawData!N89)</f>
        <v>Data Issue</v>
      </c>
      <c r="M89" t="str">
        <f>IF(Jira_RawData!R89=0,"blank",Jira_RawData!R89)</f>
        <v>blank</v>
      </c>
      <c r="N89" t="str">
        <f>IF(ISNA(VLOOKUP(B89,Comments!B:E,2,FALSE)),"",VLOOKUP(B89,Comments!B:E,2,FALSE))</f>
        <v/>
      </c>
      <c r="O89" t="str">
        <f>IF(ISNA(VLOOKUP(B89,Comments!B:E,3,FALSE)),"",VLOOKUP(B89,Comments!B:E,3,FALSE))</f>
        <v/>
      </c>
      <c r="P89" t="str">
        <f t="shared" ca="1" si="3"/>
        <v>GT 62 days</v>
      </c>
      <c r="Q89" t="str">
        <f t="shared" si="4"/>
        <v>Migration</v>
      </c>
      <c r="R89" t="str">
        <f>IF(ISNA(VLOOKUP(B89,Comments!B:E,4,FALSE)),"",VLOOKUP(B89,Comments!B:E,4,FALSE))</f>
        <v/>
      </c>
    </row>
    <row r="90" spans="1:18" x14ac:dyDescent="0.25">
      <c r="A90" t="str">
        <f>Jira_RawData!A90</f>
        <v>Bug</v>
      </c>
      <c r="B90" t="str">
        <f>Jira_RawData!B90</f>
        <v>MIG-2433</v>
      </c>
      <c r="C90" t="str">
        <f>Jira_RawData!C90</f>
        <v>MIG_2122: DefaultRoleID and DefaultClassificationID populating NULL for all the records.</v>
      </c>
      <c r="D90" t="str">
        <f>Jira_RawData!D90</f>
        <v>Peddi Hanish Kumar</v>
      </c>
      <c r="E90" t="str">
        <f>Jira_RawData!E90</f>
        <v>Peddi Hanish Kumar</v>
      </c>
      <c r="F90" t="str">
        <f>Jira_RawData!F90</f>
        <v>Closed</v>
      </c>
      <c r="G90" s="4">
        <f>Jira_RawData!K90</f>
        <v>44071.55972222222</v>
      </c>
      <c r="H90" s="4">
        <f>Jira_RawData!G90</f>
        <v>44162.606249999997</v>
      </c>
      <c r="I90" s="10" t="str">
        <f>IF(Jira_RawData!H90=0,"blank",Jira_RawData!H90)</f>
        <v>Moderate</v>
      </c>
      <c r="J90" t="str">
        <f>Jira_RawData!I90</f>
        <v>Medium</v>
      </c>
      <c r="K90" t="str">
        <f>Jira_RawData!M90</f>
        <v>Development</v>
      </c>
      <c r="L90" t="str">
        <f>IF(Jira_RawData!N90=0,"blank",Jira_RawData!N90)</f>
        <v>Data Issue</v>
      </c>
      <c r="M90" t="str">
        <f>IF(Jira_RawData!R90=0,"blank",Jira_RawData!R90)</f>
        <v>Data issue.</v>
      </c>
      <c r="N90" t="str">
        <f>IF(ISNA(VLOOKUP(B90,Comments!B:E,2,FALSE)),"",VLOOKUP(B90,Comments!B:E,2,FALSE))</f>
        <v/>
      </c>
      <c r="O90" t="str">
        <f>IF(ISNA(VLOOKUP(B90,Comments!B:E,3,FALSE)),"",VLOOKUP(B90,Comments!B:E,3,FALSE))</f>
        <v/>
      </c>
      <c r="P90" t="str">
        <f t="shared" ca="1" si="3"/>
        <v>GT 62 days</v>
      </c>
      <c r="Q90" t="str">
        <f t="shared" si="4"/>
        <v>Migration</v>
      </c>
      <c r="R90" t="str">
        <f>IF(ISNA(VLOOKUP(B90,Comments!B:E,4,FALSE)),"",VLOOKUP(B90,Comments!B:E,4,FALSE))</f>
        <v/>
      </c>
    </row>
    <row r="91" spans="1:18" x14ac:dyDescent="0.25">
      <c r="A91" t="str">
        <f>Jira_RawData!A91</f>
        <v>Bug</v>
      </c>
      <c r="B91" t="str">
        <f>Jira_RawData!B91</f>
        <v>MIG-2430</v>
      </c>
      <c r="C91" t="str">
        <f>Jira_RawData!C91</f>
        <v xml:space="preserve">Migration for AccountGroupType (AISSB) from COMPASS_COLLAB_GROUPS (MCX) - Account Numbers are not found in MCX table </v>
      </c>
      <c r="D91" t="str">
        <f>Jira_RawData!D91</f>
        <v>Vijaya Durga Bonthu</v>
      </c>
      <c r="E91" t="str">
        <f>Jira_RawData!E91</f>
        <v>Vijaya Durga Bonthu</v>
      </c>
      <c r="F91" t="str">
        <f>Jira_RawData!F91</f>
        <v>Closed</v>
      </c>
      <c r="G91" s="4">
        <f>Jira_RawData!K91</f>
        <v>44071.511805555558</v>
      </c>
      <c r="H91" s="4">
        <f>Jira_RawData!G91</f>
        <v>44162.601388888892</v>
      </c>
      <c r="I91" s="10" t="str">
        <f>IF(Jira_RawData!H91=0,"blank",Jira_RawData!H91)</f>
        <v>blank</v>
      </c>
      <c r="J91" t="str">
        <f>Jira_RawData!I91</f>
        <v>Medium</v>
      </c>
      <c r="K91" t="str">
        <f>Jira_RawData!M91</f>
        <v>Development</v>
      </c>
      <c r="L91" t="str">
        <f>IF(Jira_RawData!N91=0,"blank",Jira_RawData!N91)</f>
        <v>Data Issue</v>
      </c>
      <c r="M91" t="str">
        <f>IF(Jira_RawData!R91=0,"blank",Jira_RawData!R91)</f>
        <v>blank</v>
      </c>
      <c r="N91" t="str">
        <f>IF(ISNA(VLOOKUP(B91,Comments!B:E,2,FALSE)),"",VLOOKUP(B91,Comments!B:E,2,FALSE))</f>
        <v/>
      </c>
      <c r="O91" t="str">
        <f>IF(ISNA(VLOOKUP(B91,Comments!B:E,3,FALSE)),"",VLOOKUP(B91,Comments!B:E,3,FALSE))</f>
        <v/>
      </c>
      <c r="P91" t="str">
        <f t="shared" ca="1" si="3"/>
        <v>GT 62 days</v>
      </c>
      <c r="Q91" t="str">
        <f t="shared" si="4"/>
        <v>Migration</v>
      </c>
      <c r="R91" t="str">
        <f>IF(ISNA(VLOOKUP(B91,Comments!B:E,4,FALSE)),"",VLOOKUP(B91,Comments!B:E,4,FALSE))</f>
        <v/>
      </c>
    </row>
    <row r="92" spans="1:18" x14ac:dyDescent="0.25">
      <c r="A92" t="str">
        <f>Jira_RawData!A92</f>
        <v>Bug</v>
      </c>
      <c r="B92" t="str">
        <f>Jira_RawData!B92</f>
        <v>MIG-2429</v>
      </c>
      <c r="C92" t="str">
        <f>Jira_RawData!C92</f>
        <v>Create Master Data in Role (AISSB) table from COMPASS_COLLAB_USE (MCX) table -Account Numbers are not found in MCX table</v>
      </c>
      <c r="D92" t="str">
        <f>Jira_RawData!D92</f>
        <v>Vijaya Durga Bonthu</v>
      </c>
      <c r="E92" t="str">
        <f>Jira_RawData!E92</f>
        <v>Vijaya Durga Bonthu</v>
      </c>
      <c r="F92" t="str">
        <f>Jira_RawData!F92</f>
        <v>Closed</v>
      </c>
      <c r="G92" s="4">
        <f>Jira_RawData!K92</f>
        <v>44071.509027777778</v>
      </c>
      <c r="H92" s="4">
        <f>Jira_RawData!G92</f>
        <v>44162.601388888892</v>
      </c>
      <c r="I92" s="10" t="str">
        <f>IF(Jira_RawData!H92=0,"blank",Jira_RawData!H92)</f>
        <v>blank</v>
      </c>
      <c r="J92" t="str">
        <f>Jira_RawData!I92</f>
        <v>Medium</v>
      </c>
      <c r="K92" t="str">
        <f>Jira_RawData!M92</f>
        <v>Development</v>
      </c>
      <c r="L92" t="str">
        <f>IF(Jira_RawData!N92=0,"blank",Jira_RawData!N92)</f>
        <v>Data Issue</v>
      </c>
      <c r="M92" t="str">
        <f>IF(Jira_RawData!R92=0,"blank",Jira_RawData!R92)</f>
        <v>This is not an issue. Please check from the staging1 database astm-pentahodb.czjoqd2uvvlm.us-east-2.rds.amazonaws.com.  This is source database for the data migration</v>
      </c>
      <c r="N92" t="str">
        <f>IF(ISNA(VLOOKUP(B92,Comments!B:E,2,FALSE)),"",VLOOKUP(B92,Comments!B:E,2,FALSE))</f>
        <v/>
      </c>
      <c r="O92" t="str">
        <f>IF(ISNA(VLOOKUP(B92,Comments!B:E,3,FALSE)),"",VLOOKUP(B92,Comments!B:E,3,FALSE))</f>
        <v/>
      </c>
      <c r="P92" t="str">
        <f t="shared" ca="1" si="3"/>
        <v>GT 62 days</v>
      </c>
      <c r="Q92" t="str">
        <f t="shared" si="4"/>
        <v>Migration</v>
      </c>
      <c r="R92" t="str">
        <f>IF(ISNA(VLOOKUP(B92,Comments!B:E,4,FALSE)),"",VLOOKUP(B92,Comments!B:E,4,FALSE))</f>
        <v/>
      </c>
    </row>
    <row r="93" spans="1:18" x14ac:dyDescent="0.25">
      <c r="A93" t="str">
        <f>Jira_RawData!A93</f>
        <v>Bug</v>
      </c>
      <c r="B93" t="str">
        <f>Jira_RawData!B93</f>
        <v>MIG-2405</v>
      </c>
      <c r="C93" t="str">
        <f>Jira_RawData!C93</f>
        <v>MIG_2342: Party related column data mismatch from source EBS and Staging 1 EBS_ACCOUNTS_21_AUG table.</v>
      </c>
      <c r="D93" t="str">
        <f>Jira_RawData!D93</f>
        <v>Peddi Hanish Kumar</v>
      </c>
      <c r="E93" t="str">
        <f>Jira_RawData!E93</f>
        <v>Peddi Hanish Kumar</v>
      </c>
      <c r="F93" t="str">
        <f>Jira_RawData!F93</f>
        <v>Closed</v>
      </c>
      <c r="G93" s="4">
        <f>Jira_RawData!K93</f>
        <v>44070.720138888886</v>
      </c>
      <c r="H93" s="4">
        <f>Jira_RawData!G93</f>
        <v>44162.606249999997</v>
      </c>
      <c r="I93" s="10" t="str">
        <f>IF(Jira_RawData!H93=0,"blank",Jira_RawData!H93)</f>
        <v>Moderate</v>
      </c>
      <c r="J93" t="str">
        <f>Jira_RawData!I93</f>
        <v>Medium</v>
      </c>
      <c r="K93" t="str">
        <f>Jira_RawData!M93</f>
        <v>Development</v>
      </c>
      <c r="L93" t="str">
        <f>IF(Jira_RawData!N93=0,"blank",Jira_RawData!N93)</f>
        <v>Data Issue</v>
      </c>
      <c r="M93" t="str">
        <f>IF(Jira_RawData!R93=0,"blank",Jira_RawData!R93)</f>
        <v>blank</v>
      </c>
      <c r="N93" t="str">
        <f>IF(ISNA(VLOOKUP(B93,Comments!B:E,2,FALSE)),"",VLOOKUP(B93,Comments!B:E,2,FALSE))</f>
        <v/>
      </c>
      <c r="O93" t="str">
        <f>IF(ISNA(VLOOKUP(B93,Comments!B:E,3,FALSE)),"",VLOOKUP(B93,Comments!B:E,3,FALSE))</f>
        <v/>
      </c>
      <c r="P93" t="str">
        <f t="shared" ca="1" si="3"/>
        <v>GT 62 days</v>
      </c>
      <c r="Q93" t="str">
        <f t="shared" si="4"/>
        <v>Migration</v>
      </c>
      <c r="R93" t="str">
        <f>IF(ISNA(VLOOKUP(B93,Comments!B:E,4,FALSE)),"",VLOOKUP(B93,Comments!B:E,4,FALSE))</f>
        <v/>
      </c>
    </row>
    <row r="94" spans="1:18" x14ac:dyDescent="0.25">
      <c r="A94" t="str">
        <f>Jira_RawData!A94</f>
        <v>Bug</v>
      </c>
      <c r="B94" t="str">
        <f>Jira_RawData!B94</f>
        <v>MIG-2404</v>
      </c>
      <c r="C94" t="str">
        <f>Jira_RawData!C94</f>
        <v>MIG_2342: Phone and Email column data mismatch between source EBS and Staging 1 EBS_ACCOUNTS_21_AUG table.</v>
      </c>
      <c r="D94" t="str">
        <f>Jira_RawData!D94</f>
        <v>Peddi Hanish Kumar</v>
      </c>
      <c r="E94" t="str">
        <f>Jira_RawData!E94</f>
        <v>Peddi Hanish Kumar</v>
      </c>
      <c r="F94" t="str">
        <f>Jira_RawData!F94</f>
        <v>Closed</v>
      </c>
      <c r="G94" s="4">
        <f>Jira_RawData!K94</f>
        <v>44070.703472222223</v>
      </c>
      <c r="H94" s="4">
        <f>Jira_RawData!G94</f>
        <v>44162.606944444444</v>
      </c>
      <c r="I94" s="10" t="str">
        <f>IF(Jira_RawData!H94=0,"blank",Jira_RawData!H94)</f>
        <v>Moderate</v>
      </c>
      <c r="J94" t="str">
        <f>Jira_RawData!I94</f>
        <v>Medium</v>
      </c>
      <c r="K94" t="str">
        <f>Jira_RawData!M94</f>
        <v>Development</v>
      </c>
      <c r="L94" t="str">
        <f>IF(Jira_RawData!N94=0,"blank",Jira_RawData!N94)</f>
        <v>Application Code Issue</v>
      </c>
      <c r="M94" t="str">
        <f>IF(Jira_RawData!R94=0,"blank",Jira_RawData!R94)</f>
        <v>blank</v>
      </c>
      <c r="N94" t="str">
        <f>IF(ISNA(VLOOKUP(B94,Comments!B:E,2,FALSE)),"",VLOOKUP(B94,Comments!B:E,2,FALSE))</f>
        <v/>
      </c>
      <c r="O94" t="str">
        <f>IF(ISNA(VLOOKUP(B94,Comments!B:E,3,FALSE)),"",VLOOKUP(B94,Comments!B:E,3,FALSE))</f>
        <v/>
      </c>
      <c r="P94" t="str">
        <f t="shared" ca="1" si="3"/>
        <v>GT 62 days</v>
      </c>
      <c r="Q94" t="str">
        <f t="shared" si="4"/>
        <v>Migration</v>
      </c>
      <c r="R94" t="str">
        <f>IF(ISNA(VLOOKUP(B94,Comments!B:E,4,FALSE)),"",VLOOKUP(B94,Comments!B:E,4,FALSE))</f>
        <v/>
      </c>
    </row>
    <row r="95" spans="1:18" x14ac:dyDescent="0.25">
      <c r="A95" t="str">
        <f>Jira_RawData!A95</f>
        <v>Bug</v>
      </c>
      <c r="B95" t="str">
        <f>Jira_RawData!B95</f>
        <v>MIG-2403</v>
      </c>
      <c r="C95" t="str">
        <f>Jira_RawData!C95</f>
        <v>MIG-1687 - AccountDivisionID is populating NULL for all the records in AccountUser table</v>
      </c>
      <c r="D95" t="str">
        <f>Jira_RawData!D95</f>
        <v>Naveen Kumar Dhiviti</v>
      </c>
      <c r="E95" t="str">
        <f>Jira_RawData!E95</f>
        <v>Naveen Kumar Dhiviti</v>
      </c>
      <c r="F95" t="str">
        <f>Jira_RawData!F95</f>
        <v>Closed</v>
      </c>
      <c r="G95" s="4">
        <f>Jira_RawData!K95</f>
        <v>44070.679166666669</v>
      </c>
      <c r="H95" s="4">
        <f>Jira_RawData!G95</f>
        <v>44162.647222222222</v>
      </c>
      <c r="I95" s="10" t="str">
        <f>IF(Jira_RawData!H95=0,"blank",Jira_RawData!H95)</f>
        <v>Moderate</v>
      </c>
      <c r="J95" t="str">
        <f>Jira_RawData!I95</f>
        <v>Medium</v>
      </c>
      <c r="K95" t="str">
        <f>Jira_RawData!M95</f>
        <v>Development</v>
      </c>
      <c r="L95" t="str">
        <f>IF(Jira_RawData!N95=0,"blank",Jira_RawData!N95)</f>
        <v>Data Issue</v>
      </c>
      <c r="M95" t="str">
        <f>IF(Jira_RawData!R95=0,"blank",Jira_RawData!R95)</f>
        <v>blank</v>
      </c>
      <c r="N95" t="str">
        <f>IF(ISNA(VLOOKUP(B95,Comments!B:E,2,FALSE)),"",VLOOKUP(B95,Comments!B:E,2,FALSE))</f>
        <v/>
      </c>
      <c r="O95" t="str">
        <f>IF(ISNA(VLOOKUP(B95,Comments!B:E,3,FALSE)),"",VLOOKUP(B95,Comments!B:E,3,FALSE))</f>
        <v/>
      </c>
      <c r="P95" t="str">
        <f t="shared" ca="1" si="3"/>
        <v>GT 62 days</v>
      </c>
      <c r="Q95" t="str">
        <f t="shared" si="4"/>
        <v>Migration</v>
      </c>
      <c r="R95" t="str">
        <f>IF(ISNA(VLOOKUP(B95,Comments!B:E,4,FALSE)),"",VLOOKUP(B95,Comments!B:E,4,FALSE))</f>
        <v/>
      </c>
    </row>
    <row r="96" spans="1:18" x14ac:dyDescent="0.25">
      <c r="A96" t="str">
        <f>Jira_RawData!A96</f>
        <v>Bug</v>
      </c>
      <c r="B96" t="str">
        <f>Jira_RawData!B96</f>
        <v>MIG-2377</v>
      </c>
      <c r="C96" t="str">
        <f>Jira_RawData!C96</f>
        <v>MIG-1720: BasicAuth value is not populated as per the logic mentioned in the Confluence page.</v>
      </c>
      <c r="D96" t="str">
        <f>Jira_RawData!D96</f>
        <v>Peddi Hanish Kumar</v>
      </c>
      <c r="E96" t="str">
        <f>Jira_RawData!E96</f>
        <v>Peddi Hanish Kumar</v>
      </c>
      <c r="F96" t="str">
        <f>Jira_RawData!F96</f>
        <v>Closed</v>
      </c>
      <c r="G96" s="4">
        <f>Jira_RawData!K96</f>
        <v>44068.765277777777</v>
      </c>
      <c r="H96" s="4">
        <f>Jira_RawData!G96</f>
        <v>44162.606944444444</v>
      </c>
      <c r="I96" s="10" t="str">
        <f>IF(Jira_RawData!H96=0,"blank",Jira_RawData!H96)</f>
        <v>Moderate</v>
      </c>
      <c r="J96" t="str">
        <f>Jira_RawData!I96</f>
        <v>Medium</v>
      </c>
      <c r="K96" t="str">
        <f>Jira_RawData!M96</f>
        <v>Development</v>
      </c>
      <c r="L96" t="str">
        <f>IF(Jira_RawData!N96=0,"blank",Jira_RawData!N96)</f>
        <v>Application Code Issue</v>
      </c>
      <c r="M96" t="str">
        <f>IF(Jira_RawData!R96=0,"blank",Jira_RawData!R96)</f>
        <v>blank</v>
      </c>
      <c r="N96" t="str">
        <f>IF(ISNA(VLOOKUP(B96,Comments!B:E,2,FALSE)),"",VLOOKUP(B96,Comments!B:E,2,FALSE))</f>
        <v/>
      </c>
      <c r="O96" t="str">
        <f>IF(ISNA(VLOOKUP(B96,Comments!B:E,3,FALSE)),"",VLOOKUP(B96,Comments!B:E,3,FALSE))</f>
        <v/>
      </c>
      <c r="P96" t="str">
        <f t="shared" ca="1" si="3"/>
        <v>GT 62 days</v>
      </c>
      <c r="Q96" t="str">
        <f t="shared" si="4"/>
        <v>Migration</v>
      </c>
      <c r="R96" t="str">
        <f>IF(ISNA(VLOOKUP(B96,Comments!B:E,4,FALSE)),"",VLOOKUP(B96,Comments!B:E,4,FALSE))</f>
        <v/>
      </c>
    </row>
    <row r="97" spans="1:18" x14ac:dyDescent="0.25">
      <c r="A97" t="str">
        <f>Jira_RawData!A97</f>
        <v>Bug</v>
      </c>
      <c r="B97" t="str">
        <f>Jira_RawData!B97</f>
        <v>MIG-2370</v>
      </c>
      <c r="C97" t="str">
        <f>Jira_RawData!C97</f>
        <v>Migrate MCX Staging table STG_MCXWorkItem data into table [db_WKI].[WorkItem] - Records count not matching in Source(57,069) and Target (56,055)</v>
      </c>
      <c r="D97" t="str">
        <f>Jira_RawData!D97</f>
        <v>Vijaya Durga Bonthu</v>
      </c>
      <c r="E97" t="str">
        <f>Jira_RawData!E97</f>
        <v>Vijaya Durga Bonthu</v>
      </c>
      <c r="F97" t="str">
        <f>Jira_RawData!F97</f>
        <v>Closed</v>
      </c>
      <c r="G97" s="4">
        <f>Jira_RawData!K97</f>
        <v>44068.613888888889</v>
      </c>
      <c r="H97" s="4">
        <f>Jira_RawData!G97</f>
        <v>44271.696527777778</v>
      </c>
      <c r="I97" s="10" t="str">
        <f>IF(Jira_RawData!H97=0,"blank",Jira_RawData!H97)</f>
        <v>blank</v>
      </c>
      <c r="J97" t="str">
        <f>Jira_RawData!I97</f>
        <v>Medium</v>
      </c>
      <c r="K97" t="str">
        <f>Jira_RawData!M97</f>
        <v>QA</v>
      </c>
      <c r="L97" t="str">
        <f>IF(Jira_RawData!N97=0,"blank",Jira_RawData!N97)</f>
        <v>Data Issue</v>
      </c>
      <c r="M97" t="str">
        <f>IF(Jira_RawData!R97=0,"blank",Jira_RawData!R97)</f>
        <v>blank</v>
      </c>
      <c r="N97" t="str">
        <f>IF(ISNA(VLOOKUP(B97,Comments!B:E,2,FALSE)),"",VLOOKUP(B97,Comments!B:E,2,FALSE))</f>
        <v/>
      </c>
      <c r="O97" t="str">
        <f>IF(ISNA(VLOOKUP(B97,Comments!B:E,3,FALSE)),"",VLOOKUP(B97,Comments!B:E,3,FALSE))</f>
        <v/>
      </c>
      <c r="P97" t="str">
        <f t="shared" ca="1" si="3"/>
        <v>GT 62 days</v>
      </c>
      <c r="Q97" t="str">
        <f t="shared" si="4"/>
        <v>Migration</v>
      </c>
      <c r="R97" t="str">
        <f>IF(ISNA(VLOOKUP(B97,Comments!B:E,4,FALSE)),"",VLOOKUP(B97,Comments!B:E,4,FALSE))</f>
        <v/>
      </c>
    </row>
    <row r="98" spans="1:18" x14ac:dyDescent="0.25">
      <c r="A98" t="str">
        <f>Jira_RawData!A98</f>
        <v>Bug</v>
      </c>
      <c r="B98" t="str">
        <f>Jira_RawData!B98</f>
        <v>MIG-2368</v>
      </c>
      <c r="C98" t="str">
        <f>Jira_RawData!C98</f>
        <v>Migrate table COMMITTEE data into table [db_MEM].[committee] - Record count is not matching in Source(4641) and Target(4574) and Few records not migrated to Target Database</v>
      </c>
      <c r="D98" t="str">
        <f>Jira_RawData!D98</f>
        <v>Vijaya Durga Bonthu</v>
      </c>
      <c r="E98" t="str">
        <f>Jira_RawData!E98</f>
        <v>Vijaya Durga Bonthu</v>
      </c>
      <c r="F98" t="str">
        <f>Jira_RawData!F98</f>
        <v>Closed</v>
      </c>
      <c r="G98" s="4">
        <f>Jira_RawData!K98</f>
        <v>44068.60833333333</v>
      </c>
      <c r="H98" s="4">
        <f>Jira_RawData!G98</f>
        <v>44162.600694444445</v>
      </c>
      <c r="I98" s="10" t="str">
        <f>IF(Jira_RawData!H98=0,"blank",Jira_RawData!H98)</f>
        <v>blank</v>
      </c>
      <c r="J98" t="str">
        <f>Jira_RawData!I98</f>
        <v>Medium</v>
      </c>
      <c r="K98" t="str">
        <f>Jira_RawData!M98</f>
        <v>QA</v>
      </c>
      <c r="L98" t="str">
        <f>IF(Jira_RawData!N98=0,"blank",Jira_RawData!N98)</f>
        <v>Data Issue</v>
      </c>
      <c r="M98" t="str">
        <f>IF(Jira_RawData!R98=0,"blank",Jira_RawData!R98)</f>
        <v>blank</v>
      </c>
      <c r="N98" t="str">
        <f>IF(ISNA(VLOOKUP(B98,Comments!B:E,2,FALSE)),"",VLOOKUP(B98,Comments!B:E,2,FALSE))</f>
        <v/>
      </c>
      <c r="O98" t="str">
        <f>IF(ISNA(VLOOKUP(B98,Comments!B:E,3,FALSE)),"",VLOOKUP(B98,Comments!B:E,3,FALSE))</f>
        <v/>
      </c>
      <c r="P98" t="str">
        <f t="shared" ca="1" si="3"/>
        <v>GT 62 days</v>
      </c>
      <c r="Q98" t="str">
        <f t="shared" si="4"/>
        <v>Migration</v>
      </c>
      <c r="R98" t="str">
        <f>IF(ISNA(VLOOKUP(B98,Comments!B:E,4,FALSE)),"",VLOOKUP(B98,Comments!B:E,4,FALSE))</f>
        <v/>
      </c>
    </row>
    <row r="99" spans="1:18" x14ac:dyDescent="0.25">
      <c r="A99" t="str">
        <f>Jira_RawData!A99</f>
        <v>Bug</v>
      </c>
      <c r="B99" t="str">
        <f>Jira_RawData!B99</f>
        <v>MIG-2358</v>
      </c>
      <c r="C99" t="str">
        <f>Jira_RawData!C99</f>
        <v>MIG_1708: Duplicate records exists in the Account Division table.</v>
      </c>
      <c r="D99" t="str">
        <f>Jira_RawData!D99</f>
        <v>Peddi Hanish Kumar</v>
      </c>
      <c r="E99" t="str">
        <f>Jira_RawData!E99</f>
        <v>Peddi Hanish Kumar</v>
      </c>
      <c r="F99" t="str">
        <f>Jira_RawData!F99</f>
        <v>Closed</v>
      </c>
      <c r="G99" s="4">
        <f>Jira_RawData!K99</f>
        <v>44067.518055555556</v>
      </c>
      <c r="H99" s="4">
        <f>Jira_RawData!G99</f>
        <v>44162.607638888891</v>
      </c>
      <c r="I99" s="10" t="str">
        <f>IF(Jira_RawData!H99=0,"blank",Jira_RawData!H99)</f>
        <v>Moderate</v>
      </c>
      <c r="J99" t="str">
        <f>Jira_RawData!I99</f>
        <v>High</v>
      </c>
      <c r="K99" t="str">
        <f>Jira_RawData!M99</f>
        <v>Development</v>
      </c>
      <c r="L99" t="str">
        <f>IF(Jira_RawData!N99=0,"blank",Jira_RawData!N99)</f>
        <v>Data Issue</v>
      </c>
      <c r="M99" t="str">
        <f>IF(Jira_RawData!R99=0,"blank",Jira_RawData!R99)</f>
        <v>blank</v>
      </c>
      <c r="N99" t="str">
        <f>IF(ISNA(VLOOKUP(B99,Comments!B:E,2,FALSE)),"",VLOOKUP(B99,Comments!B:E,2,FALSE))</f>
        <v/>
      </c>
      <c r="O99" t="str">
        <f>IF(ISNA(VLOOKUP(B99,Comments!B:E,3,FALSE)),"",VLOOKUP(B99,Comments!B:E,3,FALSE))</f>
        <v/>
      </c>
      <c r="P99" t="str">
        <f t="shared" ca="1" si="3"/>
        <v>GT 62 days</v>
      </c>
      <c r="Q99" t="str">
        <f t="shared" si="4"/>
        <v>Migration</v>
      </c>
      <c r="R99" t="str">
        <f>IF(ISNA(VLOOKUP(B99,Comments!B:E,4,FALSE)),"",VLOOKUP(B99,Comments!B:E,4,FALSE))</f>
        <v/>
      </c>
    </row>
    <row r="100" spans="1:18" x14ac:dyDescent="0.25">
      <c r="A100" t="str">
        <f>Jira_RawData!A100</f>
        <v>Bug</v>
      </c>
      <c r="B100" t="str">
        <f>Jira_RawData!B100</f>
        <v>MIG-2354</v>
      </c>
      <c r="C100" t="str">
        <f>Jira_RawData!C100</f>
        <v>Additional column MiddleName is getting displayed in User table</v>
      </c>
      <c r="D100" t="str">
        <f>Jira_RawData!D100</f>
        <v>Naveen Kumar Dhiviti</v>
      </c>
      <c r="E100" t="str">
        <f>Jira_RawData!E100</f>
        <v>Naveen Kumar Dhiviti</v>
      </c>
      <c r="F100" t="str">
        <f>Jira_RawData!F100</f>
        <v>Closed</v>
      </c>
      <c r="G100" s="4">
        <f>Jira_RawData!K100</f>
        <v>44064.839583333334</v>
      </c>
      <c r="H100" s="4">
        <f>Jira_RawData!G100</f>
        <v>44162.647222222222</v>
      </c>
      <c r="I100" s="10" t="str">
        <f>IF(Jira_RawData!H100=0,"blank",Jira_RawData!H100)</f>
        <v>Moderate</v>
      </c>
      <c r="J100" t="str">
        <f>Jira_RawData!I100</f>
        <v>Medium</v>
      </c>
      <c r="K100" t="str">
        <f>Jira_RawData!M100</f>
        <v>Development</v>
      </c>
      <c r="L100" t="str">
        <f>IF(Jira_RawData!N100=0,"blank",Jira_RawData!N100)</f>
        <v>Application Code Issue</v>
      </c>
      <c r="M100" t="str">
        <f>IF(Jira_RawData!R100=0,"blank",Jira_RawData!R100)</f>
        <v>blank</v>
      </c>
      <c r="N100" t="str">
        <f>IF(ISNA(VLOOKUP(B100,Comments!B:E,2,FALSE)),"",VLOOKUP(B100,Comments!B:E,2,FALSE))</f>
        <v/>
      </c>
      <c r="O100" t="str">
        <f>IF(ISNA(VLOOKUP(B100,Comments!B:E,3,FALSE)),"",VLOOKUP(B100,Comments!B:E,3,FALSE))</f>
        <v/>
      </c>
      <c r="P100" t="str">
        <f t="shared" ca="1" si="3"/>
        <v>GT 62 days</v>
      </c>
      <c r="Q100" t="str">
        <f t="shared" si="4"/>
        <v>Migration</v>
      </c>
      <c r="R100" t="str">
        <f>IF(ISNA(VLOOKUP(B100,Comments!B:E,4,FALSE)),"",VLOOKUP(B100,Comments!B:E,4,FALSE))</f>
        <v/>
      </c>
    </row>
    <row r="101" spans="1:18" x14ac:dyDescent="0.25">
      <c r="A101" t="str">
        <f>Jira_RawData!A101</f>
        <v>Bug</v>
      </c>
      <c r="B101" t="str">
        <f>Jira_RawData!B101</f>
        <v>MIG-2353</v>
      </c>
      <c r="C101" t="str">
        <f>Jira_RawData!C101</f>
        <v>UserID column data is getting displayed with 999,999,999 and comma separated after 3 numeric and is not as per user story MIG-1686</v>
      </c>
      <c r="D101" t="str">
        <f>Jira_RawData!D101</f>
        <v>Naveen Kumar Dhiviti</v>
      </c>
      <c r="E101" t="str">
        <f>Jira_RawData!E101</f>
        <v>Naveen Kumar Dhiviti</v>
      </c>
      <c r="F101" t="str">
        <f>Jira_RawData!F101</f>
        <v>Closed</v>
      </c>
      <c r="G101" s="4">
        <f>Jira_RawData!K101</f>
        <v>44064.838194444441</v>
      </c>
      <c r="H101" s="4">
        <f>Jira_RawData!G101</f>
        <v>44162.647222222222</v>
      </c>
      <c r="I101" s="10" t="str">
        <f>IF(Jira_RawData!H101=0,"blank",Jira_RawData!H101)</f>
        <v>Moderate</v>
      </c>
      <c r="J101" t="str">
        <f>Jira_RawData!I101</f>
        <v>Medium</v>
      </c>
      <c r="K101" t="str">
        <f>Jira_RawData!M101</f>
        <v>Development</v>
      </c>
      <c r="L101" t="str">
        <f>IF(Jira_RawData!N101=0,"blank",Jira_RawData!N101)</f>
        <v>Data Issue</v>
      </c>
      <c r="M101" t="str">
        <f>IF(Jira_RawData!R101=0,"blank",Jira_RawData!R101)</f>
        <v>blank</v>
      </c>
      <c r="N101" t="str">
        <f>IF(ISNA(VLOOKUP(B101,Comments!B:E,2,FALSE)),"",VLOOKUP(B101,Comments!B:E,2,FALSE))</f>
        <v>Waiting for the fix in QA</v>
      </c>
      <c r="O101" t="str">
        <f>IF(ISNA(VLOOKUP(B101,Comments!B:E,3,FALSE)),"",VLOOKUP(B101,Comments!B:E,3,FALSE))</f>
        <v>Current Sprint</v>
      </c>
      <c r="P101" t="str">
        <f t="shared" ca="1" si="3"/>
        <v>GT 62 days</v>
      </c>
      <c r="Q101" t="str">
        <f t="shared" si="4"/>
        <v>Migration</v>
      </c>
      <c r="R101" t="str">
        <f>IF(ISNA(VLOOKUP(B101,Comments!B:E,4,FALSE)),"",VLOOKUP(B101,Comments!B:E,4,FALSE))</f>
        <v>When is this expected to move to "In Testing"</v>
      </c>
    </row>
    <row r="102" spans="1:18" x14ac:dyDescent="0.25">
      <c r="A102" t="str">
        <f>Jira_RawData!A102</f>
        <v>Bug</v>
      </c>
      <c r="B102" t="str">
        <f>Jira_RawData!B102</f>
        <v>MIG-2335</v>
      </c>
      <c r="C102" t="str">
        <f>Jira_RawData!C102</f>
        <v>Migrate table COM_OFFICER data into table [db_MEM].[CommitteeOfficerTitle] -Record count is not matching Table wise and Committee wise</v>
      </c>
      <c r="D102" t="str">
        <f>Jira_RawData!D102</f>
        <v>Vijaya Durga Bonthu</v>
      </c>
      <c r="E102" t="str">
        <f>Jira_RawData!E102</f>
        <v>Vijaya Durga Bonthu</v>
      </c>
      <c r="F102" t="str">
        <f>Jira_RawData!F102</f>
        <v>Closed</v>
      </c>
      <c r="G102" s="4">
        <f>Jira_RawData!K102</f>
        <v>44064.011111111111</v>
      </c>
      <c r="H102" s="4">
        <f>Jira_RawData!G102</f>
        <v>44246.711111111108</v>
      </c>
      <c r="I102" s="10" t="str">
        <f>IF(Jira_RawData!H102=0,"blank",Jira_RawData!H102)</f>
        <v>blank</v>
      </c>
      <c r="J102" t="str">
        <f>Jira_RawData!I102</f>
        <v>Medium</v>
      </c>
      <c r="K102" t="str">
        <f>Jira_RawData!M102</f>
        <v>QA</v>
      </c>
      <c r="L102" t="str">
        <f>IF(Jira_RawData!N102=0,"blank",Jira_RawData!N102)</f>
        <v>Unclear/Incorrect Requirements/Design</v>
      </c>
      <c r="M102" t="str">
        <f>IF(Jira_RawData!R102=0,"blank",Jira_RawData!R102)</f>
        <v>blank</v>
      </c>
      <c r="N102" t="str">
        <f>IF(ISNA(VLOOKUP(B102,Comments!B:E,2,FALSE)),"",VLOOKUP(B102,Comments!B:E,2,FALSE))</f>
        <v/>
      </c>
      <c r="O102" t="str">
        <f>IF(ISNA(VLOOKUP(B102,Comments!B:E,3,FALSE)),"",VLOOKUP(B102,Comments!B:E,3,FALSE))</f>
        <v/>
      </c>
      <c r="P102" t="str">
        <f t="shared" ca="1" si="3"/>
        <v>GT 62 days</v>
      </c>
      <c r="Q102" t="str">
        <f t="shared" si="4"/>
        <v>Migration</v>
      </c>
      <c r="R102" t="str">
        <f>IF(ISNA(VLOOKUP(B102,Comments!B:E,4,FALSE)),"",VLOOKUP(B102,Comments!B:E,4,FALSE))</f>
        <v/>
      </c>
    </row>
    <row r="103" spans="1:18" x14ac:dyDescent="0.25">
      <c r="A103" t="str">
        <f>Jira_RawData!A103</f>
        <v>Bug</v>
      </c>
      <c r="B103" t="str">
        <f>Jira_RawData!B103</f>
        <v>MIG-2333</v>
      </c>
      <c r="C103" t="str">
        <f>Jira_RawData!C103</f>
        <v>Migrate data from [db_RNE].[ClassificationType] for all the Committee data into table [db_MEM].[CommitteeClassificationType] - ClassificationSequence - It should display based on classification type ClassificationSequence value.</v>
      </c>
      <c r="D103" t="str">
        <f>Jira_RawData!D103</f>
        <v>Vijaya Durga Bonthu</v>
      </c>
      <c r="E103" t="str">
        <f>Jira_RawData!E103</f>
        <v>Vijaya Durga Bonthu</v>
      </c>
      <c r="F103" t="str">
        <f>Jira_RawData!F103</f>
        <v>Closed</v>
      </c>
      <c r="G103" s="4">
        <f>Jira_RawData!K103</f>
        <v>44063.95</v>
      </c>
      <c r="H103" s="4">
        <f>Jira_RawData!G103</f>
        <v>44272.599305555559</v>
      </c>
      <c r="I103" s="10" t="str">
        <f>IF(Jira_RawData!H103=0,"blank",Jira_RawData!H103)</f>
        <v>blank</v>
      </c>
      <c r="J103" t="str">
        <f>Jira_RawData!I103</f>
        <v>Medium</v>
      </c>
      <c r="K103" t="str">
        <f>Jira_RawData!M103</f>
        <v>QA</v>
      </c>
      <c r="L103" t="str">
        <f>IF(Jira_RawData!N103=0,"blank",Jira_RawData!N103)</f>
        <v>Data Issue</v>
      </c>
      <c r="M103" t="str">
        <f>IF(Jira_RawData!R103=0,"blank",Jira_RawData!R103)</f>
        <v>blank</v>
      </c>
      <c r="N103" t="str">
        <f>IF(ISNA(VLOOKUP(B103,Comments!B:E,2,FALSE)),"",VLOOKUP(B103,Comments!B:E,2,FALSE))</f>
        <v/>
      </c>
      <c r="O103" t="str">
        <f>IF(ISNA(VLOOKUP(B103,Comments!B:E,3,FALSE)),"",VLOOKUP(B103,Comments!B:E,3,FALSE))</f>
        <v/>
      </c>
      <c r="P103" t="str">
        <f t="shared" ca="1" si="3"/>
        <v>GT 62 days</v>
      </c>
      <c r="Q103" t="str">
        <f t="shared" si="4"/>
        <v>Migration</v>
      </c>
      <c r="R103" t="str">
        <f>IF(ISNA(VLOOKUP(B103,Comments!B:E,4,FALSE)),"",VLOOKUP(B103,Comments!B:E,4,FALSE))</f>
        <v/>
      </c>
    </row>
    <row r="104" spans="1:18" x14ac:dyDescent="0.25">
      <c r="A104" t="str">
        <f>Jira_RawData!A104</f>
        <v>Bug</v>
      </c>
      <c r="B104" t="str">
        <f>Jira_RawData!B104</f>
        <v>MIG-2332</v>
      </c>
      <c r="C104" t="str">
        <f>Jira_RawData!C104</f>
        <v>Migrate data from [db_RNE].[ClassificationType] for all the Committee data into table [db_MEM].[CommitteeClassificationType] - UsedInBalanceRule - Default value will be 1 should be displayed</v>
      </c>
      <c r="D104" t="str">
        <f>Jira_RawData!D104</f>
        <v>Vijaya Durga Bonthu</v>
      </c>
      <c r="E104" t="str">
        <f>Jira_RawData!E104</f>
        <v>Vijaya Durga Bonthu</v>
      </c>
      <c r="F104" t="str">
        <f>Jira_RawData!F104</f>
        <v>Closed</v>
      </c>
      <c r="G104" s="4">
        <f>Jira_RawData!K104</f>
        <v>44063.948611111111</v>
      </c>
      <c r="H104" s="4">
        <f>Jira_RawData!G104</f>
        <v>44272.668749999997</v>
      </c>
      <c r="I104" s="10" t="str">
        <f>IF(Jira_RawData!H104=0,"blank",Jira_RawData!H104)</f>
        <v>blank</v>
      </c>
      <c r="J104" t="str">
        <f>Jira_RawData!I104</f>
        <v>Medium</v>
      </c>
      <c r="K104" t="str">
        <f>Jira_RawData!M104</f>
        <v>QA</v>
      </c>
      <c r="L104" t="str">
        <f>IF(Jira_RawData!N104=0,"blank",Jira_RawData!N104)</f>
        <v>Data Issue</v>
      </c>
      <c r="M104" t="str">
        <f>IF(Jira_RawData!R104=0,"blank",Jira_RawData!R104)</f>
        <v>blank</v>
      </c>
      <c r="N104" t="str">
        <f>IF(ISNA(VLOOKUP(B104,Comments!B:E,2,FALSE)),"",VLOOKUP(B104,Comments!B:E,2,FALSE))</f>
        <v/>
      </c>
      <c r="O104" t="str">
        <f>IF(ISNA(VLOOKUP(B104,Comments!B:E,3,FALSE)),"",VLOOKUP(B104,Comments!B:E,3,FALSE))</f>
        <v/>
      </c>
      <c r="P104" t="str">
        <f t="shared" ca="1" si="3"/>
        <v>GT 62 days</v>
      </c>
      <c r="Q104" t="str">
        <f t="shared" si="4"/>
        <v>Migration</v>
      </c>
      <c r="R104" t="str">
        <f>IF(ISNA(VLOOKUP(B104,Comments!B:E,4,FALSE)),"",VLOOKUP(B104,Comments!B:E,4,FALSE))</f>
        <v/>
      </c>
    </row>
    <row r="105" spans="1:18" x14ac:dyDescent="0.25">
      <c r="A105" t="str">
        <f>Jira_RawData!A105</f>
        <v>Bug</v>
      </c>
      <c r="B105" t="str">
        <f>Jira_RawData!B105</f>
        <v>MIG-2327</v>
      </c>
      <c r="C105" t="str">
        <f>Jira_RawData!C105</f>
        <v>Migrate table COMMITTEE data into table [db_MEM].[CommitteeMeetingSequence] - Independent meeting data is not migrated to MCS2</v>
      </c>
      <c r="D105" t="str">
        <f>Jira_RawData!D105</f>
        <v>Vijaya Durga Bonthu</v>
      </c>
      <c r="E105" t="str">
        <f>Jira_RawData!E105</f>
        <v>Vijaya Durga Bonthu</v>
      </c>
      <c r="F105" t="str">
        <f>Jira_RawData!F105</f>
        <v>Closed</v>
      </c>
      <c r="G105" s="4">
        <f>Jira_RawData!K105</f>
        <v>44063.753472222219</v>
      </c>
      <c r="H105" s="4">
        <f>Jira_RawData!G105</f>
        <v>44272.589583333334</v>
      </c>
      <c r="I105" s="10" t="str">
        <f>IF(Jira_RawData!H105=0,"blank",Jira_RawData!H105)</f>
        <v>blank</v>
      </c>
      <c r="J105" t="str">
        <f>Jira_RawData!I105</f>
        <v>Medium</v>
      </c>
      <c r="K105" t="str">
        <f>Jira_RawData!M105</f>
        <v>QA</v>
      </c>
      <c r="L105" t="str">
        <f>IF(Jira_RawData!N105=0,"blank",Jira_RawData!N105)</f>
        <v>Data Issue</v>
      </c>
      <c r="M105" t="str">
        <f>IF(Jira_RawData!R105=0,"blank",Jira_RawData!R105)</f>
        <v>blank</v>
      </c>
      <c r="N105" t="str">
        <f>IF(ISNA(VLOOKUP(B105,Comments!B:E,2,FALSE)),"",VLOOKUP(B105,Comments!B:E,2,FALSE))</f>
        <v/>
      </c>
      <c r="O105" t="str">
        <f>IF(ISNA(VLOOKUP(B105,Comments!B:E,3,FALSE)),"",VLOOKUP(B105,Comments!B:E,3,FALSE))</f>
        <v/>
      </c>
      <c r="P105" t="str">
        <f t="shared" ca="1" si="3"/>
        <v>GT 62 days</v>
      </c>
      <c r="Q105" t="str">
        <f t="shared" si="4"/>
        <v>Migration</v>
      </c>
      <c r="R105" t="str">
        <f>IF(ISNA(VLOOKUP(B105,Comments!B:E,4,FALSE)),"",VLOOKUP(B105,Comments!B:E,4,FALSE))</f>
        <v/>
      </c>
    </row>
    <row r="106" spans="1:18" x14ac:dyDescent="0.25">
      <c r="A106" t="str">
        <f>Jira_RawData!A106</f>
        <v>Bug</v>
      </c>
      <c r="B106" t="str">
        <f>Jira_RawData!B106</f>
        <v>MIG-2300</v>
      </c>
      <c r="C106" t="str">
        <f>Jira_RawData!C106</f>
        <v>Migrate table STUDENT_APPLICATION data into table [db_MEM].[StudentApplication] - Record count is not matching for Source(38132) and Target tables(38112)</v>
      </c>
      <c r="D106" t="str">
        <f>Jira_RawData!D106</f>
        <v>Vijaya Durga Bonthu</v>
      </c>
      <c r="E106" t="str">
        <f>Jira_RawData!E106</f>
        <v>Vijaya Durga Bonthu</v>
      </c>
      <c r="F106" t="str">
        <f>Jira_RawData!F106</f>
        <v>Closed</v>
      </c>
      <c r="G106" s="4">
        <f>Jira_RawData!K106</f>
        <v>44063.011111111111</v>
      </c>
      <c r="H106" s="4">
        <f>Jira_RawData!G106</f>
        <v>44246.712500000001</v>
      </c>
      <c r="I106" s="10" t="str">
        <f>IF(Jira_RawData!H106=0,"blank",Jira_RawData!H106)</f>
        <v>blank</v>
      </c>
      <c r="J106" t="str">
        <f>Jira_RawData!I106</f>
        <v>Medium</v>
      </c>
      <c r="K106" t="str">
        <f>Jira_RawData!M106</f>
        <v>QA</v>
      </c>
      <c r="L106" t="str">
        <f>IF(Jira_RawData!N106=0,"blank",Jira_RawData!N106)</f>
        <v>Data Issue</v>
      </c>
      <c r="M106" t="str">
        <f>IF(Jira_RawData!R106=0,"blank",Jira_RawData!R106)</f>
        <v>blank</v>
      </c>
      <c r="N106" t="str">
        <f>IF(ISNA(VLOOKUP(B106,Comments!B:E,2,FALSE)),"",VLOOKUP(B106,Comments!B:E,2,FALSE))</f>
        <v/>
      </c>
      <c r="O106" t="str">
        <f>IF(ISNA(VLOOKUP(B106,Comments!B:E,3,FALSE)),"",VLOOKUP(B106,Comments!B:E,3,FALSE))</f>
        <v/>
      </c>
      <c r="P106" t="str">
        <f t="shared" ca="1" si="3"/>
        <v>GT 62 days</v>
      </c>
      <c r="Q106" t="str">
        <f t="shared" si="4"/>
        <v>Migration</v>
      </c>
      <c r="R106" t="str">
        <f>IF(ISNA(VLOOKUP(B106,Comments!B:E,4,FALSE)),"",VLOOKUP(B106,Comments!B:E,4,FALSE))</f>
        <v/>
      </c>
    </row>
    <row r="107" spans="1:18" x14ac:dyDescent="0.25">
      <c r="A107" t="str">
        <f>Jira_RawData!A107</f>
        <v>Bug</v>
      </c>
      <c r="B107" t="str">
        <f>Jira_RawData!B107</f>
        <v>MIG-2298</v>
      </c>
      <c r="C107" t="str">
        <f>Jira_RawData!C107</f>
        <v>Migrate table STATE_TAX data into table [db_MEM].[MemberStateTax] - Record is not matching in Source(14429) and Target(13357) tables</v>
      </c>
      <c r="D107" t="str">
        <f>Jira_RawData!D107</f>
        <v>Vijaya Durga Bonthu</v>
      </c>
      <c r="E107" t="str">
        <f>Jira_RawData!E107</f>
        <v>Vijaya Durga Bonthu</v>
      </c>
      <c r="F107" t="str">
        <f>Jira_RawData!F107</f>
        <v>Closed</v>
      </c>
      <c r="G107" s="4">
        <f>Jira_RawData!K107</f>
        <v>44063.009722222225</v>
      </c>
      <c r="H107" s="4">
        <f>Jira_RawData!G107</f>
        <v>44162.600694444445</v>
      </c>
      <c r="I107" s="10" t="str">
        <f>IF(Jira_RawData!H107=0,"blank",Jira_RawData!H107)</f>
        <v>blank</v>
      </c>
      <c r="J107" t="str">
        <f>Jira_RawData!I107</f>
        <v>Medium</v>
      </c>
      <c r="K107" t="str">
        <f>Jira_RawData!M107</f>
        <v>QA</v>
      </c>
      <c r="L107" t="str">
        <f>IF(Jira_RawData!N107=0,"blank",Jira_RawData!N107)</f>
        <v>Data Issue</v>
      </c>
      <c r="M107" t="str">
        <f>IF(Jira_RawData!R107=0,"blank",Jira_RawData!R107)</f>
        <v>blank</v>
      </c>
      <c r="N107" t="str">
        <f>IF(ISNA(VLOOKUP(B107,Comments!B:E,2,FALSE)),"",VLOOKUP(B107,Comments!B:E,2,FALSE))</f>
        <v/>
      </c>
      <c r="O107" t="str">
        <f>IF(ISNA(VLOOKUP(B107,Comments!B:E,3,FALSE)),"",VLOOKUP(B107,Comments!B:E,3,FALSE))</f>
        <v/>
      </c>
      <c r="P107" t="str">
        <f t="shared" ca="1" si="3"/>
        <v>GT 62 days</v>
      </c>
      <c r="Q107" t="str">
        <f t="shared" si="4"/>
        <v>Migration</v>
      </c>
      <c r="R107" t="str">
        <f>IF(ISNA(VLOOKUP(B107,Comments!B:E,4,FALSE)),"",VLOOKUP(B107,Comments!B:E,4,FALSE))</f>
        <v/>
      </c>
    </row>
    <row r="108" spans="1:18" x14ac:dyDescent="0.25">
      <c r="A108" t="str">
        <f>Jira_RawData!A108</f>
        <v>Bug</v>
      </c>
      <c r="B108" t="str">
        <f>Jira_RawData!B108</f>
        <v>MIG-2296</v>
      </c>
      <c r="C108" t="str">
        <f>Jira_RawData!C108</f>
        <v>Migrate table MCS_MEMBERS data into table [db_MEM].[MemberDetail] - Record count is not matching in source(1,27,396) and Target(1,27,393)</v>
      </c>
      <c r="D108" t="str">
        <f>Jira_RawData!D108</f>
        <v>Vijaya Durga Bonthu</v>
      </c>
      <c r="E108" t="str">
        <f>Jira_RawData!E108</f>
        <v>Vijaya Durga Bonthu</v>
      </c>
      <c r="F108" t="str">
        <f>Jira_RawData!F108</f>
        <v>Closed</v>
      </c>
      <c r="G108" s="4">
        <f>Jira_RawData!K108</f>
        <v>44063.006944444445</v>
      </c>
      <c r="H108" s="4">
        <f>Jira_RawData!G108</f>
        <v>44162.600694444445</v>
      </c>
      <c r="I108" s="10" t="str">
        <f>IF(Jira_RawData!H108=0,"blank",Jira_RawData!H108)</f>
        <v>blank</v>
      </c>
      <c r="J108" t="str">
        <f>Jira_RawData!I108</f>
        <v>Medium</v>
      </c>
      <c r="K108" t="str">
        <f>Jira_RawData!M108</f>
        <v>QA</v>
      </c>
      <c r="L108" t="str">
        <f>IF(Jira_RawData!N108=0,"blank",Jira_RawData!N108)</f>
        <v>Data Issue</v>
      </c>
      <c r="M108" t="str">
        <f>IF(Jira_RawData!R108=0,"blank",Jira_RawData!R108)</f>
        <v>blank</v>
      </c>
      <c r="N108" t="str">
        <f>IF(ISNA(VLOOKUP(B108,Comments!B:E,2,FALSE)),"",VLOOKUP(B108,Comments!B:E,2,FALSE))</f>
        <v/>
      </c>
      <c r="O108" t="str">
        <f>IF(ISNA(VLOOKUP(B108,Comments!B:E,3,FALSE)),"",VLOOKUP(B108,Comments!B:E,3,FALSE))</f>
        <v/>
      </c>
      <c r="P108" t="str">
        <f t="shared" ca="1" si="3"/>
        <v>GT 62 days</v>
      </c>
      <c r="Q108" t="str">
        <f t="shared" si="4"/>
        <v>Migration</v>
      </c>
      <c r="R108" t="str">
        <f>IF(ISNA(VLOOKUP(B108,Comments!B:E,4,FALSE)),"",VLOOKUP(B108,Comments!B:E,4,FALSE))</f>
        <v/>
      </c>
    </row>
    <row r="109" spans="1:18" x14ac:dyDescent="0.25">
      <c r="A109" t="str">
        <f>Jira_RawData!A109</f>
        <v>Bug</v>
      </c>
      <c r="B109" t="str">
        <f>Jira_RawData!B109</f>
        <v>MIG-2294</v>
      </c>
      <c r="C109" t="str">
        <f>Jira_RawData!C109</f>
        <v>Migrate table NAMES data into table [db_MEM].[MemberDetail] - Record count is not matching in Source(1,27,840) and Target(1,27,393)</v>
      </c>
      <c r="D109" t="str">
        <f>Jira_RawData!D109</f>
        <v>Vijaya Durga Bonthu</v>
      </c>
      <c r="E109" t="str">
        <f>Jira_RawData!E109</f>
        <v>Vijaya Durga Bonthu</v>
      </c>
      <c r="F109" t="str">
        <f>Jira_RawData!F109</f>
        <v>Closed</v>
      </c>
      <c r="G109" s="4">
        <f>Jira_RawData!K109</f>
        <v>44063.004861111112</v>
      </c>
      <c r="H109" s="4">
        <f>Jira_RawData!G109</f>
        <v>44083.650694444441</v>
      </c>
      <c r="I109" s="10" t="str">
        <f>IF(Jira_RawData!H109=0,"blank",Jira_RawData!H109)</f>
        <v>blank</v>
      </c>
      <c r="J109" t="str">
        <f>Jira_RawData!I109</f>
        <v>Medium</v>
      </c>
      <c r="K109">
        <f>Jira_RawData!M109</f>
        <v>0</v>
      </c>
      <c r="L109" t="str">
        <f>IF(Jira_RawData!N109=0,"blank",Jira_RawData!N109)</f>
        <v>Data Issue</v>
      </c>
      <c r="M109" t="str">
        <f>IF(Jira_RawData!R109=0,"blank",Jira_RawData!R109)</f>
        <v>blank</v>
      </c>
      <c r="N109" t="str">
        <f>IF(ISNA(VLOOKUP(B109,Comments!B:E,2,FALSE)),"",VLOOKUP(B109,Comments!B:E,2,FALSE))</f>
        <v/>
      </c>
      <c r="O109" t="str">
        <f>IF(ISNA(VLOOKUP(B109,Comments!B:E,3,FALSE)),"",VLOOKUP(B109,Comments!B:E,3,FALSE))</f>
        <v/>
      </c>
      <c r="P109" t="str">
        <f t="shared" ca="1" si="3"/>
        <v>GT 62 days</v>
      </c>
      <c r="Q109" t="str">
        <f t="shared" si="4"/>
        <v>Migration</v>
      </c>
      <c r="R109" t="str">
        <f>IF(ISNA(VLOOKUP(B109,Comments!B:E,4,FALSE)),"",VLOOKUP(B109,Comments!B:E,4,FALSE))</f>
        <v/>
      </c>
    </row>
    <row r="110" spans="1:18" x14ac:dyDescent="0.25">
      <c r="A110" t="str">
        <f>Jira_RawData!A110</f>
        <v>Bug</v>
      </c>
      <c r="B110" t="str">
        <f>Jira_RawData!B110</f>
        <v>MIG-2293</v>
      </c>
      <c r="C110" t="str">
        <f>Jira_RawData!C110</f>
        <v xml:space="preserve">Migrate table NAMES data into table [db_MEM].[MemberDetail] - LastTransactionDate column displayed as 'Null' for those records having '200' in the source column </v>
      </c>
      <c r="D110" t="str">
        <f>Jira_RawData!D110</f>
        <v>Vijaya Durga Bonthu</v>
      </c>
      <c r="E110" t="str">
        <f>Jira_RawData!E110</f>
        <v>Vijaya Durga Bonthu</v>
      </c>
      <c r="F110" t="str">
        <f>Jira_RawData!F110</f>
        <v>Closed</v>
      </c>
      <c r="G110" s="4">
        <f>Jira_RawData!K110</f>
        <v>44063.003472222219</v>
      </c>
      <c r="H110" s="4">
        <f>Jira_RawData!G110</f>
        <v>44272.586111111108</v>
      </c>
      <c r="I110" s="10" t="str">
        <f>IF(Jira_RawData!H110=0,"blank",Jira_RawData!H110)</f>
        <v>blank</v>
      </c>
      <c r="J110" t="str">
        <f>Jira_RawData!I110</f>
        <v>Medium</v>
      </c>
      <c r="K110" t="str">
        <f>Jira_RawData!M110</f>
        <v>QA</v>
      </c>
      <c r="L110" t="str">
        <f>IF(Jira_RawData!N110=0,"blank",Jira_RawData!N110)</f>
        <v>Data Issue</v>
      </c>
      <c r="M110" t="str">
        <f>IF(Jira_RawData!R110=0,"blank",Jira_RawData!R110)</f>
        <v>blank</v>
      </c>
      <c r="N110" t="str">
        <f>IF(ISNA(VLOOKUP(B110,Comments!B:E,2,FALSE)),"",VLOOKUP(B110,Comments!B:E,2,FALSE))</f>
        <v/>
      </c>
      <c r="O110" t="str">
        <f>IF(ISNA(VLOOKUP(B110,Comments!B:E,3,FALSE)),"",VLOOKUP(B110,Comments!B:E,3,FALSE))</f>
        <v/>
      </c>
      <c r="P110" t="str">
        <f t="shared" ca="1" si="3"/>
        <v>GT 62 days</v>
      </c>
      <c r="Q110" t="str">
        <f t="shared" si="4"/>
        <v>Migration</v>
      </c>
      <c r="R110" t="str">
        <f>IF(ISNA(VLOOKUP(B110,Comments!B:E,4,FALSE)),"",VLOOKUP(B110,Comments!B:E,4,FALSE))</f>
        <v/>
      </c>
    </row>
    <row r="111" spans="1:18" x14ac:dyDescent="0.25">
      <c r="A111" t="str">
        <f>Jira_RawData!A111</f>
        <v>Bug</v>
      </c>
      <c r="B111" t="str">
        <f>Jira_RawData!B111</f>
        <v>MIG-2279</v>
      </c>
      <c r="C111" t="str">
        <f>Jira_RawData!C111</f>
        <v>ClassCode data is not mapped correctly in Source EBS with Target Staging 2 and is not as per User story MIG-1684</v>
      </c>
      <c r="D111" t="str">
        <f>Jira_RawData!D111</f>
        <v>Naveen Kumar Dhiviti</v>
      </c>
      <c r="E111" t="str">
        <f>Jira_RawData!E111</f>
        <v>Naveen Kumar Dhiviti</v>
      </c>
      <c r="F111" t="str">
        <f>Jira_RawData!F111</f>
        <v>Closed</v>
      </c>
      <c r="G111" s="4">
        <f>Jira_RawData!K111</f>
        <v>44062.613888888889</v>
      </c>
      <c r="H111" s="4">
        <f>Jira_RawData!G111</f>
        <v>44162.645833333336</v>
      </c>
      <c r="I111" s="10" t="str">
        <f>IF(Jira_RawData!H111=0,"blank",Jira_RawData!H111)</f>
        <v>Major</v>
      </c>
      <c r="J111" t="str">
        <f>Jira_RawData!I111</f>
        <v>High</v>
      </c>
      <c r="K111" t="str">
        <f>Jira_RawData!M111</f>
        <v>Development</v>
      </c>
      <c r="L111" t="str">
        <f>IF(Jira_RawData!N111=0,"blank",Jira_RawData!N111)</f>
        <v>Data Issue</v>
      </c>
      <c r="M111" t="str">
        <f>IF(Jira_RawData!R111=0,"blank",Jira_RawData!R111)</f>
        <v>blank</v>
      </c>
      <c r="N111" t="str">
        <f>IF(ISNA(VLOOKUP(B111,Comments!B:E,2,FALSE)),"",VLOOKUP(B111,Comments!B:E,2,FALSE))</f>
        <v/>
      </c>
      <c r="O111" t="str">
        <f>IF(ISNA(VLOOKUP(B111,Comments!B:E,3,FALSE)),"",VLOOKUP(B111,Comments!B:E,3,FALSE))</f>
        <v/>
      </c>
      <c r="P111" t="str">
        <f t="shared" ca="1" si="3"/>
        <v>GT 62 days</v>
      </c>
      <c r="Q111" t="str">
        <f t="shared" si="4"/>
        <v>Migration</v>
      </c>
      <c r="R111" t="str">
        <f>IF(ISNA(VLOOKUP(B111,Comments!B:E,4,FALSE)),"",VLOOKUP(B111,Comments!B:E,4,FALSE))</f>
        <v/>
      </c>
    </row>
    <row r="112" spans="1:18" x14ac:dyDescent="0.25">
      <c r="A112" t="str">
        <f>Jira_RawData!A112</f>
        <v>Bug</v>
      </c>
      <c r="B112" t="str">
        <f>Jira_RawData!B112</f>
        <v>MIG-2269</v>
      </c>
      <c r="C112" t="str">
        <f>Jira_RawData!C112</f>
        <v xml:space="preserve">TenantAddress table is not getting displayed with data for validating User story MIG-1900 </v>
      </c>
      <c r="D112" t="str">
        <f>Jira_RawData!D112</f>
        <v>Naveen Kumar Dhiviti</v>
      </c>
      <c r="E112" t="str">
        <f>Jira_RawData!E112</f>
        <v>Naveen Kumar Dhiviti</v>
      </c>
      <c r="F112" t="str">
        <f>Jira_RawData!F112</f>
        <v>Closed</v>
      </c>
      <c r="G112" s="4">
        <f>Jira_RawData!K112</f>
        <v>44061.660416666666</v>
      </c>
      <c r="H112" s="4">
        <f>Jira_RawData!G112</f>
        <v>44162.646527777775</v>
      </c>
      <c r="I112" s="10" t="str">
        <f>IF(Jira_RawData!H112=0,"blank",Jira_RawData!H112)</f>
        <v>Major</v>
      </c>
      <c r="J112" t="str">
        <f>Jira_RawData!I112</f>
        <v>High</v>
      </c>
      <c r="K112" t="str">
        <f>Jira_RawData!M112</f>
        <v>Development</v>
      </c>
      <c r="L112" t="str">
        <f>IF(Jira_RawData!N112=0,"blank",Jira_RawData!N112)</f>
        <v>Data Issue</v>
      </c>
      <c r="M112" t="str">
        <f>IF(Jira_RawData!R112=0,"blank",Jira_RawData!R112)</f>
        <v>blank</v>
      </c>
      <c r="N112" t="str">
        <f>IF(ISNA(VLOOKUP(B112,Comments!B:E,2,FALSE)),"",VLOOKUP(B112,Comments!B:E,2,FALSE))</f>
        <v/>
      </c>
      <c r="O112" t="str">
        <f>IF(ISNA(VLOOKUP(B112,Comments!B:E,3,FALSE)),"",VLOOKUP(B112,Comments!B:E,3,FALSE))</f>
        <v/>
      </c>
      <c r="P112" t="str">
        <f t="shared" ca="1" si="3"/>
        <v>GT 62 days</v>
      </c>
      <c r="Q112" t="str">
        <f t="shared" si="4"/>
        <v>Migration</v>
      </c>
      <c r="R112" t="str">
        <f>IF(ISNA(VLOOKUP(B112,Comments!B:E,4,FALSE)),"",VLOOKUP(B112,Comments!B:E,4,FALSE))</f>
        <v/>
      </c>
    </row>
    <row r="113" spans="1:18" x14ac:dyDescent="0.25">
      <c r="A113" t="str">
        <f>Jira_RawData!A113</f>
        <v>Bug</v>
      </c>
      <c r="B113" t="str">
        <f>Jira_RawData!B113</f>
        <v>MIG-2267</v>
      </c>
      <c r="C113" t="str">
        <f>Jira_RawData!C113</f>
        <v>Tenant Name in Confluence page is mapped to TenantCode in DB and is not as per User story MIG-1902</v>
      </c>
      <c r="D113" t="str">
        <f>Jira_RawData!D113</f>
        <v>Naveen Kumar Dhiviti</v>
      </c>
      <c r="E113" t="str">
        <f>Jira_RawData!E113</f>
        <v>Naveen Kumar Dhiviti</v>
      </c>
      <c r="F113" t="str">
        <f>Jira_RawData!F113</f>
        <v>Closed</v>
      </c>
      <c r="G113" s="4">
        <f>Jira_RawData!K113</f>
        <v>44061.654166666667</v>
      </c>
      <c r="H113" s="4">
        <f>Jira_RawData!G113</f>
        <v>44162.648611111108</v>
      </c>
      <c r="I113" s="10" t="str">
        <f>IF(Jira_RawData!H113=0,"blank",Jira_RawData!H113)</f>
        <v>Minor</v>
      </c>
      <c r="J113" t="str">
        <f>Jira_RawData!I113</f>
        <v>Low</v>
      </c>
      <c r="K113">
        <f>Jira_RawData!M113</f>
        <v>0</v>
      </c>
      <c r="L113" t="str">
        <f>IF(Jira_RawData!N113=0,"blank",Jira_RawData!N113)</f>
        <v>Unclear/Incorrect Requirements/Design</v>
      </c>
      <c r="M113" t="str">
        <f>IF(Jira_RawData!R113=0,"blank",Jira_RawData!R113)</f>
        <v>blank</v>
      </c>
      <c r="N113" t="str">
        <f>IF(ISNA(VLOOKUP(B113,Comments!B:E,2,FALSE)),"",VLOOKUP(B113,Comments!B:E,2,FALSE))</f>
        <v/>
      </c>
      <c r="O113" t="str">
        <f>IF(ISNA(VLOOKUP(B113,Comments!B:E,3,FALSE)),"",VLOOKUP(B113,Comments!B:E,3,FALSE))</f>
        <v/>
      </c>
      <c r="P113" t="str">
        <f t="shared" ca="1" si="3"/>
        <v>GT 62 days</v>
      </c>
      <c r="Q113" t="str">
        <f t="shared" si="4"/>
        <v>Migration</v>
      </c>
      <c r="R113" t="str">
        <f>IF(ISNA(VLOOKUP(B113,Comments!B:E,4,FALSE)),"",VLOOKUP(B113,Comments!B:E,4,FALSE))</f>
        <v/>
      </c>
    </row>
    <row r="114" spans="1:18" x14ac:dyDescent="0.25">
      <c r="A114" t="str">
        <f>Jira_RawData!A114</f>
        <v>Bug</v>
      </c>
      <c r="B114" t="str">
        <f>Jira_RawData!B114</f>
        <v>MIG-2266</v>
      </c>
      <c r="C114" t="str">
        <f>Jira_RawData!C114</f>
        <v>Data column is getting displayed with text null, should be blank and it is not as per User story MIG-2131</v>
      </c>
      <c r="D114" t="str">
        <f>Jira_RawData!D114</f>
        <v>Naveen Kumar Dhiviti</v>
      </c>
      <c r="E114" t="str">
        <f>Jira_RawData!E114</f>
        <v>Naveen Kumar Dhiviti</v>
      </c>
      <c r="F114" t="str">
        <f>Jira_RawData!F114</f>
        <v>Closed</v>
      </c>
      <c r="G114" s="4">
        <f>Jira_RawData!K114</f>
        <v>44061.633333333331</v>
      </c>
      <c r="H114" s="4">
        <f>Jira_RawData!G114</f>
        <v>44162.647916666669</v>
      </c>
      <c r="I114" s="10" t="str">
        <f>IF(Jira_RawData!H114=0,"blank",Jira_RawData!H114)</f>
        <v>Major</v>
      </c>
      <c r="J114" t="str">
        <f>Jira_RawData!I114</f>
        <v>Medium</v>
      </c>
      <c r="K114" t="str">
        <f>Jira_RawData!M114</f>
        <v>Development</v>
      </c>
      <c r="L114" t="str">
        <f>IF(Jira_RawData!N114=0,"blank",Jira_RawData!N114)</f>
        <v>Data Issue</v>
      </c>
      <c r="M114" t="str">
        <f>IF(Jira_RawData!R114=0,"blank",Jira_RawData!R114)</f>
        <v>blank</v>
      </c>
      <c r="N114" t="str">
        <f>IF(ISNA(VLOOKUP(B114,Comments!B:E,2,FALSE)),"",VLOOKUP(B114,Comments!B:E,2,FALSE))</f>
        <v/>
      </c>
      <c r="O114" t="str">
        <f>IF(ISNA(VLOOKUP(B114,Comments!B:E,3,FALSE)),"",VLOOKUP(B114,Comments!B:E,3,FALSE))</f>
        <v/>
      </c>
      <c r="P114" t="str">
        <f t="shared" ca="1" si="3"/>
        <v>GT 62 days</v>
      </c>
      <c r="Q114" t="str">
        <f t="shared" si="4"/>
        <v>Migration</v>
      </c>
      <c r="R114" t="str">
        <f>IF(ISNA(VLOOKUP(B114,Comments!B:E,4,FALSE)),"",VLOOKUP(B114,Comments!B:E,4,FALSE))</f>
        <v/>
      </c>
    </row>
    <row r="115" spans="1:18" x14ac:dyDescent="0.25">
      <c r="A115" t="str">
        <f>Jira_RawData!A115</f>
        <v>Bug</v>
      </c>
      <c r="B115" t="str">
        <f>Jira_RawData!B115</f>
        <v>MIG-2208</v>
      </c>
      <c r="C115" t="str">
        <f>Jira_RawData!C115</f>
        <v>TenantID and TenantAddressID are not in sync as per the User story MIG-1900, TenantAddress Confluence page</v>
      </c>
      <c r="D115" t="str">
        <f>Jira_RawData!D115</f>
        <v>Naveen Kumar Dhiviti</v>
      </c>
      <c r="E115" t="str">
        <f>Jira_RawData!E115</f>
        <v>Naveen Kumar Dhiviti</v>
      </c>
      <c r="F115" t="str">
        <f>Jira_RawData!F115</f>
        <v>Closed</v>
      </c>
      <c r="G115" s="4">
        <f>Jira_RawData!K115</f>
        <v>44056.554166666669</v>
      </c>
      <c r="H115" s="4">
        <f>Jira_RawData!G115</f>
        <v>44162.647916666669</v>
      </c>
      <c r="I115" s="10" t="str">
        <f>IF(Jira_RawData!H115=0,"blank",Jira_RawData!H115)</f>
        <v>Moderate</v>
      </c>
      <c r="J115" t="str">
        <f>Jira_RawData!I115</f>
        <v>Medium</v>
      </c>
      <c r="K115" t="str">
        <f>Jira_RawData!M115</f>
        <v>Development</v>
      </c>
      <c r="L115" t="str">
        <f>IF(Jira_RawData!N115=0,"blank",Jira_RawData!N115)</f>
        <v>Application Code Issue</v>
      </c>
      <c r="M115" t="str">
        <f>IF(Jira_RawData!R115=0,"blank",Jira_RawData!R115)</f>
        <v>blank</v>
      </c>
      <c r="N115" t="str">
        <f>IF(ISNA(VLOOKUP(B115,Comments!B:E,2,FALSE)),"",VLOOKUP(B115,Comments!B:E,2,FALSE))</f>
        <v/>
      </c>
      <c r="O115" t="str">
        <f>IF(ISNA(VLOOKUP(B115,Comments!B:E,3,FALSE)),"",VLOOKUP(B115,Comments!B:E,3,FALSE))</f>
        <v/>
      </c>
      <c r="P115" t="str">
        <f t="shared" ca="1" si="3"/>
        <v>GT 62 days</v>
      </c>
      <c r="Q115" t="str">
        <f t="shared" si="4"/>
        <v>Migration</v>
      </c>
      <c r="R115" t="str">
        <f>IF(ISNA(VLOOKUP(B115,Comments!B:E,4,FALSE)),"",VLOOKUP(B115,Comments!B:E,4,FALSE))</f>
        <v/>
      </c>
    </row>
    <row r="116" spans="1:18" x14ac:dyDescent="0.25">
      <c r="A116" t="str">
        <f>Jira_RawData!A116</f>
        <v>Bug</v>
      </c>
      <c r="B116" t="str">
        <f>Jira_RawData!B116</f>
        <v>MIG-2186</v>
      </c>
      <c r="C116" t="str">
        <f>Jira_RawData!C116</f>
        <v>Target table name should be  'AccountGroup' as per the User Story but in the DB it is named as 'Reseller'</v>
      </c>
      <c r="D116" t="str">
        <f>Jira_RawData!D116</f>
        <v>Peddi Hanish Kumar</v>
      </c>
      <c r="E116" t="str">
        <f>Jira_RawData!E116</f>
        <v>Peddi Hanish Kumar</v>
      </c>
      <c r="F116" t="str">
        <f>Jira_RawData!F116</f>
        <v>Closed</v>
      </c>
      <c r="G116" s="4">
        <f>Jira_RawData!K116</f>
        <v>44054.736805555556</v>
      </c>
      <c r="H116" s="4">
        <f>Jira_RawData!G116</f>
        <v>44162.607638888891</v>
      </c>
      <c r="I116" s="10" t="str">
        <f>IF(Jira_RawData!H116=0,"blank",Jira_RawData!H116)</f>
        <v>Moderate</v>
      </c>
      <c r="J116" t="str">
        <f>Jira_RawData!I116</f>
        <v>Medium</v>
      </c>
      <c r="K116">
        <f>Jira_RawData!M116</f>
        <v>0</v>
      </c>
      <c r="L116" t="str">
        <f>IF(Jira_RawData!N116=0,"blank",Jira_RawData!N116)</f>
        <v>Application Code Issue</v>
      </c>
      <c r="M116" t="str">
        <f>IF(Jira_RawData!R116=0,"blank",Jira_RawData!R116)</f>
        <v>blank</v>
      </c>
      <c r="N116" t="str">
        <f>IF(ISNA(VLOOKUP(B116,Comments!B:E,2,FALSE)),"",VLOOKUP(B116,Comments!B:E,2,FALSE))</f>
        <v/>
      </c>
      <c r="O116" t="str">
        <f>IF(ISNA(VLOOKUP(B116,Comments!B:E,3,FALSE)),"",VLOOKUP(B116,Comments!B:E,3,FALSE))</f>
        <v/>
      </c>
      <c r="P116" t="str">
        <f t="shared" ca="1" si="3"/>
        <v>GT 62 days</v>
      </c>
      <c r="Q116" t="str">
        <f t="shared" si="4"/>
        <v>Migration</v>
      </c>
      <c r="R116" t="str">
        <f>IF(ISNA(VLOOKUP(B116,Comments!B:E,4,FALSE)),"",VLOOKUP(B116,Comments!B:E,4,FALSE))</f>
        <v/>
      </c>
    </row>
    <row r="117" spans="1:18" x14ac:dyDescent="0.25">
      <c r="A117" t="str">
        <f>Jira_RawData!A117</f>
        <v>Bug</v>
      </c>
      <c r="B117" t="str">
        <f>Jira_RawData!B117</f>
        <v>MIG-2185</v>
      </c>
      <c r="C117" t="str">
        <f>Jira_RawData!C117</f>
        <v>Data and count mismatch between the database and the User story data - 1716</v>
      </c>
      <c r="D117" t="str">
        <f>Jira_RawData!D117</f>
        <v>Peddi Hanish Kumar</v>
      </c>
      <c r="E117" t="str">
        <f>Jira_RawData!E117</f>
        <v>Peddi Hanish Kumar</v>
      </c>
      <c r="F117" t="str">
        <f>Jira_RawData!F117</f>
        <v>Closed</v>
      </c>
      <c r="G117" s="4">
        <f>Jira_RawData!K117</f>
        <v>44054.73333333333</v>
      </c>
      <c r="H117" s="4">
        <f>Jira_RawData!G117</f>
        <v>44162.607638888891</v>
      </c>
      <c r="I117" s="10" t="str">
        <f>IF(Jira_RawData!H117=0,"blank",Jira_RawData!H117)</f>
        <v>Moderate</v>
      </c>
      <c r="J117" t="str">
        <f>Jira_RawData!I117</f>
        <v>Medium</v>
      </c>
      <c r="K117">
        <f>Jira_RawData!M117</f>
        <v>0</v>
      </c>
      <c r="L117" t="str">
        <f>IF(Jira_RawData!N117=0,"blank",Jira_RawData!N117)</f>
        <v>Data Issue</v>
      </c>
      <c r="M117" t="str">
        <f>IF(Jira_RawData!R117=0,"blank",Jira_RawData!R117)</f>
        <v>blank</v>
      </c>
      <c r="N117" t="str">
        <f>IF(ISNA(VLOOKUP(B117,Comments!B:E,2,FALSE)),"",VLOOKUP(B117,Comments!B:E,2,FALSE))</f>
        <v/>
      </c>
      <c r="O117" t="str">
        <f>IF(ISNA(VLOOKUP(B117,Comments!B:E,3,FALSE)),"",VLOOKUP(B117,Comments!B:E,3,FALSE))</f>
        <v/>
      </c>
      <c r="P117" t="str">
        <f t="shared" ca="1" si="3"/>
        <v>GT 62 days</v>
      </c>
      <c r="Q117" t="str">
        <f t="shared" si="4"/>
        <v>Migration</v>
      </c>
      <c r="R117" t="str">
        <f>IF(ISNA(VLOOKUP(B117,Comments!B:E,4,FALSE)),"",VLOOKUP(B117,Comments!B:E,4,FALSE))</f>
        <v/>
      </c>
    </row>
    <row r="118" spans="1:18" x14ac:dyDescent="0.25">
      <c r="A118" t="str">
        <f>Jira_RawData!A118</f>
        <v>Bug</v>
      </c>
      <c r="B118" t="str">
        <f>Jira_RawData!B118</f>
        <v>MIG-2173</v>
      </c>
      <c r="C118" t="str">
        <f>Jira_RawData!C118</f>
        <v>ProductID is getting displayed in the 'Application' table which is not as per the User Story</v>
      </c>
      <c r="D118" t="str">
        <f>Jira_RawData!D118</f>
        <v>Peddi Hanish Kumar</v>
      </c>
      <c r="E118" t="str">
        <f>Jira_RawData!E118</f>
        <v>Peddi Hanish Kumar</v>
      </c>
      <c r="F118" t="str">
        <f>Jira_RawData!F118</f>
        <v>Closed</v>
      </c>
      <c r="G118" s="4">
        <f>Jira_RawData!K118</f>
        <v>44054.674305555556</v>
      </c>
      <c r="H118" s="4">
        <f>Jira_RawData!G118</f>
        <v>44162.60833333333</v>
      </c>
      <c r="I118" s="10" t="str">
        <f>IF(Jira_RawData!H118=0,"blank",Jira_RawData!H118)</f>
        <v>Moderate</v>
      </c>
      <c r="J118" t="str">
        <f>Jira_RawData!I118</f>
        <v>Medium</v>
      </c>
      <c r="K118">
        <f>Jira_RawData!M118</f>
        <v>0</v>
      </c>
      <c r="L118" t="str">
        <f>IF(Jira_RawData!N118=0,"blank",Jira_RawData!N118)</f>
        <v>Application Code Issue</v>
      </c>
      <c r="M118" t="str">
        <f>IF(Jira_RawData!R118=0,"blank",Jira_RawData!R118)</f>
        <v>blank</v>
      </c>
      <c r="N118" t="str">
        <f>IF(ISNA(VLOOKUP(B118,Comments!B:E,2,FALSE)),"",VLOOKUP(B118,Comments!B:E,2,FALSE))</f>
        <v/>
      </c>
      <c r="O118" t="str">
        <f>IF(ISNA(VLOOKUP(B118,Comments!B:E,3,FALSE)),"",VLOOKUP(B118,Comments!B:E,3,FALSE))</f>
        <v/>
      </c>
      <c r="P118" t="str">
        <f t="shared" ca="1" si="3"/>
        <v>GT 62 days</v>
      </c>
      <c r="Q118" t="str">
        <f t="shared" si="4"/>
        <v>Migration</v>
      </c>
      <c r="R118" t="str">
        <f>IF(ISNA(VLOOKUP(B118,Comments!B:E,4,FALSE)),"",VLOOKUP(B118,Comments!B:E,4,FALSE))</f>
        <v/>
      </c>
    </row>
    <row r="119" spans="1:18" x14ac:dyDescent="0.25">
      <c r="A119" t="str">
        <f>Jira_RawData!A119</f>
        <v>Bug</v>
      </c>
      <c r="B119" t="str">
        <f>Jira_RawData!B119</f>
        <v>MIG-2170</v>
      </c>
      <c r="C119" t="str">
        <f>Jira_RawData!C119</f>
        <v>Name, AccountTypeCode are getting displayed as PERSON and Database as INDIVIDUAL and not as per the User story 1685</v>
      </c>
      <c r="D119" t="str">
        <f>Jira_RawData!D119</f>
        <v>Naveen Kumar Dhiviti</v>
      </c>
      <c r="E119" t="str">
        <f>Jira_RawData!E119</f>
        <v>Naveen Kumar Dhiviti</v>
      </c>
      <c r="F119" t="str">
        <f>Jira_RawData!F119</f>
        <v>Closed</v>
      </c>
      <c r="G119" s="4">
        <f>Jira_RawData!K119</f>
        <v>44054.665972222225</v>
      </c>
      <c r="H119" s="4">
        <f>Jira_RawData!G119</f>
        <v>44162.647916666669</v>
      </c>
      <c r="I119" s="10" t="str">
        <f>IF(Jira_RawData!H119=0,"blank",Jira_RawData!H119)</f>
        <v>Moderate</v>
      </c>
      <c r="J119" t="str">
        <f>Jira_RawData!I119</f>
        <v>Medium</v>
      </c>
      <c r="K119" t="str">
        <f>Jira_RawData!M119</f>
        <v>Development</v>
      </c>
      <c r="L119" t="str">
        <f>IF(Jira_RawData!N119=0,"blank",Jira_RawData!N119)</f>
        <v>Application Code Issue</v>
      </c>
      <c r="M119" t="str">
        <f>IF(Jira_RawData!R119=0,"blank",Jira_RawData!R119)</f>
        <v>blank</v>
      </c>
      <c r="N119" t="str">
        <f>IF(ISNA(VLOOKUP(B119,Comments!B:E,2,FALSE)),"",VLOOKUP(B119,Comments!B:E,2,FALSE))</f>
        <v/>
      </c>
      <c r="O119" t="str">
        <f>IF(ISNA(VLOOKUP(B119,Comments!B:E,3,FALSE)),"",VLOOKUP(B119,Comments!B:E,3,FALSE))</f>
        <v/>
      </c>
      <c r="P119" t="str">
        <f t="shared" ca="1" si="3"/>
        <v>GT 62 days</v>
      </c>
      <c r="Q119" t="str">
        <f t="shared" si="4"/>
        <v>Migration</v>
      </c>
      <c r="R119" t="str">
        <f>IF(ISNA(VLOOKUP(B119,Comments!B:E,4,FALSE)),"",VLOOKUP(B119,Comments!B:E,4,FALSE))</f>
        <v/>
      </c>
    </row>
    <row r="120" spans="1:18" x14ac:dyDescent="0.25">
      <c r="A120" t="str">
        <f>Jira_RawData!A120</f>
        <v>Bug</v>
      </c>
      <c r="B120" t="str">
        <f>Jira_RawData!B120</f>
        <v>MIG-2165</v>
      </c>
      <c r="C120" t="str">
        <f>Jira_RawData!C120</f>
        <v>AddressTypeDescription is getting displayed with special characters and not as per the user story 1903</v>
      </c>
      <c r="D120" t="str">
        <f>Jira_RawData!D120</f>
        <v>Naveen Kumar Dhiviti</v>
      </c>
      <c r="E120" t="str">
        <f>Jira_RawData!E120</f>
        <v>Naveen Kumar Dhiviti</v>
      </c>
      <c r="F120" t="str">
        <f>Jira_RawData!F120</f>
        <v>Closed</v>
      </c>
      <c r="G120" s="4">
        <f>Jira_RawData!K120</f>
        <v>44054.649305555555</v>
      </c>
      <c r="H120" s="4">
        <f>Jira_RawData!G120</f>
        <v>44162.648611111108</v>
      </c>
      <c r="I120" s="10" t="str">
        <f>IF(Jira_RawData!H120=0,"blank",Jira_RawData!H120)</f>
        <v>Minor</v>
      </c>
      <c r="J120" t="str">
        <f>Jira_RawData!I120</f>
        <v>Low</v>
      </c>
      <c r="K120" t="str">
        <f>Jira_RawData!M120</f>
        <v>Development</v>
      </c>
      <c r="L120" t="str">
        <f>IF(Jira_RawData!N120=0,"blank",Jira_RawData!N120)</f>
        <v>Data Issue</v>
      </c>
      <c r="M120" t="str">
        <f>IF(Jira_RawData!R120=0,"blank",Jira_RawData!R120)</f>
        <v>blank</v>
      </c>
      <c r="N120" t="str">
        <f>IF(ISNA(VLOOKUP(B120,Comments!B:E,2,FALSE)),"",VLOOKUP(B120,Comments!B:E,2,FALSE))</f>
        <v/>
      </c>
      <c r="O120" t="str">
        <f>IF(ISNA(VLOOKUP(B120,Comments!B:E,3,FALSE)),"",VLOOKUP(B120,Comments!B:E,3,FALSE))</f>
        <v/>
      </c>
      <c r="P120" t="str">
        <f t="shared" ca="1" si="3"/>
        <v>GT 62 days</v>
      </c>
      <c r="Q120" t="str">
        <f t="shared" si="4"/>
        <v>Migration</v>
      </c>
      <c r="R120" t="str">
        <f>IF(ISNA(VLOOKUP(B120,Comments!B:E,4,FALSE)),"",VLOOKUP(B120,Comments!B:E,4,FALSE))</f>
        <v/>
      </c>
    </row>
    <row r="121" spans="1:18" x14ac:dyDescent="0.25">
      <c r="A121" t="str">
        <f>Jira_RawData!A121</f>
        <v>Bug</v>
      </c>
      <c r="B121" t="str">
        <f>Jira_RawData!B121</f>
        <v>MIG-1898</v>
      </c>
      <c r="C121" t="str">
        <f>Jira_RawData!C121</f>
        <v>Migrate table COM_MEMBER data into table [db_MEM].[CommitteeMember] - Pentaho script was not successful</v>
      </c>
      <c r="D121" t="str">
        <f>Jira_RawData!D121</f>
        <v>Vijaya Durga Bonthu</v>
      </c>
      <c r="E121" t="str">
        <f>Jira_RawData!E121</f>
        <v>Vijaya Durga Bonthu</v>
      </c>
      <c r="F121" t="str">
        <f>Jira_RawData!F121</f>
        <v>Closed</v>
      </c>
      <c r="G121" s="4">
        <f>Jira_RawData!K121</f>
        <v>44040.964583333334</v>
      </c>
      <c r="H121" s="4">
        <f>Jira_RawData!G121</f>
        <v>44140.684027777781</v>
      </c>
      <c r="I121" s="10" t="str">
        <f>IF(Jira_RawData!H121=0,"blank",Jira_RawData!H121)</f>
        <v>blank</v>
      </c>
      <c r="J121" t="str">
        <f>Jira_RawData!I121</f>
        <v>High</v>
      </c>
      <c r="K121" t="str">
        <f>Jira_RawData!M121</f>
        <v>QA</v>
      </c>
      <c r="L121" t="str">
        <f>IF(Jira_RawData!N121=0,"blank",Jira_RawData!N121)</f>
        <v>blank</v>
      </c>
      <c r="M121" t="str">
        <f>IF(Jira_RawData!R121=0,"blank",Jira_RawData!R121)</f>
        <v>blank</v>
      </c>
      <c r="N121" t="str">
        <f>IF(ISNA(VLOOKUP(B121,Comments!B:E,2,FALSE)),"",VLOOKUP(B121,Comments!B:E,2,FALSE))</f>
        <v/>
      </c>
      <c r="O121" t="str">
        <f>IF(ISNA(VLOOKUP(B121,Comments!B:E,3,FALSE)),"",VLOOKUP(B121,Comments!B:E,3,FALSE))</f>
        <v/>
      </c>
      <c r="P121" t="str">
        <f t="shared" ca="1" si="3"/>
        <v>GT 62 days</v>
      </c>
      <c r="Q121" t="str">
        <f t="shared" si="4"/>
        <v>Migration</v>
      </c>
      <c r="R121" t="str">
        <f>IF(ISNA(VLOOKUP(B121,Comments!B:E,4,FALSE)),"",VLOOKUP(B121,Comments!B:E,4,FALSE))</f>
        <v/>
      </c>
    </row>
    <row r="122" spans="1:18" x14ac:dyDescent="0.25">
      <c r="A122" t="str">
        <f>Jira_RawData!A122</f>
        <v>Bug</v>
      </c>
      <c r="B122" t="str">
        <f>Jira_RawData!B122</f>
        <v>MIG-1784</v>
      </c>
      <c r="C122" t="str">
        <f>Jira_RawData!C122</f>
        <v>Migrate MCX Staging table STG_MCXWorkItem data into table [db_WKI].[WorkItem] - Observations</v>
      </c>
      <c r="D122" t="str">
        <f>Jira_RawData!D122</f>
        <v>Vijaya Durga Bonthu</v>
      </c>
      <c r="E122" t="str">
        <f>Jira_RawData!E122</f>
        <v>Vijaya Durga Bonthu</v>
      </c>
      <c r="F122" t="str">
        <f>Jira_RawData!F122</f>
        <v>Closed</v>
      </c>
      <c r="G122" s="4">
        <f>Jira_RawData!K122</f>
        <v>44029.643750000003</v>
      </c>
      <c r="H122" s="4">
        <f>Jira_RawData!G122</f>
        <v>44110.652777777781</v>
      </c>
      <c r="I122" s="10" t="str">
        <f>IF(Jira_RawData!H122=0,"blank",Jira_RawData!H122)</f>
        <v>Moderate</v>
      </c>
      <c r="J122" t="str">
        <f>Jira_RawData!I122</f>
        <v>Medium</v>
      </c>
      <c r="K122" t="str">
        <f>Jira_RawData!M122</f>
        <v>QA</v>
      </c>
      <c r="L122" t="str">
        <f>IF(Jira_RawData!N122=0,"blank",Jira_RawData!N122)</f>
        <v>Unclear/Incorrect Requirements/Design</v>
      </c>
      <c r="M122" t="str">
        <f>IF(Jira_RawData!R122=0,"blank",Jira_RawData!R122)</f>
        <v xml:space="preserve">Updated the story as per the clarification. </v>
      </c>
      <c r="N122" t="str">
        <f>IF(ISNA(VLOOKUP(B122,Comments!B:E,2,FALSE)),"",VLOOKUP(B122,Comments!B:E,2,FALSE))</f>
        <v/>
      </c>
      <c r="O122" t="str">
        <f>IF(ISNA(VLOOKUP(B122,Comments!B:E,3,FALSE)),"",VLOOKUP(B122,Comments!B:E,3,FALSE))</f>
        <v/>
      </c>
      <c r="P122" t="str">
        <f t="shared" ca="1" si="3"/>
        <v>GT 62 days</v>
      </c>
      <c r="Q122" t="str">
        <f t="shared" si="4"/>
        <v>Migration</v>
      </c>
      <c r="R122" t="str">
        <f>IF(ISNA(VLOOKUP(B122,Comments!B:E,4,FALSE)),"",VLOOKUP(B122,Comments!B:E,4,FALSE))</f>
        <v/>
      </c>
    </row>
    <row r="123" spans="1:18" x14ac:dyDescent="0.25">
      <c r="A123" t="str">
        <f>Jira_RawData!A123</f>
        <v>Bug</v>
      </c>
      <c r="B123" t="str">
        <f>Jira_RawData!B123</f>
        <v>MIG-1740</v>
      </c>
      <c r="C123" t="str">
        <f>Jira_RawData!C123</f>
        <v>Sync [db_WKI].[WorkItem] (MCS 2.0) table data into [CSV_TARGET] (MCS 1.0) table for NEW Standard - Standard Designation Number , Standard Designation Metric and Standard Designation Number to be replaced is getting synced for WorkItemtypeID '1'</v>
      </c>
      <c r="D123" t="str">
        <f>Jira_RawData!D123</f>
        <v>Vijaya Durga Bonthu</v>
      </c>
      <c r="E123" t="str">
        <f>Jira_RawData!E123</f>
        <v>Vijaya Durga Bonthu</v>
      </c>
      <c r="F123" t="str">
        <f>Jira_RawData!F123</f>
        <v>Closed</v>
      </c>
      <c r="G123" s="4">
        <f>Jira_RawData!K123</f>
        <v>44026.843055555553</v>
      </c>
      <c r="H123" s="4">
        <f>Jira_RawData!G123</f>
        <v>44162.600694444445</v>
      </c>
      <c r="I123" s="10" t="str">
        <f>IF(Jira_RawData!H123=0,"blank",Jira_RawData!H123)</f>
        <v>Major</v>
      </c>
      <c r="J123" t="str">
        <f>Jira_RawData!I123</f>
        <v>Medium</v>
      </c>
      <c r="K123">
        <f>Jira_RawData!M123</f>
        <v>0</v>
      </c>
      <c r="L123" t="str">
        <f>IF(Jira_RawData!N123=0,"blank",Jira_RawData!N123)</f>
        <v>blank</v>
      </c>
      <c r="M123" t="str">
        <f>IF(Jira_RawData!R123=0,"blank",Jira_RawData!R123)</f>
        <v>blank</v>
      </c>
      <c r="N123" t="str">
        <f>IF(ISNA(VLOOKUP(B123,Comments!B:E,2,FALSE)),"",VLOOKUP(B123,Comments!B:E,2,FALSE))</f>
        <v/>
      </c>
      <c r="O123" t="str">
        <f>IF(ISNA(VLOOKUP(B123,Comments!B:E,3,FALSE)),"",VLOOKUP(B123,Comments!B:E,3,FALSE))</f>
        <v/>
      </c>
      <c r="P123" t="str">
        <f t="shared" ca="1" si="3"/>
        <v>GT 62 days</v>
      </c>
      <c r="Q123" t="str">
        <f t="shared" si="4"/>
        <v>Migration</v>
      </c>
      <c r="R123" t="str">
        <f>IF(ISNA(VLOOKUP(B123,Comments!B:E,4,FALSE)),"",VLOOKUP(B123,Comments!B:E,4,FALSE))</f>
        <v/>
      </c>
    </row>
    <row r="124" spans="1:18" x14ac:dyDescent="0.25">
      <c r="A124" t="str">
        <f>Jira_RawData!A124</f>
        <v>Bug</v>
      </c>
      <c r="B124" t="str">
        <f>Jira_RawData!B124</f>
        <v>MIG-1739</v>
      </c>
      <c r="C124" t="str">
        <f>Jira_RawData!C124</f>
        <v>Sync [db_WKI].[WorkItem] (MCS 2.0) table data into [CSV_TARGET] (MCS 1.0) - For WorkItemTypeId 2 to 7, Title column is getting synced from MCS2 to MCS1</v>
      </c>
      <c r="D124" t="str">
        <f>Jira_RawData!D124</f>
        <v>Shashikant Rai</v>
      </c>
      <c r="E124" t="str">
        <f>Jira_RawData!E124</f>
        <v>Vijaya Durga Bonthu</v>
      </c>
      <c r="F124" t="str">
        <f>Jira_RawData!F124</f>
        <v>Closed</v>
      </c>
      <c r="G124" s="4">
        <f>Jira_RawData!K124</f>
        <v>44026.786111111112</v>
      </c>
      <c r="H124" s="4">
        <f>Jira_RawData!G124</f>
        <v>44029.89166666667</v>
      </c>
      <c r="I124" s="10" t="str">
        <f>IF(Jira_RawData!H124=0,"blank",Jira_RawData!H124)</f>
        <v>Major</v>
      </c>
      <c r="J124" t="str">
        <f>Jira_RawData!I124</f>
        <v>Medium</v>
      </c>
      <c r="K124" t="str">
        <f>Jira_RawData!M124</f>
        <v>QA</v>
      </c>
      <c r="L124" t="str">
        <f>IF(Jira_RawData!N124=0,"blank",Jira_RawData!N124)</f>
        <v>blank</v>
      </c>
      <c r="M124" t="str">
        <f>IF(Jira_RawData!R124=0,"blank",Jira_RawData!R124)</f>
        <v>blank</v>
      </c>
      <c r="N124" t="str">
        <f>IF(ISNA(VLOOKUP(B124,Comments!B:E,2,FALSE)),"",VLOOKUP(B124,Comments!B:E,2,FALSE))</f>
        <v/>
      </c>
      <c r="O124" t="str">
        <f>IF(ISNA(VLOOKUP(B124,Comments!B:E,3,FALSE)),"",VLOOKUP(B124,Comments!B:E,3,FALSE))</f>
        <v/>
      </c>
      <c r="P124" t="str">
        <f t="shared" ca="1" si="3"/>
        <v>GT 62 days</v>
      </c>
      <c r="Q124" t="str">
        <f t="shared" si="4"/>
        <v>Migration</v>
      </c>
      <c r="R124" t="str">
        <f>IF(ISNA(VLOOKUP(B124,Comments!B:E,4,FALSE)),"",VLOOKUP(B124,Comments!B:E,4,FALSE))</f>
        <v/>
      </c>
    </row>
    <row r="125" spans="1:18" x14ac:dyDescent="0.25">
      <c r="A125" t="str">
        <f>Jira_RawData!A125</f>
        <v>Bug</v>
      </c>
      <c r="B125" t="str">
        <f>Jira_RawData!B125</f>
        <v>MIG-1738</v>
      </c>
      <c r="C125" t="str">
        <f>Jira_RawData!C125</f>
        <v>Sync [db_WKI].[WorkItem] (MCS 2.0) table data into [CSV_TARGET] (MCS 1.0) -  For WorkItemTypeId 2 to 7 - StandardTypeId is getting synced from MCS2 to MCS1</v>
      </c>
      <c r="D125" t="str">
        <f>Jira_RawData!D125</f>
        <v>Vijaya Durga Bonthu</v>
      </c>
      <c r="E125" t="str">
        <f>Jira_RawData!E125</f>
        <v>Vijaya Durga Bonthu</v>
      </c>
      <c r="F125" t="str">
        <f>Jira_RawData!F125</f>
        <v>Closed</v>
      </c>
      <c r="G125" s="4">
        <f>Jira_RawData!K125</f>
        <v>44026.783333333333</v>
      </c>
      <c r="H125" s="4">
        <f>Jira_RawData!G125</f>
        <v>44029.89166666667</v>
      </c>
      <c r="I125" s="10" t="str">
        <f>IF(Jira_RawData!H125=0,"blank",Jira_RawData!H125)</f>
        <v>Major</v>
      </c>
      <c r="J125" t="str">
        <f>Jira_RawData!I125</f>
        <v>Medium</v>
      </c>
      <c r="K125" t="str">
        <f>Jira_RawData!M125</f>
        <v>QA</v>
      </c>
      <c r="L125" t="str">
        <f>IF(Jira_RawData!N125=0,"blank",Jira_RawData!N125)</f>
        <v>blank</v>
      </c>
      <c r="M125" t="str">
        <f>IF(Jira_RawData!R125=0,"blank",Jira_RawData!R125)</f>
        <v>blank</v>
      </c>
      <c r="N125" t="str">
        <f>IF(ISNA(VLOOKUP(B125,Comments!B:E,2,FALSE)),"",VLOOKUP(B125,Comments!B:E,2,FALSE))</f>
        <v/>
      </c>
      <c r="O125" t="str">
        <f>IF(ISNA(VLOOKUP(B125,Comments!B:E,3,FALSE)),"",VLOOKUP(B125,Comments!B:E,3,FALSE))</f>
        <v/>
      </c>
      <c r="P125" t="str">
        <f t="shared" ca="1" si="3"/>
        <v>GT 62 days</v>
      </c>
      <c r="Q125" t="str">
        <f t="shared" si="4"/>
        <v>Migration</v>
      </c>
      <c r="R125" t="str">
        <f>IF(ISNA(VLOOKUP(B125,Comments!B:E,4,FALSE)),"",VLOOKUP(B125,Comments!B:E,4,FALSE))</f>
        <v/>
      </c>
    </row>
    <row r="126" spans="1:18" x14ac:dyDescent="0.25">
      <c r="A126" t="str">
        <f>Jira_RawData!A126</f>
        <v>Bug</v>
      </c>
      <c r="B126" t="str">
        <f>Jira_RawData!B126</f>
        <v>MIG-1707</v>
      </c>
      <c r="C126" t="str">
        <f>Jira_RawData!C126</f>
        <v>Migrate MCX Staging table STG_MCXWorkItem data into table [db_WKI].[WorkItem] - Issues occured in Pentaho script</v>
      </c>
      <c r="D126" t="str">
        <f>Jira_RawData!D126</f>
        <v>Vijaya Durga Bonthu</v>
      </c>
      <c r="E126" t="str">
        <f>Jira_RawData!E126</f>
        <v>Vijaya Durga Bonthu</v>
      </c>
      <c r="F126" t="str">
        <f>Jira_RawData!F126</f>
        <v>Closed</v>
      </c>
      <c r="G126" s="4">
        <f>Jira_RawData!K126</f>
        <v>44021.647222222222</v>
      </c>
      <c r="H126" s="4">
        <f>Jira_RawData!G126</f>
        <v>44029.773611111108</v>
      </c>
      <c r="I126" s="10" t="str">
        <f>IF(Jira_RawData!H126=0,"blank",Jira_RawData!H126)</f>
        <v>Showstopper</v>
      </c>
      <c r="J126" t="str">
        <f>Jira_RawData!I126</f>
        <v>High</v>
      </c>
      <c r="K126" t="str">
        <f>Jira_RawData!M126</f>
        <v>QA</v>
      </c>
      <c r="L126" t="str">
        <f>IF(Jira_RawData!N126=0,"blank",Jira_RawData!N126)</f>
        <v>blank</v>
      </c>
      <c r="M126" t="str">
        <f>IF(Jira_RawData!R126=0,"blank",Jira_RawData!R126)</f>
        <v>blank</v>
      </c>
      <c r="N126" t="str">
        <f>IF(ISNA(VLOOKUP(B126,Comments!B:E,2,FALSE)),"",VLOOKUP(B126,Comments!B:E,2,FALSE))</f>
        <v/>
      </c>
      <c r="O126" t="str">
        <f>IF(ISNA(VLOOKUP(B126,Comments!B:E,3,FALSE)),"",VLOOKUP(B126,Comments!B:E,3,FALSE))</f>
        <v/>
      </c>
      <c r="P126" t="str">
        <f t="shared" ca="1" si="3"/>
        <v>GT 62 days</v>
      </c>
      <c r="Q126" t="str">
        <f t="shared" si="4"/>
        <v>Migration</v>
      </c>
      <c r="R126" t="str">
        <f>IF(ISNA(VLOOKUP(B126,Comments!B:E,4,FALSE)),"",VLOOKUP(B126,Comments!B:E,4,FALSE))</f>
        <v/>
      </c>
    </row>
    <row r="127" spans="1:18" x14ac:dyDescent="0.25">
      <c r="A127" t="str">
        <f>Jira_RawData!A127</f>
        <v>Bug</v>
      </c>
      <c r="B127" t="str">
        <f>Jira_RawData!B127</f>
        <v>MIG-1547</v>
      </c>
      <c r="C127" t="str">
        <f>Jira_RawData!C127</f>
        <v>Sync [db_MEM].[CommitteeMember] table data into COM_MEMBER table - VoteModifiedDate is not getting synced to NON_VOTE_DT</v>
      </c>
      <c r="D127" t="str">
        <f>Jira_RawData!D127</f>
        <v>Vijaya Durga Bonthu</v>
      </c>
      <c r="E127" t="str">
        <f>Jira_RawData!E127</f>
        <v>Vijaya Durga Bonthu</v>
      </c>
      <c r="F127" t="str">
        <f>Jira_RawData!F127</f>
        <v>Closed</v>
      </c>
      <c r="G127" s="4">
        <f>Jira_RawData!K127</f>
        <v>44011.532638888886</v>
      </c>
      <c r="H127" s="4">
        <f>Jira_RawData!G127</f>
        <v>44162.600694444445</v>
      </c>
      <c r="I127" s="10" t="str">
        <f>IF(Jira_RawData!H127=0,"blank",Jira_RawData!H127)</f>
        <v>Moderate</v>
      </c>
      <c r="J127" t="str">
        <f>Jira_RawData!I127</f>
        <v>Medium</v>
      </c>
      <c r="K127">
        <f>Jira_RawData!M127</f>
        <v>0</v>
      </c>
      <c r="L127" t="str">
        <f>IF(Jira_RawData!N127=0,"blank",Jira_RawData!N127)</f>
        <v>blank</v>
      </c>
      <c r="M127" t="str">
        <f>IF(Jira_RawData!R127=0,"blank",Jira_RawData!R127)</f>
        <v>This is not a bug.</v>
      </c>
      <c r="N127" t="str">
        <f>IF(ISNA(VLOOKUP(B127,Comments!B:E,2,FALSE)),"",VLOOKUP(B127,Comments!B:E,2,FALSE))</f>
        <v/>
      </c>
      <c r="O127" t="str">
        <f>IF(ISNA(VLOOKUP(B127,Comments!B:E,3,FALSE)),"",VLOOKUP(B127,Comments!B:E,3,FALSE))</f>
        <v/>
      </c>
      <c r="P127" t="str">
        <f t="shared" ca="1" si="3"/>
        <v>GT 62 days</v>
      </c>
      <c r="Q127" t="str">
        <f t="shared" si="4"/>
        <v>Migration</v>
      </c>
      <c r="R127" t="str">
        <f>IF(ISNA(VLOOKUP(B127,Comments!B:E,4,FALSE)),"",VLOOKUP(B127,Comments!B:E,4,FALSE))</f>
        <v/>
      </c>
    </row>
    <row r="128" spans="1:18" x14ac:dyDescent="0.25">
      <c r="A128" t="str">
        <f>Jira_RawData!A128</f>
        <v>Bug</v>
      </c>
      <c r="B128" t="str">
        <f>Jira_RawData!B128</f>
        <v>MIG-1507</v>
      </c>
      <c r="C128" t="str">
        <f>Jira_RawData!C128</f>
        <v>Sync [db_MEM].[CommitteeMemberClassification] table data into Comm_classification table - MULT_ORG is getting synced incorrectly in MCS 1.0</v>
      </c>
      <c r="D128" t="str">
        <f>Jira_RawData!D128</f>
        <v>Vijaya Durga Bonthu</v>
      </c>
      <c r="E128" t="str">
        <f>Jira_RawData!E128</f>
        <v>Vijaya Durga Bonthu</v>
      </c>
      <c r="F128" t="str">
        <f>Jira_RawData!F128</f>
        <v>Closed</v>
      </c>
      <c r="G128" s="4">
        <f>Jira_RawData!K128</f>
        <v>44006.557638888888</v>
      </c>
      <c r="H128" s="4">
        <f>Jira_RawData!G128</f>
        <v>44006.861805555556</v>
      </c>
      <c r="I128" s="10" t="str">
        <f>IF(Jira_RawData!H128=0,"blank",Jira_RawData!H128)</f>
        <v>Major</v>
      </c>
      <c r="J128" t="str">
        <f>Jira_RawData!I128</f>
        <v>Medium</v>
      </c>
      <c r="K128" t="str">
        <f>Jira_RawData!M128</f>
        <v>QA</v>
      </c>
      <c r="L128" t="str">
        <f>IF(Jira_RawData!N128=0,"blank",Jira_RawData!N128)</f>
        <v>blank</v>
      </c>
      <c r="M128" t="str">
        <f>IF(Jira_RawData!R128=0,"blank",Jira_RawData!R128)</f>
        <v>blank</v>
      </c>
      <c r="N128" t="str">
        <f>IF(ISNA(VLOOKUP(B128,Comments!B:E,2,FALSE)),"",VLOOKUP(B128,Comments!B:E,2,FALSE))</f>
        <v/>
      </c>
      <c r="O128" t="str">
        <f>IF(ISNA(VLOOKUP(B128,Comments!B:E,3,FALSE)),"",VLOOKUP(B128,Comments!B:E,3,FALSE))</f>
        <v/>
      </c>
      <c r="P128" t="str">
        <f t="shared" ca="1" si="3"/>
        <v>GT 62 days</v>
      </c>
      <c r="Q128" t="str">
        <f t="shared" si="4"/>
        <v>Migration</v>
      </c>
      <c r="R128" t="str">
        <f>IF(ISNA(VLOOKUP(B128,Comments!B:E,4,FALSE)),"",VLOOKUP(B128,Comments!B:E,4,FALSE))</f>
        <v/>
      </c>
    </row>
    <row r="129" spans="1:18" x14ac:dyDescent="0.25">
      <c r="A129" t="str">
        <f>Jira_RawData!A129</f>
        <v>Bug</v>
      </c>
      <c r="B129" t="str">
        <f>Jira_RawData!B129</f>
        <v>MIG-1506</v>
      </c>
      <c r="C129" t="str">
        <f>Jira_RawData!C129</f>
        <v>Sync [db_MEM].[CommitteeMemberClassification] table data into Comm_classification table - CO_DIVISION is getting synced incorrectly in MCS1</v>
      </c>
      <c r="D129" t="str">
        <f>Jira_RawData!D129</f>
        <v>Vijaya Durga Bonthu</v>
      </c>
      <c r="E129" t="str">
        <f>Jira_RawData!E129</f>
        <v>Vijaya Durga Bonthu</v>
      </c>
      <c r="F129" t="str">
        <f>Jira_RawData!F129</f>
        <v>Closed</v>
      </c>
      <c r="G129" s="4">
        <f>Jira_RawData!K129</f>
        <v>44006.546527777777</v>
      </c>
      <c r="H129" s="4">
        <f>Jira_RawData!G129</f>
        <v>44006.861111111109</v>
      </c>
      <c r="I129" s="10" t="str">
        <f>IF(Jira_RawData!H129=0,"blank",Jira_RawData!H129)</f>
        <v>Moderate</v>
      </c>
      <c r="J129" t="str">
        <f>Jira_RawData!I129</f>
        <v>Medium</v>
      </c>
      <c r="K129" t="str">
        <f>Jira_RawData!M129</f>
        <v>QA</v>
      </c>
      <c r="L129" t="str">
        <f>IF(Jira_RawData!N129=0,"blank",Jira_RawData!N129)</f>
        <v>blank</v>
      </c>
      <c r="M129" t="str">
        <f>IF(Jira_RawData!R129=0,"blank",Jira_RawData!R129)</f>
        <v>blank</v>
      </c>
      <c r="N129" t="str">
        <f>IF(ISNA(VLOOKUP(B129,Comments!B:E,2,FALSE)),"",VLOOKUP(B129,Comments!B:E,2,FALSE))</f>
        <v/>
      </c>
      <c r="O129" t="str">
        <f>IF(ISNA(VLOOKUP(B129,Comments!B:E,3,FALSE)),"",VLOOKUP(B129,Comments!B:E,3,FALSE))</f>
        <v/>
      </c>
      <c r="P129" t="str">
        <f t="shared" ca="1" si="3"/>
        <v>GT 62 days</v>
      </c>
      <c r="Q129" t="str">
        <f t="shared" si="4"/>
        <v>Migration</v>
      </c>
      <c r="R129" t="str">
        <f>IF(ISNA(VLOOKUP(B129,Comments!B:E,4,FALSE)),"",VLOOKUP(B129,Comments!B:E,4,FALSE))</f>
        <v/>
      </c>
    </row>
    <row r="130" spans="1:18" x14ac:dyDescent="0.25">
      <c r="A130" t="str">
        <f>Jira_RawData!A130</f>
        <v>Bug</v>
      </c>
      <c r="B130" t="str">
        <f>Jira_RawData!B130</f>
        <v>MIG-1505</v>
      </c>
      <c r="C130" t="str">
        <f>Jira_RawData!C130</f>
        <v>Sync [db_MEM].[CommitteeMemberClassification] table data into Comm_classification table - CommitteePrimaryActivityId is not getting synced correctly in MCS 1.0</v>
      </c>
      <c r="D130" t="str">
        <f>Jira_RawData!D130</f>
        <v>Vijaya Durga Bonthu</v>
      </c>
      <c r="E130" t="str">
        <f>Jira_RawData!E130</f>
        <v>Vijaya Durga Bonthu</v>
      </c>
      <c r="F130" t="str">
        <f>Jira_RawData!F130</f>
        <v>Closed</v>
      </c>
      <c r="G130" s="4">
        <f>Jira_RawData!K130</f>
        <v>44006.524305555555</v>
      </c>
      <c r="H130" s="4">
        <f>Jira_RawData!G130</f>
        <v>44006.86041666667</v>
      </c>
      <c r="I130" s="10" t="str">
        <f>IF(Jira_RawData!H130=0,"blank",Jira_RawData!H130)</f>
        <v>Moderate</v>
      </c>
      <c r="J130" t="str">
        <f>Jira_RawData!I130</f>
        <v>Medium</v>
      </c>
      <c r="K130" t="str">
        <f>Jira_RawData!M130</f>
        <v>QA</v>
      </c>
      <c r="L130" t="str">
        <f>IF(Jira_RawData!N130=0,"blank",Jira_RawData!N130)</f>
        <v>blank</v>
      </c>
      <c r="M130" t="str">
        <f>IF(Jira_RawData!R130=0,"blank",Jira_RawData!R130)</f>
        <v>blank</v>
      </c>
      <c r="N130" t="str">
        <f>IF(ISNA(VLOOKUP(B130,Comments!B:E,2,FALSE)),"",VLOOKUP(B130,Comments!B:E,2,FALSE))</f>
        <v/>
      </c>
      <c r="O130" t="str">
        <f>IF(ISNA(VLOOKUP(B130,Comments!B:E,3,FALSE)),"",VLOOKUP(B130,Comments!B:E,3,FALSE))</f>
        <v/>
      </c>
      <c r="P130" t="str">
        <f t="shared" ca="1" si="3"/>
        <v>GT 62 days</v>
      </c>
      <c r="Q130" t="str">
        <f t="shared" si="4"/>
        <v>Migration</v>
      </c>
      <c r="R130" t="str">
        <f>IF(ISNA(VLOOKUP(B130,Comments!B:E,4,FALSE)),"",VLOOKUP(B130,Comments!B:E,4,FALSE))</f>
        <v/>
      </c>
    </row>
    <row r="131" spans="1:18" x14ac:dyDescent="0.25">
      <c r="A131" t="str">
        <f>Jira_RawData!A131</f>
        <v>Bug</v>
      </c>
      <c r="B131" t="str">
        <f>Jira_RawData!B131</f>
        <v>MIG-1504</v>
      </c>
      <c r="C131" t="str">
        <f>Jira_RawData!C131</f>
        <v>Sync [db_MEM].[CommitteeMemberClassification] table data into Comm_classification table - McsMasterStatusid is not getting synced correctly with Status_Cd in MCS1</v>
      </c>
      <c r="D131" t="str">
        <f>Jira_RawData!D131</f>
        <v>Vijaya Durga Bonthu</v>
      </c>
      <c r="E131" t="str">
        <f>Jira_RawData!E131</f>
        <v>Vijaya Durga Bonthu</v>
      </c>
      <c r="F131" t="str">
        <f>Jira_RawData!F131</f>
        <v>Closed</v>
      </c>
      <c r="G131" s="4">
        <f>Jira_RawData!K131</f>
        <v>44006.507638888892</v>
      </c>
      <c r="H131" s="4">
        <f>Jira_RawData!G131</f>
        <v>44006.859722222223</v>
      </c>
      <c r="I131" s="10" t="str">
        <f>IF(Jira_RawData!H131=0,"blank",Jira_RawData!H131)</f>
        <v>Moderate</v>
      </c>
      <c r="J131" t="str">
        <f>Jira_RawData!I131</f>
        <v>Medium</v>
      </c>
      <c r="K131" t="str">
        <f>Jira_RawData!M131</f>
        <v>QA</v>
      </c>
      <c r="L131" t="str">
        <f>IF(Jira_RawData!N131=0,"blank",Jira_RawData!N131)</f>
        <v>blank</v>
      </c>
      <c r="M131" t="str">
        <f>IF(Jira_RawData!R131=0,"blank",Jira_RawData!R131)</f>
        <v>blank</v>
      </c>
      <c r="N131" t="str">
        <f>IF(ISNA(VLOOKUP(B131,Comments!B:E,2,FALSE)),"",VLOOKUP(B131,Comments!B:E,2,FALSE))</f>
        <v/>
      </c>
      <c r="O131" t="str">
        <f>IF(ISNA(VLOOKUP(B131,Comments!B:E,3,FALSE)),"",VLOOKUP(B131,Comments!B:E,3,FALSE))</f>
        <v/>
      </c>
      <c r="P131" t="str">
        <f t="shared" ref="P131:P194" ca="1" si="5">IF(_xlfn.DAYS(TODAY(),G131)&lt;7,"00 days - 07 days",IF(_xlfn.DAYS(TODAY(),G131)&lt;14,"07 days - 13 days",IF(_xlfn.DAYS(TODAY(),G131)&lt;21,"14 days - 20 days",IF(_xlfn.DAYS(TODAY(),G131)&lt;28,"21 days - 27 days",IF(_xlfn.DAYS(TODAY(),G131)&lt;35,"28 days - 34 days",IF(_xlfn.DAYS(TODAY(),G131)&lt;42,"35 days - 41 days",IF(_xlfn.DAYS(TODAY(),G131)&lt;49,"42 days - 48 days",IF(_xlfn.DAYS(TODAY(),G131)&lt;56,"49 days - 55 days",IF(_xlfn.DAYS(TODAY(),G131)&lt;63,"56 days - 62 days","GT 62 days")))))))))</f>
        <v>GT 62 days</v>
      </c>
      <c r="Q131" t="str">
        <f t="shared" ref="Q131:Q194" si="6">IF(LEFT(B131,3)="MIG","Migration",IF(LEFT(B131,3)="MEM","Membership","Core"))</f>
        <v>Migration</v>
      </c>
      <c r="R131" t="str">
        <f>IF(ISNA(VLOOKUP(B131,Comments!B:E,4,FALSE)),"",VLOOKUP(B131,Comments!B:E,4,FALSE))</f>
        <v/>
      </c>
    </row>
    <row r="132" spans="1:18" x14ac:dyDescent="0.25">
      <c r="A132" t="str">
        <f>Jira_RawData!A132</f>
        <v>Bug</v>
      </c>
      <c r="B132" t="str">
        <f>Jira_RawData!B132</f>
        <v>MIG-1502</v>
      </c>
      <c r="C132" t="str">
        <f>Jira_RawData!C132</f>
        <v>Sync [db_MEM].[CommitteeActivity] table data into COM_ACTIVITY table - Status Date is not getting synced in MCS 1.0</v>
      </c>
      <c r="D132" t="str">
        <f>Jira_RawData!D132</f>
        <v>Vijaya Durga Bonthu</v>
      </c>
      <c r="E132" t="str">
        <f>Jira_RawData!E132</f>
        <v>Vijaya Durga Bonthu</v>
      </c>
      <c r="F132" t="str">
        <f>Jira_RawData!F132</f>
        <v>Closed</v>
      </c>
      <c r="G132" s="4">
        <f>Jira_RawData!K132</f>
        <v>44005.931944444441</v>
      </c>
      <c r="H132" s="4">
        <f>Jira_RawData!G132</f>
        <v>44011.504166666666</v>
      </c>
      <c r="I132" s="10" t="str">
        <f>IF(Jira_RawData!H132=0,"blank",Jira_RawData!H132)</f>
        <v>Moderate</v>
      </c>
      <c r="J132" t="str">
        <f>Jira_RawData!I132</f>
        <v>Medium</v>
      </c>
      <c r="K132" t="str">
        <f>Jira_RawData!M132</f>
        <v>QA</v>
      </c>
      <c r="L132" t="str">
        <f>IF(Jira_RawData!N132=0,"blank",Jira_RawData!N132)</f>
        <v>blank</v>
      </c>
      <c r="M132" t="str">
        <f>IF(Jira_RawData!R132=0,"blank",Jira_RawData!R132)</f>
        <v>blank</v>
      </c>
      <c r="N132" t="str">
        <f>IF(ISNA(VLOOKUP(B132,Comments!B:E,2,FALSE)),"",VLOOKUP(B132,Comments!B:E,2,FALSE))</f>
        <v/>
      </c>
      <c r="O132" t="str">
        <f>IF(ISNA(VLOOKUP(B132,Comments!B:E,3,FALSE)),"",VLOOKUP(B132,Comments!B:E,3,FALSE))</f>
        <v/>
      </c>
      <c r="P132" t="str">
        <f t="shared" ca="1" si="5"/>
        <v>GT 62 days</v>
      </c>
      <c r="Q132" t="str">
        <f t="shared" si="6"/>
        <v>Migration</v>
      </c>
      <c r="R132" t="str">
        <f>IF(ISNA(VLOOKUP(B132,Comments!B:E,4,FALSE)),"",VLOOKUP(B132,Comments!B:E,4,FALSE))</f>
        <v/>
      </c>
    </row>
    <row r="133" spans="1:18" x14ac:dyDescent="0.25">
      <c r="A133" t="str">
        <f>Jira_RawData!A133</f>
        <v>Bug</v>
      </c>
      <c r="B133" t="str">
        <f>Jira_RawData!B133</f>
        <v>MIG-1498</v>
      </c>
      <c r="C133" t="str">
        <f>Jira_RawData!C133</f>
        <v xml:space="preserve">Sync [db_MEM].[MemberDetail] table data into NAMES table - Entrydate is not getting synced in MCS 1.0 </v>
      </c>
      <c r="D133" t="str">
        <f>Jira_RawData!D133</f>
        <v>Vijaya Durga Bonthu</v>
      </c>
      <c r="E133" t="str">
        <f>Jira_RawData!E133</f>
        <v>Vijaya Durga Bonthu</v>
      </c>
      <c r="F133" t="str">
        <f>Jira_RawData!F133</f>
        <v>Closed</v>
      </c>
      <c r="G133" s="4">
        <f>Jira_RawData!K133</f>
        <v>44005.866666666669</v>
      </c>
      <c r="H133" s="4">
        <f>Jira_RawData!G133</f>
        <v>44006.948611111111</v>
      </c>
      <c r="I133" s="10" t="str">
        <f>IF(Jira_RawData!H133=0,"blank",Jira_RawData!H133)</f>
        <v>Moderate</v>
      </c>
      <c r="J133" t="str">
        <f>Jira_RawData!I133</f>
        <v>Medium</v>
      </c>
      <c r="K133" t="str">
        <f>Jira_RawData!M133</f>
        <v>QA</v>
      </c>
      <c r="L133" t="str">
        <f>IF(Jira_RawData!N133=0,"blank",Jira_RawData!N133)</f>
        <v>blank</v>
      </c>
      <c r="M133" t="str">
        <f>IF(Jira_RawData!R133=0,"blank",Jira_RawData!R133)</f>
        <v xml:space="preserve">This issue was with column mismatch during the sync. </v>
      </c>
      <c r="N133" t="str">
        <f>IF(ISNA(VLOOKUP(B133,Comments!B:E,2,FALSE)),"",VLOOKUP(B133,Comments!B:E,2,FALSE))</f>
        <v/>
      </c>
      <c r="O133" t="str">
        <f>IF(ISNA(VLOOKUP(B133,Comments!B:E,3,FALSE)),"",VLOOKUP(B133,Comments!B:E,3,FALSE))</f>
        <v/>
      </c>
      <c r="P133" t="str">
        <f t="shared" ca="1" si="5"/>
        <v>GT 62 days</v>
      </c>
      <c r="Q133" t="str">
        <f t="shared" si="6"/>
        <v>Migration</v>
      </c>
      <c r="R133" t="str">
        <f>IF(ISNA(VLOOKUP(B133,Comments!B:E,4,FALSE)),"",VLOOKUP(B133,Comments!B:E,4,FALSE))</f>
        <v/>
      </c>
    </row>
    <row r="134" spans="1:18" x14ac:dyDescent="0.25">
      <c r="A134" t="str">
        <f>Jira_RawData!A134</f>
        <v>Bug</v>
      </c>
      <c r="B134" t="str">
        <f>Jira_RawData!B134</f>
        <v>MIG-1437</v>
      </c>
      <c r="C134" t="str">
        <f>Jira_RawData!C134</f>
        <v>Rules&amp;Exceptions: Settings page is not loading when clicked on next button, while adding new adding membership type.</v>
      </c>
      <c r="D134" t="str">
        <f>Jira_RawData!D134</f>
        <v>ramakrishna.dontha</v>
      </c>
      <c r="E134" t="str">
        <f>Jira_RawData!E134</f>
        <v>ramakrishna.dontha</v>
      </c>
      <c r="F134" t="str">
        <f>Jira_RawData!F134</f>
        <v>Closed</v>
      </c>
      <c r="G134" s="4">
        <f>Jira_RawData!K134</f>
        <v>44005.495833333334</v>
      </c>
      <c r="H134" s="4">
        <f>Jira_RawData!G134</f>
        <v>44006.731249999997</v>
      </c>
      <c r="I134" s="10" t="str">
        <f>IF(Jira_RawData!H134=0,"blank",Jira_RawData!H134)</f>
        <v>blank</v>
      </c>
      <c r="J134" t="str">
        <f>Jira_RawData!I134</f>
        <v>Low</v>
      </c>
      <c r="K134" t="str">
        <f>Jira_RawData!M134</f>
        <v>QA</v>
      </c>
      <c r="L134" t="str">
        <f>IF(Jira_RawData!N134=0,"blank",Jira_RawData!N134)</f>
        <v>blank</v>
      </c>
      <c r="M134" t="str">
        <f>IF(Jira_RawData!R134=0,"blank",Jira_RawData!R134)</f>
        <v>blank</v>
      </c>
      <c r="N134" t="str">
        <f>IF(ISNA(VLOOKUP(B134,Comments!B:E,2,FALSE)),"",VLOOKUP(B134,Comments!B:E,2,FALSE))</f>
        <v/>
      </c>
      <c r="O134" t="str">
        <f>IF(ISNA(VLOOKUP(B134,Comments!B:E,3,FALSE)),"",VLOOKUP(B134,Comments!B:E,3,FALSE))</f>
        <v/>
      </c>
      <c r="P134" t="str">
        <f t="shared" ca="1" si="5"/>
        <v>GT 62 days</v>
      </c>
      <c r="Q134" t="str">
        <f t="shared" si="6"/>
        <v>Migration</v>
      </c>
      <c r="R134" t="str">
        <f>IF(ISNA(VLOOKUP(B134,Comments!B:E,4,FALSE)),"",VLOOKUP(B134,Comments!B:E,4,FALSE))</f>
        <v/>
      </c>
    </row>
    <row r="135" spans="1:18" x14ac:dyDescent="0.25">
      <c r="A135" t="str">
        <f>Jira_RawData!A135</f>
        <v>Bug</v>
      </c>
      <c r="B135" t="str">
        <f>Jira_RawData!B135</f>
        <v>MIG-1436</v>
      </c>
      <c r="C135" t="str">
        <f>Jira_RawData!C135</f>
        <v>Rules&amp;Exceptions: Membership Documents page is not loading. Showing up 504 (Gateway Time-out) error in console.</v>
      </c>
      <c r="D135" t="str">
        <f>Jira_RawData!D135</f>
        <v>ramakrishna.dontha</v>
      </c>
      <c r="E135" t="str">
        <f>Jira_RawData!E135</f>
        <v>ramakrishna.dontha</v>
      </c>
      <c r="F135" t="str">
        <f>Jira_RawData!F135</f>
        <v>Closed</v>
      </c>
      <c r="G135" s="4">
        <f>Jira_RawData!K135</f>
        <v>44005.463888888888</v>
      </c>
      <c r="H135" s="4">
        <f>Jira_RawData!G135</f>
        <v>44006.729166666664</v>
      </c>
      <c r="I135" s="10" t="str">
        <f>IF(Jira_RawData!H135=0,"blank",Jira_RawData!H135)</f>
        <v>blank</v>
      </c>
      <c r="J135" t="str">
        <f>Jira_RawData!I135</f>
        <v>High</v>
      </c>
      <c r="K135" t="str">
        <f>Jira_RawData!M135</f>
        <v>QA</v>
      </c>
      <c r="L135" t="str">
        <f>IF(Jira_RawData!N135=0,"blank",Jira_RawData!N135)</f>
        <v>blank</v>
      </c>
      <c r="M135" t="str">
        <f>IF(Jira_RawData!R135=0,"blank",Jira_RawData!R135)</f>
        <v>blank</v>
      </c>
      <c r="N135" t="str">
        <f>IF(ISNA(VLOOKUP(B135,Comments!B:E,2,FALSE)),"",VLOOKUP(B135,Comments!B:E,2,FALSE))</f>
        <v/>
      </c>
      <c r="O135" t="str">
        <f>IF(ISNA(VLOOKUP(B135,Comments!B:E,3,FALSE)),"",VLOOKUP(B135,Comments!B:E,3,FALSE))</f>
        <v/>
      </c>
      <c r="P135" t="str">
        <f t="shared" ca="1" si="5"/>
        <v>GT 62 days</v>
      </c>
      <c r="Q135" t="str">
        <f t="shared" si="6"/>
        <v>Migration</v>
      </c>
      <c r="R135" t="str">
        <f>IF(ISNA(VLOOKUP(B135,Comments!B:E,4,FALSE)),"",VLOOKUP(B135,Comments!B:E,4,FALSE))</f>
        <v/>
      </c>
    </row>
    <row r="136" spans="1:18" x14ac:dyDescent="0.25">
      <c r="A136" t="str">
        <f>Jira_RawData!A136</f>
        <v>Bug</v>
      </c>
      <c r="B136" t="str">
        <f>Jira_RawData!B136</f>
        <v>MIG-1430</v>
      </c>
      <c r="C136" t="str">
        <f>Jira_RawData!C136</f>
        <v>Data sync requirement [From [db_MEM].[MemberStateTax] (MCS 2.0) to STATE_TAX (MCS 1.0)] - Null values not getting synced in MCS1</v>
      </c>
      <c r="D136" t="str">
        <f>Jira_RawData!D136</f>
        <v>Vijaya Durga Bonthu</v>
      </c>
      <c r="E136" t="str">
        <f>Jira_RawData!E136</f>
        <v>Vijaya Durga Bonthu</v>
      </c>
      <c r="F136" t="str">
        <f>Jira_RawData!F136</f>
        <v>Closed</v>
      </c>
      <c r="G136" s="4">
        <f>Jira_RawData!K136</f>
        <v>44004.70208333333</v>
      </c>
      <c r="H136" s="4">
        <f>Jira_RawData!G136</f>
        <v>44162.600694444445</v>
      </c>
      <c r="I136" s="10" t="str">
        <f>IF(Jira_RawData!H136=0,"blank",Jira_RawData!H136)</f>
        <v>Moderate</v>
      </c>
      <c r="J136" t="str">
        <f>Jira_RawData!I136</f>
        <v>High</v>
      </c>
      <c r="K136" t="str">
        <f>Jira_RawData!M136</f>
        <v>QA</v>
      </c>
      <c r="L136" t="str">
        <f>IF(Jira_RawData!N136=0,"blank",Jira_RawData!N136)</f>
        <v>blank</v>
      </c>
      <c r="M136" t="str">
        <f>IF(Jira_RawData!R136=0,"blank",Jira_RawData!R136)</f>
        <v xml:space="preserve">This is white space issue in target table </v>
      </c>
      <c r="N136" t="str">
        <f>IF(ISNA(VLOOKUP(B136,Comments!B:E,2,FALSE)),"",VLOOKUP(B136,Comments!B:E,2,FALSE))</f>
        <v/>
      </c>
      <c r="O136" t="str">
        <f>IF(ISNA(VLOOKUP(B136,Comments!B:E,3,FALSE)),"",VLOOKUP(B136,Comments!B:E,3,FALSE))</f>
        <v/>
      </c>
      <c r="P136" t="str">
        <f t="shared" ca="1" si="5"/>
        <v>GT 62 days</v>
      </c>
      <c r="Q136" t="str">
        <f t="shared" si="6"/>
        <v>Migration</v>
      </c>
      <c r="R136" t="str">
        <f>IF(ISNA(VLOOKUP(B136,Comments!B:E,4,FALSE)),"",VLOOKUP(B136,Comments!B:E,4,FALSE))</f>
        <v/>
      </c>
    </row>
    <row r="137" spans="1:18" x14ac:dyDescent="0.25">
      <c r="A137" t="str">
        <f>Jira_RawData!A137</f>
        <v>Bug</v>
      </c>
      <c r="B137" t="str">
        <f>Jira_RawData!B137</f>
        <v>MIG-1425</v>
      </c>
      <c r="C137" t="str">
        <f>Jira_RawData!C137</f>
        <v>Sync [db_MEM].[StudentApplication] table data into STUDENT_APPLICATION table - InterestedCommittee is not getting synced in COMM_2</v>
      </c>
      <c r="D137" t="str">
        <f>Jira_RawData!D137</f>
        <v>Vijaya Durga Bonthu</v>
      </c>
      <c r="E137" t="str">
        <f>Jira_RawData!E137</f>
        <v>Vijaya Durga Bonthu</v>
      </c>
      <c r="F137" t="str">
        <f>Jira_RawData!F137</f>
        <v>Closed</v>
      </c>
      <c r="G137" s="4">
        <f>Jira_RawData!K137</f>
        <v>44004.663888888892</v>
      </c>
      <c r="H137" s="4">
        <f>Jira_RawData!G137</f>
        <v>44005.875694444447</v>
      </c>
      <c r="I137" s="10" t="str">
        <f>IF(Jira_RawData!H137=0,"blank",Jira_RawData!H137)</f>
        <v>Moderate</v>
      </c>
      <c r="J137" t="str">
        <f>Jira_RawData!I137</f>
        <v>High</v>
      </c>
      <c r="K137" t="str">
        <f>Jira_RawData!M137</f>
        <v>QA</v>
      </c>
      <c r="L137" t="str">
        <f>IF(Jira_RawData!N137=0,"blank",Jira_RawData!N137)</f>
        <v>blank</v>
      </c>
      <c r="M137" t="str">
        <f>IF(Jira_RawData!R137=0,"blank",Jira_RawData!R137)</f>
        <v>This is not a bug</v>
      </c>
      <c r="N137" t="str">
        <f>IF(ISNA(VLOOKUP(B137,Comments!B:E,2,FALSE)),"",VLOOKUP(B137,Comments!B:E,2,FALSE))</f>
        <v/>
      </c>
      <c r="O137" t="str">
        <f>IF(ISNA(VLOOKUP(B137,Comments!B:E,3,FALSE)),"",VLOOKUP(B137,Comments!B:E,3,FALSE))</f>
        <v/>
      </c>
      <c r="P137" t="str">
        <f t="shared" ca="1" si="5"/>
        <v>GT 62 days</v>
      </c>
      <c r="Q137" t="str">
        <f t="shared" si="6"/>
        <v>Migration</v>
      </c>
      <c r="R137" t="str">
        <f>IF(ISNA(VLOOKUP(B137,Comments!B:E,4,FALSE)),"",VLOOKUP(B137,Comments!B:E,4,FALSE))</f>
        <v/>
      </c>
    </row>
    <row r="138" spans="1:18" x14ac:dyDescent="0.25">
      <c r="A138" t="str">
        <f>Jira_RawData!A138</f>
        <v>Bug</v>
      </c>
      <c r="B138" t="str">
        <f>Jira_RawData!B138</f>
        <v>MIG-1417</v>
      </c>
      <c r="C138" t="str">
        <f>Jira_RawData!C138</f>
        <v>Sync [db_MEM].[MemberDetail] table data into NAMES table - N_INACTIVE_DT String(9) : couldn't convert String to Integer</v>
      </c>
      <c r="D138" t="str">
        <f>Jira_RawData!D138</f>
        <v>Vijaya Durga Bonthu</v>
      </c>
      <c r="E138" t="str">
        <f>Jira_RawData!E138</f>
        <v>Vijaya Durga Bonthu</v>
      </c>
      <c r="F138" t="str">
        <f>Jira_RawData!F138</f>
        <v>Closed</v>
      </c>
      <c r="G138" s="4">
        <f>Jira_RawData!K138</f>
        <v>44004.567361111112</v>
      </c>
      <c r="H138" s="4">
        <f>Jira_RawData!G138</f>
        <v>44005.836805555555</v>
      </c>
      <c r="I138" s="10" t="str">
        <f>IF(Jira_RawData!H138=0,"blank",Jira_RawData!H138)</f>
        <v>Major</v>
      </c>
      <c r="J138" t="str">
        <f>Jira_RawData!I138</f>
        <v>High</v>
      </c>
      <c r="K138" t="str">
        <f>Jira_RawData!M138</f>
        <v>QA</v>
      </c>
      <c r="L138" t="str">
        <f>IF(Jira_RawData!N138=0,"blank",Jira_RawData!N138)</f>
        <v>blank</v>
      </c>
      <c r="M138" t="str">
        <f>IF(Jira_RawData!R138=0,"blank",Jira_RawData!R138)</f>
        <v>This is not reproduced.</v>
      </c>
      <c r="N138" t="str">
        <f>IF(ISNA(VLOOKUP(B138,Comments!B:E,2,FALSE)),"",VLOOKUP(B138,Comments!B:E,2,FALSE))</f>
        <v/>
      </c>
      <c r="O138" t="str">
        <f>IF(ISNA(VLOOKUP(B138,Comments!B:E,3,FALSE)),"",VLOOKUP(B138,Comments!B:E,3,FALSE))</f>
        <v/>
      </c>
      <c r="P138" t="str">
        <f t="shared" ca="1" si="5"/>
        <v>GT 62 days</v>
      </c>
      <c r="Q138" t="str">
        <f t="shared" si="6"/>
        <v>Migration</v>
      </c>
      <c r="R138" t="str">
        <f>IF(ISNA(VLOOKUP(B138,Comments!B:E,4,FALSE)),"",VLOOKUP(B138,Comments!B:E,4,FALSE))</f>
        <v/>
      </c>
    </row>
    <row r="139" spans="1:18" x14ac:dyDescent="0.25">
      <c r="A139" t="str">
        <f>Jira_RawData!A139</f>
        <v>Bug</v>
      </c>
      <c r="B139" t="str">
        <f>Jira_RawData!B139</f>
        <v>MIG-1366</v>
      </c>
      <c r="C139" t="str">
        <f>Jira_RawData!C139</f>
        <v>Sync [db_MEM].[FeeGroup] (MCS 2.0) table data into [ADDRESSES] (MCS 1.0) table</v>
      </c>
      <c r="D139" t="str">
        <f>Jira_RawData!D139</f>
        <v>Vijaya Durga Bonthu</v>
      </c>
      <c r="E139" t="str">
        <f>Jira_RawData!E139</f>
        <v>Vijaya Durga Bonthu</v>
      </c>
      <c r="F139" t="str">
        <f>Jira_RawData!F139</f>
        <v>Closed</v>
      </c>
      <c r="G139" s="4">
        <f>Jira_RawData!K139</f>
        <v>43999.631249999999</v>
      </c>
      <c r="H139" s="4">
        <f>Jira_RawData!G139</f>
        <v>43999.773611111108</v>
      </c>
      <c r="I139" s="10" t="str">
        <f>IF(Jira_RawData!H139=0,"blank",Jira_RawData!H139)</f>
        <v>Major</v>
      </c>
      <c r="J139" t="str">
        <f>Jira_RawData!I139</f>
        <v>High</v>
      </c>
      <c r="K139" t="str">
        <f>Jira_RawData!M139</f>
        <v>QA</v>
      </c>
      <c r="L139" t="str">
        <f>IF(Jira_RawData!N139=0,"blank",Jira_RawData!N139)</f>
        <v>blank</v>
      </c>
      <c r="M139" t="str">
        <f>IF(Jira_RawData!R139=0,"blank",Jira_RawData!R139)</f>
        <v>This is not a bug.</v>
      </c>
      <c r="N139" t="str">
        <f>IF(ISNA(VLOOKUP(B139,Comments!B:E,2,FALSE)),"",VLOOKUP(B139,Comments!B:E,2,FALSE))</f>
        <v/>
      </c>
      <c r="O139" t="str">
        <f>IF(ISNA(VLOOKUP(B139,Comments!B:E,3,FALSE)),"",VLOOKUP(B139,Comments!B:E,3,FALSE))</f>
        <v/>
      </c>
      <c r="P139" t="str">
        <f t="shared" ca="1" si="5"/>
        <v>GT 62 days</v>
      </c>
      <c r="Q139" t="str">
        <f t="shared" si="6"/>
        <v>Migration</v>
      </c>
      <c r="R139" t="str">
        <f>IF(ISNA(VLOOKUP(B139,Comments!B:E,4,FALSE)),"",VLOOKUP(B139,Comments!B:E,4,FALSE))</f>
        <v/>
      </c>
    </row>
    <row r="140" spans="1:18" x14ac:dyDescent="0.25">
      <c r="A140" t="str">
        <f>Jira_RawData!A140</f>
        <v>Bug</v>
      </c>
      <c r="B140" t="str">
        <f>Jira_RawData!B140</f>
        <v>MIG-1365</v>
      </c>
      <c r="C140" t="str">
        <f>Jira_RawData!C140</f>
        <v xml:space="preserve">Sync [db_MEM].[FeeGroup] (MCS 2.0) table data into [NAMES] (MCS 1.0) table - MCS2 data not getting synced in MCS1  </v>
      </c>
      <c r="D140" t="str">
        <f>Jira_RawData!D140</f>
        <v>Vijaya Durga Bonthu</v>
      </c>
      <c r="E140" t="str">
        <f>Jira_RawData!E140</f>
        <v>Vijaya Durga Bonthu</v>
      </c>
      <c r="F140" t="str">
        <f>Jira_RawData!F140</f>
        <v>Closed</v>
      </c>
      <c r="G140" s="4">
        <f>Jira_RawData!K140</f>
        <v>43999.617361111108</v>
      </c>
      <c r="H140" s="4">
        <f>Jira_RawData!G140</f>
        <v>43999.772916666669</v>
      </c>
      <c r="I140" s="10" t="str">
        <f>IF(Jira_RawData!H140=0,"blank",Jira_RawData!H140)</f>
        <v>Major</v>
      </c>
      <c r="J140" t="str">
        <f>Jira_RawData!I140</f>
        <v>High</v>
      </c>
      <c r="K140" t="str">
        <f>Jira_RawData!M140</f>
        <v>QA</v>
      </c>
      <c r="L140" t="str">
        <f>IF(Jira_RawData!N140=0,"blank",Jira_RawData!N140)</f>
        <v>blank</v>
      </c>
      <c r="M140" t="str">
        <f>IF(Jira_RawData!R140=0,"blank",Jira_RawData!R140)</f>
        <v>This is not a bug.</v>
      </c>
      <c r="N140" t="str">
        <f>IF(ISNA(VLOOKUP(B140,Comments!B:E,2,FALSE)),"",VLOOKUP(B140,Comments!B:E,2,FALSE))</f>
        <v/>
      </c>
      <c r="O140" t="str">
        <f>IF(ISNA(VLOOKUP(B140,Comments!B:E,3,FALSE)),"",VLOOKUP(B140,Comments!B:E,3,FALSE))</f>
        <v/>
      </c>
      <c r="P140" t="str">
        <f t="shared" ca="1" si="5"/>
        <v>GT 62 days</v>
      </c>
      <c r="Q140" t="str">
        <f t="shared" si="6"/>
        <v>Migration</v>
      </c>
      <c r="R140" t="str">
        <f>IF(ISNA(VLOOKUP(B140,Comments!B:E,4,FALSE)),"",VLOOKUP(B140,Comments!B:E,4,FALSE))</f>
        <v/>
      </c>
    </row>
    <row r="141" spans="1:18" x14ac:dyDescent="0.25">
      <c r="A141" t="str">
        <f>Jira_RawData!A141</f>
        <v>Bug</v>
      </c>
      <c r="B141" t="str">
        <f>Jira_RawData!B141</f>
        <v>MIG-1345</v>
      </c>
      <c r="C141" t="str">
        <f>Jira_RawData!C141</f>
        <v>Sync [db_MEM].[CommitteeMeetingDates] table data into COM_MEETING table - Sync was not successful in MCS 1.0</v>
      </c>
      <c r="D141" t="str">
        <f>Jira_RawData!D141</f>
        <v>Vijaya Durga Bonthu</v>
      </c>
      <c r="E141" t="str">
        <f>Jira_RawData!E141</f>
        <v>Vijaya Durga Bonthu</v>
      </c>
      <c r="F141" t="str">
        <f>Jira_RawData!F141</f>
        <v>Closed</v>
      </c>
      <c r="G141" s="4">
        <f>Jira_RawData!K141</f>
        <v>43998.540972222225</v>
      </c>
      <c r="H141" s="4">
        <f>Jira_RawData!G141</f>
        <v>43998.686805555553</v>
      </c>
      <c r="I141" s="10" t="str">
        <f>IF(Jira_RawData!H141=0,"blank",Jira_RawData!H141)</f>
        <v>Major</v>
      </c>
      <c r="J141" t="str">
        <f>Jira_RawData!I141</f>
        <v>High</v>
      </c>
      <c r="K141" t="str">
        <f>Jira_RawData!M141</f>
        <v>QA</v>
      </c>
      <c r="L141" t="str">
        <f>IF(Jira_RawData!N141=0,"blank",Jira_RawData!N141)</f>
        <v>Application Code Issue</v>
      </c>
      <c r="M141" t="str">
        <f>IF(Jira_RawData!R141=0,"blank",Jira_RawData!R141)</f>
        <v>Code issue.</v>
      </c>
      <c r="N141" t="str">
        <f>IF(ISNA(VLOOKUP(B141,Comments!B:E,2,FALSE)),"",VLOOKUP(B141,Comments!B:E,2,FALSE))</f>
        <v/>
      </c>
      <c r="O141" t="str">
        <f>IF(ISNA(VLOOKUP(B141,Comments!B:E,3,FALSE)),"",VLOOKUP(B141,Comments!B:E,3,FALSE))</f>
        <v/>
      </c>
      <c r="P141" t="str">
        <f t="shared" ca="1" si="5"/>
        <v>GT 62 days</v>
      </c>
      <c r="Q141" t="str">
        <f t="shared" si="6"/>
        <v>Migration</v>
      </c>
      <c r="R141" t="str">
        <f>IF(ISNA(VLOOKUP(B141,Comments!B:E,4,FALSE)),"",VLOOKUP(B141,Comments!B:E,4,FALSE))</f>
        <v/>
      </c>
    </row>
    <row r="142" spans="1:18" x14ac:dyDescent="0.25">
      <c r="A142" t="str">
        <f>Jira_RawData!A142</f>
        <v>Bug</v>
      </c>
      <c r="B142" t="str">
        <f>Jira_RawData!B142</f>
        <v>MIG-1342</v>
      </c>
      <c r="C142" t="str">
        <f>Jira_RawData!C142</f>
        <v>Sync [db_MEM].[committee] table data into COMMITTEE table - CommitteeTypeId is not getting synced in STANDING_COMMITTEE ,as per rule it should be Y or N</v>
      </c>
      <c r="D142" t="str">
        <f>Jira_RawData!D142</f>
        <v>Vijaya Durga Bonthu</v>
      </c>
      <c r="E142" t="str">
        <f>Jira_RawData!E142</f>
        <v>Vijaya Durga Bonthu</v>
      </c>
      <c r="F142" t="str">
        <f>Jira_RawData!F142</f>
        <v>Closed</v>
      </c>
      <c r="G142" s="4">
        <f>Jira_RawData!K142</f>
        <v>43997.900694444441</v>
      </c>
      <c r="H142" s="4">
        <f>Jira_RawData!G142</f>
        <v>43999.830555555556</v>
      </c>
      <c r="I142" s="10" t="str">
        <f>IF(Jira_RawData!H142=0,"blank",Jira_RawData!H142)</f>
        <v>Moderate</v>
      </c>
      <c r="J142" t="str">
        <f>Jira_RawData!I142</f>
        <v>High</v>
      </c>
      <c r="K142" t="str">
        <f>Jira_RawData!M142</f>
        <v>QA</v>
      </c>
      <c r="L142" t="str">
        <f>IF(Jira_RawData!N142=0,"blank",Jira_RawData!N142)</f>
        <v>Application Code Issue</v>
      </c>
      <c r="M142" t="str">
        <f>IF(Jira_RawData!R142=0,"blank",Jira_RawData!R142)</f>
        <v>Only picked main committee type id</v>
      </c>
      <c r="N142" t="str">
        <f>IF(ISNA(VLOOKUP(B142,Comments!B:E,2,FALSE)),"",VLOOKUP(B142,Comments!B:E,2,FALSE))</f>
        <v/>
      </c>
      <c r="O142" t="str">
        <f>IF(ISNA(VLOOKUP(B142,Comments!B:E,3,FALSE)),"",VLOOKUP(B142,Comments!B:E,3,FALSE))</f>
        <v/>
      </c>
      <c r="P142" t="str">
        <f t="shared" ca="1" si="5"/>
        <v>GT 62 days</v>
      </c>
      <c r="Q142" t="str">
        <f t="shared" si="6"/>
        <v>Migration</v>
      </c>
      <c r="R142" t="str">
        <f>IF(ISNA(VLOOKUP(B142,Comments!B:E,4,FALSE)),"",VLOOKUP(B142,Comments!B:E,4,FALSE))</f>
        <v/>
      </c>
    </row>
    <row r="143" spans="1:18" x14ac:dyDescent="0.25">
      <c r="A143" t="str">
        <f>Jira_RawData!A143</f>
        <v>Bug</v>
      </c>
      <c r="B143" t="str">
        <f>Jira_RawData!B143</f>
        <v>MIG-1314</v>
      </c>
      <c r="C143" t="str">
        <f>Jira_RawData!C143</f>
        <v>Internal App : View privilege is not checked by default under the work item section when adding new role</v>
      </c>
      <c r="D143" t="str">
        <f>Jira_RawData!D143</f>
        <v>ramakrishna.dontha</v>
      </c>
      <c r="E143" t="str">
        <f>Jira_RawData!E143</f>
        <v>ramakrishna.dontha</v>
      </c>
      <c r="F143" t="str">
        <f>Jira_RawData!F143</f>
        <v>Closed</v>
      </c>
      <c r="G143" s="4">
        <f>Jira_RawData!K143</f>
        <v>43993.878472222219</v>
      </c>
      <c r="H143" s="4">
        <f>Jira_RawData!G143</f>
        <v>43998.736111111109</v>
      </c>
      <c r="I143" s="10" t="str">
        <f>IF(Jira_RawData!H143=0,"blank",Jira_RawData!H143)</f>
        <v>blank</v>
      </c>
      <c r="J143" t="str">
        <f>Jira_RawData!I143</f>
        <v>Low</v>
      </c>
      <c r="K143" t="str">
        <f>Jira_RawData!M143</f>
        <v>QA</v>
      </c>
      <c r="L143" t="str">
        <f>IF(Jira_RawData!N143=0,"blank",Jira_RawData!N143)</f>
        <v>blank</v>
      </c>
      <c r="M143" t="str">
        <f>IF(Jira_RawData!R143=0,"blank",Jira_RawData!R143)</f>
        <v>blank</v>
      </c>
      <c r="N143" t="str">
        <f>IF(ISNA(VLOOKUP(B143,Comments!B:E,2,FALSE)),"",VLOOKUP(B143,Comments!B:E,2,FALSE))</f>
        <v/>
      </c>
      <c r="O143" t="str">
        <f>IF(ISNA(VLOOKUP(B143,Comments!B:E,3,FALSE)),"",VLOOKUP(B143,Comments!B:E,3,FALSE))</f>
        <v/>
      </c>
      <c r="P143" t="str">
        <f t="shared" ca="1" si="5"/>
        <v>GT 62 days</v>
      </c>
      <c r="Q143" t="str">
        <f t="shared" si="6"/>
        <v>Migration</v>
      </c>
      <c r="R143" t="str">
        <f>IF(ISNA(VLOOKUP(B143,Comments!B:E,4,FALSE)),"",VLOOKUP(B143,Comments!B:E,4,FALSE))</f>
        <v/>
      </c>
    </row>
    <row r="144" spans="1:18" x14ac:dyDescent="0.25">
      <c r="A144" t="str">
        <f>Jira_RawData!A144</f>
        <v>Bug</v>
      </c>
      <c r="B144" t="str">
        <f>Jira_RawData!B144</f>
        <v>MIG-1308</v>
      </c>
      <c r="C144" t="str">
        <f>Jira_RawData!C144</f>
        <v>Sync [db_MEM].[committee] table data into COM_SCOPE table - Updated data not getting synced in MCS1.0</v>
      </c>
      <c r="D144" t="str">
        <f>Jira_RawData!D144</f>
        <v>Vijaya Durga Bonthu</v>
      </c>
      <c r="E144" t="str">
        <f>Jira_RawData!E144</f>
        <v>Vijaya Durga Bonthu</v>
      </c>
      <c r="F144" t="str">
        <f>Jira_RawData!F144</f>
        <v>Closed</v>
      </c>
      <c r="G144" s="4">
        <f>Jira_RawData!K144</f>
        <v>43993.691666666666</v>
      </c>
      <c r="H144" s="4">
        <f>Jira_RawData!G144</f>
        <v>43998.681944444441</v>
      </c>
      <c r="I144" s="10" t="str">
        <f>IF(Jira_RawData!H144=0,"blank",Jira_RawData!H144)</f>
        <v>Major</v>
      </c>
      <c r="J144" t="str">
        <f>Jira_RawData!I144</f>
        <v>Medium</v>
      </c>
      <c r="K144" t="str">
        <f>Jira_RawData!M144</f>
        <v>QA</v>
      </c>
      <c r="L144" t="str">
        <f>IF(Jira_RawData!N144=0,"blank",Jira_RawData!N144)</f>
        <v>blank</v>
      </c>
      <c r="M144" t="str">
        <f>IF(Jira_RawData!R144=0,"blank",Jira_RawData!R144)</f>
        <v>blank</v>
      </c>
      <c r="N144" t="str">
        <f>IF(ISNA(VLOOKUP(B144,Comments!B:E,2,FALSE)),"",VLOOKUP(B144,Comments!B:E,2,FALSE))</f>
        <v/>
      </c>
      <c r="O144" t="str">
        <f>IF(ISNA(VLOOKUP(B144,Comments!B:E,3,FALSE)),"",VLOOKUP(B144,Comments!B:E,3,FALSE))</f>
        <v/>
      </c>
      <c r="P144" t="str">
        <f t="shared" ca="1" si="5"/>
        <v>GT 62 days</v>
      </c>
      <c r="Q144" t="str">
        <f t="shared" si="6"/>
        <v>Migration</v>
      </c>
      <c r="R144" t="str">
        <f>IF(ISNA(VLOOKUP(B144,Comments!B:E,4,FALSE)),"",VLOOKUP(B144,Comments!B:E,4,FALSE))</f>
        <v/>
      </c>
    </row>
    <row r="145" spans="1:18" x14ac:dyDescent="0.25">
      <c r="A145" t="str">
        <f>Jira_RawData!A145</f>
        <v>Bug</v>
      </c>
      <c r="B145" t="str">
        <f>Jira_RawData!B145</f>
        <v>MIG-1307</v>
      </c>
      <c r="C145" t="str">
        <f>Jira_RawData!C145</f>
        <v>Sync [db_MEM].[committee] table data into COM_OVERVIEW table - Updated data not getting synced into MCS1</v>
      </c>
      <c r="D145" t="str">
        <f>Jira_RawData!D145</f>
        <v>Vijaya Durga Bonthu</v>
      </c>
      <c r="E145" t="str">
        <f>Jira_RawData!E145</f>
        <v>Vijaya Durga Bonthu</v>
      </c>
      <c r="F145" t="str">
        <f>Jira_RawData!F145</f>
        <v>Closed</v>
      </c>
      <c r="G145" s="4">
        <f>Jira_RawData!K145</f>
        <v>43993.6875</v>
      </c>
      <c r="H145" s="4">
        <f>Jira_RawData!G145</f>
        <v>43998.679861111108</v>
      </c>
      <c r="I145" s="10" t="str">
        <f>IF(Jira_RawData!H145=0,"blank",Jira_RawData!H145)</f>
        <v>Major</v>
      </c>
      <c r="J145" t="str">
        <f>Jira_RawData!I145</f>
        <v>Medium</v>
      </c>
      <c r="K145" t="str">
        <f>Jira_RawData!M145</f>
        <v>QA</v>
      </c>
      <c r="L145" t="str">
        <f>IF(Jira_RawData!N145=0,"blank",Jira_RawData!N145)</f>
        <v>blank</v>
      </c>
      <c r="M145" t="str">
        <f>IF(Jira_RawData!R145=0,"blank",Jira_RawData!R145)</f>
        <v>blank</v>
      </c>
      <c r="N145" t="str">
        <f>IF(ISNA(VLOOKUP(B145,Comments!B:E,2,FALSE)),"",VLOOKUP(B145,Comments!B:E,2,FALSE))</f>
        <v/>
      </c>
      <c r="O145" t="str">
        <f>IF(ISNA(VLOOKUP(B145,Comments!B:E,3,FALSE)),"",VLOOKUP(B145,Comments!B:E,3,FALSE))</f>
        <v/>
      </c>
      <c r="P145" t="str">
        <f t="shared" ca="1" si="5"/>
        <v>GT 62 days</v>
      </c>
      <c r="Q145" t="str">
        <f t="shared" si="6"/>
        <v>Migration</v>
      </c>
      <c r="R145" t="str">
        <f>IF(ISNA(VLOOKUP(B145,Comments!B:E,4,FALSE)),"",VLOOKUP(B145,Comments!B:E,4,FALSE))</f>
        <v/>
      </c>
    </row>
    <row r="146" spans="1:18" x14ac:dyDescent="0.25">
      <c r="A146" t="str">
        <f>Jira_RawData!A146</f>
        <v>Bug</v>
      </c>
      <c r="B146" t="str">
        <f>Jira_RawData!B146</f>
        <v>MIG-1306</v>
      </c>
      <c r="C146" t="str">
        <f>Jira_RawData!C146</f>
        <v>Sync [db_MEM].[committee] table data into COM_TITLE table - Updated data not getting synced in MCS 1.0</v>
      </c>
      <c r="D146" t="str">
        <f>Jira_RawData!D146</f>
        <v>Vijaya Durga Bonthu</v>
      </c>
      <c r="E146" t="str">
        <f>Jira_RawData!E146</f>
        <v>Vijaya Durga Bonthu</v>
      </c>
      <c r="F146" t="str">
        <f>Jira_RawData!F146</f>
        <v>Closed</v>
      </c>
      <c r="G146" s="4">
        <f>Jira_RawData!K146</f>
        <v>43993.684027777781</v>
      </c>
      <c r="H146" s="4">
        <f>Jira_RawData!G146</f>
        <v>43998.700694444444</v>
      </c>
      <c r="I146" s="10" t="str">
        <f>IF(Jira_RawData!H146=0,"blank",Jira_RawData!H146)</f>
        <v>Major</v>
      </c>
      <c r="J146" t="str">
        <f>Jira_RawData!I146</f>
        <v>Medium</v>
      </c>
      <c r="K146" t="str">
        <f>Jira_RawData!M146</f>
        <v>QA</v>
      </c>
      <c r="L146" t="str">
        <f>IF(Jira_RawData!N146=0,"blank",Jira_RawData!N146)</f>
        <v>blank</v>
      </c>
      <c r="M146" t="str">
        <f>IF(Jira_RawData!R146=0,"blank",Jira_RawData!R146)</f>
        <v>blank</v>
      </c>
      <c r="N146" t="str">
        <f>IF(ISNA(VLOOKUP(B146,Comments!B:E,2,FALSE)),"",VLOOKUP(B146,Comments!B:E,2,FALSE))</f>
        <v/>
      </c>
      <c r="O146" t="str">
        <f>IF(ISNA(VLOOKUP(B146,Comments!B:E,3,FALSE)),"",VLOOKUP(B146,Comments!B:E,3,FALSE))</f>
        <v/>
      </c>
      <c r="P146" t="str">
        <f t="shared" ca="1" si="5"/>
        <v>GT 62 days</v>
      </c>
      <c r="Q146" t="str">
        <f t="shared" si="6"/>
        <v>Migration</v>
      </c>
      <c r="R146" t="str">
        <f>IF(ISNA(VLOOKUP(B146,Comments!B:E,4,FALSE)),"",VLOOKUP(B146,Comments!B:E,4,FALSE))</f>
        <v/>
      </c>
    </row>
    <row r="147" spans="1:18" x14ac:dyDescent="0.25">
      <c r="A147" t="str">
        <f>Jira_RawData!A147</f>
        <v>Bug</v>
      </c>
      <c r="B147" t="str">
        <f>Jira_RawData!B147</f>
        <v>MIG-1305</v>
      </c>
      <c r="C147" t="str">
        <f>Jira_RawData!C147</f>
        <v>Sync [db_MEM].[committee] table data into COMMITTEE table - Sync was not successful to MCS 1.0 for Comittee</v>
      </c>
      <c r="D147" t="str">
        <f>Jira_RawData!D147</f>
        <v>Vijaya Durga Bonthu</v>
      </c>
      <c r="E147" t="str">
        <f>Jira_RawData!E147</f>
        <v>Vijaya Durga Bonthu</v>
      </c>
      <c r="F147" t="str">
        <f>Jira_RawData!F147</f>
        <v>Closed</v>
      </c>
      <c r="G147" s="4">
        <f>Jira_RawData!K147</f>
        <v>43993.680555555555</v>
      </c>
      <c r="H147" s="4">
        <f>Jira_RawData!G147</f>
        <v>43998.698611111111</v>
      </c>
      <c r="I147" s="10" t="str">
        <f>IF(Jira_RawData!H147=0,"blank",Jira_RawData!H147)</f>
        <v>Major</v>
      </c>
      <c r="J147" t="str">
        <f>Jira_RawData!I147</f>
        <v>High</v>
      </c>
      <c r="K147" t="str">
        <f>Jira_RawData!M147</f>
        <v>QA</v>
      </c>
      <c r="L147" t="str">
        <f>IF(Jira_RawData!N147=0,"blank",Jira_RawData!N147)</f>
        <v>blank</v>
      </c>
      <c r="M147" t="str">
        <f>IF(Jira_RawData!R147=0,"blank",Jira_RawData!R147)</f>
        <v xml:space="preserve">This environment related issue. Due this MCS1.0 schema name is not set in environment variable.  </v>
      </c>
      <c r="N147" t="str">
        <f>IF(ISNA(VLOOKUP(B147,Comments!B:E,2,FALSE)),"",VLOOKUP(B147,Comments!B:E,2,FALSE))</f>
        <v/>
      </c>
      <c r="O147" t="str">
        <f>IF(ISNA(VLOOKUP(B147,Comments!B:E,3,FALSE)),"",VLOOKUP(B147,Comments!B:E,3,FALSE))</f>
        <v/>
      </c>
      <c r="P147" t="str">
        <f t="shared" ca="1" si="5"/>
        <v>GT 62 days</v>
      </c>
      <c r="Q147" t="str">
        <f t="shared" si="6"/>
        <v>Migration</v>
      </c>
      <c r="R147" t="str">
        <f>IF(ISNA(VLOOKUP(B147,Comments!B:E,4,FALSE)),"",VLOOKUP(B147,Comments!B:E,4,FALSE))</f>
        <v/>
      </c>
    </row>
    <row r="148" spans="1:18" x14ac:dyDescent="0.25">
      <c r="A148" t="str">
        <f>Jira_RawData!A148</f>
        <v>Bug</v>
      </c>
      <c r="B148" t="str">
        <f>Jira_RawData!B148</f>
        <v>MIG-1263</v>
      </c>
      <c r="C148" t="str">
        <f>Jira_RawData!C148</f>
        <v>API - Member - DropCommittee - Failure</v>
      </c>
      <c r="D148" t="str">
        <f>Jira_RawData!D148</f>
        <v>Praveen Gautam</v>
      </c>
      <c r="E148" t="str">
        <f>Jira_RawData!E148</f>
        <v>ilangovan.ponnuraman</v>
      </c>
      <c r="F148" t="str">
        <f>Jira_RawData!F148</f>
        <v>Closed</v>
      </c>
      <c r="G148" s="4">
        <f>Jira_RawData!K148</f>
        <v>43991.509027777778</v>
      </c>
      <c r="H148" s="4">
        <f>Jira_RawData!G148</f>
        <v>43991.90902777778</v>
      </c>
      <c r="I148" s="10" t="str">
        <f>IF(Jira_RawData!H148=0,"blank",Jira_RawData!H148)</f>
        <v>Moderate</v>
      </c>
      <c r="J148" t="str">
        <f>Jira_RawData!I148</f>
        <v>Medium</v>
      </c>
      <c r="K148" t="str">
        <f>Jira_RawData!M148</f>
        <v>QA</v>
      </c>
      <c r="L148" t="str">
        <f>IF(Jira_RawData!N148=0,"blank",Jira_RawData!N148)</f>
        <v>blank</v>
      </c>
      <c r="M148" t="str">
        <f>IF(Jira_RawData!R148=0,"blank",Jira_RawData!R148)</f>
        <v>blank</v>
      </c>
      <c r="N148" t="str">
        <f>IF(ISNA(VLOOKUP(B148,Comments!B:E,2,FALSE)),"",VLOOKUP(B148,Comments!B:E,2,FALSE))</f>
        <v/>
      </c>
      <c r="O148" t="str">
        <f>IF(ISNA(VLOOKUP(B148,Comments!B:E,3,FALSE)),"",VLOOKUP(B148,Comments!B:E,3,FALSE))</f>
        <v/>
      </c>
      <c r="P148" t="str">
        <f t="shared" ca="1" si="5"/>
        <v>GT 62 days</v>
      </c>
      <c r="Q148" t="str">
        <f t="shared" si="6"/>
        <v>Migration</v>
      </c>
      <c r="R148" t="str">
        <f>IF(ISNA(VLOOKUP(B148,Comments!B:E,4,FALSE)),"",VLOOKUP(B148,Comments!B:E,4,FALSE))</f>
        <v/>
      </c>
    </row>
    <row r="149" spans="1:18" x14ac:dyDescent="0.25">
      <c r="A149" t="str">
        <f>Jira_RawData!A149</f>
        <v>Bug</v>
      </c>
      <c r="B149" t="str">
        <f>Jira_RawData!B149</f>
        <v>MIG-1261</v>
      </c>
      <c r="C149" t="str">
        <f>Jira_RawData!C149</f>
        <v>Sync data from [db_RNE].[OfficerTitle] to COM_OFFICER_CD - Sync was not successful to MCS 1.0</v>
      </c>
      <c r="D149" t="str">
        <f>Jira_RawData!D149</f>
        <v>Vijaya Durga Bonthu</v>
      </c>
      <c r="E149" t="str">
        <f>Jira_RawData!E149</f>
        <v>Vijaya Durga Bonthu</v>
      </c>
      <c r="F149" t="str">
        <f>Jira_RawData!F149</f>
        <v>Closed</v>
      </c>
      <c r="G149" s="4">
        <f>Jira_RawData!K149</f>
        <v>43990.913194444445</v>
      </c>
      <c r="H149" s="4">
        <f>Jira_RawData!G149</f>
        <v>44162.600694444445</v>
      </c>
      <c r="I149" s="10" t="str">
        <f>IF(Jira_RawData!H149=0,"blank",Jira_RawData!H149)</f>
        <v>blank</v>
      </c>
      <c r="J149" t="str">
        <f>Jira_RawData!I149</f>
        <v>Low</v>
      </c>
      <c r="K149">
        <f>Jira_RawData!M149</f>
        <v>0</v>
      </c>
      <c r="L149" t="str">
        <f>IF(Jira_RawData!N149=0,"blank",Jira_RawData!N149)</f>
        <v>blank</v>
      </c>
      <c r="M149" t="str">
        <f>IF(Jira_RawData!R149=0,"blank",Jira_RawData!R149)</f>
        <v>This is not a bug</v>
      </c>
      <c r="N149" t="str">
        <f>IF(ISNA(VLOOKUP(B149,Comments!B:E,2,FALSE)),"",VLOOKUP(B149,Comments!B:E,2,FALSE))</f>
        <v/>
      </c>
      <c r="O149" t="str">
        <f>IF(ISNA(VLOOKUP(B149,Comments!B:E,3,FALSE)),"",VLOOKUP(B149,Comments!B:E,3,FALSE))</f>
        <v/>
      </c>
      <c r="P149" t="str">
        <f t="shared" ca="1" si="5"/>
        <v>GT 62 days</v>
      </c>
      <c r="Q149" t="str">
        <f t="shared" si="6"/>
        <v>Migration</v>
      </c>
      <c r="R149" t="str">
        <f>IF(ISNA(VLOOKUP(B149,Comments!B:E,4,FALSE)),"",VLOOKUP(B149,Comments!B:E,4,FALSE))</f>
        <v/>
      </c>
    </row>
    <row r="150" spans="1:18" x14ac:dyDescent="0.25">
      <c r="A150" t="str">
        <f>Jira_RawData!A150</f>
        <v>Bug</v>
      </c>
      <c r="B150" t="str">
        <f>Jira_RawData!B150</f>
        <v>MIG-1251</v>
      </c>
      <c r="C150" t="str">
        <f>Jira_RawData!C150</f>
        <v>Sync data from table [db_RNE].[ClassificationType] to COM_CLASSIFICATION - Description column(MCS2) is not sync with the CLASS_LIT2(MCS1) and it is not accepting 11 characters</v>
      </c>
      <c r="D150" t="str">
        <f>Jira_RawData!D150</f>
        <v>Vijaya Durga Bonthu</v>
      </c>
      <c r="E150" t="str">
        <f>Jira_RawData!E150</f>
        <v>Vijaya Durga Bonthu</v>
      </c>
      <c r="F150" t="str">
        <f>Jira_RawData!F150</f>
        <v>Closed</v>
      </c>
      <c r="G150" s="4">
        <f>Jira_RawData!K150</f>
        <v>43990.732638888891</v>
      </c>
      <c r="H150" s="4">
        <f>Jira_RawData!G150</f>
        <v>44162.600694444445</v>
      </c>
      <c r="I150" s="10" t="str">
        <f>IF(Jira_RawData!H150=0,"blank",Jira_RawData!H150)</f>
        <v>Major</v>
      </c>
      <c r="J150" t="str">
        <f>Jira_RawData!I150</f>
        <v>Medium</v>
      </c>
      <c r="K150" t="str">
        <f>Jira_RawData!M150</f>
        <v>QA</v>
      </c>
      <c r="L150" t="str">
        <f>IF(Jira_RawData!N150=0,"blank",Jira_RawData!N150)</f>
        <v>Unclear/Incorrect Requirements/Design</v>
      </c>
      <c r="M150" t="str">
        <f>IF(Jira_RawData!R150=0,"blank",Jira_RawData!R150)</f>
        <v>Update the based the logic</v>
      </c>
      <c r="N150" t="str">
        <f>IF(ISNA(VLOOKUP(B150,Comments!B:E,2,FALSE)),"",VLOOKUP(B150,Comments!B:E,2,FALSE))</f>
        <v/>
      </c>
      <c r="O150" t="str">
        <f>IF(ISNA(VLOOKUP(B150,Comments!B:E,3,FALSE)),"",VLOOKUP(B150,Comments!B:E,3,FALSE))</f>
        <v/>
      </c>
      <c r="P150" t="str">
        <f t="shared" ca="1" si="5"/>
        <v>GT 62 days</v>
      </c>
      <c r="Q150" t="str">
        <f t="shared" si="6"/>
        <v>Migration</v>
      </c>
      <c r="R150" t="str">
        <f>IF(ISNA(VLOOKUP(B150,Comments!B:E,4,FALSE)),"",VLOOKUP(B150,Comments!B:E,4,FALSE))</f>
        <v/>
      </c>
    </row>
    <row r="151" spans="1:18" x14ac:dyDescent="0.25">
      <c r="A151" t="str">
        <f>Jira_RawData!A151</f>
        <v>Bug</v>
      </c>
      <c r="B151" t="str">
        <f>Jira_RawData!B151</f>
        <v>MIG-1166</v>
      </c>
      <c r="C151" t="str">
        <f>Jira_RawData!C151</f>
        <v>Internal App : Showing up "username already existed" error even when created with unique username.</v>
      </c>
      <c r="D151" t="str">
        <f>Jira_RawData!D151</f>
        <v>ramakrishna.dontha</v>
      </c>
      <c r="E151" t="str">
        <f>Jira_RawData!E151</f>
        <v>ramakrishna.dontha</v>
      </c>
      <c r="F151" t="str">
        <f>Jira_RawData!F151</f>
        <v>Closed</v>
      </c>
      <c r="G151" s="4">
        <f>Jira_RawData!K151</f>
        <v>43986.737500000003</v>
      </c>
      <c r="H151" s="4">
        <f>Jira_RawData!G151</f>
        <v>44004.741666666669</v>
      </c>
      <c r="I151" s="10" t="str">
        <f>IF(Jira_RawData!H151=0,"blank",Jira_RawData!H151)</f>
        <v>blank</v>
      </c>
      <c r="J151" t="str">
        <f>Jira_RawData!I151</f>
        <v>High</v>
      </c>
      <c r="K151" t="str">
        <f>Jira_RawData!M151</f>
        <v>QA</v>
      </c>
      <c r="L151" t="str">
        <f>IF(Jira_RawData!N151=0,"blank",Jira_RawData!N151)</f>
        <v>Application Code Issue</v>
      </c>
      <c r="M151" t="str">
        <f>IF(Jira_RawData!R151=0,"blank",Jira_RawData!R151)</f>
        <v>blank</v>
      </c>
      <c r="N151" t="str">
        <f>IF(ISNA(VLOOKUP(B151,Comments!B:E,2,FALSE)),"",VLOOKUP(B151,Comments!B:E,2,FALSE))</f>
        <v/>
      </c>
      <c r="O151" t="str">
        <f>IF(ISNA(VLOOKUP(B151,Comments!B:E,3,FALSE)),"",VLOOKUP(B151,Comments!B:E,3,FALSE))</f>
        <v/>
      </c>
      <c r="P151" t="str">
        <f t="shared" ca="1" si="5"/>
        <v>GT 62 days</v>
      </c>
      <c r="Q151" t="str">
        <f t="shared" si="6"/>
        <v>Migration</v>
      </c>
      <c r="R151" t="str">
        <f>IF(ISNA(VLOOKUP(B151,Comments!B:E,4,FALSE)),"",VLOOKUP(B151,Comments!B:E,4,FALSE))</f>
        <v/>
      </c>
    </row>
    <row r="152" spans="1:18" x14ac:dyDescent="0.25">
      <c r="A152" t="str">
        <f>Jira_RawData!A152</f>
        <v>Bug</v>
      </c>
      <c r="B152" t="str">
        <f>Jira_RawData!B152</f>
        <v>MIG-999</v>
      </c>
      <c r="C152" t="str">
        <f>Jira_RawData!C152</f>
        <v>Migrate table COM_OFFICER data into table [db_MEM].[CommitteeOfficerTitle] - Officer_Cd is not mapped as per the Committee Officer title in MCS2 DB</v>
      </c>
      <c r="D152" t="str">
        <f>Jira_RawData!D152</f>
        <v>Vijaya Durga Bonthu</v>
      </c>
      <c r="E152" t="str">
        <f>Jira_RawData!E152</f>
        <v>Vijaya Durga Bonthu</v>
      </c>
      <c r="F152" t="str">
        <f>Jira_RawData!F152</f>
        <v>Closed</v>
      </c>
      <c r="G152" s="4">
        <f>Jira_RawData!K152</f>
        <v>43984.46875</v>
      </c>
      <c r="H152" s="4">
        <f>Jira_RawData!G152</f>
        <v>43990.649305555555</v>
      </c>
      <c r="I152" s="10" t="str">
        <f>IF(Jira_RawData!H152=0,"blank",Jira_RawData!H152)</f>
        <v>Major</v>
      </c>
      <c r="J152" t="str">
        <f>Jira_RawData!I152</f>
        <v>High</v>
      </c>
      <c r="K152" t="str">
        <f>Jira_RawData!M152</f>
        <v>QA</v>
      </c>
      <c r="L152" t="str">
        <f>IF(Jira_RawData!N152=0,"blank",Jira_RawData!N152)</f>
        <v>Data Issue</v>
      </c>
      <c r="M152" t="str">
        <f>IF(Jira_RawData!R152=0,"blank",Jira_RawData!R152)</f>
        <v>Its due to wrong data mapping.</v>
      </c>
      <c r="N152" t="str">
        <f>IF(ISNA(VLOOKUP(B152,Comments!B:E,2,FALSE)),"",VLOOKUP(B152,Comments!B:E,2,FALSE))</f>
        <v/>
      </c>
      <c r="O152" t="str">
        <f>IF(ISNA(VLOOKUP(B152,Comments!B:E,3,FALSE)),"",VLOOKUP(B152,Comments!B:E,3,FALSE))</f>
        <v/>
      </c>
      <c r="P152" t="str">
        <f t="shared" ca="1" si="5"/>
        <v>GT 62 days</v>
      </c>
      <c r="Q152" t="str">
        <f t="shared" si="6"/>
        <v>Migration</v>
      </c>
      <c r="R152" t="str">
        <f>IF(ISNA(VLOOKUP(B152,Comments!B:E,4,FALSE)),"",VLOOKUP(B152,Comments!B:E,4,FALSE))</f>
        <v/>
      </c>
    </row>
    <row r="153" spans="1:18" x14ac:dyDescent="0.25">
      <c r="A153" t="str">
        <f>Jira_RawData!A153</f>
        <v>Bug</v>
      </c>
      <c r="B153" t="str">
        <f>Jira_RawData!B153</f>
        <v>MIG-997</v>
      </c>
      <c r="C153" t="str">
        <f>Jira_RawData!C153</f>
        <v xml:space="preserve">Internal App : Updated Member info is not reflecting on the member list page. </v>
      </c>
      <c r="D153" t="str">
        <f>Jira_RawData!D153</f>
        <v>ramakrishna.dontha</v>
      </c>
      <c r="E153" t="str">
        <f>Jira_RawData!E153</f>
        <v>ramakrishna.dontha</v>
      </c>
      <c r="F153" t="str">
        <f>Jira_RawData!F153</f>
        <v>Closed</v>
      </c>
      <c r="G153" s="4">
        <f>Jira_RawData!K153</f>
        <v>43983.69027777778</v>
      </c>
      <c r="H153" s="4">
        <f>Jira_RawData!G153</f>
        <v>44004.738194444442</v>
      </c>
      <c r="I153" s="10" t="str">
        <f>IF(Jira_RawData!H153=0,"blank",Jira_RawData!H153)</f>
        <v>blank</v>
      </c>
      <c r="J153" t="str">
        <f>Jira_RawData!I153</f>
        <v>High</v>
      </c>
      <c r="K153" t="str">
        <f>Jira_RawData!M153</f>
        <v>QA</v>
      </c>
      <c r="L153" t="str">
        <f>IF(Jira_RawData!N153=0,"blank",Jira_RawData!N153)</f>
        <v>Application Code Issue</v>
      </c>
      <c r="M153" t="str">
        <f>IF(Jira_RawData!R153=0,"blank",Jira_RawData!R153)</f>
        <v>blank</v>
      </c>
      <c r="N153" t="str">
        <f>IF(ISNA(VLOOKUP(B153,Comments!B:E,2,FALSE)),"",VLOOKUP(B153,Comments!B:E,2,FALSE))</f>
        <v/>
      </c>
      <c r="O153" t="str">
        <f>IF(ISNA(VLOOKUP(B153,Comments!B:E,3,FALSE)),"",VLOOKUP(B153,Comments!B:E,3,FALSE))</f>
        <v/>
      </c>
      <c r="P153" t="str">
        <f t="shared" ca="1" si="5"/>
        <v>GT 62 days</v>
      </c>
      <c r="Q153" t="str">
        <f t="shared" si="6"/>
        <v>Migration</v>
      </c>
      <c r="R153" t="str">
        <f>IF(ISNA(VLOOKUP(B153,Comments!B:E,4,FALSE)),"",VLOOKUP(B153,Comments!B:E,4,FALSE))</f>
        <v/>
      </c>
    </row>
    <row r="154" spans="1:18" x14ac:dyDescent="0.25">
      <c r="A154" t="str">
        <f>Jira_RawData!A154</f>
        <v>Bug</v>
      </c>
      <c r="B154" t="str">
        <f>Jira_RawData!B154</f>
        <v>MIG-993</v>
      </c>
      <c r="C154" t="str">
        <f>Jira_RawData!C154</f>
        <v>Rules&amp;Exceptions: Newly added user is not saving/showing up in AWS QA DB.</v>
      </c>
      <c r="D154" t="str">
        <f>Jira_RawData!D154</f>
        <v>ramakrishna.dontha</v>
      </c>
      <c r="E154" t="str">
        <f>Jira_RawData!E154</f>
        <v>ramakrishna.dontha</v>
      </c>
      <c r="F154" t="str">
        <f>Jira_RawData!F154</f>
        <v>Closed</v>
      </c>
      <c r="G154" s="4">
        <f>Jira_RawData!K154</f>
        <v>43983.506944444445</v>
      </c>
      <c r="H154" s="4">
        <f>Jira_RawData!G154</f>
        <v>44005.445138888892</v>
      </c>
      <c r="I154" s="10" t="str">
        <f>IF(Jira_RawData!H154=0,"blank",Jira_RawData!H154)</f>
        <v>blank</v>
      </c>
      <c r="J154" t="str">
        <f>Jira_RawData!I154</f>
        <v>Medium</v>
      </c>
      <c r="K154" t="str">
        <f>Jira_RawData!M154</f>
        <v>QA</v>
      </c>
      <c r="L154" t="str">
        <f>IF(Jira_RawData!N154=0,"blank",Jira_RawData!N154)</f>
        <v>blank</v>
      </c>
      <c r="M154" t="str">
        <f>IF(Jira_RawData!R154=0,"blank",Jira_RawData!R154)</f>
        <v>blank</v>
      </c>
      <c r="N154" t="str">
        <f>IF(ISNA(VLOOKUP(B154,Comments!B:E,2,FALSE)),"",VLOOKUP(B154,Comments!B:E,2,FALSE))</f>
        <v/>
      </c>
      <c r="O154" t="str">
        <f>IF(ISNA(VLOOKUP(B154,Comments!B:E,3,FALSE)),"",VLOOKUP(B154,Comments!B:E,3,FALSE))</f>
        <v/>
      </c>
      <c r="P154" t="str">
        <f t="shared" ca="1" si="5"/>
        <v>GT 62 days</v>
      </c>
      <c r="Q154" t="str">
        <f t="shared" si="6"/>
        <v>Migration</v>
      </c>
      <c r="R154" t="str">
        <f>IF(ISNA(VLOOKUP(B154,Comments!B:E,4,FALSE)),"",VLOOKUP(B154,Comments!B:E,4,FALSE))</f>
        <v/>
      </c>
    </row>
    <row r="155" spans="1:18" x14ac:dyDescent="0.25">
      <c r="A155" t="str">
        <f>Jira_RawData!A155</f>
        <v>Bug</v>
      </c>
      <c r="B155" t="str">
        <f>Jira_RawData!B155</f>
        <v>MIG-989</v>
      </c>
      <c r="C155" t="str">
        <f>Jira_RawData!C155</f>
        <v>Migration requirement from [NAMES](MCS 1.0) to [db_MEM].[FeeGroup] (MCS 2.0) - MCS2  data is not displayed in MCS 1.0 DB</v>
      </c>
      <c r="D155" t="str">
        <f>Jira_RawData!D155</f>
        <v>Vijaya Durga Bonthu</v>
      </c>
      <c r="E155" t="str">
        <f>Jira_RawData!E155</f>
        <v>Vijaya Durga Bonthu</v>
      </c>
      <c r="F155" t="str">
        <f>Jira_RawData!F155</f>
        <v>Closed</v>
      </c>
      <c r="G155" s="4">
        <f>Jira_RawData!K155</f>
        <v>43980.661111111112</v>
      </c>
      <c r="H155" s="4">
        <f>Jira_RawData!G155</f>
        <v>44162.600694444445</v>
      </c>
      <c r="I155" s="10" t="str">
        <f>IF(Jira_RawData!H155=0,"blank",Jira_RawData!H155)</f>
        <v>Showstopper</v>
      </c>
      <c r="J155" t="str">
        <f>Jira_RawData!I155</f>
        <v>Critical</v>
      </c>
      <c r="K155" t="str">
        <f>Jira_RawData!M155</f>
        <v>QA</v>
      </c>
      <c r="L155" t="str">
        <f>IF(Jira_RawData!N155=0,"blank",Jira_RawData!N155)</f>
        <v>blank</v>
      </c>
      <c r="M155" t="str">
        <f>IF(Jira_RawData!R155=0,"blank",Jira_RawData!R155)</f>
        <v>blank</v>
      </c>
      <c r="N155" t="str">
        <f>IF(ISNA(VLOOKUP(B155,Comments!B:E,2,FALSE)),"",VLOOKUP(B155,Comments!B:E,2,FALSE))</f>
        <v/>
      </c>
      <c r="O155" t="str">
        <f>IF(ISNA(VLOOKUP(B155,Comments!B:E,3,FALSE)),"",VLOOKUP(B155,Comments!B:E,3,FALSE))</f>
        <v/>
      </c>
      <c r="P155" t="str">
        <f t="shared" ca="1" si="5"/>
        <v>GT 62 days</v>
      </c>
      <c r="Q155" t="str">
        <f t="shared" si="6"/>
        <v>Migration</v>
      </c>
      <c r="R155" t="str">
        <f>IF(ISNA(VLOOKUP(B155,Comments!B:E,4,FALSE)),"",VLOOKUP(B155,Comments!B:E,4,FALSE))</f>
        <v/>
      </c>
    </row>
    <row r="156" spans="1:18" x14ac:dyDescent="0.25">
      <c r="A156" t="str">
        <f>Jira_RawData!A156</f>
        <v>Bug</v>
      </c>
      <c r="B156" t="str">
        <f>Jira_RawData!B156</f>
        <v>MIG-957</v>
      </c>
      <c r="C156" t="str">
        <f>Jira_RawData!C156</f>
        <v>Migrate table COM_ACTIVITY data into table [db_MEM].[CommitteeActivity] - Migrated MCS2 data is not showing up in MCS 1.0 Database</v>
      </c>
      <c r="D156" t="str">
        <f>Jira_RawData!D156</f>
        <v>Vijaya Durga Bonthu</v>
      </c>
      <c r="E156" t="str">
        <f>Jira_RawData!E156</f>
        <v>Vijaya Durga Bonthu</v>
      </c>
      <c r="F156" t="str">
        <f>Jira_RawData!F156</f>
        <v>Closed</v>
      </c>
      <c r="G156" s="4">
        <f>Jira_RawData!K156</f>
        <v>43977.787499999999</v>
      </c>
      <c r="H156" s="4">
        <f>Jira_RawData!G156</f>
        <v>43978.75277777778</v>
      </c>
      <c r="I156" s="10" t="str">
        <f>IF(Jira_RawData!H156=0,"blank",Jira_RawData!H156)</f>
        <v>Showstopper</v>
      </c>
      <c r="J156" t="str">
        <f>Jira_RawData!I156</f>
        <v>Critical</v>
      </c>
      <c r="K156" t="str">
        <f>Jira_RawData!M156</f>
        <v>QA</v>
      </c>
      <c r="L156" t="str">
        <f>IF(Jira_RawData!N156=0,"blank",Jira_RawData!N156)</f>
        <v>Data Issue</v>
      </c>
      <c r="M156" t="str">
        <f>IF(Jira_RawData!R156=0,"blank",Jira_RawData!R156)</f>
        <v>Due to space in data, SQL join not worked properly.</v>
      </c>
      <c r="N156" t="str">
        <f>IF(ISNA(VLOOKUP(B156,Comments!B:E,2,FALSE)),"",VLOOKUP(B156,Comments!B:E,2,FALSE))</f>
        <v/>
      </c>
      <c r="O156" t="str">
        <f>IF(ISNA(VLOOKUP(B156,Comments!B:E,3,FALSE)),"",VLOOKUP(B156,Comments!B:E,3,FALSE))</f>
        <v/>
      </c>
      <c r="P156" t="str">
        <f t="shared" ca="1" si="5"/>
        <v>GT 62 days</v>
      </c>
      <c r="Q156" t="str">
        <f t="shared" si="6"/>
        <v>Migration</v>
      </c>
      <c r="R156" t="str">
        <f>IF(ISNA(VLOOKUP(B156,Comments!B:E,4,FALSE)),"",VLOOKUP(B156,Comments!B:E,4,FALSE))</f>
        <v/>
      </c>
    </row>
    <row r="157" spans="1:18" x14ac:dyDescent="0.25">
      <c r="A157" t="str">
        <f>Jira_RawData!A157</f>
        <v>Bug</v>
      </c>
      <c r="B157" t="str">
        <f>Jira_RawData!B157</f>
        <v>MIG-925</v>
      </c>
      <c r="C157" t="str">
        <f>Jira_RawData!C157</f>
        <v>Internal App : Intermittent Issue : Showing up error message when updating member details.</v>
      </c>
      <c r="D157" t="str">
        <f>Jira_RawData!D157</f>
        <v>ramakrishna.dontha</v>
      </c>
      <c r="E157" t="str">
        <f>Jira_RawData!E157</f>
        <v>ramakrishna.dontha</v>
      </c>
      <c r="F157" t="str">
        <f>Jira_RawData!F157</f>
        <v>Closed</v>
      </c>
      <c r="G157" s="4">
        <f>Jira_RawData!K157</f>
        <v>43972.867361111108</v>
      </c>
      <c r="H157" s="4">
        <f>Jira_RawData!G157</f>
        <v>43983.730555555558</v>
      </c>
      <c r="I157" s="10" t="str">
        <f>IF(Jira_RawData!H157=0,"blank",Jira_RawData!H157)</f>
        <v>blank</v>
      </c>
      <c r="J157" t="str">
        <f>Jira_RawData!I157</f>
        <v>Low</v>
      </c>
      <c r="K157" t="str">
        <f>Jira_RawData!M157</f>
        <v>QA</v>
      </c>
      <c r="L157" t="str">
        <f>IF(Jira_RawData!N157=0,"blank",Jira_RawData!N157)</f>
        <v>blank</v>
      </c>
      <c r="M157" t="str">
        <f>IF(Jira_RawData!R157=0,"blank",Jira_RawData!R157)</f>
        <v>blank</v>
      </c>
      <c r="N157" t="str">
        <f>IF(ISNA(VLOOKUP(B157,Comments!B:E,2,FALSE)),"",VLOOKUP(B157,Comments!B:E,2,FALSE))</f>
        <v/>
      </c>
      <c r="O157" t="str">
        <f>IF(ISNA(VLOOKUP(B157,Comments!B:E,3,FALSE)),"",VLOOKUP(B157,Comments!B:E,3,FALSE))</f>
        <v/>
      </c>
      <c r="P157" t="str">
        <f t="shared" ca="1" si="5"/>
        <v>GT 62 days</v>
      </c>
      <c r="Q157" t="str">
        <f t="shared" si="6"/>
        <v>Migration</v>
      </c>
      <c r="R157" t="str">
        <f>IF(ISNA(VLOOKUP(B157,Comments!B:E,4,FALSE)),"",VLOOKUP(B157,Comments!B:E,4,FALSE))</f>
        <v/>
      </c>
    </row>
    <row r="158" spans="1:18" x14ac:dyDescent="0.25">
      <c r="A158" t="str">
        <f>Jira_RawData!A158</f>
        <v>Bug</v>
      </c>
      <c r="B158" t="str">
        <f>Jira_RawData!B158</f>
        <v>MIG-901</v>
      </c>
      <c r="C158" t="str">
        <f>Jira_RawData!C158</f>
        <v>Internal App : Unable to upload files when adding/editing  renewal task.</v>
      </c>
      <c r="D158" t="str">
        <f>Jira_RawData!D158</f>
        <v>ramakrishna.dontha</v>
      </c>
      <c r="E158" t="str">
        <f>Jira_RawData!E158</f>
        <v>ramakrishna.dontha</v>
      </c>
      <c r="F158" t="str">
        <f>Jira_RawData!F158</f>
        <v>Closed</v>
      </c>
      <c r="G158" s="4">
        <f>Jira_RawData!K158</f>
        <v>43971.703472222223</v>
      </c>
      <c r="H158" s="4">
        <f>Jira_RawData!G158</f>
        <v>43983.699305555558</v>
      </c>
      <c r="I158" s="10" t="str">
        <f>IF(Jira_RawData!H158=0,"blank",Jira_RawData!H158)</f>
        <v>blank</v>
      </c>
      <c r="J158" t="str">
        <f>Jira_RawData!I158</f>
        <v>Medium</v>
      </c>
      <c r="K158" t="str">
        <f>Jira_RawData!M158</f>
        <v>QA</v>
      </c>
      <c r="L158" t="str">
        <f>IF(Jira_RawData!N158=0,"blank",Jira_RawData!N158)</f>
        <v>blank</v>
      </c>
      <c r="M158" t="str">
        <f>IF(Jira_RawData!R158=0,"blank",Jira_RawData!R158)</f>
        <v>blank</v>
      </c>
      <c r="N158" t="str">
        <f>IF(ISNA(VLOOKUP(B158,Comments!B:E,2,FALSE)),"",VLOOKUP(B158,Comments!B:E,2,FALSE))</f>
        <v/>
      </c>
      <c r="O158" t="str">
        <f>IF(ISNA(VLOOKUP(B158,Comments!B:E,3,FALSE)),"",VLOOKUP(B158,Comments!B:E,3,FALSE))</f>
        <v/>
      </c>
      <c r="P158" t="str">
        <f t="shared" ca="1" si="5"/>
        <v>GT 62 days</v>
      </c>
      <c r="Q158" t="str">
        <f t="shared" si="6"/>
        <v>Migration</v>
      </c>
      <c r="R158" t="str">
        <f>IF(ISNA(VLOOKUP(B158,Comments!B:E,4,FALSE)),"",VLOOKUP(B158,Comments!B:E,4,FALSE))</f>
        <v/>
      </c>
    </row>
    <row r="159" spans="1:18" x14ac:dyDescent="0.25">
      <c r="A159" t="str">
        <f>Jira_RawData!A159</f>
        <v>Bug</v>
      </c>
      <c r="B159" t="str">
        <f>Jira_RawData!B159</f>
        <v>MIG-846</v>
      </c>
      <c r="C159" t="str">
        <f>Jira_RawData!C159</f>
        <v>Migrate table STUDENT_APPLICATION data into table [db_MEM].[StudentApplication] - IncludeInMail - Default value should be displayed '1' but Null values displayed</v>
      </c>
      <c r="D159" t="str">
        <f>Jira_RawData!D159</f>
        <v>Vijaya Durga Bonthu</v>
      </c>
      <c r="E159" t="str">
        <f>Jira_RawData!E159</f>
        <v>Vijaya Durga Bonthu</v>
      </c>
      <c r="F159" t="str">
        <f>Jira_RawData!F159</f>
        <v>Closed</v>
      </c>
      <c r="G159" s="4">
        <f>Jira_RawData!K159</f>
        <v>43970.754861111112</v>
      </c>
      <c r="H159" s="4">
        <f>Jira_RawData!G159</f>
        <v>44000.712500000001</v>
      </c>
      <c r="I159" s="10" t="str">
        <f>IF(Jira_RawData!H159=0,"blank",Jira_RawData!H159)</f>
        <v>Moderate</v>
      </c>
      <c r="J159" t="str">
        <f>Jira_RawData!I159</f>
        <v>Medium</v>
      </c>
      <c r="K159" t="str">
        <f>Jira_RawData!M159</f>
        <v>QA</v>
      </c>
      <c r="L159" t="str">
        <f>IF(Jira_RawData!N159=0,"blank",Jira_RawData!N159)</f>
        <v>blank</v>
      </c>
      <c r="M159" t="str">
        <f>IF(Jira_RawData!R159=0,"blank",Jira_RawData!R159)</f>
        <v>Gap in story.</v>
      </c>
      <c r="N159" t="str">
        <f>IF(ISNA(VLOOKUP(B159,Comments!B:E,2,FALSE)),"",VLOOKUP(B159,Comments!B:E,2,FALSE))</f>
        <v/>
      </c>
      <c r="O159" t="str">
        <f>IF(ISNA(VLOOKUP(B159,Comments!B:E,3,FALSE)),"",VLOOKUP(B159,Comments!B:E,3,FALSE))</f>
        <v/>
      </c>
      <c r="P159" t="str">
        <f t="shared" ca="1" si="5"/>
        <v>GT 62 days</v>
      </c>
      <c r="Q159" t="str">
        <f t="shared" si="6"/>
        <v>Migration</v>
      </c>
      <c r="R159" t="str">
        <f>IF(ISNA(VLOOKUP(B159,Comments!B:E,4,FALSE)),"",VLOOKUP(B159,Comments!B:E,4,FALSE))</f>
        <v/>
      </c>
    </row>
    <row r="160" spans="1:18" x14ac:dyDescent="0.25">
      <c r="A160" t="str">
        <f>Jira_RawData!A160</f>
        <v>Bug</v>
      </c>
      <c r="B160" t="str">
        <f>Jira_RawData!B160</f>
        <v>MIG-820</v>
      </c>
      <c r="C160" t="str">
        <f>Jira_RawData!C160</f>
        <v xml:space="preserve">Rules&amp;Exceptions: Showing up the additional checkboxes under roster and roster reports section. </v>
      </c>
      <c r="D160" t="str">
        <f>Jira_RawData!D160</f>
        <v>ramakrishna.dontha</v>
      </c>
      <c r="E160" t="str">
        <f>Jira_RawData!E160</f>
        <v>ramakrishna.dontha</v>
      </c>
      <c r="F160" t="str">
        <f>Jira_RawData!F160</f>
        <v>Closed</v>
      </c>
      <c r="G160" s="4">
        <f>Jira_RawData!K160</f>
        <v>43969.552083333336</v>
      </c>
      <c r="H160" s="4">
        <f>Jira_RawData!G160</f>
        <v>43970.50277777778</v>
      </c>
      <c r="I160" s="10" t="str">
        <f>IF(Jira_RawData!H160=0,"blank",Jira_RawData!H160)</f>
        <v>Moderate</v>
      </c>
      <c r="J160" t="str">
        <f>Jira_RawData!I160</f>
        <v>Medium</v>
      </c>
      <c r="K160" t="str">
        <f>Jira_RawData!M160</f>
        <v>QA</v>
      </c>
      <c r="L160" t="str">
        <f>IF(Jira_RawData!N160=0,"blank",Jira_RawData!N160)</f>
        <v>blank</v>
      </c>
      <c r="M160" t="str">
        <f>IF(Jira_RawData!R160=0,"blank",Jira_RawData!R160)</f>
        <v>blank</v>
      </c>
      <c r="N160" t="str">
        <f>IF(ISNA(VLOOKUP(B160,Comments!B:E,2,FALSE)),"",VLOOKUP(B160,Comments!B:E,2,FALSE))</f>
        <v/>
      </c>
      <c r="O160" t="str">
        <f>IF(ISNA(VLOOKUP(B160,Comments!B:E,3,FALSE)),"",VLOOKUP(B160,Comments!B:E,3,FALSE))</f>
        <v/>
      </c>
      <c r="P160" t="str">
        <f t="shared" ca="1" si="5"/>
        <v>GT 62 days</v>
      </c>
      <c r="Q160" t="str">
        <f t="shared" si="6"/>
        <v>Migration</v>
      </c>
      <c r="R160" t="str">
        <f>IF(ISNA(VLOOKUP(B160,Comments!B:E,4,FALSE)),"",VLOOKUP(B160,Comments!B:E,4,FALSE))</f>
        <v/>
      </c>
    </row>
    <row r="161" spans="1:18" x14ac:dyDescent="0.25">
      <c r="A161" t="str">
        <f>Jira_RawData!A161</f>
        <v>Bug</v>
      </c>
      <c r="B161" t="str">
        <f>Jira_RawData!B161</f>
        <v>MIG-807</v>
      </c>
      <c r="C161" t="str">
        <f>Jira_RawData!C161</f>
        <v>Migrate table COMMITTEE data into table [db_MEM].[committee] - CommitteeTypeID displayed as Null for Standing Committee values 'Y' and 'N'</v>
      </c>
      <c r="D161" t="str">
        <f>Jira_RawData!D161</f>
        <v>Vijaya Durga Bonthu</v>
      </c>
      <c r="E161" t="str">
        <f>Jira_RawData!E161</f>
        <v>Vijaya Durga Bonthu</v>
      </c>
      <c r="F161" t="str">
        <f>Jira_RawData!F161</f>
        <v>Closed</v>
      </c>
      <c r="G161" s="4">
        <f>Jira_RawData!K161</f>
        <v>43965.515277777777</v>
      </c>
      <c r="H161" s="4">
        <f>Jira_RawData!G161</f>
        <v>43970.630555555559</v>
      </c>
      <c r="I161" s="10" t="str">
        <f>IF(Jira_RawData!H161=0,"blank",Jira_RawData!H161)</f>
        <v>Major</v>
      </c>
      <c r="J161" t="str">
        <f>Jira_RawData!I161</f>
        <v>High</v>
      </c>
      <c r="K161" t="str">
        <f>Jira_RawData!M161</f>
        <v>QA</v>
      </c>
      <c r="L161" t="str">
        <f>IF(Jira_RawData!N161=0,"blank",Jira_RawData!N161)</f>
        <v>blank</v>
      </c>
      <c r="M161" t="str">
        <f>IF(Jira_RawData!R161=0,"blank",Jira_RawData!R161)</f>
        <v>blank</v>
      </c>
      <c r="N161" t="str">
        <f>IF(ISNA(VLOOKUP(B161,Comments!B:E,2,FALSE)),"",VLOOKUP(B161,Comments!B:E,2,FALSE))</f>
        <v/>
      </c>
      <c r="O161" t="str">
        <f>IF(ISNA(VLOOKUP(B161,Comments!B:E,3,FALSE)),"",VLOOKUP(B161,Comments!B:E,3,FALSE))</f>
        <v/>
      </c>
      <c r="P161" t="str">
        <f t="shared" ca="1" si="5"/>
        <v>GT 62 days</v>
      </c>
      <c r="Q161" t="str">
        <f t="shared" si="6"/>
        <v>Migration</v>
      </c>
      <c r="R161" t="str">
        <f>IF(ISNA(VLOOKUP(B161,Comments!B:E,4,FALSE)),"",VLOOKUP(B161,Comments!B:E,4,FALSE))</f>
        <v/>
      </c>
    </row>
    <row r="162" spans="1:18" x14ac:dyDescent="0.25">
      <c r="A162" t="str">
        <f>Jira_RawData!A162</f>
        <v>Bug</v>
      </c>
      <c r="B162" t="str">
        <f>Jira_RawData!B162</f>
        <v>MIG-788</v>
      </c>
      <c r="C162" t="str">
        <f>Jira_RawData!C162</f>
        <v>Migrate table COMMITTEE data into table [db_MEM].[committee] - McsStatusMasterId records displayed as null for 4305 records out of 4543</v>
      </c>
      <c r="D162" t="str">
        <f>Jira_RawData!D162</f>
        <v>Vijaya Durga Bonthu</v>
      </c>
      <c r="E162" t="str">
        <f>Jira_RawData!E162</f>
        <v>Vijaya Durga Bonthu</v>
      </c>
      <c r="F162" t="str">
        <f>Jira_RawData!F162</f>
        <v>Closed</v>
      </c>
      <c r="G162" s="4">
        <f>Jira_RawData!K162</f>
        <v>43963.736111111109</v>
      </c>
      <c r="H162" s="4">
        <f>Jira_RawData!G162</f>
        <v>43970.630555555559</v>
      </c>
      <c r="I162" s="10" t="str">
        <f>IF(Jira_RawData!H162=0,"blank",Jira_RawData!H162)</f>
        <v>Major</v>
      </c>
      <c r="J162" t="str">
        <f>Jira_RawData!I162</f>
        <v>High</v>
      </c>
      <c r="K162" t="str">
        <f>Jira_RawData!M162</f>
        <v>QA</v>
      </c>
      <c r="L162" t="str">
        <f>IF(Jira_RawData!N162=0,"blank",Jira_RawData!N162)</f>
        <v>blank</v>
      </c>
      <c r="M162" t="str">
        <f>IF(Jira_RawData!R162=0,"blank",Jira_RawData!R162)</f>
        <v>blank</v>
      </c>
      <c r="N162" t="str">
        <f>IF(ISNA(VLOOKUP(B162,Comments!B:E,2,FALSE)),"",VLOOKUP(B162,Comments!B:E,2,FALSE))</f>
        <v/>
      </c>
      <c r="O162" t="str">
        <f>IF(ISNA(VLOOKUP(B162,Comments!B:E,3,FALSE)),"",VLOOKUP(B162,Comments!B:E,3,FALSE))</f>
        <v/>
      </c>
      <c r="P162" t="str">
        <f t="shared" ca="1" si="5"/>
        <v>GT 62 days</v>
      </c>
      <c r="Q162" t="str">
        <f t="shared" si="6"/>
        <v>Migration</v>
      </c>
      <c r="R162" t="str">
        <f>IF(ISNA(VLOOKUP(B162,Comments!B:E,4,FALSE)),"",VLOOKUP(B162,Comments!B:E,4,FALSE))</f>
        <v/>
      </c>
    </row>
    <row r="163" spans="1:18" x14ac:dyDescent="0.25">
      <c r="A163" t="str">
        <f>Jira_RawData!A163</f>
        <v>Bug</v>
      </c>
      <c r="B163" t="str">
        <f>Jira_RawData!B163</f>
        <v>MIG-698</v>
      </c>
      <c r="C163" t="str">
        <f>Jira_RawData!C163</f>
        <v xml:space="preserve">Rules&amp;Exceptions: Showing up the blank screen when click on edit icon.  </v>
      </c>
      <c r="D163" t="str">
        <f>Jira_RawData!D163</f>
        <v>ramakrishna.dontha</v>
      </c>
      <c r="E163" t="str">
        <f>Jira_RawData!E163</f>
        <v>ramakrishna.dontha</v>
      </c>
      <c r="F163" t="str">
        <f>Jira_RawData!F163</f>
        <v>Closed</v>
      </c>
      <c r="G163" s="4">
        <f>Jira_RawData!K163</f>
        <v>43957.722222222219</v>
      </c>
      <c r="H163" s="4">
        <f>Jira_RawData!G163</f>
        <v>44012.767361111109</v>
      </c>
      <c r="I163" s="10" t="str">
        <f>IF(Jira_RawData!H163=0,"blank",Jira_RawData!H163)</f>
        <v>blank</v>
      </c>
      <c r="J163" t="str">
        <f>Jira_RawData!I163</f>
        <v>Medium</v>
      </c>
      <c r="K163" t="str">
        <f>Jira_RawData!M163</f>
        <v>Development</v>
      </c>
      <c r="L163" t="str">
        <f>IF(Jira_RawData!N163=0,"blank",Jira_RawData!N163)</f>
        <v>Application Code Issue</v>
      </c>
      <c r="M163" t="str">
        <f>IF(Jira_RawData!R163=0,"blank",Jira_RawData!R163)</f>
        <v>blank</v>
      </c>
      <c r="N163" t="str">
        <f>IF(ISNA(VLOOKUP(B163,Comments!B:E,2,FALSE)),"",VLOOKUP(B163,Comments!B:E,2,FALSE))</f>
        <v/>
      </c>
      <c r="O163" t="str">
        <f>IF(ISNA(VLOOKUP(B163,Comments!B:E,3,FALSE)),"",VLOOKUP(B163,Comments!B:E,3,FALSE))</f>
        <v/>
      </c>
      <c r="P163" t="str">
        <f t="shared" ca="1" si="5"/>
        <v>GT 62 days</v>
      </c>
      <c r="Q163" t="str">
        <f t="shared" si="6"/>
        <v>Migration</v>
      </c>
      <c r="R163" t="str">
        <f>IF(ISNA(VLOOKUP(B163,Comments!B:E,4,FALSE)),"",VLOOKUP(B163,Comments!B:E,4,FALSE))</f>
        <v/>
      </c>
    </row>
    <row r="164" spans="1:18" x14ac:dyDescent="0.25">
      <c r="A164" t="str">
        <f>Jira_RawData!A164</f>
        <v>Bug</v>
      </c>
      <c r="B164" t="str">
        <f>Jira_RawData!B164</f>
        <v>MIG-697</v>
      </c>
      <c r="C164" t="str">
        <f>Jira_RawData!C164</f>
        <v>mgr_memberdetails.ktr - Error displayed while running script in pentaho -"Select values.0 - ERROR (version 9.0.0.0-423, build 9.0.0.0-423 from 2020-01-31 04.53.04 by buildguy) : Couldn't find field 'LAST_UPDATER' in row!"</v>
      </c>
      <c r="D164" t="str">
        <f>Jira_RawData!D164</f>
        <v>Vijaya Durga Bonthu</v>
      </c>
      <c r="E164" t="str">
        <f>Jira_RawData!E164</f>
        <v>Vijaya Durga Bonthu</v>
      </c>
      <c r="F164" t="str">
        <f>Jira_RawData!F164</f>
        <v>Closed</v>
      </c>
      <c r="G164" s="4">
        <f>Jira_RawData!K164</f>
        <v>43957.720138888886</v>
      </c>
      <c r="H164" s="4">
        <f>Jira_RawData!G164</f>
        <v>44162.600694444445</v>
      </c>
      <c r="I164" s="10" t="str">
        <f>IF(Jira_RawData!H164=0,"blank",Jira_RawData!H164)</f>
        <v>Major</v>
      </c>
      <c r="J164" t="str">
        <f>Jira_RawData!I164</f>
        <v>High</v>
      </c>
      <c r="K164" t="str">
        <f>Jira_RawData!M164</f>
        <v>QA</v>
      </c>
      <c r="L164" t="str">
        <f>IF(Jira_RawData!N164=0,"blank",Jira_RawData!N164)</f>
        <v>blank</v>
      </c>
      <c r="M164" t="str">
        <f>IF(Jira_RawData!R164=0,"blank",Jira_RawData!R164)</f>
        <v>This was the code issue and fixed it.</v>
      </c>
      <c r="N164" t="str">
        <f>IF(ISNA(VLOOKUP(B164,Comments!B:E,2,FALSE)),"",VLOOKUP(B164,Comments!B:E,2,FALSE))</f>
        <v/>
      </c>
      <c r="O164" t="str">
        <f>IF(ISNA(VLOOKUP(B164,Comments!B:E,3,FALSE)),"",VLOOKUP(B164,Comments!B:E,3,FALSE))</f>
        <v/>
      </c>
      <c r="P164" t="str">
        <f t="shared" ca="1" si="5"/>
        <v>GT 62 days</v>
      </c>
      <c r="Q164" t="str">
        <f t="shared" si="6"/>
        <v>Migration</v>
      </c>
      <c r="R164" t="str">
        <f>IF(ISNA(VLOOKUP(B164,Comments!B:E,4,FALSE)),"",VLOOKUP(B164,Comments!B:E,4,FALSE))</f>
        <v/>
      </c>
    </row>
    <row r="165" spans="1:18" x14ac:dyDescent="0.25">
      <c r="A165" t="str">
        <f>Jira_RawData!A165</f>
        <v>Bug</v>
      </c>
      <c r="B165" t="str">
        <f>Jira_RawData!B165</f>
        <v>MIG-688</v>
      </c>
      <c r="C165" t="str">
        <f>Jira_RawData!C165</f>
        <v>Migrate table MEMBER_DATA data into table [db_MEM].[Member] - Target column 'fee' values not matching with the Source Column 'EBS' value Fee</v>
      </c>
      <c r="D165" t="str">
        <f>Jira_RawData!D165</f>
        <v>Vijaya Durga Bonthu</v>
      </c>
      <c r="E165" t="str">
        <f>Jira_RawData!E165</f>
        <v>Vijaya Durga Bonthu</v>
      </c>
      <c r="F165" t="str">
        <f>Jira_RawData!F165</f>
        <v>Closed</v>
      </c>
      <c r="G165" s="4">
        <f>Jira_RawData!K165</f>
        <v>43956.747916666667</v>
      </c>
      <c r="H165" s="4">
        <f>Jira_RawData!G165</f>
        <v>43970.676388888889</v>
      </c>
      <c r="I165" s="10" t="str">
        <f>IF(Jira_RawData!H165=0,"blank",Jira_RawData!H165)</f>
        <v>Showstopper</v>
      </c>
      <c r="J165" t="str">
        <f>Jira_RawData!I165</f>
        <v>Critical</v>
      </c>
      <c r="K165" t="str">
        <f>Jira_RawData!M165</f>
        <v>QA</v>
      </c>
      <c r="L165" t="str">
        <f>IF(Jira_RawData!N165=0,"blank",Jira_RawData!N165)</f>
        <v>blank</v>
      </c>
      <c r="M165" t="str">
        <f>IF(Jira_RawData!R165=0,"blank",Jira_RawData!R165)</f>
        <v>Earlier [db_MEM].[Member].[Fee] mapped with [db_RNE].[MembershipType].[FeeAmount] and raised  query on EBS table 'astm_mcsmember_data@core_link.world' for records mismatch now got reply on that so mapped with  'astm_mcsmember_data@core_link.world.Fee'.</v>
      </c>
      <c r="N165" t="str">
        <f>IF(ISNA(VLOOKUP(B165,Comments!B:E,2,FALSE)),"",VLOOKUP(B165,Comments!B:E,2,FALSE))</f>
        <v/>
      </c>
      <c r="O165" t="str">
        <f>IF(ISNA(VLOOKUP(B165,Comments!B:E,3,FALSE)),"",VLOOKUP(B165,Comments!B:E,3,FALSE))</f>
        <v/>
      </c>
      <c r="P165" t="str">
        <f t="shared" ca="1" si="5"/>
        <v>GT 62 days</v>
      </c>
      <c r="Q165" t="str">
        <f t="shared" si="6"/>
        <v>Migration</v>
      </c>
      <c r="R165" t="str">
        <f>IF(ISNA(VLOOKUP(B165,Comments!B:E,4,FALSE)),"",VLOOKUP(B165,Comments!B:E,4,FALSE))</f>
        <v/>
      </c>
    </row>
    <row r="166" spans="1:18" x14ac:dyDescent="0.25">
      <c r="A166" t="str">
        <f>Jira_RawData!A166</f>
        <v>Bug</v>
      </c>
      <c r="B166" t="str">
        <f>Jira_RawData!B166</f>
        <v>MIG-565</v>
      </c>
      <c r="C166" t="str">
        <f>Jira_RawData!C166</f>
        <v>Migrate table Inactive_Reasons data into table [db_MEM].[InactiveReason] - Unexpected value displayed for target column new field{merged) in the InActiveReason Column</v>
      </c>
      <c r="D166" t="str">
        <f>Jira_RawData!D166</f>
        <v>Vijaya Durga Bonthu</v>
      </c>
      <c r="E166" t="str">
        <f>Jira_RawData!E166</f>
        <v>Vijaya Durga Bonthu</v>
      </c>
      <c r="F166" t="str">
        <f>Jira_RawData!F166</f>
        <v>Closed</v>
      </c>
      <c r="G166" s="4">
        <f>Jira_RawData!K166</f>
        <v>43945.713888888888</v>
      </c>
      <c r="H166" s="4">
        <f>Jira_RawData!G166</f>
        <v>43948.915972222225</v>
      </c>
      <c r="I166" s="10" t="str">
        <f>IF(Jira_RawData!H166=0,"blank",Jira_RawData!H166)</f>
        <v>Moderate</v>
      </c>
      <c r="J166" t="str">
        <f>Jira_RawData!I166</f>
        <v>Medium</v>
      </c>
      <c r="K166" t="str">
        <f>Jira_RawData!M166</f>
        <v>QA</v>
      </c>
      <c r="L166" t="str">
        <f>IF(Jira_RawData!N166=0,"blank",Jira_RawData!N166)</f>
        <v>Data Issue</v>
      </c>
      <c r="M166" t="str">
        <f>IF(Jira_RawData!R166=0,"blank",Jira_RawData!R166)</f>
        <v>blank</v>
      </c>
      <c r="N166" t="str">
        <f>IF(ISNA(VLOOKUP(B166,Comments!B:E,2,FALSE)),"",VLOOKUP(B166,Comments!B:E,2,FALSE))</f>
        <v/>
      </c>
      <c r="O166" t="str">
        <f>IF(ISNA(VLOOKUP(B166,Comments!B:E,3,FALSE)),"",VLOOKUP(B166,Comments!B:E,3,FALSE))</f>
        <v/>
      </c>
      <c r="P166" t="str">
        <f t="shared" ca="1" si="5"/>
        <v>GT 62 days</v>
      </c>
      <c r="Q166" t="str">
        <f t="shared" si="6"/>
        <v>Migration</v>
      </c>
      <c r="R166" t="str">
        <f>IF(ISNA(VLOOKUP(B166,Comments!B:E,4,FALSE)),"",VLOOKUP(B166,Comments!B:E,4,FALSE))</f>
        <v/>
      </c>
    </row>
    <row r="167" spans="1:18" x14ac:dyDescent="0.25">
      <c r="A167" t="str">
        <f>Jira_RawData!A167</f>
        <v>Bug</v>
      </c>
      <c r="B167" t="str">
        <f>Jira_RawData!B167</f>
        <v>MIG-547</v>
      </c>
      <c r="C167" t="str">
        <f>Jira_RawData!C167</f>
        <v>Migrate table STATE_PROVINCE data into table [db_MEM].[State] - Data migrated as null when Province details are missing in Source Table for State(NU)</v>
      </c>
      <c r="D167" t="str">
        <f>Jira_RawData!D167</f>
        <v>Vijaya Durga Bonthu</v>
      </c>
      <c r="E167" t="str">
        <f>Jira_RawData!E167</f>
        <v>Vijaya Durga Bonthu</v>
      </c>
      <c r="F167" t="str">
        <f>Jira_RawData!F167</f>
        <v>Closed</v>
      </c>
      <c r="G167" s="4">
        <f>Jira_RawData!K167</f>
        <v>43944.720138888886</v>
      </c>
      <c r="H167" s="4">
        <f>Jira_RawData!G167</f>
        <v>43948.911111111112</v>
      </c>
      <c r="I167" s="10" t="str">
        <f>IF(Jira_RawData!H167=0,"blank",Jira_RawData!H167)</f>
        <v>Minor</v>
      </c>
      <c r="J167" t="str">
        <f>Jira_RawData!I167</f>
        <v>Medium</v>
      </c>
      <c r="K167" t="str">
        <f>Jira_RawData!M167</f>
        <v>QA</v>
      </c>
      <c r="L167" t="str">
        <f>IF(Jira_RawData!N167=0,"blank",Jira_RawData!N167)</f>
        <v>Data Issue</v>
      </c>
      <c r="M167" t="str">
        <f>IF(Jira_RawData!R167=0,"blank",Jira_RawData!R167)</f>
        <v>blank</v>
      </c>
      <c r="N167" t="str">
        <f>IF(ISNA(VLOOKUP(B167,Comments!B:E,2,FALSE)),"",VLOOKUP(B167,Comments!B:E,2,FALSE))</f>
        <v/>
      </c>
      <c r="O167" t="str">
        <f>IF(ISNA(VLOOKUP(B167,Comments!B:E,3,FALSE)),"",VLOOKUP(B167,Comments!B:E,3,FALSE))</f>
        <v/>
      </c>
      <c r="P167" t="str">
        <f t="shared" ca="1" si="5"/>
        <v>GT 62 days</v>
      </c>
      <c r="Q167" t="str">
        <f t="shared" si="6"/>
        <v>Migration</v>
      </c>
      <c r="R167" t="str">
        <f>IF(ISNA(VLOOKUP(B167,Comments!B:E,4,FALSE)),"",VLOOKUP(B167,Comments!B:E,4,FALSE))</f>
        <v/>
      </c>
    </row>
    <row r="168" spans="1:18" x14ac:dyDescent="0.25">
      <c r="A168" t="str">
        <f>Jira_RawData!A168</f>
        <v>Bug</v>
      </c>
      <c r="B168" t="str">
        <f>Jira_RawData!B168</f>
        <v>MIG-528</v>
      </c>
      <c r="C168" t="str">
        <f>Jira_RawData!C168</f>
        <v>Migrate table MEMBER_TYPES data into table [db_RNE].[MembershipTypes] - Summary and Benefits values are displayed blank instead of Null</v>
      </c>
      <c r="D168" t="str">
        <f>Jira_RawData!D168</f>
        <v>Vijaya Durga Bonthu</v>
      </c>
      <c r="E168" t="str">
        <f>Jira_RawData!E168</f>
        <v>Vijaya Durga Bonthu</v>
      </c>
      <c r="F168" t="str">
        <f>Jira_RawData!F168</f>
        <v>Closed</v>
      </c>
      <c r="G168" s="4">
        <f>Jira_RawData!K168</f>
        <v>43942.824999999997</v>
      </c>
      <c r="H168" s="4">
        <f>Jira_RawData!G168</f>
        <v>43948.70208333333</v>
      </c>
      <c r="I168" s="10" t="str">
        <f>IF(Jira_RawData!H168=0,"blank",Jira_RawData!H168)</f>
        <v>Moderate</v>
      </c>
      <c r="J168" t="str">
        <f>Jira_RawData!I168</f>
        <v>Medium</v>
      </c>
      <c r="K168" t="str">
        <f>Jira_RawData!M168</f>
        <v>QA</v>
      </c>
      <c r="L168" t="str">
        <f>IF(Jira_RawData!N168=0,"blank",Jira_RawData!N168)</f>
        <v>Unclear/Incorrect Requirements/Design</v>
      </c>
      <c r="M168" t="str">
        <f>IF(Jira_RawData!R168=0,"blank",Jira_RawData!R168)</f>
        <v>I have updated story with more clarification.</v>
      </c>
      <c r="N168" t="str">
        <f>IF(ISNA(VLOOKUP(B168,Comments!B:E,2,FALSE)),"",VLOOKUP(B168,Comments!B:E,2,FALSE))</f>
        <v/>
      </c>
      <c r="O168" t="str">
        <f>IF(ISNA(VLOOKUP(B168,Comments!B:E,3,FALSE)),"",VLOOKUP(B168,Comments!B:E,3,FALSE))</f>
        <v/>
      </c>
      <c r="P168" t="str">
        <f t="shared" ca="1" si="5"/>
        <v>GT 62 days</v>
      </c>
      <c r="Q168" t="str">
        <f t="shared" si="6"/>
        <v>Migration</v>
      </c>
      <c r="R168" t="str">
        <f>IF(ISNA(VLOOKUP(B168,Comments!B:E,4,FALSE)),"",VLOOKUP(B168,Comments!B:E,4,FALSE))</f>
        <v/>
      </c>
    </row>
    <row r="169" spans="1:18" x14ac:dyDescent="0.25">
      <c r="A169" t="str">
        <f>Jira_RawData!A169</f>
        <v>Bug</v>
      </c>
      <c r="B169" t="str">
        <f>Jira_RawData!B169</f>
        <v>MIG-520</v>
      </c>
      <c r="C169" t="str">
        <f>Jira_RawData!C169</f>
        <v>Migrate data from table COM_CLASSIFICATION to table [db_RNE].[ClassificationType]  - Target Column(Color Code) Default values should display as per the story but Null values displayed</v>
      </c>
      <c r="D169" t="str">
        <f>Jira_RawData!D169</f>
        <v>Vijaya Durga Bonthu</v>
      </c>
      <c r="E169" t="str">
        <f>Jira_RawData!E169</f>
        <v>Vijaya Durga Bonthu</v>
      </c>
      <c r="F169" t="str">
        <f>Jira_RawData!F169</f>
        <v>Closed</v>
      </c>
      <c r="G169" s="4">
        <f>Jira_RawData!K169</f>
        <v>43941.795138888891</v>
      </c>
      <c r="H169" s="4">
        <f>Jira_RawData!G169</f>
        <v>43944.796527777777</v>
      </c>
      <c r="I169" s="10" t="str">
        <f>IF(Jira_RawData!H169=0,"blank",Jira_RawData!H169)</f>
        <v>Moderate</v>
      </c>
      <c r="J169" t="str">
        <f>Jira_RawData!I169</f>
        <v>Medium</v>
      </c>
      <c r="K169" t="str">
        <f>Jira_RawData!M169</f>
        <v>QA</v>
      </c>
      <c r="L169" t="str">
        <f>IF(Jira_RawData!N169=0,"blank",Jira_RawData!N169)</f>
        <v>blank</v>
      </c>
      <c r="M169" t="str">
        <f>IF(Jira_RawData!R169=0,"blank",Jira_RawData!R169)</f>
        <v>blank</v>
      </c>
      <c r="N169" t="str">
        <f>IF(ISNA(VLOOKUP(B169,Comments!B:E,2,FALSE)),"",VLOOKUP(B169,Comments!B:E,2,FALSE))</f>
        <v/>
      </c>
      <c r="O169" t="str">
        <f>IF(ISNA(VLOOKUP(B169,Comments!B:E,3,FALSE)),"",VLOOKUP(B169,Comments!B:E,3,FALSE))</f>
        <v/>
      </c>
      <c r="P169" t="str">
        <f t="shared" ca="1" si="5"/>
        <v>GT 62 days</v>
      </c>
      <c r="Q169" t="str">
        <f t="shared" si="6"/>
        <v>Migration</v>
      </c>
      <c r="R169" t="str">
        <f>IF(ISNA(VLOOKUP(B169,Comments!B:E,4,FALSE)),"",VLOOKUP(B169,Comments!B:E,4,FALSE))</f>
        <v/>
      </c>
    </row>
    <row r="170" spans="1:18" x14ac:dyDescent="0.25">
      <c r="A170" t="str">
        <f>Jira_RawData!A170</f>
        <v>Bug</v>
      </c>
      <c r="B170" t="str">
        <f>Jira_RawData!B170</f>
        <v>MIG-519</v>
      </c>
      <c r="C170" t="str">
        <f>Jira_RawData!C170</f>
        <v>Migrate data from table COM_CLASSIFICATION to table [db_RNE].[ClassificationType] - Target column "Classification Sequence" is displayed which is not part of this target table</v>
      </c>
      <c r="D170" t="str">
        <f>Jira_RawData!D170</f>
        <v>Vijaya Durga Bonthu</v>
      </c>
      <c r="E170" t="str">
        <f>Jira_RawData!E170</f>
        <v>Vijaya Durga Bonthu</v>
      </c>
      <c r="F170" t="str">
        <f>Jira_RawData!F170</f>
        <v>Closed</v>
      </c>
      <c r="G170" s="4">
        <f>Jira_RawData!K170</f>
        <v>43941.767361111109</v>
      </c>
      <c r="H170" s="4">
        <f>Jira_RawData!G170</f>
        <v>43944.797222222223</v>
      </c>
      <c r="I170" s="10" t="str">
        <f>IF(Jira_RawData!H170=0,"blank",Jira_RawData!H170)</f>
        <v>Moderate</v>
      </c>
      <c r="J170" t="str">
        <f>Jira_RawData!I170</f>
        <v>Medium</v>
      </c>
      <c r="K170" t="str">
        <f>Jira_RawData!M170</f>
        <v>QA</v>
      </c>
      <c r="L170" t="str">
        <f>IF(Jira_RawData!N170=0,"blank",Jira_RawData!N170)</f>
        <v>blank</v>
      </c>
      <c r="M170" t="str">
        <f>IF(Jira_RawData!R170=0,"blank",Jira_RawData!R170)</f>
        <v>blank</v>
      </c>
      <c r="N170" t="str">
        <f>IF(ISNA(VLOOKUP(B170,Comments!B:E,2,FALSE)),"",VLOOKUP(B170,Comments!B:E,2,FALSE))</f>
        <v/>
      </c>
      <c r="O170" t="str">
        <f>IF(ISNA(VLOOKUP(B170,Comments!B:E,3,FALSE)),"",VLOOKUP(B170,Comments!B:E,3,FALSE))</f>
        <v/>
      </c>
      <c r="P170" t="str">
        <f t="shared" ca="1" si="5"/>
        <v>GT 62 days</v>
      </c>
      <c r="Q170" t="str">
        <f t="shared" si="6"/>
        <v>Migration</v>
      </c>
      <c r="R170" t="str">
        <f>IF(ISNA(VLOOKUP(B170,Comments!B:E,4,FALSE)),"",VLOOKUP(B170,Comments!B:E,4,FALSE))</f>
        <v/>
      </c>
    </row>
    <row r="171" spans="1:18" x14ac:dyDescent="0.25">
      <c r="A171" t="str">
        <f>Jira_RawData!A171</f>
        <v>Bug</v>
      </c>
      <c r="B171" t="str">
        <f>Jira_RawData!B171</f>
        <v>MIG-516</v>
      </c>
      <c r="C171" t="str">
        <f>Jira_RawData!C171</f>
        <v>Migrate data from table COM_CLASSIFICATION to table [db_RNE].[ClassificationType] - Target column (Description) - 5th record value should display  as 'UNCL' as per the mapping sheet</v>
      </c>
      <c r="D171" t="str">
        <f>Jira_RawData!D171</f>
        <v>Vijaya Durga Bonthu</v>
      </c>
      <c r="E171" t="str">
        <f>Jira_RawData!E171</f>
        <v>Vijaya Durga Bonthu</v>
      </c>
      <c r="F171" t="str">
        <f>Jira_RawData!F171</f>
        <v>Closed</v>
      </c>
      <c r="G171" s="4">
        <f>Jira_RawData!K171</f>
        <v>43941.755555555559</v>
      </c>
      <c r="H171" s="4">
        <f>Jira_RawData!G171</f>
        <v>43948.694444444445</v>
      </c>
      <c r="I171" s="10" t="str">
        <f>IF(Jira_RawData!H171=0,"blank",Jira_RawData!H171)</f>
        <v>Minor</v>
      </c>
      <c r="J171" t="str">
        <f>Jira_RawData!I171</f>
        <v>Medium</v>
      </c>
      <c r="K171" t="str">
        <f>Jira_RawData!M171</f>
        <v>QA</v>
      </c>
      <c r="L171" t="str">
        <f>IF(Jira_RawData!N171=0,"blank",Jira_RawData!N171)</f>
        <v>Unclear/Incorrect Requirements/Design</v>
      </c>
      <c r="M171" t="str">
        <f>IF(Jira_RawData!R171=0,"blank",Jira_RawData!R171)</f>
        <v>blank</v>
      </c>
      <c r="N171" t="str">
        <f>IF(ISNA(VLOOKUP(B171,Comments!B:E,2,FALSE)),"",VLOOKUP(B171,Comments!B:E,2,FALSE))</f>
        <v/>
      </c>
      <c r="O171" t="str">
        <f>IF(ISNA(VLOOKUP(B171,Comments!B:E,3,FALSE)),"",VLOOKUP(B171,Comments!B:E,3,FALSE))</f>
        <v/>
      </c>
      <c r="P171" t="str">
        <f t="shared" ca="1" si="5"/>
        <v>GT 62 days</v>
      </c>
      <c r="Q171" t="str">
        <f t="shared" si="6"/>
        <v>Migration</v>
      </c>
      <c r="R171" t="str">
        <f>IF(ISNA(VLOOKUP(B171,Comments!B:E,4,FALSE)),"",VLOOKUP(B171,Comments!B:E,4,FALSE))</f>
        <v/>
      </c>
    </row>
    <row r="172" spans="1:18" x14ac:dyDescent="0.25">
      <c r="A172" t="str">
        <f>Jira_RawData!A172</f>
        <v>Bug</v>
      </c>
      <c r="B172" t="str">
        <f>Jira_RawData!B172</f>
        <v>MIG-514</v>
      </c>
      <c r="C172" t="str">
        <f>Jira_RawData!C172</f>
        <v>Migrate data from table COM_ACTIV_CD into table [db_MEM].[CommitteeActivityType] - Target column (ActivityCode) - Values displayed with prefix Zero</v>
      </c>
      <c r="D172" t="str">
        <f>Jira_RawData!D172</f>
        <v>Vijaya Durga Bonthu</v>
      </c>
      <c r="E172" t="str">
        <f>Jira_RawData!E172</f>
        <v>Vijaya Durga Bonthu</v>
      </c>
      <c r="F172" t="str">
        <f>Jira_RawData!F172</f>
        <v>Closed</v>
      </c>
      <c r="G172" s="4">
        <f>Jira_RawData!K172</f>
        <v>43941.668749999997</v>
      </c>
      <c r="H172" s="4">
        <f>Jira_RawData!G172</f>
        <v>43948.702777777777</v>
      </c>
      <c r="I172" s="10" t="str">
        <f>IF(Jira_RawData!H172=0,"blank",Jira_RawData!H172)</f>
        <v>Minor</v>
      </c>
      <c r="J172" t="str">
        <f>Jira_RawData!I172</f>
        <v>Medium</v>
      </c>
      <c r="K172">
        <f>Jira_RawData!M172</f>
        <v>0</v>
      </c>
      <c r="L172" t="str">
        <f>IF(Jira_RawData!N172=0,"blank",Jira_RawData!N172)</f>
        <v>Unclear/Incorrect Requirements/Design</v>
      </c>
      <c r="M172" t="str">
        <f>IF(Jira_RawData!R172=0,"blank",Jira_RawData!R172)</f>
        <v>It will be similar like source table.</v>
      </c>
      <c r="N172" t="str">
        <f>IF(ISNA(VLOOKUP(B172,Comments!B:E,2,FALSE)),"",VLOOKUP(B172,Comments!B:E,2,FALSE))</f>
        <v/>
      </c>
      <c r="O172" t="str">
        <f>IF(ISNA(VLOOKUP(B172,Comments!B:E,3,FALSE)),"",VLOOKUP(B172,Comments!B:E,3,FALSE))</f>
        <v/>
      </c>
      <c r="P172" t="str">
        <f t="shared" ca="1" si="5"/>
        <v>GT 62 days</v>
      </c>
      <c r="Q172" t="str">
        <f t="shared" si="6"/>
        <v>Migration</v>
      </c>
      <c r="R172" t="str">
        <f>IF(ISNA(VLOOKUP(B172,Comments!B:E,4,FALSE)),"",VLOOKUP(B172,Comments!B:E,4,FALSE))</f>
        <v/>
      </c>
    </row>
    <row r="173" spans="1:18" x14ac:dyDescent="0.25">
      <c r="A173" t="str">
        <f>Jira_RawData!A173</f>
        <v>Bug</v>
      </c>
      <c r="B173" t="str">
        <f>Jira_RawData!B173</f>
        <v>MIG-491</v>
      </c>
      <c r="C173" t="str">
        <f>Jira_RawData!C173</f>
        <v>Roster Maintenance - Warning message is not showing up  when updated the classification from producer to some other classification for Main Committee.</v>
      </c>
      <c r="D173" t="str">
        <f>Jira_RawData!D173</f>
        <v>ramakrishna.dontha</v>
      </c>
      <c r="E173" t="str">
        <f>Jira_RawData!E173</f>
        <v>ramakrishna.dontha</v>
      </c>
      <c r="F173" t="str">
        <f>Jira_RawData!F173</f>
        <v>Closed</v>
      </c>
      <c r="G173" s="4">
        <f>Jira_RawData!K173</f>
        <v>43936.81527777778</v>
      </c>
      <c r="H173" s="4">
        <f>Jira_RawData!G173</f>
        <v>43937.740277777775</v>
      </c>
      <c r="I173" s="10" t="str">
        <f>IF(Jira_RawData!H173=0,"blank",Jira_RawData!H173)</f>
        <v>blank</v>
      </c>
      <c r="J173" t="str">
        <f>Jira_RawData!I173</f>
        <v>Medium</v>
      </c>
      <c r="K173" t="str">
        <f>Jira_RawData!M173</f>
        <v>Development</v>
      </c>
      <c r="L173" t="str">
        <f>IF(Jira_RawData!N173=0,"blank",Jira_RawData!N173)</f>
        <v>Data Issue</v>
      </c>
      <c r="M173" t="str">
        <f>IF(Jira_RawData!R173=0,"blank",Jira_RawData!R173)</f>
        <v>blank</v>
      </c>
      <c r="N173" t="str">
        <f>IF(ISNA(VLOOKUP(B173,Comments!B:E,2,FALSE)),"",VLOOKUP(B173,Comments!B:E,2,FALSE))</f>
        <v/>
      </c>
      <c r="O173" t="str">
        <f>IF(ISNA(VLOOKUP(B173,Comments!B:E,3,FALSE)),"",VLOOKUP(B173,Comments!B:E,3,FALSE))</f>
        <v/>
      </c>
      <c r="P173" t="str">
        <f t="shared" ca="1" si="5"/>
        <v>GT 62 days</v>
      </c>
      <c r="Q173" t="str">
        <f t="shared" si="6"/>
        <v>Migration</v>
      </c>
      <c r="R173" t="str">
        <f>IF(ISNA(VLOOKUP(B173,Comments!B:E,4,FALSE)),"",VLOOKUP(B173,Comments!B:E,4,FALSE))</f>
        <v/>
      </c>
    </row>
    <row r="174" spans="1:18" x14ac:dyDescent="0.25">
      <c r="A174" t="str">
        <f>Jira_RawData!A174</f>
        <v>Bug</v>
      </c>
      <c r="B174" t="str">
        <f>Jira_RawData!B174</f>
        <v>MIG-435</v>
      </c>
      <c r="C174" t="str">
        <f>Jira_RawData!C174</f>
        <v xml:space="preserve">Roster Maintenance – Advanced Search pop up - Auto suggestions are not showing up when typing the company name in the Organization field. </v>
      </c>
      <c r="D174" t="str">
        <f>Jira_RawData!D174</f>
        <v>ramakrishna.dontha</v>
      </c>
      <c r="E174" t="str">
        <f>Jira_RawData!E174</f>
        <v>ramakrishna.dontha</v>
      </c>
      <c r="F174" t="str">
        <f>Jira_RawData!F174</f>
        <v>Closed</v>
      </c>
      <c r="G174" s="4">
        <f>Jira_RawData!K174</f>
        <v>43930.551388888889</v>
      </c>
      <c r="H174" s="4">
        <f>Jira_RawData!G174</f>
        <v>43935.873611111114</v>
      </c>
      <c r="I174" s="10" t="str">
        <f>IF(Jira_RawData!H174=0,"blank",Jira_RawData!H174)</f>
        <v>blank</v>
      </c>
      <c r="J174" t="str">
        <f>Jira_RawData!I174</f>
        <v>Medium</v>
      </c>
      <c r="K174" t="str">
        <f>Jira_RawData!M174</f>
        <v>Development</v>
      </c>
      <c r="L174" t="str">
        <f>IF(Jira_RawData!N174=0,"blank",Jira_RawData!N174)</f>
        <v>blank</v>
      </c>
      <c r="M174" t="str">
        <f>IF(Jira_RawData!R174=0,"blank",Jira_RawData!R174)</f>
        <v>blank</v>
      </c>
      <c r="N174" t="str">
        <f>IF(ISNA(VLOOKUP(B174,Comments!B:E,2,FALSE)),"",VLOOKUP(B174,Comments!B:E,2,FALSE))</f>
        <v/>
      </c>
      <c r="O174" t="str">
        <f>IF(ISNA(VLOOKUP(B174,Comments!B:E,3,FALSE)),"",VLOOKUP(B174,Comments!B:E,3,FALSE))</f>
        <v/>
      </c>
      <c r="P174" t="str">
        <f t="shared" ca="1" si="5"/>
        <v>GT 62 days</v>
      </c>
      <c r="Q174" t="str">
        <f t="shared" si="6"/>
        <v>Migration</v>
      </c>
      <c r="R174" t="str">
        <f>IF(ISNA(VLOOKUP(B174,Comments!B:E,4,FALSE)),"",VLOOKUP(B174,Comments!B:E,4,FALSE))</f>
        <v/>
      </c>
    </row>
    <row r="175" spans="1:18" x14ac:dyDescent="0.25">
      <c r="A175" t="str">
        <f>Jira_RawData!A175</f>
        <v>Bug</v>
      </c>
      <c r="B175" t="str">
        <f>Jira_RawData!B175</f>
        <v>MIG-434</v>
      </c>
      <c r="C175" t="str">
        <f>Jira_RawData!C175</f>
        <v>Roster Maintenance – Advanced Search pop up - All Votes option is not selected by default in Official Vote Drop down.</v>
      </c>
      <c r="D175" t="str">
        <f>Jira_RawData!D175</f>
        <v>ramakrishna.dontha</v>
      </c>
      <c r="E175" t="str">
        <f>Jira_RawData!E175</f>
        <v>ramakrishna.dontha</v>
      </c>
      <c r="F175" t="str">
        <f>Jira_RawData!F175</f>
        <v>Closed</v>
      </c>
      <c r="G175" s="4">
        <f>Jira_RawData!K175</f>
        <v>43930.488194444442</v>
      </c>
      <c r="H175" s="4">
        <f>Jira_RawData!G175</f>
        <v>43942.754166666666</v>
      </c>
      <c r="I175" s="10" t="str">
        <f>IF(Jira_RawData!H175=0,"blank",Jira_RawData!H175)</f>
        <v>blank</v>
      </c>
      <c r="J175" t="str">
        <f>Jira_RawData!I175</f>
        <v>Medium</v>
      </c>
      <c r="K175" t="str">
        <f>Jira_RawData!M175</f>
        <v>Development</v>
      </c>
      <c r="L175" t="str">
        <f>IF(Jira_RawData!N175=0,"blank",Jira_RawData!N175)</f>
        <v>Unclear/Incorrect Requirements/Design</v>
      </c>
      <c r="M175" t="str">
        <f>IF(Jira_RawData!R175=0,"blank",Jira_RawData!R175)</f>
        <v>blank</v>
      </c>
      <c r="N175" t="str">
        <f>IF(ISNA(VLOOKUP(B175,Comments!B:E,2,FALSE)),"",VLOOKUP(B175,Comments!B:E,2,FALSE))</f>
        <v/>
      </c>
      <c r="O175" t="str">
        <f>IF(ISNA(VLOOKUP(B175,Comments!B:E,3,FALSE)),"",VLOOKUP(B175,Comments!B:E,3,FALSE))</f>
        <v/>
      </c>
      <c r="P175" t="str">
        <f t="shared" ca="1" si="5"/>
        <v>GT 62 days</v>
      </c>
      <c r="Q175" t="str">
        <f t="shared" si="6"/>
        <v>Migration</v>
      </c>
      <c r="R175" t="str">
        <f>IF(ISNA(VLOOKUP(B175,Comments!B:E,4,FALSE)),"",VLOOKUP(B175,Comments!B:E,4,FALSE))</f>
        <v/>
      </c>
    </row>
    <row r="176" spans="1:18" x14ac:dyDescent="0.25">
      <c r="A176" t="str">
        <f>Jira_RawData!A176</f>
        <v>Bug</v>
      </c>
      <c r="B176" t="str">
        <f>Jira_RawData!B176</f>
        <v>MIG-433</v>
      </c>
      <c r="C176" t="str">
        <f>Jira_RawData!C176</f>
        <v>Roster Maintenance – Advanced Search pop up -All Classifications option is not selected by default in Member Classification Drop down.</v>
      </c>
      <c r="D176" t="str">
        <f>Jira_RawData!D176</f>
        <v>ramakrishna.dontha</v>
      </c>
      <c r="E176" t="str">
        <f>Jira_RawData!E176</f>
        <v>ramakrishna.dontha</v>
      </c>
      <c r="F176" t="str">
        <f>Jira_RawData!F176</f>
        <v>Closed</v>
      </c>
      <c r="G176" s="4">
        <f>Jira_RawData!K176</f>
        <v>43929.929166666669</v>
      </c>
      <c r="H176" s="4">
        <f>Jira_RawData!G176</f>
        <v>43937.643055555556</v>
      </c>
      <c r="I176" s="10" t="str">
        <f>IF(Jira_RawData!H176=0,"blank",Jira_RawData!H176)</f>
        <v>blank</v>
      </c>
      <c r="J176" t="str">
        <f>Jira_RawData!I176</f>
        <v>Medium</v>
      </c>
      <c r="K176" t="str">
        <f>Jira_RawData!M176</f>
        <v>Development</v>
      </c>
      <c r="L176" t="str">
        <f>IF(Jira_RawData!N176=0,"blank",Jira_RawData!N176)</f>
        <v>Unclear/Incorrect Requirements/Design</v>
      </c>
      <c r="M176" t="str">
        <f>IF(Jira_RawData!R176=0,"blank",Jira_RawData!R176)</f>
        <v>blank</v>
      </c>
      <c r="N176" t="str">
        <f>IF(ISNA(VLOOKUP(B176,Comments!B:E,2,FALSE)),"",VLOOKUP(B176,Comments!B:E,2,FALSE))</f>
        <v/>
      </c>
      <c r="O176" t="str">
        <f>IF(ISNA(VLOOKUP(B176,Comments!B:E,3,FALSE)),"",VLOOKUP(B176,Comments!B:E,3,FALSE))</f>
        <v/>
      </c>
      <c r="P176" t="str">
        <f t="shared" ca="1" si="5"/>
        <v>GT 62 days</v>
      </c>
      <c r="Q176" t="str">
        <f t="shared" si="6"/>
        <v>Migration</v>
      </c>
      <c r="R176" t="str">
        <f>IF(ISNA(VLOOKUP(B176,Comments!B:E,4,FALSE)),"",VLOOKUP(B176,Comments!B:E,4,FALSE))</f>
        <v/>
      </c>
    </row>
    <row r="177" spans="1:18" x14ac:dyDescent="0.25">
      <c r="A177" t="str">
        <f>Jira_RawData!A177</f>
        <v>Bug</v>
      </c>
      <c r="B177" t="str">
        <f>Jira_RawData!B177</f>
        <v>MIG-432</v>
      </c>
      <c r="C177" t="str">
        <f>Jira_RawData!C177</f>
        <v>Roster Maintenance - Add Roster Notes - "All changes saved successfully' message is not showing up when saved notes.</v>
      </c>
      <c r="D177" t="str">
        <f>Jira_RawData!D177</f>
        <v>ramakrishna.dontha</v>
      </c>
      <c r="E177" t="str">
        <f>Jira_RawData!E177</f>
        <v>ramakrishna.dontha</v>
      </c>
      <c r="F177" t="str">
        <f>Jira_RawData!F177</f>
        <v>Closed</v>
      </c>
      <c r="G177" s="4">
        <f>Jira_RawData!K177</f>
        <v>43929.844444444447</v>
      </c>
      <c r="H177" s="4">
        <f>Jira_RawData!G177</f>
        <v>43935.707638888889</v>
      </c>
      <c r="I177" s="10" t="str">
        <f>IF(Jira_RawData!H177=0,"blank",Jira_RawData!H177)</f>
        <v>blank</v>
      </c>
      <c r="J177" t="str">
        <f>Jira_RawData!I177</f>
        <v>Medium</v>
      </c>
      <c r="K177" t="str">
        <f>Jira_RawData!M177</f>
        <v>Development</v>
      </c>
      <c r="L177" t="str">
        <f>IF(Jira_RawData!N177=0,"blank",Jira_RawData!N177)</f>
        <v>blank</v>
      </c>
      <c r="M177" t="str">
        <f>IF(Jira_RawData!R177=0,"blank",Jira_RawData!R177)</f>
        <v>blank</v>
      </c>
      <c r="N177" t="str">
        <f>IF(ISNA(VLOOKUP(B177,Comments!B:E,2,FALSE)),"",VLOOKUP(B177,Comments!B:E,2,FALSE))</f>
        <v/>
      </c>
      <c r="O177" t="str">
        <f>IF(ISNA(VLOOKUP(B177,Comments!B:E,3,FALSE)),"",VLOOKUP(B177,Comments!B:E,3,FALSE))</f>
        <v/>
      </c>
      <c r="P177" t="str">
        <f t="shared" ca="1" si="5"/>
        <v>GT 62 days</v>
      </c>
      <c r="Q177" t="str">
        <f t="shared" si="6"/>
        <v>Migration</v>
      </c>
      <c r="R177" t="str">
        <f>IF(ISNA(VLOOKUP(B177,Comments!B:E,4,FALSE)),"",VLOOKUP(B177,Comments!B:E,4,FALSE))</f>
        <v/>
      </c>
    </row>
    <row r="178" spans="1:18" x14ac:dyDescent="0.25">
      <c r="A178" t="str">
        <f>Jira_RawData!A178</f>
        <v>Bug</v>
      </c>
      <c r="B178" t="str">
        <f>Jira_RawData!B178</f>
        <v>MEM-20596</v>
      </c>
      <c r="C178" t="str">
        <f>Jira_RawData!C178</f>
        <v>UAT VIII- Work item target date based email - 120 day notification rule and conflict with auto suppression</v>
      </c>
      <c r="D178" t="str">
        <f>Jira_RawData!D178</f>
        <v>Niyati kumari</v>
      </c>
      <c r="E178" t="str">
        <f>Jira_RawData!E178</f>
        <v>srinivas Yellamilli</v>
      </c>
      <c r="F178" t="str">
        <f>Jira_RawData!F178</f>
        <v>Open</v>
      </c>
      <c r="G178" s="4">
        <f>Jira_RawData!K178</f>
        <v>44344.890972222223</v>
      </c>
      <c r="H178" s="4">
        <f>Jira_RawData!G178</f>
        <v>44344.936805555553</v>
      </c>
      <c r="I178" s="10" t="str">
        <f>IF(Jira_RawData!H178=0,"blank",Jira_RawData!H178)</f>
        <v>Moderate</v>
      </c>
      <c r="J178" t="str">
        <f>Jira_RawData!I178</f>
        <v>Medium</v>
      </c>
      <c r="K178" t="str">
        <f>Jira_RawData!M178</f>
        <v>Staging</v>
      </c>
      <c r="L178" t="str">
        <f>IF(Jira_RawData!N178=0,"blank",Jira_RawData!N178)</f>
        <v>blank</v>
      </c>
      <c r="M178" t="str">
        <f>IF(Jira_RawData!R178=0,"blank",Jira_RawData!R178)</f>
        <v>blank</v>
      </c>
      <c r="N178" t="str">
        <f>IF(ISNA(VLOOKUP(B178,Comments!B:E,2,FALSE)),"",VLOOKUP(B178,Comments!B:E,2,FALSE))</f>
        <v/>
      </c>
      <c r="O178" t="str">
        <f>IF(ISNA(VLOOKUP(B178,Comments!B:E,3,FALSE)),"",VLOOKUP(B178,Comments!B:E,3,FALSE))</f>
        <v/>
      </c>
      <c r="P178" t="str">
        <f t="shared" ca="1" si="5"/>
        <v>00 days - 07 days</v>
      </c>
      <c r="Q178" t="str">
        <f t="shared" si="6"/>
        <v>Membership</v>
      </c>
      <c r="R178" t="str">
        <f>IF(ISNA(VLOOKUP(B178,Comments!B:E,4,FALSE)),"",VLOOKUP(B178,Comments!B:E,4,FALSE))</f>
        <v/>
      </c>
    </row>
    <row r="179" spans="1:18" x14ac:dyDescent="0.25">
      <c r="A179" t="str">
        <f>Jira_RawData!A179</f>
        <v>Bug</v>
      </c>
      <c r="B179" t="str">
        <f>Jira_RawData!B179</f>
        <v>MEM-20595</v>
      </c>
      <c r="C179" t="str">
        <f>Jira_RawData!C179</f>
        <v>UAT VIII- Manual order - MEM ORG</v>
      </c>
      <c r="D179" t="str">
        <f>Jira_RawData!D179</f>
        <v>Niyati kumari</v>
      </c>
      <c r="E179" t="str">
        <f>Jira_RawData!E179</f>
        <v>srinivas Yellamilli</v>
      </c>
      <c r="F179" t="str">
        <f>Jira_RawData!F179</f>
        <v>Open</v>
      </c>
      <c r="G179" s="4">
        <f>Jira_RawData!K179</f>
        <v>44344.888194444444</v>
      </c>
      <c r="H179" s="4">
        <f>Jira_RawData!G179</f>
        <v>44344.88958333333</v>
      </c>
      <c r="I179" s="10" t="str">
        <f>IF(Jira_RawData!H179=0,"blank",Jira_RawData!H179)</f>
        <v>Minor</v>
      </c>
      <c r="J179" t="str">
        <f>Jira_RawData!I179</f>
        <v>Medium</v>
      </c>
      <c r="K179" t="str">
        <f>Jira_RawData!M179</f>
        <v>Staging</v>
      </c>
      <c r="L179" t="str">
        <f>IF(Jira_RawData!N179=0,"blank",Jira_RawData!N179)</f>
        <v>blank</v>
      </c>
      <c r="M179" t="str">
        <f>IF(Jira_RawData!R179=0,"blank",Jira_RawData!R179)</f>
        <v>blank</v>
      </c>
      <c r="N179" t="str">
        <f>IF(ISNA(VLOOKUP(B179,Comments!B:E,2,FALSE)),"",VLOOKUP(B179,Comments!B:E,2,FALSE))</f>
        <v/>
      </c>
      <c r="O179" t="str">
        <f>IF(ISNA(VLOOKUP(B179,Comments!B:E,3,FALSE)),"",VLOOKUP(B179,Comments!B:E,3,FALSE))</f>
        <v/>
      </c>
      <c r="P179" t="str">
        <f t="shared" ca="1" si="5"/>
        <v>00 days - 07 days</v>
      </c>
      <c r="Q179" t="str">
        <f t="shared" si="6"/>
        <v>Membership</v>
      </c>
      <c r="R179" t="str">
        <f>IF(ISNA(VLOOKUP(B179,Comments!B:E,4,FALSE)),"",VLOOKUP(B179,Comments!B:E,4,FALSE))</f>
        <v/>
      </c>
    </row>
    <row r="180" spans="1:18" x14ac:dyDescent="0.25">
      <c r="A180" t="str">
        <f>Jira_RawData!A180</f>
        <v>Bug</v>
      </c>
      <c r="B180" t="str">
        <f>Jira_RawData!B180</f>
        <v>MEM-20594</v>
      </c>
      <c r="C180" t="str">
        <f>Jira_RawData!C180</f>
        <v>UAT VIII- My Student Membership Portal</v>
      </c>
      <c r="D180" t="str">
        <f>Jira_RawData!D180</f>
        <v>Niyati kumari</v>
      </c>
      <c r="E180" t="str">
        <f>Jira_RawData!E180</f>
        <v>srinivas Yellamilli</v>
      </c>
      <c r="F180" t="str">
        <f>Jira_RawData!F180</f>
        <v>Open</v>
      </c>
      <c r="G180" s="4">
        <f>Jira_RawData!K180</f>
        <v>44344.884027777778</v>
      </c>
      <c r="H180" s="4">
        <f>Jira_RawData!G180</f>
        <v>44344.886111111111</v>
      </c>
      <c r="I180" s="10" t="str">
        <f>IF(Jira_RawData!H180=0,"blank",Jira_RawData!H180)</f>
        <v>Minor</v>
      </c>
      <c r="J180" t="str">
        <f>Jira_RawData!I180</f>
        <v>Medium</v>
      </c>
      <c r="K180" t="str">
        <f>Jira_RawData!M180</f>
        <v>Staging</v>
      </c>
      <c r="L180" t="str">
        <f>IF(Jira_RawData!N180=0,"blank",Jira_RawData!N180)</f>
        <v>blank</v>
      </c>
      <c r="M180" t="str">
        <f>IF(Jira_RawData!R180=0,"blank",Jira_RawData!R180)</f>
        <v>blank</v>
      </c>
      <c r="N180" t="str">
        <f>IF(ISNA(VLOOKUP(B180,Comments!B:E,2,FALSE)),"",VLOOKUP(B180,Comments!B:E,2,FALSE))</f>
        <v/>
      </c>
      <c r="O180" t="str">
        <f>IF(ISNA(VLOOKUP(B180,Comments!B:E,3,FALSE)),"",VLOOKUP(B180,Comments!B:E,3,FALSE))</f>
        <v/>
      </c>
      <c r="P180" t="str">
        <f t="shared" ca="1" si="5"/>
        <v>00 days - 07 days</v>
      </c>
      <c r="Q180" t="str">
        <f t="shared" si="6"/>
        <v>Membership</v>
      </c>
      <c r="R180" t="str">
        <f>IF(ISNA(VLOOKUP(B180,Comments!B:E,4,FALSE)),"",VLOOKUP(B180,Comments!B:E,4,FALSE))</f>
        <v/>
      </c>
    </row>
    <row r="181" spans="1:18" x14ac:dyDescent="0.25">
      <c r="A181" t="str">
        <f>Jira_RawData!A181</f>
        <v>Bug</v>
      </c>
      <c r="B181" t="str">
        <f>Jira_RawData!B181</f>
        <v>MEM-20593</v>
      </c>
      <c r="C181" t="str">
        <f>Jira_RawData!C181</f>
        <v>UAT VIII- Update language in hosting tips pdf file</v>
      </c>
      <c r="D181" t="str">
        <f>Jira_RawData!D181</f>
        <v>Niyati kumari</v>
      </c>
      <c r="E181" t="str">
        <f>Jira_RawData!E181</f>
        <v>srinivas Yellamilli</v>
      </c>
      <c r="F181" t="str">
        <f>Jira_RawData!F181</f>
        <v>Open</v>
      </c>
      <c r="G181" s="4">
        <f>Jira_RawData!K181</f>
        <v>44344.881944444445</v>
      </c>
      <c r="H181" s="4">
        <f>Jira_RawData!G181</f>
        <v>44344.882638888892</v>
      </c>
      <c r="I181" s="10" t="str">
        <f>IF(Jira_RawData!H181=0,"blank",Jira_RawData!H181)</f>
        <v>Moderate</v>
      </c>
      <c r="J181" t="str">
        <f>Jira_RawData!I181</f>
        <v>Medium</v>
      </c>
      <c r="K181" t="str">
        <f>Jira_RawData!M181</f>
        <v>Staging</v>
      </c>
      <c r="L181" t="str">
        <f>IF(Jira_RawData!N181=0,"blank",Jira_RawData!N181)</f>
        <v>blank</v>
      </c>
      <c r="M181" t="str">
        <f>IF(Jira_RawData!R181=0,"blank",Jira_RawData!R181)</f>
        <v>blank</v>
      </c>
      <c r="N181" t="str">
        <f>IF(ISNA(VLOOKUP(B181,Comments!B:E,2,FALSE)),"",VLOOKUP(B181,Comments!B:E,2,FALSE))</f>
        <v/>
      </c>
      <c r="O181" t="str">
        <f>IF(ISNA(VLOOKUP(B181,Comments!B:E,3,FALSE)),"",VLOOKUP(B181,Comments!B:E,3,FALSE))</f>
        <v/>
      </c>
      <c r="P181" t="str">
        <f t="shared" ca="1" si="5"/>
        <v>00 days - 07 days</v>
      </c>
      <c r="Q181" t="str">
        <f t="shared" si="6"/>
        <v>Membership</v>
      </c>
      <c r="R181" t="str">
        <f>IF(ISNA(VLOOKUP(B181,Comments!B:E,4,FALSE)),"",VLOOKUP(B181,Comments!B:E,4,FALSE))</f>
        <v/>
      </c>
    </row>
    <row r="182" spans="1:18" x14ac:dyDescent="0.25">
      <c r="A182" t="str">
        <f>Jira_RawData!A182</f>
        <v>Bug</v>
      </c>
      <c r="B182" t="str">
        <f>Jira_RawData!B182</f>
        <v>MEM-20592</v>
      </c>
      <c r="C182" t="str">
        <f>Jira_RawData!C182</f>
        <v>UAT VIII- Displaying meetings &amp; symposia based on event types - future meetings</v>
      </c>
      <c r="D182" t="str">
        <f>Jira_RawData!D182</f>
        <v>Niyati kumari</v>
      </c>
      <c r="E182" t="str">
        <f>Jira_RawData!E182</f>
        <v>srinivas Yellamilli</v>
      </c>
      <c r="F182" t="str">
        <f>Jira_RawData!F182</f>
        <v>Open</v>
      </c>
      <c r="G182" s="4">
        <f>Jira_RawData!K182</f>
        <v>44344.84375</v>
      </c>
      <c r="H182" s="4">
        <f>Jira_RawData!G182</f>
        <v>44344.945833333331</v>
      </c>
      <c r="I182" s="10" t="str">
        <f>IF(Jira_RawData!H182=0,"blank",Jira_RawData!H182)</f>
        <v>Moderate</v>
      </c>
      <c r="J182" t="str">
        <f>Jira_RawData!I182</f>
        <v>Medium</v>
      </c>
      <c r="K182" t="str">
        <f>Jira_RawData!M182</f>
        <v>Staging</v>
      </c>
      <c r="L182" t="str">
        <f>IF(Jira_RawData!N182=0,"blank",Jira_RawData!N182)</f>
        <v>blank</v>
      </c>
      <c r="M182" t="str">
        <f>IF(Jira_RawData!R182=0,"blank",Jira_RawData!R182)</f>
        <v>blank</v>
      </c>
      <c r="N182" t="str">
        <f>IF(ISNA(VLOOKUP(B182,Comments!B:E,2,FALSE)),"",VLOOKUP(B182,Comments!B:E,2,FALSE))</f>
        <v/>
      </c>
      <c r="O182" t="str">
        <f>IF(ISNA(VLOOKUP(B182,Comments!B:E,3,FALSE)),"",VLOOKUP(B182,Comments!B:E,3,FALSE))</f>
        <v/>
      </c>
      <c r="P182" t="str">
        <f t="shared" ca="1" si="5"/>
        <v>00 days - 07 days</v>
      </c>
      <c r="Q182" t="str">
        <f t="shared" si="6"/>
        <v>Membership</v>
      </c>
      <c r="R182" t="str">
        <f>IF(ISNA(VLOOKUP(B182,Comments!B:E,4,FALSE)),"",VLOOKUP(B182,Comments!B:E,4,FALSE))</f>
        <v/>
      </c>
    </row>
    <row r="183" spans="1:18" x14ac:dyDescent="0.25">
      <c r="A183" t="str">
        <f>Jira_RawData!A183</f>
        <v>Bug</v>
      </c>
      <c r="B183" t="str">
        <f>Jira_RawData!B183</f>
        <v>MEM-20591</v>
      </c>
      <c r="C183" t="str">
        <f>Jira_RawData!C183</f>
        <v>UAT VIII- Add exceptions to the publishing status of a standard on work item summary page based on action_cd of ballot items</v>
      </c>
      <c r="D183" t="str">
        <f>Jira_RawData!D183</f>
        <v>Niyati kumari</v>
      </c>
      <c r="E183" t="str">
        <f>Jira_RawData!E183</f>
        <v>srinivas Yellamilli</v>
      </c>
      <c r="F183" t="str">
        <f>Jira_RawData!F183</f>
        <v>Open</v>
      </c>
      <c r="G183" s="4">
        <f>Jira_RawData!K183</f>
        <v>44344.834027777775</v>
      </c>
      <c r="H183" s="4">
        <f>Jira_RawData!G183</f>
        <v>44344.945138888892</v>
      </c>
      <c r="I183" s="10" t="str">
        <f>IF(Jira_RawData!H183=0,"blank",Jira_RawData!H183)</f>
        <v>Moderate</v>
      </c>
      <c r="J183" t="str">
        <f>Jira_RawData!I183</f>
        <v>Medium</v>
      </c>
      <c r="K183" t="str">
        <f>Jira_RawData!M183</f>
        <v>Staging</v>
      </c>
      <c r="L183" t="str">
        <f>IF(Jira_RawData!N183=0,"blank",Jira_RawData!N183)</f>
        <v>blank</v>
      </c>
      <c r="M183" t="str">
        <f>IF(Jira_RawData!R183=0,"blank",Jira_RawData!R183)</f>
        <v>blank</v>
      </c>
      <c r="N183" t="str">
        <f>IF(ISNA(VLOOKUP(B183,Comments!B:E,2,FALSE)),"",VLOOKUP(B183,Comments!B:E,2,FALSE))</f>
        <v/>
      </c>
      <c r="O183" t="str">
        <f>IF(ISNA(VLOOKUP(B183,Comments!B:E,3,FALSE)),"",VLOOKUP(B183,Comments!B:E,3,FALSE))</f>
        <v/>
      </c>
      <c r="P183" t="str">
        <f t="shared" ca="1" si="5"/>
        <v>00 days - 07 days</v>
      </c>
      <c r="Q183" t="str">
        <f t="shared" si="6"/>
        <v>Membership</v>
      </c>
      <c r="R183" t="str">
        <f>IF(ISNA(VLOOKUP(B183,Comments!B:E,4,FALSE)),"",VLOOKUP(B183,Comments!B:E,4,FALSE))</f>
        <v/>
      </c>
    </row>
    <row r="184" spans="1:18" x14ac:dyDescent="0.25">
      <c r="A184" t="str">
        <f>Jira_RawData!A184</f>
        <v>Bug</v>
      </c>
      <c r="B184" t="str">
        <f>Jira_RawData!B184</f>
        <v>MEM-20587</v>
      </c>
      <c r="C184" t="str">
        <f>Jira_RawData!C184</f>
        <v>Stage - Manual Order - On the Manual Order page while renewing or adding a new membership, when we click on ‘Continue’ it is not showing next page details.</v>
      </c>
      <c r="D184" t="str">
        <f>Jira_RawData!D184</f>
        <v>Tanmay Verma</v>
      </c>
      <c r="E184" t="str">
        <f>Jira_RawData!E184</f>
        <v>Pabitra Samal</v>
      </c>
      <c r="F184" t="str">
        <f>Jira_RawData!F184</f>
        <v>Open</v>
      </c>
      <c r="G184" s="4">
        <f>Jira_RawData!K184</f>
        <v>44344.72152777778</v>
      </c>
      <c r="H184" s="4">
        <f>Jira_RawData!G184</f>
        <v>44344.725694444445</v>
      </c>
      <c r="I184" s="10" t="str">
        <f>IF(Jira_RawData!H184=0,"blank",Jira_RawData!H184)</f>
        <v>Moderate</v>
      </c>
      <c r="J184" t="str">
        <f>Jira_RawData!I184</f>
        <v>Medium</v>
      </c>
      <c r="K184" t="str">
        <f>Jira_RawData!M184</f>
        <v>Staging</v>
      </c>
      <c r="L184" t="str">
        <f>IF(Jira_RawData!N184=0,"blank",Jira_RawData!N184)</f>
        <v>blank</v>
      </c>
      <c r="M184" t="str">
        <f>IF(Jira_RawData!R184=0,"blank",Jira_RawData!R184)</f>
        <v>blank</v>
      </c>
      <c r="N184" t="str">
        <f>IF(ISNA(VLOOKUP(B184,Comments!B:E,2,FALSE)),"",VLOOKUP(B184,Comments!B:E,2,FALSE))</f>
        <v/>
      </c>
      <c r="O184" t="str">
        <f>IF(ISNA(VLOOKUP(B184,Comments!B:E,3,FALSE)),"",VLOOKUP(B184,Comments!B:E,3,FALSE))</f>
        <v/>
      </c>
      <c r="P184" t="str">
        <f t="shared" ca="1" si="5"/>
        <v>00 days - 07 days</v>
      </c>
      <c r="Q184" t="str">
        <f t="shared" si="6"/>
        <v>Membership</v>
      </c>
      <c r="R184" t="str">
        <f>IF(ISNA(VLOOKUP(B184,Comments!B:E,4,FALSE)),"",VLOOKUP(B184,Comments!B:E,4,FALSE))</f>
        <v/>
      </c>
    </row>
    <row r="185" spans="1:18" x14ac:dyDescent="0.25">
      <c r="A185" t="str">
        <f>Jira_RawData!A185</f>
        <v>Bug</v>
      </c>
      <c r="B185" t="str">
        <f>Jira_RawData!B185</f>
        <v>MEM-20576</v>
      </c>
      <c r="C185" t="str">
        <f>Jira_RawData!C185</f>
        <v>TBD</v>
      </c>
      <c r="D185" t="str">
        <f>Jira_RawData!D185</f>
        <v>Pragati Pahwa</v>
      </c>
      <c r="E185" t="str">
        <f>Jira_RawData!E185</f>
        <v>Pragati Pahwa</v>
      </c>
      <c r="F185" t="str">
        <f>Jira_RawData!F185</f>
        <v>Open</v>
      </c>
      <c r="G185" s="4">
        <f>Jira_RawData!K185</f>
        <v>44344.472916666666</v>
      </c>
      <c r="H185" s="4">
        <f>Jira_RawData!G185</f>
        <v>44344.698611111111</v>
      </c>
      <c r="I185" s="10" t="str">
        <f>IF(Jira_RawData!H185=0,"blank",Jira_RawData!H185)</f>
        <v>Major</v>
      </c>
      <c r="J185" t="str">
        <f>Jira_RawData!I185</f>
        <v>Medium</v>
      </c>
      <c r="K185" t="str">
        <f>Jira_RawData!M185</f>
        <v>Staging</v>
      </c>
      <c r="L185" t="str">
        <f>IF(Jira_RawData!N185=0,"blank",Jira_RawData!N185)</f>
        <v>blank</v>
      </c>
      <c r="M185" t="str">
        <f>IF(Jira_RawData!R185=0,"blank",Jira_RawData!R185)</f>
        <v>blank</v>
      </c>
      <c r="N185" t="str">
        <f>IF(ISNA(VLOOKUP(B185,Comments!B:E,2,FALSE)),"",VLOOKUP(B185,Comments!B:E,2,FALSE))</f>
        <v/>
      </c>
      <c r="O185" t="str">
        <f>IF(ISNA(VLOOKUP(B185,Comments!B:E,3,FALSE)),"",VLOOKUP(B185,Comments!B:E,3,FALSE))</f>
        <v/>
      </c>
      <c r="P185" t="str">
        <f t="shared" ca="1" si="5"/>
        <v>00 days - 07 days</v>
      </c>
      <c r="Q185" t="str">
        <f t="shared" si="6"/>
        <v>Membership</v>
      </c>
      <c r="R185" t="str">
        <f>IF(ISNA(VLOOKUP(B185,Comments!B:E,4,FALSE)),"",VLOOKUP(B185,Comments!B:E,4,FALSE))</f>
        <v/>
      </c>
    </row>
    <row r="186" spans="1:18" x14ac:dyDescent="0.25">
      <c r="A186" t="str">
        <f>Jira_RawData!A186</f>
        <v>Bug</v>
      </c>
      <c r="B186" t="str">
        <f>Jira_RawData!B186</f>
        <v>MEM-20575</v>
      </c>
      <c r="C186" t="str">
        <f>Jira_RawData!C186</f>
        <v>Stage MEM - Unable to view Membership Types Buttons on Onboarding Page  - Intermittent</v>
      </c>
      <c r="D186" t="str">
        <f>Jira_RawData!D186</f>
        <v>Pabitra Samal</v>
      </c>
      <c r="E186" t="str">
        <f>Jira_RawData!E186</f>
        <v>Pabitra Samal</v>
      </c>
      <c r="F186" t="str">
        <f>Jira_RawData!F186</f>
        <v>Closed</v>
      </c>
      <c r="G186" s="4">
        <f>Jira_RawData!K186</f>
        <v>44344.361111111109</v>
      </c>
      <c r="H186" s="4">
        <f>Jira_RawData!G186</f>
        <v>44344.75</v>
      </c>
      <c r="I186" s="10" t="str">
        <f>IF(Jira_RawData!H186=0,"blank",Jira_RawData!H186)</f>
        <v>Major</v>
      </c>
      <c r="J186" t="str">
        <f>Jira_RawData!I186</f>
        <v>Medium</v>
      </c>
      <c r="K186" t="str">
        <f>Jira_RawData!M186</f>
        <v>Staging</v>
      </c>
      <c r="L186" t="str">
        <f>IF(Jira_RawData!N186=0,"blank",Jira_RawData!N186)</f>
        <v>Data Issue</v>
      </c>
      <c r="M186" t="str">
        <f>IF(Jira_RawData!R186=0,"blank",Jira_RawData!R186)</f>
        <v>Data Issue</v>
      </c>
      <c r="N186" t="str">
        <f>IF(ISNA(VLOOKUP(B186,Comments!B:E,2,FALSE)),"",VLOOKUP(B186,Comments!B:E,2,FALSE))</f>
        <v/>
      </c>
      <c r="O186" t="str">
        <f>IF(ISNA(VLOOKUP(B186,Comments!B:E,3,FALSE)),"",VLOOKUP(B186,Comments!B:E,3,FALSE))</f>
        <v/>
      </c>
      <c r="P186" t="str">
        <f t="shared" ca="1" si="5"/>
        <v>00 days - 07 days</v>
      </c>
      <c r="Q186" t="str">
        <f t="shared" si="6"/>
        <v>Membership</v>
      </c>
      <c r="R186" t="str">
        <f>IF(ISNA(VLOOKUP(B186,Comments!B:E,4,FALSE)),"",VLOOKUP(B186,Comments!B:E,4,FALSE))</f>
        <v/>
      </c>
    </row>
    <row r="187" spans="1:18" x14ac:dyDescent="0.25">
      <c r="A187" t="str">
        <f>Jira_RawData!A187</f>
        <v>Bug</v>
      </c>
      <c r="B187" t="str">
        <f>Jira_RawData!B187</f>
        <v>MEM-20574</v>
      </c>
      <c r="C187" t="str">
        <f>Jira_RawData!C187</f>
        <v>Stage - Internal Staff - After login the page keeps on Loading</v>
      </c>
      <c r="D187" t="str">
        <f>Jira_RawData!D187</f>
        <v>Pabitra Samal</v>
      </c>
      <c r="E187" t="str">
        <f>Jira_RawData!E187</f>
        <v>Pabitra Samal</v>
      </c>
      <c r="F187" t="str">
        <f>Jira_RawData!F187</f>
        <v>Closed</v>
      </c>
      <c r="G187" s="4">
        <f>Jira_RawData!K187</f>
        <v>44343.93472222222</v>
      </c>
      <c r="H187" s="4">
        <f>Jira_RawData!G187</f>
        <v>44344.599305555559</v>
      </c>
      <c r="I187" s="10" t="str">
        <f>IF(Jira_RawData!H187=0,"blank",Jira_RawData!H187)</f>
        <v>Showstopper</v>
      </c>
      <c r="J187" t="str">
        <f>Jira_RawData!I187</f>
        <v>Medium</v>
      </c>
      <c r="K187" t="str">
        <f>Jira_RawData!M187</f>
        <v>Staging</v>
      </c>
      <c r="L187" t="str">
        <f>IF(Jira_RawData!N187=0,"blank",Jira_RawData!N187)</f>
        <v>Server Configuration/Permission Issue</v>
      </c>
      <c r="M187" t="str">
        <f>IF(Jira_RawData!R187=0,"blank",Jira_RawData!R187)</f>
        <v>There was ThrottlingException which was fixed by internal app OSL pod restart</v>
      </c>
      <c r="N187" t="str">
        <f>IF(ISNA(VLOOKUP(B187,Comments!B:E,2,FALSE)),"",VLOOKUP(B187,Comments!B:E,2,FALSE))</f>
        <v/>
      </c>
      <c r="O187" t="str">
        <f>IF(ISNA(VLOOKUP(B187,Comments!B:E,3,FALSE)),"",VLOOKUP(B187,Comments!B:E,3,FALSE))</f>
        <v/>
      </c>
      <c r="P187" t="str">
        <f t="shared" ca="1" si="5"/>
        <v>00 days - 07 days</v>
      </c>
      <c r="Q187" t="str">
        <f t="shared" si="6"/>
        <v>Membership</v>
      </c>
      <c r="R187" t="str">
        <f>IF(ISNA(VLOOKUP(B187,Comments!B:E,4,FALSE)),"",VLOOKUP(B187,Comments!B:E,4,FALSE))</f>
        <v/>
      </c>
    </row>
    <row r="188" spans="1:18" x14ac:dyDescent="0.25">
      <c r="A188" t="str">
        <f>Jira_RawData!A188</f>
        <v>Bug</v>
      </c>
      <c r="B188" t="str">
        <f>Jira_RawData!B188</f>
        <v>MEM-20511</v>
      </c>
      <c r="C188" t="str">
        <f>Jira_RawData!C188</f>
        <v>Manual Order - On the Manual Order page while renewing or adding a new membership, when we click on ‘Continue’  it is not showing next page details.</v>
      </c>
      <c r="D188" t="str">
        <f>Jira_RawData!D188</f>
        <v>Pabitra Samal</v>
      </c>
      <c r="E188" t="str">
        <f>Jira_RawData!E188</f>
        <v>Pabitra Samal</v>
      </c>
      <c r="F188" t="str">
        <f>Jira_RawData!F188</f>
        <v>In Testing</v>
      </c>
      <c r="G188" s="4">
        <f>Jira_RawData!K188</f>
        <v>44343.393750000003</v>
      </c>
      <c r="H188" s="4">
        <f>Jira_RawData!G188</f>
        <v>44344.463888888888</v>
      </c>
      <c r="I188" s="10" t="str">
        <f>IF(Jira_RawData!H188=0,"blank",Jira_RawData!H188)</f>
        <v>Major</v>
      </c>
      <c r="J188" t="str">
        <f>Jira_RawData!I188</f>
        <v>Medium</v>
      </c>
      <c r="K188" t="str">
        <f>Jira_RawData!M188</f>
        <v>QA</v>
      </c>
      <c r="L188" t="str">
        <f>IF(Jira_RawData!N188=0,"blank",Jira_RawData!N188)</f>
        <v>Unclear/Incorrect Requirements/Design</v>
      </c>
      <c r="M188" t="str">
        <f>IF(Jira_RawData!R188=0,"blank",Jira_RawData!R188)</f>
        <v>blank</v>
      </c>
      <c r="N188">
        <f>IF(ISNA(VLOOKUP(B188,Comments!B:E,2,FALSE)),"",VLOOKUP(B188,Comments!B:E,2,FALSE))</f>
        <v>0</v>
      </c>
      <c r="O188" t="str">
        <f>IF(ISNA(VLOOKUP(B188,Comments!B:E,3,FALSE)),"",VLOOKUP(B188,Comments!B:E,3,FALSE))</f>
        <v>In Dev</v>
      </c>
      <c r="P188" t="str">
        <f t="shared" ca="1" si="5"/>
        <v>00 days - 07 days</v>
      </c>
      <c r="Q188" t="str">
        <f t="shared" si="6"/>
        <v>Membership</v>
      </c>
      <c r="R188">
        <f>IF(ISNA(VLOOKUP(B188,Comments!B:E,4,FALSE)),"",VLOOKUP(B188,Comments!B:E,4,FALSE))</f>
        <v>0</v>
      </c>
    </row>
    <row r="189" spans="1:18" x14ac:dyDescent="0.25">
      <c r="A189" t="str">
        <f>Jira_RawData!A189</f>
        <v>Bug</v>
      </c>
      <c r="B189" t="str">
        <f>Jira_RawData!B189</f>
        <v>MEM-20492</v>
      </c>
      <c r="C189" t="str">
        <f>Jira_RawData!C189</f>
        <v>Committee Overview- Apostrophe</v>
      </c>
      <c r="D189" t="str">
        <f>Jira_RawData!D189</f>
        <v>Pankaj Ashok Bhalerao</v>
      </c>
      <c r="E189" t="str">
        <f>Jira_RawData!E189</f>
        <v>Virgen Ruiz Gonzalez</v>
      </c>
      <c r="F189" t="str">
        <f>Jira_RawData!F189</f>
        <v>Open</v>
      </c>
      <c r="G189" s="4">
        <f>Jira_RawData!K189</f>
        <v>44342.586805555555</v>
      </c>
      <c r="H189" s="4">
        <f>Jira_RawData!G189</f>
        <v>44343.77847222222</v>
      </c>
      <c r="I189" s="10" t="str">
        <f>IF(Jira_RawData!H189=0,"blank",Jira_RawData!H189)</f>
        <v>Minor</v>
      </c>
      <c r="J189" t="str">
        <f>Jira_RawData!I189</f>
        <v>Medium</v>
      </c>
      <c r="K189">
        <f>Jira_RawData!M189</f>
        <v>0</v>
      </c>
      <c r="L189" t="str">
        <f>IF(Jira_RawData!N189=0,"blank",Jira_RawData!N189)</f>
        <v>blank</v>
      </c>
      <c r="M189" t="str">
        <f>IF(Jira_RawData!R189=0,"blank",Jira_RawData!R189)</f>
        <v>blank</v>
      </c>
      <c r="N189">
        <f>IF(ISNA(VLOOKUP(B189,Comments!B:E,2,FALSE)),"",VLOOKUP(B189,Comments!B:E,2,FALSE))</f>
        <v>0</v>
      </c>
      <c r="O189" t="str">
        <f>IF(ISNA(VLOOKUP(B189,Comments!B:E,3,FALSE)),"",VLOOKUP(B189,Comments!B:E,3,FALSE))</f>
        <v>In Dev</v>
      </c>
      <c r="P189" t="str">
        <f t="shared" ca="1" si="5"/>
        <v>00 days - 07 days</v>
      </c>
      <c r="Q189" t="str">
        <f t="shared" si="6"/>
        <v>Membership</v>
      </c>
      <c r="R189">
        <f>IF(ISNA(VLOOKUP(B189,Comments!B:E,4,FALSE)),"",VLOOKUP(B189,Comments!B:E,4,FALSE))</f>
        <v>0</v>
      </c>
    </row>
    <row r="190" spans="1:18" x14ac:dyDescent="0.25">
      <c r="A190" t="str">
        <f>Jira_RawData!A190</f>
        <v>Bug</v>
      </c>
      <c r="B190" t="str">
        <f>Jira_RawData!B190</f>
        <v>MEM-20490</v>
      </c>
      <c r="C190" t="str">
        <f>Jira_RawData!C190</f>
        <v>Rules and Exception App - RNE App is buffering and system didn't display RNE application</v>
      </c>
      <c r="D190" t="str">
        <f>Jira_RawData!D190</f>
        <v>Pabitra Samal</v>
      </c>
      <c r="E190" t="str">
        <f>Jira_RawData!E190</f>
        <v>Pabitra Samal</v>
      </c>
      <c r="F190" t="str">
        <f>Jira_RawData!F190</f>
        <v>Closed</v>
      </c>
      <c r="G190" s="4">
        <f>Jira_RawData!K190</f>
        <v>44342.555555555555</v>
      </c>
      <c r="H190" s="4">
        <f>Jira_RawData!G190</f>
        <v>44343.468055555553</v>
      </c>
      <c r="I190" s="10" t="str">
        <f>IF(Jira_RawData!H190=0,"blank",Jira_RawData!H190)</f>
        <v>Showstopper</v>
      </c>
      <c r="J190" t="str">
        <f>Jira_RawData!I190</f>
        <v>Medium</v>
      </c>
      <c r="K190" t="str">
        <f>Jira_RawData!M190</f>
        <v>QA</v>
      </c>
      <c r="L190" t="str">
        <f>IF(Jira_RawData!N190=0,"blank",Jira_RawData!N190)</f>
        <v>Application Code Issue</v>
      </c>
      <c r="M190" t="str">
        <f>IF(Jira_RawData!R190=0,"blank",Jira_RawData!R190)</f>
        <v>Missed the cookie name that was required to run the app</v>
      </c>
      <c r="N190" t="str">
        <f>IF(ISNA(VLOOKUP(B190,Comments!B:E,2,FALSE)),"",VLOOKUP(B190,Comments!B:E,2,FALSE))</f>
        <v/>
      </c>
      <c r="O190" t="str">
        <f>IF(ISNA(VLOOKUP(B190,Comments!B:E,3,FALSE)),"",VLOOKUP(B190,Comments!B:E,3,FALSE))</f>
        <v/>
      </c>
      <c r="P190" t="str">
        <f t="shared" ca="1" si="5"/>
        <v>00 days - 07 days</v>
      </c>
      <c r="Q190" t="str">
        <f t="shared" si="6"/>
        <v>Membership</v>
      </c>
      <c r="R190" t="str">
        <f>IF(ISNA(VLOOKUP(B190,Comments!B:E,4,FALSE)),"",VLOOKUP(B190,Comments!B:E,4,FALSE))</f>
        <v/>
      </c>
    </row>
    <row r="191" spans="1:18" x14ac:dyDescent="0.25">
      <c r="A191" t="str">
        <f>Jira_RawData!A191</f>
        <v>Bug</v>
      </c>
      <c r="B191" t="str">
        <f>Jira_RawData!B191</f>
        <v>MEM-20457</v>
      </c>
      <c r="C191" t="str">
        <f>Jira_RawData!C191</f>
        <v>Internal App : 'Quantity' is spelled wrong in the "Detailed Meeting Report", when option is chosen as 'With Registration Fee data'</v>
      </c>
      <c r="D191" t="str">
        <f>Jira_RawData!D191</f>
        <v>Siddhartha Mutyala</v>
      </c>
      <c r="E191" t="str">
        <f>Jira_RawData!E191</f>
        <v>Siddhartha Mutyala</v>
      </c>
      <c r="F191" t="str">
        <f>Jira_RawData!F191</f>
        <v>Closed</v>
      </c>
      <c r="G191" s="4">
        <f>Jira_RawData!K191</f>
        <v>44341.637499999997</v>
      </c>
      <c r="H191" s="4">
        <f>Jira_RawData!G191</f>
        <v>44342.64166666667</v>
      </c>
      <c r="I191" s="10" t="str">
        <f>IF(Jira_RawData!H191=0,"blank",Jira_RawData!H191)</f>
        <v>Moderate</v>
      </c>
      <c r="J191" t="str">
        <f>Jira_RawData!I191</f>
        <v>Low</v>
      </c>
      <c r="K191" t="str">
        <f>Jira_RawData!M191</f>
        <v>QA</v>
      </c>
      <c r="L191" t="str">
        <f>IF(Jira_RawData!N191=0,"blank",Jira_RawData!N191)</f>
        <v>Application Code Issue</v>
      </c>
      <c r="M191" t="str">
        <f>IF(Jira_RawData!R191=0,"blank",Jira_RawData!R191)</f>
        <v>Typo mistake</v>
      </c>
      <c r="N191">
        <f>IF(ISNA(VLOOKUP(B191,Comments!B:E,2,FALSE)),"",VLOOKUP(B191,Comments!B:E,2,FALSE))</f>
        <v>0</v>
      </c>
      <c r="O191" t="str">
        <f>IF(ISNA(VLOOKUP(B191,Comments!B:E,3,FALSE)),"",VLOOKUP(B191,Comments!B:E,3,FALSE))</f>
        <v>In Dev</v>
      </c>
      <c r="P191" t="str">
        <f t="shared" ca="1" si="5"/>
        <v>00 days - 07 days</v>
      </c>
      <c r="Q191" t="str">
        <f t="shared" si="6"/>
        <v>Membership</v>
      </c>
      <c r="R191">
        <f>IF(ISNA(VLOOKUP(B191,Comments!B:E,4,FALSE)),"",VLOOKUP(B191,Comments!B:E,4,FALSE))</f>
        <v>0</v>
      </c>
    </row>
    <row r="192" spans="1:18" x14ac:dyDescent="0.25">
      <c r="A192" t="str">
        <f>Jira_RawData!A192</f>
        <v>Bug</v>
      </c>
      <c r="B192" t="str">
        <f>Jira_RawData!B192</f>
        <v>MEM-20446</v>
      </c>
      <c r="C192" t="str">
        <f>Jira_RawData!C192</f>
        <v>The system didn't display the 'Member Address' and 'Phone Number' in the IA application after E2E process Informational member</v>
      </c>
      <c r="D192" t="str">
        <f>Jira_RawData!D192</f>
        <v>soumya.akkimardi</v>
      </c>
      <c r="E192" t="str">
        <f>Jira_RawData!E192</f>
        <v>soumya.akkimardi</v>
      </c>
      <c r="F192" t="str">
        <f>Jira_RawData!F192</f>
        <v>Closed</v>
      </c>
      <c r="G192" s="4">
        <f>Jira_RawData!K192</f>
        <v>44340.951388888891</v>
      </c>
      <c r="H192" s="4">
        <f>Jira_RawData!G192</f>
        <v>44342.663194444445</v>
      </c>
      <c r="I192" s="10" t="str">
        <f>IF(Jira_RawData!H192=0,"blank",Jira_RawData!H192)</f>
        <v>Moderate</v>
      </c>
      <c r="J192" t="str">
        <f>Jira_RawData!I192</f>
        <v>High</v>
      </c>
      <c r="K192" t="str">
        <f>Jira_RawData!M192</f>
        <v>QA</v>
      </c>
      <c r="L192" t="str">
        <f>IF(Jira_RawData!N192=0,"blank",Jira_RawData!N192)</f>
        <v>Application Code Issue</v>
      </c>
      <c r="M192" t="str">
        <f>IF(Jira_RawData!R192=0,"blank",Jira_RawData!R192)</f>
        <v>Mongo Sync Issue &amp; caused by hakuna's changes</v>
      </c>
      <c r="N192">
        <f>IF(ISNA(VLOOKUP(B192,Comments!B:E,2,FALSE)),"",VLOOKUP(B192,Comments!B:E,2,FALSE))</f>
        <v>0</v>
      </c>
      <c r="O192" t="str">
        <f>IF(ISNA(VLOOKUP(B192,Comments!B:E,3,FALSE)),"",VLOOKUP(B192,Comments!B:E,3,FALSE))</f>
        <v>In Dev</v>
      </c>
      <c r="P192" t="str">
        <f t="shared" ca="1" si="5"/>
        <v>07 days - 13 days</v>
      </c>
      <c r="Q192" t="str">
        <f t="shared" si="6"/>
        <v>Membership</v>
      </c>
      <c r="R192">
        <f>IF(ISNA(VLOOKUP(B192,Comments!B:E,4,FALSE)),"",VLOOKUP(B192,Comments!B:E,4,FALSE))</f>
        <v>0</v>
      </c>
    </row>
    <row r="193" spans="1:18" x14ac:dyDescent="0.25">
      <c r="A193" t="str">
        <f>Jira_RawData!A193</f>
        <v>Bug</v>
      </c>
      <c r="B193" t="str">
        <f>Jira_RawData!B193</f>
        <v>MEM-20440</v>
      </c>
      <c r="C193" t="str">
        <f>Jira_RawData!C193</f>
        <v>The system didn't display the 'Facility' name in IA application after E2E process of Participating and Informational member</v>
      </c>
      <c r="D193" t="str">
        <f>Jira_RawData!D193</f>
        <v>soumya.akkimardi</v>
      </c>
      <c r="E193" t="str">
        <f>Jira_RawData!E193</f>
        <v>soumya.akkimardi</v>
      </c>
      <c r="F193" t="str">
        <f>Jira_RawData!F193</f>
        <v>Closed</v>
      </c>
      <c r="G193" s="4">
        <f>Jira_RawData!K193</f>
        <v>44340.702777777777</v>
      </c>
      <c r="H193" s="4">
        <f>Jira_RawData!G193</f>
        <v>44341.600694444445</v>
      </c>
      <c r="I193" s="10" t="str">
        <f>IF(Jira_RawData!H193=0,"blank",Jira_RawData!H193)</f>
        <v>Major</v>
      </c>
      <c r="J193" t="str">
        <f>Jira_RawData!I193</f>
        <v>High</v>
      </c>
      <c r="K193" t="str">
        <f>Jira_RawData!M193</f>
        <v>QA</v>
      </c>
      <c r="L193" t="str">
        <f>IF(Jira_RawData!N193=0,"blank",Jira_RawData!N193)</f>
        <v>Application Code Issue</v>
      </c>
      <c r="M193" t="str">
        <f>IF(Jira_RawData!R193=0,"blank",Jira_RawData!R193)</f>
        <v>Mapping of Facility corrected</v>
      </c>
      <c r="N193" t="str">
        <f>IF(ISNA(VLOOKUP(B193,Comments!B:E,2,FALSE)),"",VLOOKUP(B193,Comments!B:E,2,FALSE))</f>
        <v/>
      </c>
      <c r="O193" t="str">
        <f>IF(ISNA(VLOOKUP(B193,Comments!B:E,3,FALSE)),"",VLOOKUP(B193,Comments!B:E,3,FALSE))</f>
        <v/>
      </c>
      <c r="P193" t="str">
        <f t="shared" ca="1" si="5"/>
        <v>07 days - 13 days</v>
      </c>
      <c r="Q193" t="str">
        <f t="shared" si="6"/>
        <v>Membership</v>
      </c>
      <c r="R193" t="str">
        <f>IF(ISNA(VLOOKUP(B193,Comments!B:E,4,FALSE)),"",VLOOKUP(B193,Comments!B:E,4,FALSE))</f>
        <v/>
      </c>
    </row>
    <row r="194" spans="1:18" x14ac:dyDescent="0.25">
      <c r="A194" t="str">
        <f>Jira_RawData!A194</f>
        <v>Bug</v>
      </c>
      <c r="B194" t="str">
        <f>Jira_RawData!B194</f>
        <v>MEM-20438</v>
      </c>
      <c r="C194" t="str">
        <f>Jira_RawData!C194</f>
        <v>Internal App - Officer title changes in existing committee members not appearing in the Audit Log</v>
      </c>
      <c r="D194" t="str">
        <f>Jira_RawData!D194</f>
        <v>vikas choudhary</v>
      </c>
      <c r="E194" t="str">
        <f>Jira_RawData!E194</f>
        <v>Kishore Linga</v>
      </c>
      <c r="F194" t="str">
        <f>Jira_RawData!F194</f>
        <v>Open</v>
      </c>
      <c r="G194" s="4">
        <f>Jira_RawData!K194</f>
        <v>44340.674305555556</v>
      </c>
      <c r="H194" s="4">
        <f>Jira_RawData!G194</f>
        <v>44342.962500000001</v>
      </c>
      <c r="I194" s="10" t="str">
        <f>IF(Jira_RawData!H194=0,"blank",Jira_RawData!H194)</f>
        <v>Moderate</v>
      </c>
      <c r="J194" t="str">
        <f>Jira_RawData!I194</f>
        <v>Medium</v>
      </c>
      <c r="K194" t="str">
        <f>Jira_RawData!M194</f>
        <v>QA</v>
      </c>
      <c r="L194" t="str">
        <f>IF(Jira_RawData!N194=0,"blank",Jira_RawData!N194)</f>
        <v>blank</v>
      </c>
      <c r="M194" t="str">
        <f>IF(Jira_RawData!R194=0,"blank",Jira_RawData!R194)</f>
        <v>blank</v>
      </c>
      <c r="N194" t="str">
        <f>IF(ISNA(VLOOKUP(B194,Comments!B:E,2,FALSE)),"",VLOOKUP(B194,Comments!B:E,2,FALSE))</f>
        <v/>
      </c>
      <c r="O194" t="str">
        <f>IF(ISNA(VLOOKUP(B194,Comments!B:E,3,FALSE)),"",VLOOKUP(B194,Comments!B:E,3,FALSE))</f>
        <v/>
      </c>
      <c r="P194" t="str">
        <f t="shared" ca="1" si="5"/>
        <v>07 days - 13 days</v>
      </c>
      <c r="Q194" t="str">
        <f t="shared" si="6"/>
        <v>Membership</v>
      </c>
      <c r="R194" t="str">
        <f>IF(ISNA(VLOOKUP(B194,Comments!B:E,4,FALSE)),"",VLOOKUP(B194,Comments!B:E,4,FALSE))</f>
        <v/>
      </c>
    </row>
    <row r="195" spans="1:18" x14ac:dyDescent="0.25">
      <c r="A195" t="str">
        <f>Jira_RawData!A195</f>
        <v>Bug</v>
      </c>
      <c r="B195" t="str">
        <f>Jira_RawData!B195</f>
        <v>MEM-20437</v>
      </c>
      <c r="C195" t="str">
        <f>Jira_RawData!C195</f>
        <v>The system didn't display the organizational account details in the IA application after E2E 'Organizational Membership' web order process</v>
      </c>
      <c r="D195" t="str">
        <f>Jira_RawData!D195</f>
        <v>soumya.akkimardi</v>
      </c>
      <c r="E195" t="str">
        <f>Jira_RawData!E195</f>
        <v>soumya.akkimardi</v>
      </c>
      <c r="F195" t="str">
        <f>Jira_RawData!F195</f>
        <v>Closed</v>
      </c>
      <c r="G195" s="4">
        <f>Jira_RawData!K195</f>
        <v>44340.494444444441</v>
      </c>
      <c r="H195" s="4">
        <f>Jira_RawData!G195</f>
        <v>44342.663194444445</v>
      </c>
      <c r="I195" s="10" t="str">
        <f>IF(Jira_RawData!H195=0,"blank",Jira_RawData!H195)</f>
        <v>Major</v>
      </c>
      <c r="J195" t="str">
        <f>Jira_RawData!I195</f>
        <v>High</v>
      </c>
      <c r="K195" t="str">
        <f>Jira_RawData!M195</f>
        <v>QA</v>
      </c>
      <c r="L195" t="str">
        <f>IF(Jira_RawData!N195=0,"blank",Jira_RawData!N195)</f>
        <v>Application Code Issue</v>
      </c>
      <c r="M195" t="str">
        <f>IF(Jira_RawData!R195=0,"blank",Jira_RawData!R195)</f>
        <v>Code Issue</v>
      </c>
      <c r="N195" t="str">
        <f>IF(ISNA(VLOOKUP(B195,Comments!B:E,2,FALSE)),"",VLOOKUP(B195,Comments!B:E,2,FALSE))</f>
        <v/>
      </c>
      <c r="O195" t="str">
        <f>IF(ISNA(VLOOKUP(B195,Comments!B:E,3,FALSE)),"",VLOOKUP(B195,Comments!B:E,3,FALSE))</f>
        <v/>
      </c>
      <c r="P195" t="str">
        <f t="shared" ref="P195:P258" ca="1" si="7">IF(_xlfn.DAYS(TODAY(),G195)&lt;7,"00 days - 07 days",IF(_xlfn.DAYS(TODAY(),G195)&lt;14,"07 days - 13 days",IF(_xlfn.DAYS(TODAY(),G195)&lt;21,"14 days - 20 days",IF(_xlfn.DAYS(TODAY(),G195)&lt;28,"21 days - 27 days",IF(_xlfn.DAYS(TODAY(),G195)&lt;35,"28 days - 34 days",IF(_xlfn.DAYS(TODAY(),G195)&lt;42,"35 days - 41 days",IF(_xlfn.DAYS(TODAY(),G195)&lt;49,"42 days - 48 days",IF(_xlfn.DAYS(TODAY(),G195)&lt;56,"49 days - 55 days",IF(_xlfn.DAYS(TODAY(),G195)&lt;63,"56 days - 62 days","GT 62 days")))))))))</f>
        <v>07 days - 13 days</v>
      </c>
      <c r="Q195" t="str">
        <f t="shared" ref="Q195:Q258" si="8">IF(LEFT(B195,3)="MIG","Migration",IF(LEFT(B195,3)="MEM","Membership","Core"))</f>
        <v>Membership</v>
      </c>
      <c r="R195" t="str">
        <f>IF(ISNA(VLOOKUP(B195,Comments!B:E,4,FALSE)),"",VLOOKUP(B195,Comments!B:E,4,FALSE))</f>
        <v/>
      </c>
    </row>
    <row r="196" spans="1:18" x14ac:dyDescent="0.25">
      <c r="A196" t="str">
        <f>Jira_RawData!A196</f>
        <v>Bug</v>
      </c>
      <c r="B196" t="str">
        <f>Jira_RawData!B196</f>
        <v>MEM-20436</v>
      </c>
      <c r="C196" t="str">
        <f>Jira_RawData!C196</f>
        <v>The system displayed "Error occurred while starting renewal cycle." when member tried to start the renewal cycle</v>
      </c>
      <c r="D196" t="str">
        <f>Jira_RawData!D196</f>
        <v>Pabitra Samal</v>
      </c>
      <c r="E196" t="str">
        <f>Jira_RawData!E196</f>
        <v>Pabitra Samal</v>
      </c>
      <c r="F196" t="str">
        <f>Jira_RawData!F196</f>
        <v>Closed</v>
      </c>
      <c r="G196" s="4">
        <f>Jira_RawData!K196</f>
        <v>44340.474305555559</v>
      </c>
      <c r="H196" s="4">
        <f>Jira_RawData!G196</f>
        <v>44340.853472222225</v>
      </c>
      <c r="I196" s="10" t="str">
        <f>IF(Jira_RawData!H196=0,"blank",Jira_RawData!H196)</f>
        <v>Major</v>
      </c>
      <c r="J196" t="str">
        <f>Jira_RawData!I196</f>
        <v>Medium</v>
      </c>
      <c r="K196" t="str">
        <f>Jira_RawData!M196</f>
        <v>QA</v>
      </c>
      <c r="L196" t="str">
        <f>IF(Jira_RawData!N196=0,"blank",Jira_RawData!N196)</f>
        <v>Application Code Issue</v>
      </c>
      <c r="M196" t="str">
        <f>IF(Jira_RawData!R196=0,"blank",Jira_RawData!R196)</f>
        <v>Code was merged &amp; deployed of other stories on QA environment.</v>
      </c>
      <c r="N196" t="str">
        <f>IF(ISNA(VLOOKUP(B196,Comments!B:E,2,FALSE)),"",VLOOKUP(B196,Comments!B:E,2,FALSE))</f>
        <v/>
      </c>
      <c r="O196" t="str">
        <f>IF(ISNA(VLOOKUP(B196,Comments!B:E,3,FALSE)),"",VLOOKUP(B196,Comments!B:E,3,FALSE))</f>
        <v/>
      </c>
      <c r="P196" t="str">
        <f t="shared" ca="1" si="7"/>
        <v>07 days - 13 days</v>
      </c>
      <c r="Q196" t="str">
        <f t="shared" si="8"/>
        <v>Membership</v>
      </c>
      <c r="R196" t="str">
        <f>IF(ISNA(VLOOKUP(B196,Comments!B:E,4,FALSE)),"",VLOOKUP(B196,Comments!B:E,4,FALSE))</f>
        <v/>
      </c>
    </row>
    <row r="197" spans="1:18" x14ac:dyDescent="0.25">
      <c r="A197" t="str">
        <f>Jira_RawData!A197</f>
        <v>Bug</v>
      </c>
      <c r="B197" t="str">
        <f>Jira_RawData!B197</f>
        <v>MEM-20424</v>
      </c>
      <c r="C197" t="str">
        <f>Jira_RawData!C197</f>
        <v xml:space="preserve">Auto-Renewal Members list - Few member account numbers which are displayed in auto-renewal excel are not present in the Internal UI application </v>
      </c>
      <c r="D197" t="str">
        <f>Jira_RawData!D197</f>
        <v>soumya.akkimardi</v>
      </c>
      <c r="E197" t="str">
        <f>Jira_RawData!E197</f>
        <v>soumya.akkimardi</v>
      </c>
      <c r="F197" t="str">
        <f>Jira_RawData!F197</f>
        <v>Closed</v>
      </c>
      <c r="G197" s="4">
        <f>Jira_RawData!K197</f>
        <v>44337.745833333334</v>
      </c>
      <c r="H197" s="4">
        <f>Jira_RawData!G197</f>
        <v>44341.582638888889</v>
      </c>
      <c r="I197" s="10" t="str">
        <f>IF(Jira_RawData!H197=0,"blank",Jira_RawData!H197)</f>
        <v>Moderate</v>
      </c>
      <c r="J197" t="str">
        <f>Jira_RawData!I197</f>
        <v>Medium</v>
      </c>
      <c r="K197" t="str">
        <f>Jira_RawData!M197</f>
        <v>QA</v>
      </c>
      <c r="L197" t="str">
        <f>IF(Jira_RawData!N197=0,"blank",Jira_RawData!N197)</f>
        <v>Application Code Issue</v>
      </c>
      <c r="M197" t="str">
        <f>IF(Jira_RawData!R197=0,"blank",Jira_RawData!R197)</f>
        <v>Facility Account Number was displayed against the member account number.</v>
      </c>
      <c r="N197" t="str">
        <f>IF(ISNA(VLOOKUP(B197,Comments!B:E,2,FALSE)),"",VLOOKUP(B197,Comments!B:E,2,FALSE))</f>
        <v/>
      </c>
      <c r="O197" t="str">
        <f>IF(ISNA(VLOOKUP(B197,Comments!B:E,3,FALSE)),"",VLOOKUP(B197,Comments!B:E,3,FALSE))</f>
        <v/>
      </c>
      <c r="P197" t="str">
        <f t="shared" ca="1" si="7"/>
        <v>07 days - 13 days</v>
      </c>
      <c r="Q197" t="str">
        <f t="shared" si="8"/>
        <v>Membership</v>
      </c>
      <c r="R197" t="str">
        <f>IF(ISNA(VLOOKUP(B197,Comments!B:E,4,FALSE)),"",VLOOKUP(B197,Comments!B:E,4,FALSE))</f>
        <v/>
      </c>
    </row>
    <row r="198" spans="1:18" x14ac:dyDescent="0.25">
      <c r="A198" t="str">
        <f>Jira_RawData!A198</f>
        <v>Bug</v>
      </c>
      <c r="B198" t="str">
        <f>Jira_RawData!B198</f>
        <v>MEM-20309</v>
      </c>
      <c r="C198" t="str">
        <f>Jira_RawData!C198</f>
        <v>MEM Application - Unable to login into MEM application, the system is redirecting to 'Membership Types' page</v>
      </c>
      <c r="D198" t="str">
        <f>Jira_RawData!D198</f>
        <v>Prabhakar Mishra</v>
      </c>
      <c r="E198" t="str">
        <f>Jira_RawData!E198</f>
        <v>Pabitra Samal</v>
      </c>
      <c r="F198" t="str">
        <f>Jira_RawData!F198</f>
        <v>Closed</v>
      </c>
      <c r="G198" s="4">
        <f>Jira_RawData!K198</f>
        <v>44334.39166666667</v>
      </c>
      <c r="H198" s="4">
        <f>Jira_RawData!G198</f>
        <v>44335.786805555559</v>
      </c>
      <c r="I198" s="10" t="str">
        <f>IF(Jira_RawData!H198=0,"blank",Jira_RawData!H198)</f>
        <v>Showstopper</v>
      </c>
      <c r="J198" t="str">
        <f>Jira_RawData!I198</f>
        <v>Medium</v>
      </c>
      <c r="K198" t="str">
        <f>Jira_RawData!M198</f>
        <v>QA</v>
      </c>
      <c r="L198" t="str">
        <f>IF(Jira_RawData!N198=0,"blank",Jira_RawData!N198)</f>
        <v>Server Configuration/Permission Issue</v>
      </c>
      <c r="M198" t="str">
        <f>IF(Jira_RawData!R198=0,"blank",Jira_RawData!R198)</f>
        <v>Infrastructure issues</v>
      </c>
      <c r="N198" t="str">
        <f>IF(ISNA(VLOOKUP(B198,Comments!B:E,2,FALSE)),"",VLOOKUP(B198,Comments!B:E,2,FALSE))</f>
        <v/>
      </c>
      <c r="O198" t="str">
        <f>IF(ISNA(VLOOKUP(B198,Comments!B:E,3,FALSE)),"",VLOOKUP(B198,Comments!B:E,3,FALSE))</f>
        <v/>
      </c>
      <c r="P198" t="str">
        <f t="shared" ca="1" si="7"/>
        <v>07 days - 13 days</v>
      </c>
      <c r="Q198" t="str">
        <f t="shared" si="8"/>
        <v>Membership</v>
      </c>
      <c r="R198" t="str">
        <f>IF(ISNA(VLOOKUP(B198,Comments!B:E,4,FALSE)),"",VLOOKUP(B198,Comments!B:E,4,FALSE))</f>
        <v/>
      </c>
    </row>
    <row r="199" spans="1:18" x14ac:dyDescent="0.25">
      <c r="A199" t="str">
        <f>Jira_RawData!A199</f>
        <v>Bug</v>
      </c>
      <c r="B199" t="str">
        <f>Jira_RawData!B199</f>
        <v>MEM-20308</v>
      </c>
      <c r="C199" t="str">
        <f>Jira_RawData!C199</f>
        <v>QA MEM - Unable to view Membership Types in Onboarding Page - Intermittent</v>
      </c>
      <c r="D199" t="str">
        <f>Jira_RawData!D199</f>
        <v>Pabitra Samal</v>
      </c>
      <c r="E199" t="str">
        <f>Jira_RawData!E199</f>
        <v>Pabitra Samal</v>
      </c>
      <c r="F199" t="str">
        <f>Jira_RawData!F199</f>
        <v>Closed</v>
      </c>
      <c r="G199" s="4">
        <f>Jira_RawData!K199</f>
        <v>44334.390277777777</v>
      </c>
      <c r="H199" s="4">
        <f>Jira_RawData!G199</f>
        <v>44340.510416666664</v>
      </c>
      <c r="I199" s="10" t="str">
        <f>IF(Jira_RawData!H199=0,"blank",Jira_RawData!H199)</f>
        <v>Major</v>
      </c>
      <c r="J199" t="str">
        <f>Jira_RawData!I199</f>
        <v>High</v>
      </c>
      <c r="K199" t="str">
        <f>Jira_RawData!M199</f>
        <v>QA</v>
      </c>
      <c r="L199" t="str">
        <f>IF(Jira_RawData!N199=0,"blank",Jira_RawData!N199)</f>
        <v>Data Issue</v>
      </c>
      <c r="M199" t="str">
        <f>IF(Jira_RawData!R199=0,"blank",Jira_RawData!R199)</f>
        <v>Data Issue</v>
      </c>
      <c r="N199" t="str">
        <f>IF(ISNA(VLOOKUP(B199,Comments!B:E,2,FALSE)),"",VLOOKUP(B199,Comments!B:E,2,FALSE))</f>
        <v/>
      </c>
      <c r="O199" t="str">
        <f>IF(ISNA(VLOOKUP(B199,Comments!B:E,3,FALSE)),"",VLOOKUP(B199,Comments!B:E,3,FALSE))</f>
        <v/>
      </c>
      <c r="P199" t="str">
        <f t="shared" ca="1" si="7"/>
        <v>07 days - 13 days</v>
      </c>
      <c r="Q199" t="str">
        <f t="shared" si="8"/>
        <v>Membership</v>
      </c>
      <c r="R199" t="str">
        <f>IF(ISNA(VLOOKUP(B199,Comments!B:E,4,FALSE)),"",VLOOKUP(B199,Comments!B:E,4,FALSE))</f>
        <v/>
      </c>
    </row>
    <row r="200" spans="1:18" x14ac:dyDescent="0.25">
      <c r="A200" t="str">
        <f>Jira_RawData!A200</f>
        <v>Bug</v>
      </c>
      <c r="B200" t="str">
        <f>Jira_RawData!B200</f>
        <v>MEM-20296</v>
      </c>
      <c r="C200" t="str">
        <f>Jira_RawData!C200</f>
        <v xml:space="preserve">Internal Apps - System displayed "You don't have permission to the page" after login into IA Apps </v>
      </c>
      <c r="D200" t="str">
        <f>Jira_RawData!D200</f>
        <v>Prabhakar Mishra</v>
      </c>
      <c r="E200" t="str">
        <f>Jira_RawData!E200</f>
        <v>Pabitra Samal</v>
      </c>
      <c r="F200" t="str">
        <f>Jira_RawData!F200</f>
        <v>Closed</v>
      </c>
      <c r="G200" s="4">
        <f>Jira_RawData!K200</f>
        <v>44333.830555555556</v>
      </c>
      <c r="H200" s="4">
        <f>Jira_RawData!G200</f>
        <v>44343.46875</v>
      </c>
      <c r="I200" s="10" t="str">
        <f>IF(Jira_RawData!H200=0,"blank",Jira_RawData!H200)</f>
        <v>Showstopper</v>
      </c>
      <c r="J200" t="str">
        <f>Jira_RawData!I200</f>
        <v>Medium</v>
      </c>
      <c r="K200" t="str">
        <f>Jira_RawData!M200</f>
        <v>QA</v>
      </c>
      <c r="L200" t="str">
        <f>IF(Jira_RawData!N200=0,"blank",Jira_RawData!N200)</f>
        <v>Server Configuration/Permission Issue</v>
      </c>
      <c r="M200" t="str">
        <f>IF(Jira_RawData!R200=0,"blank",Jira_RawData!R200)</f>
        <v>Infrastructure issues</v>
      </c>
      <c r="N200" t="str">
        <f>IF(ISNA(VLOOKUP(B200,Comments!B:E,2,FALSE)),"",VLOOKUP(B200,Comments!B:E,2,FALSE))</f>
        <v/>
      </c>
      <c r="O200" t="str">
        <f>IF(ISNA(VLOOKUP(B200,Comments!B:E,3,FALSE)),"",VLOOKUP(B200,Comments!B:E,3,FALSE))</f>
        <v/>
      </c>
      <c r="P200" t="str">
        <f t="shared" ca="1" si="7"/>
        <v>14 days - 20 days</v>
      </c>
      <c r="Q200" t="str">
        <f t="shared" si="8"/>
        <v>Membership</v>
      </c>
      <c r="R200" t="str">
        <f>IF(ISNA(VLOOKUP(B200,Comments!B:E,4,FALSE)),"",VLOOKUP(B200,Comments!B:E,4,FALSE))</f>
        <v/>
      </c>
    </row>
    <row r="201" spans="1:18" x14ac:dyDescent="0.25">
      <c r="A201" t="str">
        <f>Jira_RawData!A201</f>
        <v>Bug</v>
      </c>
      <c r="B201" t="str">
        <f>Jira_RawData!B201</f>
        <v>MEM-20231</v>
      </c>
      <c r="C201" t="str">
        <f>Jira_RawData!C201</f>
        <v>Stage MEM - Unable to view Membership Types in Onboarding Page - Intermittent</v>
      </c>
      <c r="D201" t="str">
        <f>Jira_RawData!D201</f>
        <v>Pabitra Samal</v>
      </c>
      <c r="E201" t="str">
        <f>Jira_RawData!E201</f>
        <v>Pabitra Samal</v>
      </c>
      <c r="F201" t="str">
        <f>Jira_RawData!F201</f>
        <v>Closed</v>
      </c>
      <c r="G201" s="4">
        <f>Jira_RawData!K201</f>
        <v>44329.962500000001</v>
      </c>
      <c r="H201" s="4">
        <f>Jira_RawData!G201</f>
        <v>44340.52847222222</v>
      </c>
      <c r="I201" s="10" t="str">
        <f>IF(Jira_RawData!H201=0,"blank",Jira_RawData!H201)</f>
        <v>Major</v>
      </c>
      <c r="J201" t="str">
        <f>Jira_RawData!I201</f>
        <v>Medium</v>
      </c>
      <c r="K201" t="str">
        <f>Jira_RawData!M201</f>
        <v>Staging</v>
      </c>
      <c r="L201" t="str">
        <f>IF(Jira_RawData!N201=0,"blank",Jira_RawData!N201)</f>
        <v>Data Issue</v>
      </c>
      <c r="M201" t="str">
        <f>IF(Jira_RawData!R201=0,"blank",Jira_RawData!R201)</f>
        <v>Data Issue</v>
      </c>
      <c r="N201" t="str">
        <f>IF(ISNA(VLOOKUP(B201,Comments!B:E,2,FALSE)),"",VLOOKUP(B201,Comments!B:E,2,FALSE))</f>
        <v/>
      </c>
      <c r="O201" t="str">
        <f>IF(ISNA(VLOOKUP(B201,Comments!B:E,3,FALSE)),"",VLOOKUP(B201,Comments!B:E,3,FALSE))</f>
        <v/>
      </c>
      <c r="P201" t="str">
        <f t="shared" ca="1" si="7"/>
        <v>14 days - 20 days</v>
      </c>
      <c r="Q201" t="str">
        <f t="shared" si="8"/>
        <v>Membership</v>
      </c>
      <c r="R201" t="str">
        <f>IF(ISNA(VLOOKUP(B201,Comments!B:E,4,FALSE)),"",VLOOKUP(B201,Comments!B:E,4,FALSE))</f>
        <v/>
      </c>
    </row>
    <row r="202" spans="1:18" x14ac:dyDescent="0.25">
      <c r="A202" t="str">
        <f>Jira_RawData!A202</f>
        <v>Bug</v>
      </c>
      <c r="B202" t="str">
        <f>Jira_RawData!B202</f>
        <v>MEM-20230</v>
      </c>
      <c r="C202" t="str">
        <f>Jira_RawData!C202</f>
        <v>Accessibility Testing: Alt text is not related to the images in meetings &amp; symposia page.</v>
      </c>
      <c r="D202" t="str">
        <f>Jira_RawData!D202</f>
        <v>vinay.datla</v>
      </c>
      <c r="E202" t="str">
        <f>Jira_RawData!E202</f>
        <v>vinay.datla</v>
      </c>
      <c r="F202" t="str">
        <f>Jira_RawData!F202</f>
        <v>Closed</v>
      </c>
      <c r="G202" s="4">
        <f>Jira_RawData!K202</f>
        <v>44329.746527777781</v>
      </c>
      <c r="H202" s="4">
        <f>Jira_RawData!G202</f>
        <v>44342.64166666667</v>
      </c>
      <c r="I202" s="10" t="str">
        <f>IF(Jira_RawData!H202=0,"blank",Jira_RawData!H202)</f>
        <v>Minor</v>
      </c>
      <c r="J202" t="str">
        <f>Jira_RawData!I202</f>
        <v>Low</v>
      </c>
      <c r="K202" t="str">
        <f>Jira_RawData!M202</f>
        <v>QA</v>
      </c>
      <c r="L202" t="str">
        <f>IF(Jira_RawData!N202=0,"blank",Jira_RawData!N202)</f>
        <v>Unclear/Incorrect Requirements/Design</v>
      </c>
      <c r="M202" t="str">
        <f>IF(Jira_RawData!R202=0,"blank",Jira_RawData!R202)</f>
        <v>These images are still static, we actually don't have guideline to show alt text here.</v>
      </c>
      <c r="N202" t="str">
        <f>IF(ISNA(VLOOKUP(B202,Comments!B:E,2,FALSE)),"",VLOOKUP(B202,Comments!B:E,2,FALSE))</f>
        <v/>
      </c>
      <c r="O202" t="str">
        <f>IF(ISNA(VLOOKUP(B202,Comments!B:E,3,FALSE)),"",VLOOKUP(B202,Comments!B:E,3,FALSE))</f>
        <v/>
      </c>
      <c r="P202" t="str">
        <f t="shared" ca="1" si="7"/>
        <v>14 days - 20 days</v>
      </c>
      <c r="Q202" t="str">
        <f t="shared" si="8"/>
        <v>Membership</v>
      </c>
      <c r="R202" t="str">
        <f>IF(ISNA(VLOOKUP(B202,Comments!B:E,4,FALSE)),"",VLOOKUP(B202,Comments!B:E,4,FALSE))</f>
        <v/>
      </c>
    </row>
    <row r="203" spans="1:18" x14ac:dyDescent="0.25">
      <c r="A203" t="str">
        <f>Jira_RawData!A203</f>
        <v>Bug</v>
      </c>
      <c r="B203" t="str">
        <f>Jira_RawData!B203</f>
        <v>MEM-20189</v>
      </c>
      <c r="C203" t="str">
        <f>Jira_RawData!C203</f>
        <v>UI : Block Schedule :  Page keeps on loading instead of error message, when there are NO records to generate Block Schedule Report.</v>
      </c>
      <c r="D203" t="str">
        <f>Jira_RawData!D203</f>
        <v>Siddhartha Mutyala</v>
      </c>
      <c r="E203" t="str">
        <f>Jira_RawData!E203</f>
        <v>Siddhartha Mutyala</v>
      </c>
      <c r="F203" t="str">
        <f>Jira_RawData!F203</f>
        <v>Closed</v>
      </c>
      <c r="G203" s="4">
        <f>Jira_RawData!K203</f>
        <v>44328.666666666664</v>
      </c>
      <c r="H203" s="4">
        <f>Jira_RawData!G203</f>
        <v>44328.870833333334</v>
      </c>
      <c r="I203" s="10" t="str">
        <f>IF(Jira_RawData!H203=0,"blank",Jira_RawData!H203)</f>
        <v>Moderate</v>
      </c>
      <c r="J203" t="str">
        <f>Jira_RawData!I203</f>
        <v>Medium</v>
      </c>
      <c r="K203" t="str">
        <f>Jira_RawData!M203</f>
        <v>QA</v>
      </c>
      <c r="L203" t="str">
        <f>IF(Jira_RawData!N203=0,"blank",Jira_RawData!N203)</f>
        <v>Unclear/Incorrect Requirements/Design</v>
      </c>
      <c r="M203" t="str">
        <f>IF(Jira_RawData!R203=0,"blank",Jira_RawData!R203)</f>
        <v>blank</v>
      </c>
      <c r="N203" t="str">
        <f>IF(ISNA(VLOOKUP(B203,Comments!B:E,2,FALSE)),"",VLOOKUP(B203,Comments!B:E,2,FALSE))</f>
        <v/>
      </c>
      <c r="O203" t="str">
        <f>IF(ISNA(VLOOKUP(B203,Comments!B:E,3,FALSE)),"",VLOOKUP(B203,Comments!B:E,3,FALSE))</f>
        <v/>
      </c>
      <c r="P203" t="str">
        <f t="shared" ca="1" si="7"/>
        <v>14 days - 20 days</v>
      </c>
      <c r="Q203" t="str">
        <f t="shared" si="8"/>
        <v>Membership</v>
      </c>
      <c r="R203" t="str">
        <f>IF(ISNA(VLOOKUP(B203,Comments!B:E,4,FALSE)),"",VLOOKUP(B203,Comments!B:E,4,FALSE))</f>
        <v/>
      </c>
    </row>
    <row r="204" spans="1:18" x14ac:dyDescent="0.25">
      <c r="A204" t="str">
        <f>Jira_RawData!A204</f>
        <v>Bug</v>
      </c>
      <c r="B204" t="str">
        <f>Jira_RawData!B204</f>
        <v>MEM-20171</v>
      </c>
      <c r="C204" t="str">
        <f>Jira_RawData!C204</f>
        <v>Regression-API:Get System event data and My next meetings API's returning 405 Method Not Allowed Response</v>
      </c>
      <c r="D204" t="str">
        <f>Jira_RawData!D204</f>
        <v>Sai Kumar Kodipetla</v>
      </c>
      <c r="E204" t="str">
        <f>Jira_RawData!E204</f>
        <v>Sai Kumar Kodipetla</v>
      </c>
      <c r="F204" t="str">
        <f>Jira_RawData!F204</f>
        <v>Closed</v>
      </c>
      <c r="G204" s="4">
        <f>Jira_RawData!K204</f>
        <v>44328.520138888889</v>
      </c>
      <c r="H204" s="4">
        <f>Jira_RawData!G204</f>
        <v>44329.472916666666</v>
      </c>
      <c r="I204" s="10" t="str">
        <f>IF(Jira_RawData!H204=0,"blank",Jira_RawData!H204)</f>
        <v>Moderate</v>
      </c>
      <c r="J204" t="str">
        <f>Jira_RawData!I204</f>
        <v>Medium</v>
      </c>
      <c r="K204" t="str">
        <f>Jira_RawData!M204</f>
        <v>QA</v>
      </c>
      <c r="L204" t="str">
        <f>IF(Jira_RawData!N204=0,"blank",Jira_RawData!N204)</f>
        <v>Deployment Issue / Incorrect Instructions</v>
      </c>
      <c r="M204" t="str">
        <f>IF(Jira_RawData!R204=0,"blank",Jira_RawData!R204)</f>
        <v>Qa needed to remove that test cases from automation</v>
      </c>
      <c r="N204" t="str">
        <f>IF(ISNA(VLOOKUP(B204,Comments!B:E,2,FALSE)),"",VLOOKUP(B204,Comments!B:E,2,FALSE))</f>
        <v/>
      </c>
      <c r="O204" t="str">
        <f>IF(ISNA(VLOOKUP(B204,Comments!B:E,3,FALSE)),"",VLOOKUP(B204,Comments!B:E,3,FALSE))</f>
        <v/>
      </c>
      <c r="P204" t="str">
        <f t="shared" ca="1" si="7"/>
        <v>14 days - 20 days</v>
      </c>
      <c r="Q204" t="str">
        <f t="shared" si="8"/>
        <v>Membership</v>
      </c>
      <c r="R204" t="str">
        <f>IF(ISNA(VLOOKUP(B204,Comments!B:E,4,FALSE)),"",VLOOKUP(B204,Comments!B:E,4,FALSE))</f>
        <v/>
      </c>
    </row>
    <row r="205" spans="1:18" x14ac:dyDescent="0.25">
      <c r="A205" t="str">
        <f>Jira_RawData!A205</f>
        <v>Bug</v>
      </c>
      <c r="B205" t="str">
        <f>Jira_RawData!B205</f>
        <v>MEM-20148</v>
      </c>
      <c r="C205" t="str">
        <f>Jira_RawData!C205</f>
        <v>Membership Renewal - The first renewal cycle is showing In Progress status from an hour</v>
      </c>
      <c r="D205" t="str">
        <f>Jira_RawData!D205</f>
        <v>soumya.akkimardi</v>
      </c>
      <c r="E205" t="str">
        <f>Jira_RawData!E205</f>
        <v>soumya.akkimardi</v>
      </c>
      <c r="F205" t="str">
        <f>Jira_RawData!F205</f>
        <v>Closed</v>
      </c>
      <c r="G205" s="4">
        <f>Jira_RawData!K205</f>
        <v>44327.718055555553</v>
      </c>
      <c r="H205" s="4">
        <f>Jira_RawData!G205</f>
        <v>44328.819444444445</v>
      </c>
      <c r="I205" s="10" t="str">
        <f>IF(Jira_RawData!H205=0,"blank",Jira_RawData!H205)</f>
        <v>Major</v>
      </c>
      <c r="J205" t="str">
        <f>Jira_RawData!I205</f>
        <v>Medium</v>
      </c>
      <c r="K205">
        <f>Jira_RawData!M205</f>
        <v>0</v>
      </c>
      <c r="L205" t="str">
        <f>IF(Jira_RawData!N205=0,"blank",Jira_RawData!N205)</f>
        <v>Data Issue</v>
      </c>
      <c r="M205" t="str">
        <f>IF(Jira_RawData!R205=0,"blank",Jira_RawData!R205)</f>
        <v>Cosmos Syncing was happening hence the first renewal cycle was slow.</v>
      </c>
      <c r="N205" t="str">
        <f>IF(ISNA(VLOOKUP(B205,Comments!B:E,2,FALSE)),"",VLOOKUP(B205,Comments!B:E,2,FALSE))</f>
        <v/>
      </c>
      <c r="O205" t="str">
        <f>IF(ISNA(VLOOKUP(B205,Comments!B:E,3,FALSE)),"",VLOOKUP(B205,Comments!B:E,3,FALSE))</f>
        <v/>
      </c>
      <c r="P205" t="str">
        <f t="shared" ca="1" si="7"/>
        <v>14 days - 20 days</v>
      </c>
      <c r="Q205" t="str">
        <f t="shared" si="8"/>
        <v>Membership</v>
      </c>
      <c r="R205" t="str">
        <f>IF(ISNA(VLOOKUP(B205,Comments!B:E,4,FALSE)),"",VLOOKUP(B205,Comments!B:E,4,FALSE))</f>
        <v/>
      </c>
    </row>
    <row r="206" spans="1:18" x14ac:dyDescent="0.25">
      <c r="A206" t="str">
        <f>Jira_RawData!A206</f>
        <v>Bug</v>
      </c>
      <c r="B206" t="str">
        <f>Jira_RawData!B206</f>
        <v>MEM-20138</v>
      </c>
      <c r="C206" t="str">
        <f>Jira_RawData!C206</f>
        <v>Internal App - Getting error while updating Officer Title in Member Committee Details</v>
      </c>
      <c r="D206" t="str">
        <f>Jira_RawData!D206</f>
        <v>Kishore Linga</v>
      </c>
      <c r="E206" t="str">
        <f>Jira_RawData!E206</f>
        <v>Kishore Linga</v>
      </c>
      <c r="F206" t="str">
        <f>Jira_RawData!F206</f>
        <v>Closed</v>
      </c>
      <c r="G206" s="4">
        <f>Jira_RawData!K206</f>
        <v>44327.601388888892</v>
      </c>
      <c r="H206" s="4">
        <f>Jira_RawData!G206</f>
        <v>44328.78125</v>
      </c>
      <c r="I206" s="10" t="str">
        <f>IF(Jira_RawData!H206=0,"blank",Jira_RawData!H206)</f>
        <v>Major</v>
      </c>
      <c r="J206" t="str">
        <f>Jira_RawData!I206</f>
        <v>High</v>
      </c>
      <c r="K206" t="str">
        <f>Jira_RawData!M206</f>
        <v>QA</v>
      </c>
      <c r="L206" t="str">
        <f>IF(Jira_RawData!N206=0,"blank",Jira_RawData!N206)</f>
        <v>Application Code Issue</v>
      </c>
      <c r="M206" t="str">
        <f>IF(Jira_RawData!R206=0,"blank",Jira_RawData!R206)</f>
        <v>Updated the SQL Query</v>
      </c>
      <c r="N206" t="str">
        <f>IF(ISNA(VLOOKUP(B206,Comments!B:E,2,FALSE)),"",VLOOKUP(B206,Comments!B:E,2,FALSE))</f>
        <v/>
      </c>
      <c r="O206" t="str">
        <f>IF(ISNA(VLOOKUP(B206,Comments!B:E,3,FALSE)),"",VLOOKUP(B206,Comments!B:E,3,FALSE))</f>
        <v/>
      </c>
      <c r="P206" t="str">
        <f t="shared" ca="1" si="7"/>
        <v>14 days - 20 days</v>
      </c>
      <c r="Q206" t="str">
        <f t="shared" si="8"/>
        <v>Membership</v>
      </c>
      <c r="R206" t="str">
        <f>IF(ISNA(VLOOKUP(B206,Comments!B:E,4,FALSE)),"",VLOOKUP(B206,Comments!B:E,4,FALSE))</f>
        <v/>
      </c>
    </row>
    <row r="207" spans="1:18" x14ac:dyDescent="0.25">
      <c r="A207" t="str">
        <f>Jira_RawData!A207</f>
        <v>Bug</v>
      </c>
      <c r="B207" t="str">
        <f>Jira_RawData!B207</f>
        <v>MEM-20133</v>
      </c>
      <c r="C207" t="str">
        <f>Jira_RawData!C207</f>
        <v>Error message is displayed and gateway timeout error is displayed under WorkItem screens</v>
      </c>
      <c r="D207" t="str">
        <f>Jira_RawData!D207</f>
        <v>Prabhakar Mishra</v>
      </c>
      <c r="E207" t="str">
        <f>Jira_RawData!E207</f>
        <v>Sreevatsava</v>
      </c>
      <c r="F207" t="str">
        <f>Jira_RawData!F207</f>
        <v>Open</v>
      </c>
      <c r="G207" s="4">
        <f>Jira_RawData!K207</f>
        <v>44326.726388888892</v>
      </c>
      <c r="H207" s="4">
        <f>Jira_RawData!G207</f>
        <v>44336.250694444447</v>
      </c>
      <c r="I207" s="10" t="str">
        <f>IF(Jira_RawData!H207=0,"blank",Jira_RawData!H207)</f>
        <v>Showstopper</v>
      </c>
      <c r="J207" t="str">
        <f>Jira_RawData!I207</f>
        <v>High</v>
      </c>
      <c r="K207" t="str">
        <f>Jira_RawData!M207</f>
        <v>QA</v>
      </c>
      <c r="L207" t="str">
        <f>IF(Jira_RawData!N207=0,"blank",Jira_RawData!N207)</f>
        <v>blank</v>
      </c>
      <c r="M207" t="str">
        <f>IF(Jira_RawData!R207=0,"blank",Jira_RawData!R207)</f>
        <v>blank</v>
      </c>
      <c r="N207" t="str">
        <f>IF(ISNA(VLOOKUP(B207,Comments!B:E,2,FALSE)),"",VLOOKUP(B207,Comments!B:E,2,FALSE))</f>
        <v/>
      </c>
      <c r="O207" t="str">
        <f>IF(ISNA(VLOOKUP(B207,Comments!B:E,3,FALSE)),"",VLOOKUP(B207,Comments!B:E,3,FALSE))</f>
        <v/>
      </c>
      <c r="P207" t="str">
        <f t="shared" ca="1" si="7"/>
        <v>21 days - 27 days</v>
      </c>
      <c r="Q207" t="str">
        <f t="shared" si="8"/>
        <v>Membership</v>
      </c>
      <c r="R207" t="str">
        <f>IF(ISNA(VLOOKUP(B207,Comments!B:E,4,FALSE)),"",VLOOKUP(B207,Comments!B:E,4,FALSE))</f>
        <v/>
      </c>
    </row>
    <row r="208" spans="1:18" x14ac:dyDescent="0.25">
      <c r="A208" t="str">
        <f>Jira_RawData!A208</f>
        <v>Bug</v>
      </c>
      <c r="B208" t="str">
        <f>Jira_RawData!B208</f>
        <v>MEM-20129</v>
      </c>
      <c r="C208" t="str">
        <f>Jira_RawData!C208</f>
        <v>Blank screen is displayed when we navigate to Roster Maintenance screen</v>
      </c>
      <c r="D208" t="str">
        <f>Jira_RawData!D208</f>
        <v>Sreevatsava</v>
      </c>
      <c r="E208" t="str">
        <f>Jira_RawData!E208</f>
        <v>Sreevatsava</v>
      </c>
      <c r="F208" t="str">
        <f>Jira_RawData!F208</f>
        <v>Closed</v>
      </c>
      <c r="G208" s="4">
        <f>Jira_RawData!K208</f>
        <v>44326.717361111114</v>
      </c>
      <c r="H208" s="4">
        <f>Jira_RawData!G208</f>
        <v>44328.652083333334</v>
      </c>
      <c r="I208" s="10" t="str">
        <f>IF(Jira_RawData!H208=0,"blank",Jira_RawData!H208)</f>
        <v>Showstopper</v>
      </c>
      <c r="J208" t="str">
        <f>Jira_RawData!I208</f>
        <v>High</v>
      </c>
      <c r="K208" t="str">
        <f>Jira_RawData!M208</f>
        <v>QA</v>
      </c>
      <c r="L208" t="str">
        <f>IF(Jira_RawData!N208=0,"blank",Jira_RawData!N208)</f>
        <v>Hardware Issue</v>
      </c>
      <c r="M208" t="str">
        <f>IF(Jira_RawData!R208=0,"blank",Jira_RawData!R208)</f>
        <v>blank</v>
      </c>
      <c r="N208" t="str">
        <f>IF(ISNA(VLOOKUP(B208,Comments!B:E,2,FALSE)),"",VLOOKUP(B208,Comments!B:E,2,FALSE))</f>
        <v/>
      </c>
      <c r="O208" t="str">
        <f>IF(ISNA(VLOOKUP(B208,Comments!B:E,3,FALSE)),"",VLOOKUP(B208,Comments!B:E,3,FALSE))</f>
        <v/>
      </c>
      <c r="P208" t="str">
        <f t="shared" ca="1" si="7"/>
        <v>21 days - 27 days</v>
      </c>
      <c r="Q208" t="str">
        <f t="shared" si="8"/>
        <v>Membership</v>
      </c>
      <c r="R208" t="str">
        <f>IF(ISNA(VLOOKUP(B208,Comments!B:E,4,FALSE)),"",VLOOKUP(B208,Comments!B:E,4,FALSE))</f>
        <v/>
      </c>
    </row>
    <row r="209" spans="1:18" x14ac:dyDescent="0.25">
      <c r="A209" t="str">
        <f>Jira_RawData!A209</f>
        <v>Bug</v>
      </c>
      <c r="B209" t="str">
        <f>Jira_RawData!B209</f>
        <v>MEM-20125</v>
      </c>
      <c r="C209" t="str">
        <f>Jira_RawData!C209</f>
        <v>The system displayed the error message 'Error occured while getting membership renewal details' when we click on the membership renewal submenu and renewal cycle section is not displayed</v>
      </c>
      <c r="D209" t="str">
        <f>Jira_RawData!D209</f>
        <v>soumya.akkimardi</v>
      </c>
      <c r="E209" t="str">
        <f>Jira_RawData!E209</f>
        <v>soumya.akkimardi</v>
      </c>
      <c r="F209" t="str">
        <f>Jira_RawData!F209</f>
        <v>Closed</v>
      </c>
      <c r="G209" s="4">
        <f>Jira_RawData!K209</f>
        <v>44326.694444444445</v>
      </c>
      <c r="H209" s="4">
        <f>Jira_RawData!G209</f>
        <v>44328.819444444445</v>
      </c>
      <c r="I209" s="10" t="str">
        <f>IF(Jira_RawData!H209=0,"blank",Jira_RawData!H209)</f>
        <v>Major</v>
      </c>
      <c r="J209" t="str">
        <f>Jira_RawData!I209</f>
        <v>High</v>
      </c>
      <c r="K209" t="str">
        <f>Jira_RawData!M209</f>
        <v>QA</v>
      </c>
      <c r="L209" t="str">
        <f>IF(Jira_RawData!N209=0,"blank",Jira_RawData!N209)</f>
        <v>Deployment Issue / Incorrect Instructions</v>
      </c>
      <c r="M209" t="str">
        <f>IF(Jira_RawData!R209=0,"blank",Jira_RawData!R209)</f>
        <v>DB deployment was not happened.</v>
      </c>
      <c r="N209" t="str">
        <f>IF(ISNA(VLOOKUP(B209,Comments!B:E,2,FALSE)),"",VLOOKUP(B209,Comments!B:E,2,FALSE))</f>
        <v/>
      </c>
      <c r="O209" t="str">
        <f>IF(ISNA(VLOOKUP(B209,Comments!B:E,3,FALSE)),"",VLOOKUP(B209,Comments!B:E,3,FALSE))</f>
        <v/>
      </c>
      <c r="P209" t="str">
        <f t="shared" ca="1" si="7"/>
        <v>21 days - 27 days</v>
      </c>
      <c r="Q209" t="str">
        <f t="shared" si="8"/>
        <v>Membership</v>
      </c>
      <c r="R209" t="str">
        <f>IF(ISNA(VLOOKUP(B209,Comments!B:E,4,FALSE)),"",VLOOKUP(B209,Comments!B:E,4,FALSE))</f>
        <v/>
      </c>
    </row>
    <row r="210" spans="1:18" x14ac:dyDescent="0.25">
      <c r="A210" t="str">
        <f>Jira_RawData!A210</f>
        <v>Bug</v>
      </c>
      <c r="B210" t="str">
        <f>Jira_RawData!B210</f>
        <v>MEM-20115</v>
      </c>
      <c r="C210" t="str">
        <f>Jira_RawData!C210</f>
        <v>Member App - The Membership landing page is displayed without member and committee information</v>
      </c>
      <c r="D210" t="str">
        <f>Jira_RawData!D210</f>
        <v>Kishore Linga</v>
      </c>
      <c r="E210" t="str">
        <f>Jira_RawData!E210</f>
        <v>Kishore Linga</v>
      </c>
      <c r="F210" t="str">
        <f>Jira_RawData!F210</f>
        <v>Closed</v>
      </c>
      <c r="G210" s="4">
        <f>Jira_RawData!K210</f>
        <v>44326.47152777778</v>
      </c>
      <c r="H210" s="4">
        <f>Jira_RawData!G210</f>
        <v>44326.864583333336</v>
      </c>
      <c r="I210" s="10" t="str">
        <f>IF(Jira_RawData!H210=0,"blank",Jira_RawData!H210)</f>
        <v>Showstopper</v>
      </c>
      <c r="J210" t="str">
        <f>Jira_RawData!I210</f>
        <v>High</v>
      </c>
      <c r="K210" t="str">
        <f>Jira_RawData!M210</f>
        <v>QA</v>
      </c>
      <c r="L210" t="str">
        <f>IF(Jira_RawData!N210=0,"blank",Jira_RawData!N210)</f>
        <v>Hardware Issue</v>
      </c>
      <c r="M210" t="str">
        <f>IF(Jira_RawData!R210=0,"blank",Jira_RawData!R210)</f>
        <v>blank</v>
      </c>
      <c r="N210">
        <f>IF(ISNA(VLOOKUP(B210,Comments!B:E,2,FALSE)),"",VLOOKUP(B210,Comments!B:E,2,FALSE))</f>
        <v>0</v>
      </c>
      <c r="O210" t="str">
        <f>IF(ISNA(VLOOKUP(B210,Comments!B:E,3,FALSE)),"",VLOOKUP(B210,Comments!B:E,3,FALSE))</f>
        <v>In Dev</v>
      </c>
      <c r="P210" t="str">
        <f t="shared" ca="1" si="7"/>
        <v>21 days - 27 days</v>
      </c>
      <c r="Q210" t="str">
        <f t="shared" si="8"/>
        <v>Membership</v>
      </c>
      <c r="R210">
        <f>IF(ISNA(VLOOKUP(B210,Comments!B:E,4,FALSE)),"",VLOOKUP(B210,Comments!B:E,4,FALSE))</f>
        <v>0</v>
      </c>
    </row>
    <row r="211" spans="1:18" x14ac:dyDescent="0.25">
      <c r="A211" t="str">
        <f>Jira_RawData!A211</f>
        <v>Bug</v>
      </c>
      <c r="B211" t="str">
        <f>Jira_RawData!B211</f>
        <v>MEM-20114</v>
      </c>
      <c r="C211" t="str">
        <f>Jira_RawData!C211</f>
        <v>Internal App - You do not have permission to access this page</v>
      </c>
      <c r="D211" t="str">
        <f>Jira_RawData!D211</f>
        <v>Kishore Linga</v>
      </c>
      <c r="E211" t="str">
        <f>Jira_RawData!E211</f>
        <v>Kishore Linga</v>
      </c>
      <c r="F211" t="str">
        <f>Jira_RawData!F211</f>
        <v>Closed</v>
      </c>
      <c r="G211" s="4">
        <f>Jira_RawData!K211</f>
        <v>44326.459027777775</v>
      </c>
      <c r="H211" s="4">
        <f>Jira_RawData!G211</f>
        <v>44326.877083333333</v>
      </c>
      <c r="I211" s="10" t="str">
        <f>IF(Jira_RawData!H211=0,"blank",Jira_RawData!H211)</f>
        <v>Showstopper</v>
      </c>
      <c r="J211" t="str">
        <f>Jira_RawData!I211</f>
        <v>High</v>
      </c>
      <c r="K211" t="str">
        <f>Jira_RawData!M211</f>
        <v>QA</v>
      </c>
      <c r="L211" t="str">
        <f>IF(Jira_RawData!N211=0,"blank",Jira_RawData!N211)</f>
        <v>Hardware Issue</v>
      </c>
      <c r="M211" t="str">
        <f>IF(Jira_RawData!R211=0,"blank",Jira_RawData!R211)</f>
        <v>blank</v>
      </c>
      <c r="N211" t="str">
        <f>IF(ISNA(VLOOKUP(B211,Comments!B:E,2,FALSE)),"",VLOOKUP(B211,Comments!B:E,2,FALSE))</f>
        <v/>
      </c>
      <c r="O211" t="str">
        <f>IF(ISNA(VLOOKUP(B211,Comments!B:E,3,FALSE)),"",VLOOKUP(B211,Comments!B:E,3,FALSE))</f>
        <v/>
      </c>
      <c r="P211" t="str">
        <f t="shared" ca="1" si="7"/>
        <v>21 days - 27 days</v>
      </c>
      <c r="Q211" t="str">
        <f t="shared" si="8"/>
        <v>Membership</v>
      </c>
      <c r="R211" t="str">
        <f>IF(ISNA(VLOOKUP(B211,Comments!B:E,4,FALSE)),"",VLOOKUP(B211,Comments!B:E,4,FALSE))</f>
        <v/>
      </c>
    </row>
    <row r="212" spans="1:18" x14ac:dyDescent="0.25">
      <c r="A212" t="str">
        <f>Jira_RawData!A212</f>
        <v>Bug</v>
      </c>
      <c r="B212" t="str">
        <f>Jira_RawData!B212</f>
        <v>MEM-20113</v>
      </c>
      <c r="C212" t="str">
        <f>Jira_RawData!C212</f>
        <v xml:space="preserve">UI : Regression : Filter by Committee(s) - All is NOT properly displayed </v>
      </c>
      <c r="D212" t="str">
        <f>Jira_RawData!D212</f>
        <v>Siddhartha Mutyala</v>
      </c>
      <c r="E212" t="str">
        <f>Jira_RawData!E212</f>
        <v>Siddhartha Mutyala</v>
      </c>
      <c r="F212" t="str">
        <f>Jira_RawData!F212</f>
        <v>Closed</v>
      </c>
      <c r="G212" s="4">
        <f>Jira_RawData!K212</f>
        <v>44326.43472222222</v>
      </c>
      <c r="H212" s="4">
        <f>Jira_RawData!G212</f>
        <v>44327.713194444441</v>
      </c>
      <c r="I212" s="10" t="str">
        <f>IF(Jira_RawData!H212=0,"blank",Jira_RawData!H212)</f>
        <v>Moderate</v>
      </c>
      <c r="J212" t="str">
        <f>Jira_RawData!I212</f>
        <v>Medium</v>
      </c>
      <c r="K212" t="str">
        <f>Jira_RawData!M212</f>
        <v>QA</v>
      </c>
      <c r="L212" t="str">
        <f>IF(Jira_RawData!N212=0,"blank",Jira_RawData!N212)</f>
        <v>Unclear/Incorrect Requirements/Design</v>
      </c>
      <c r="M212" t="str">
        <f>IF(Jira_RawData!R212=0,"blank",Jira_RawData!R212)</f>
        <v>There is no any requirement specify, we matched only HTML part</v>
      </c>
      <c r="N212" t="str">
        <f>IF(ISNA(VLOOKUP(B212,Comments!B:E,2,FALSE)),"",VLOOKUP(B212,Comments!B:E,2,FALSE))</f>
        <v/>
      </c>
      <c r="O212" t="str">
        <f>IF(ISNA(VLOOKUP(B212,Comments!B:E,3,FALSE)),"",VLOOKUP(B212,Comments!B:E,3,FALSE))</f>
        <v/>
      </c>
      <c r="P212" t="str">
        <f t="shared" ca="1" si="7"/>
        <v>21 days - 27 days</v>
      </c>
      <c r="Q212" t="str">
        <f t="shared" si="8"/>
        <v>Membership</v>
      </c>
      <c r="R212" t="str">
        <f>IF(ISNA(VLOOKUP(B212,Comments!B:E,4,FALSE)),"",VLOOKUP(B212,Comments!B:E,4,FALSE))</f>
        <v/>
      </c>
    </row>
    <row r="213" spans="1:18" x14ac:dyDescent="0.25">
      <c r="A213" t="str">
        <f>Jira_RawData!A213</f>
        <v>Bug</v>
      </c>
      <c r="B213" t="str">
        <f>Jira_RawData!B213</f>
        <v>MEM-20112</v>
      </c>
      <c r="C213" t="str">
        <f>Jira_RawData!C213</f>
        <v>MEM - Review page is not showing proper membership Fee for Cooperative Agreement</v>
      </c>
      <c r="D213" t="str">
        <f>Jira_RawData!D213</f>
        <v>Pabitra Samal</v>
      </c>
      <c r="E213" t="str">
        <f>Jira_RawData!E213</f>
        <v>Pabitra Samal</v>
      </c>
      <c r="F213" t="str">
        <f>Jira_RawData!F213</f>
        <v>Closed</v>
      </c>
      <c r="G213" s="4">
        <f>Jira_RawData!K213</f>
        <v>44323.814583333333</v>
      </c>
      <c r="H213" s="4">
        <f>Jira_RawData!G213</f>
        <v>44328.818749999999</v>
      </c>
      <c r="I213" s="10" t="str">
        <f>IF(Jira_RawData!H213=0,"blank",Jira_RawData!H213)</f>
        <v>Major</v>
      </c>
      <c r="J213" t="str">
        <f>Jira_RawData!I213</f>
        <v>Medium</v>
      </c>
      <c r="K213" t="str">
        <f>Jira_RawData!M213</f>
        <v>QA</v>
      </c>
      <c r="L213" t="str">
        <f>IF(Jira_RawData!N213=0,"blank",Jira_RawData!N213)</f>
        <v>Application Code Issue</v>
      </c>
      <c r="M213" t="str">
        <f>IF(Jira_RawData!R213=0,"blank",Jira_RawData!R213)</f>
        <v>Mapping of Fee Amount corrected</v>
      </c>
      <c r="N213" t="str">
        <f>IF(ISNA(VLOOKUP(B213,Comments!B:E,2,FALSE)),"",VLOOKUP(B213,Comments!B:E,2,FALSE))</f>
        <v/>
      </c>
      <c r="O213" t="str">
        <f>IF(ISNA(VLOOKUP(B213,Comments!B:E,3,FALSE)),"",VLOOKUP(B213,Comments!B:E,3,FALSE))</f>
        <v/>
      </c>
      <c r="P213" t="str">
        <f t="shared" ca="1" si="7"/>
        <v>21 days - 27 days</v>
      </c>
      <c r="Q213" t="str">
        <f t="shared" si="8"/>
        <v>Membership</v>
      </c>
      <c r="R213" t="str">
        <f>IF(ISNA(VLOOKUP(B213,Comments!B:E,4,FALSE)),"",VLOOKUP(B213,Comments!B:E,4,FALSE))</f>
        <v/>
      </c>
    </row>
    <row r="214" spans="1:18" x14ac:dyDescent="0.25">
      <c r="A214" t="str">
        <f>Jira_RawData!A214</f>
        <v>Bug</v>
      </c>
      <c r="B214" t="str">
        <f>Jira_RawData!B214</f>
        <v>MEM-20086</v>
      </c>
      <c r="C214" t="str">
        <f>Jira_RawData!C214</f>
        <v>Accessibility Testing: User can able to access the disabled data in Membership types , renewal and reinstate membership pages.</v>
      </c>
      <c r="D214" t="str">
        <f>Jira_RawData!D214</f>
        <v>Tanmay Verma</v>
      </c>
      <c r="E214" t="str">
        <f>Jira_RawData!E214</f>
        <v>vinay.datla</v>
      </c>
      <c r="F214" t="str">
        <f>Jira_RawData!F214</f>
        <v>In Dev</v>
      </c>
      <c r="G214" s="4">
        <f>Jira_RawData!K214</f>
        <v>44322.78125</v>
      </c>
      <c r="H214" s="4">
        <f>Jira_RawData!G214</f>
        <v>44344.838194444441</v>
      </c>
      <c r="I214" s="10" t="str">
        <f>IF(Jira_RawData!H214=0,"blank",Jira_RawData!H214)</f>
        <v>Moderate</v>
      </c>
      <c r="J214" t="str">
        <f>Jira_RawData!I214</f>
        <v>Medium</v>
      </c>
      <c r="K214" t="str">
        <f>Jira_RawData!M214</f>
        <v>QA</v>
      </c>
      <c r="L214" t="str">
        <f>IF(Jira_RawData!N214=0,"blank",Jira_RawData!N214)</f>
        <v>Application Code Issue</v>
      </c>
      <c r="M214" t="str">
        <f>IF(Jira_RawData!R214=0,"blank",Jira_RawData!R214)</f>
        <v>HTML correction</v>
      </c>
      <c r="N214" t="str">
        <f>IF(ISNA(VLOOKUP(B214,Comments!B:E,2,FALSE)),"",VLOOKUP(B214,Comments!B:E,2,FALSE))</f>
        <v/>
      </c>
      <c r="O214" t="str">
        <f>IF(ISNA(VLOOKUP(B214,Comments!B:E,3,FALSE)),"",VLOOKUP(B214,Comments!B:E,3,FALSE))</f>
        <v/>
      </c>
      <c r="P214" t="str">
        <f t="shared" ca="1" si="7"/>
        <v>21 days - 27 days</v>
      </c>
      <c r="Q214" t="str">
        <f t="shared" si="8"/>
        <v>Membership</v>
      </c>
      <c r="R214" t="str">
        <f>IF(ISNA(VLOOKUP(B214,Comments!B:E,4,FALSE)),"",VLOOKUP(B214,Comments!B:E,4,FALSE))</f>
        <v/>
      </c>
    </row>
    <row r="215" spans="1:18" x14ac:dyDescent="0.25">
      <c r="A215" t="str">
        <f>Jira_RawData!A215</f>
        <v>Bug</v>
      </c>
      <c r="B215" t="str">
        <f>Jira_RawData!B215</f>
        <v>MEM-20083</v>
      </c>
      <c r="C215" t="str">
        <f>Jira_RawData!C215</f>
        <v>Regression-API-Open API's are not working</v>
      </c>
      <c r="D215" t="str">
        <f>Jira_RawData!D215</f>
        <v>Sai Kumar Kodipetla</v>
      </c>
      <c r="E215" t="str">
        <f>Jira_RawData!E215</f>
        <v>Sai Kumar Kodipetla</v>
      </c>
      <c r="F215" t="str">
        <f>Jira_RawData!F215</f>
        <v>Closed</v>
      </c>
      <c r="G215" s="4">
        <f>Jira_RawData!K215</f>
        <v>44322.717361111114</v>
      </c>
      <c r="H215" s="4">
        <f>Jira_RawData!G215</f>
        <v>44322.879861111112</v>
      </c>
      <c r="I215" s="10" t="str">
        <f>IF(Jira_RawData!H215=0,"blank",Jira_RawData!H215)</f>
        <v>Major</v>
      </c>
      <c r="J215" t="str">
        <f>Jira_RawData!I215</f>
        <v>High</v>
      </c>
      <c r="K215" t="str">
        <f>Jira_RawData!M215</f>
        <v>QA</v>
      </c>
      <c r="L215" t="str">
        <f>IF(Jira_RawData!N215=0,"blank",Jira_RawData!N215)</f>
        <v>Server Configuration/Permission Issue</v>
      </c>
      <c r="M215" t="str">
        <f>IF(Jira_RawData!R215=0,"blank",Jira_RawData!R215)</f>
        <v>Infra started POD on QA</v>
      </c>
      <c r="N215" t="str">
        <f>IF(ISNA(VLOOKUP(B215,Comments!B:E,2,FALSE)),"",VLOOKUP(B215,Comments!B:E,2,FALSE))</f>
        <v/>
      </c>
      <c r="O215" t="str">
        <f>IF(ISNA(VLOOKUP(B215,Comments!B:E,3,FALSE)),"",VLOOKUP(B215,Comments!B:E,3,FALSE))</f>
        <v/>
      </c>
      <c r="P215" t="str">
        <f t="shared" ca="1" si="7"/>
        <v>21 days - 27 days</v>
      </c>
      <c r="Q215" t="str">
        <f t="shared" si="8"/>
        <v>Membership</v>
      </c>
      <c r="R215" t="str">
        <f>IF(ISNA(VLOOKUP(B215,Comments!B:E,4,FALSE)),"",VLOOKUP(B215,Comments!B:E,4,FALSE))</f>
        <v/>
      </c>
    </row>
    <row r="216" spans="1:18" x14ac:dyDescent="0.25">
      <c r="A216" t="str">
        <f>Jira_RawData!A216</f>
        <v>Bug</v>
      </c>
      <c r="B216" t="str">
        <f>Jira_RawData!B216</f>
        <v>MEM-20079</v>
      </c>
      <c r="C216" t="str">
        <f>Jira_RawData!C216</f>
        <v>UI : Unable to view Sponsoring Technical Committee list in Symposia Proposal Form</v>
      </c>
      <c r="D216" t="str">
        <f>Jira_RawData!D216</f>
        <v>Siddhartha Mutyala</v>
      </c>
      <c r="E216" t="str">
        <f>Jira_RawData!E216</f>
        <v>Siddhartha Mutyala</v>
      </c>
      <c r="F216" t="str">
        <f>Jira_RawData!F216</f>
        <v>Closed</v>
      </c>
      <c r="G216" s="4">
        <f>Jira_RawData!K216</f>
        <v>44322.614583333336</v>
      </c>
      <c r="H216" s="4">
        <f>Jira_RawData!G216</f>
        <v>44326.756944444445</v>
      </c>
      <c r="I216" s="10" t="str">
        <f>IF(Jira_RawData!H216=0,"blank",Jira_RawData!H216)</f>
        <v>Major</v>
      </c>
      <c r="J216" t="str">
        <f>Jira_RawData!I216</f>
        <v>High</v>
      </c>
      <c r="K216" t="str">
        <f>Jira_RawData!M216</f>
        <v>QA</v>
      </c>
      <c r="L216" t="str">
        <f>IF(Jira_RawData!N216=0,"blank",Jira_RawData!N216)</f>
        <v>Server Configuration/Permission Issue</v>
      </c>
      <c r="M216" t="str">
        <f>IF(Jira_RawData!R216=0,"blank",Jira_RawData!R216)</f>
        <v>Due to POD issue, Open API sometime not working</v>
      </c>
      <c r="N216" t="str">
        <f>IF(ISNA(VLOOKUP(B216,Comments!B:E,2,FALSE)),"",VLOOKUP(B216,Comments!B:E,2,FALSE))</f>
        <v/>
      </c>
      <c r="O216" t="str">
        <f>IF(ISNA(VLOOKUP(B216,Comments!B:E,3,FALSE)),"",VLOOKUP(B216,Comments!B:E,3,FALSE))</f>
        <v/>
      </c>
      <c r="P216" t="str">
        <f t="shared" ca="1" si="7"/>
        <v>21 days - 27 days</v>
      </c>
      <c r="Q216" t="str">
        <f t="shared" si="8"/>
        <v>Membership</v>
      </c>
      <c r="R216" t="str">
        <f>IF(ISNA(VLOOKUP(B216,Comments!B:E,4,FALSE)),"",VLOOKUP(B216,Comments!B:E,4,FALSE))</f>
        <v/>
      </c>
    </row>
    <row r="217" spans="1:18" x14ac:dyDescent="0.25">
      <c r="A217" t="str">
        <f>Jira_RawData!A217</f>
        <v>Bug</v>
      </c>
      <c r="B217" t="str">
        <f>Jira_RawData!B217</f>
        <v>MEM-20077</v>
      </c>
      <c r="C217" t="str">
        <f>Jira_RawData!C217</f>
        <v>Internal Application - The system displayed 'The page you are looking for either does not exist or temporarily unavailable.' message when we tried to access details pages in internal app</v>
      </c>
      <c r="D217" t="str">
        <f>Jira_RawData!D217</f>
        <v>soumya.akkimardi</v>
      </c>
      <c r="E217" t="str">
        <f>Jira_RawData!E217</f>
        <v>soumya.akkimardi</v>
      </c>
      <c r="F217" t="str">
        <f>Jira_RawData!F217</f>
        <v>Closed</v>
      </c>
      <c r="G217" s="4">
        <f>Jira_RawData!K217</f>
        <v>44322.550694444442</v>
      </c>
      <c r="H217" s="4">
        <f>Jira_RawData!G217</f>
        <v>44327.512499999997</v>
      </c>
      <c r="I217" s="10" t="str">
        <f>IF(Jira_RawData!H217=0,"blank",Jira_RawData!H217)</f>
        <v>Major</v>
      </c>
      <c r="J217" t="str">
        <f>Jira_RawData!I217</f>
        <v>High</v>
      </c>
      <c r="K217" t="str">
        <f>Jira_RawData!M217</f>
        <v>QA</v>
      </c>
      <c r="L217" t="str">
        <f>IF(Jira_RawData!N217=0,"blank",Jira_RawData!N217)</f>
        <v>Server Configuration/Permission Issue</v>
      </c>
      <c r="M217" t="str">
        <f>IF(Jira_RawData!R217=0,"blank",Jira_RawData!R217)</f>
        <v>Infrastructure issue- pod related issues</v>
      </c>
      <c r="N217" t="str">
        <f>IF(ISNA(VLOOKUP(B217,Comments!B:E,2,FALSE)),"",VLOOKUP(B217,Comments!B:E,2,FALSE))</f>
        <v/>
      </c>
      <c r="O217" t="str">
        <f>IF(ISNA(VLOOKUP(B217,Comments!B:E,3,FALSE)),"",VLOOKUP(B217,Comments!B:E,3,FALSE))</f>
        <v/>
      </c>
      <c r="P217" t="str">
        <f t="shared" ca="1" si="7"/>
        <v>21 days - 27 days</v>
      </c>
      <c r="Q217" t="str">
        <f t="shared" si="8"/>
        <v>Membership</v>
      </c>
      <c r="R217" t="str">
        <f>IF(ISNA(VLOOKUP(B217,Comments!B:E,4,FALSE)),"",VLOOKUP(B217,Comments!B:E,4,FALSE))</f>
        <v/>
      </c>
    </row>
    <row r="218" spans="1:18" x14ac:dyDescent="0.25">
      <c r="A218" t="str">
        <f>Jira_RawData!A218</f>
        <v>Bug</v>
      </c>
      <c r="B218" t="str">
        <f>Jira_RawData!B218</f>
        <v>MEM-20076</v>
      </c>
      <c r="C218" t="str">
        <f>Jira_RawData!C218</f>
        <v>Unable to access MEM application - The system is redirecting to the membership type list page after entering the login credentials and the system displayed "Page requested not found 404" message</v>
      </c>
      <c r="D218" t="str">
        <f>Jira_RawData!D218</f>
        <v>soumya.akkimardi</v>
      </c>
      <c r="E218" t="str">
        <f>Jira_RawData!E218</f>
        <v>soumya.akkimardi</v>
      </c>
      <c r="F218" t="str">
        <f>Jira_RawData!F218</f>
        <v>Closed</v>
      </c>
      <c r="G218" s="4">
        <f>Jira_RawData!K218</f>
        <v>44322.543749999997</v>
      </c>
      <c r="H218" s="4">
        <f>Jira_RawData!G218</f>
        <v>44327.512499999997</v>
      </c>
      <c r="I218" s="10" t="str">
        <f>IF(Jira_RawData!H218=0,"blank",Jira_RawData!H218)</f>
        <v>Showstopper</v>
      </c>
      <c r="J218" t="str">
        <f>Jira_RawData!I218</f>
        <v>High</v>
      </c>
      <c r="K218" t="str">
        <f>Jira_RawData!M218</f>
        <v>QA</v>
      </c>
      <c r="L218" t="str">
        <f>IF(Jira_RawData!N218=0,"blank",Jira_RawData!N218)</f>
        <v>Server Configuration/Permission Issue</v>
      </c>
      <c r="M218" t="str">
        <f>IF(Jira_RawData!R218=0,"blank",Jira_RawData!R218)</f>
        <v>Infrastructure issue- pod related issues</v>
      </c>
      <c r="N218" t="str">
        <f>IF(ISNA(VLOOKUP(B218,Comments!B:E,2,FALSE)),"",VLOOKUP(B218,Comments!B:E,2,FALSE))</f>
        <v/>
      </c>
      <c r="O218" t="str">
        <f>IF(ISNA(VLOOKUP(B218,Comments!B:E,3,FALSE)),"",VLOOKUP(B218,Comments!B:E,3,FALSE))</f>
        <v/>
      </c>
      <c r="P218" t="str">
        <f t="shared" ca="1" si="7"/>
        <v>21 days - 27 days</v>
      </c>
      <c r="Q218" t="str">
        <f t="shared" si="8"/>
        <v>Membership</v>
      </c>
      <c r="R218" t="str">
        <f>IF(ISNA(VLOOKUP(B218,Comments!B:E,4,FALSE)),"",VLOOKUP(B218,Comments!B:E,4,FALSE))</f>
        <v/>
      </c>
    </row>
    <row r="219" spans="1:18" x14ac:dyDescent="0.25">
      <c r="A219" t="str">
        <f>Jira_RawData!A219</f>
        <v>Bug</v>
      </c>
      <c r="B219" t="str">
        <f>Jira_RawData!B219</f>
        <v>MEM-19975</v>
      </c>
      <c r="C219" t="str">
        <f>Jira_RawData!C219</f>
        <v>MEM - Unable to view Membership Types in Onboarding Page - Intermittent</v>
      </c>
      <c r="D219" t="str">
        <f>Jira_RawData!D219</f>
        <v>Viren Dhingra</v>
      </c>
      <c r="E219" t="str">
        <f>Jira_RawData!E219</f>
        <v>Pabitra Samal</v>
      </c>
      <c r="F219" t="str">
        <f>Jira_RawData!F219</f>
        <v>Closed</v>
      </c>
      <c r="G219" s="4">
        <f>Jira_RawData!K219</f>
        <v>44320.476388888892</v>
      </c>
      <c r="H219" s="4">
        <f>Jira_RawData!G219</f>
        <v>44322.661111111112</v>
      </c>
      <c r="I219" s="10" t="str">
        <f>IF(Jira_RawData!H219=0,"blank",Jira_RawData!H219)</f>
        <v>Major</v>
      </c>
      <c r="J219" t="str">
        <f>Jira_RawData!I219</f>
        <v>Medium</v>
      </c>
      <c r="K219" t="str">
        <f>Jira_RawData!M219</f>
        <v>QA</v>
      </c>
      <c r="L219" t="str">
        <f>IF(Jira_RawData!N219=0,"blank",Jira_RawData!N219)</f>
        <v>Unclear/Incorrect Requirements/Design</v>
      </c>
      <c r="M219" t="str">
        <f>IF(Jira_RawData!R219=0,"blank",Jira_RawData!R219)</f>
        <v>Intermittent Issue</v>
      </c>
      <c r="N219" t="str">
        <f>IF(ISNA(VLOOKUP(B219,Comments!B:E,2,FALSE)),"",VLOOKUP(B219,Comments!B:E,2,FALSE))</f>
        <v/>
      </c>
      <c r="O219" t="str">
        <f>IF(ISNA(VLOOKUP(B219,Comments!B:E,3,FALSE)),"",VLOOKUP(B219,Comments!B:E,3,FALSE))</f>
        <v/>
      </c>
      <c r="P219" t="str">
        <f t="shared" ca="1" si="7"/>
        <v>21 days - 27 days</v>
      </c>
      <c r="Q219" t="str">
        <f t="shared" si="8"/>
        <v>Membership</v>
      </c>
      <c r="R219" t="str">
        <f>IF(ISNA(VLOOKUP(B219,Comments!B:E,4,FALSE)),"",VLOOKUP(B219,Comments!B:E,4,FALSE))</f>
        <v/>
      </c>
    </row>
    <row r="220" spans="1:18" x14ac:dyDescent="0.25">
      <c r="A220" t="str">
        <f>Jira_RawData!A220</f>
        <v>Bug</v>
      </c>
      <c r="B220" t="str">
        <f>Jira_RawData!B220</f>
        <v>MEM-19942</v>
      </c>
      <c r="C220" t="str">
        <f>Jira_RawData!C220</f>
        <v>MEM - Unable to Drop a commitee from Manage Commitee Screen</v>
      </c>
      <c r="D220" t="str">
        <f>Jira_RawData!D220</f>
        <v>Pabitra Samal</v>
      </c>
      <c r="E220" t="str">
        <f>Jira_RawData!E220</f>
        <v>Pabitra Samal</v>
      </c>
      <c r="F220" t="str">
        <f>Jira_RawData!F220</f>
        <v>Closed</v>
      </c>
      <c r="G220" s="4">
        <f>Jira_RawData!K220</f>
        <v>44319.580555555556</v>
      </c>
      <c r="H220" s="4">
        <f>Jira_RawData!G220</f>
        <v>44328.818749999999</v>
      </c>
      <c r="I220" s="10" t="str">
        <f>IF(Jira_RawData!H220=0,"blank",Jira_RawData!H220)</f>
        <v>Major</v>
      </c>
      <c r="J220" t="str">
        <f>Jira_RawData!I220</f>
        <v>Medium</v>
      </c>
      <c r="K220" t="str">
        <f>Jira_RawData!M220</f>
        <v>QA</v>
      </c>
      <c r="L220" t="str">
        <f>IF(Jira_RawData!N220=0,"blank",Jira_RawData!N220)</f>
        <v>Server Configuration/Permission Issue</v>
      </c>
      <c r="M220" t="str">
        <f>IF(Jira_RawData!R220=0,"blank",Jira_RawData!R220)</f>
        <v>Max memory of Database exhausted.</v>
      </c>
      <c r="N220" t="str">
        <f>IF(ISNA(VLOOKUP(B220,Comments!B:E,2,FALSE)),"",VLOOKUP(B220,Comments!B:E,2,FALSE))</f>
        <v/>
      </c>
      <c r="O220" t="str">
        <f>IF(ISNA(VLOOKUP(B220,Comments!B:E,3,FALSE)),"",VLOOKUP(B220,Comments!B:E,3,FALSE))</f>
        <v/>
      </c>
      <c r="P220" t="str">
        <f t="shared" ca="1" si="7"/>
        <v>28 days - 34 days</v>
      </c>
      <c r="Q220" t="str">
        <f t="shared" si="8"/>
        <v>Membership</v>
      </c>
      <c r="R220" t="str">
        <f>IF(ISNA(VLOOKUP(B220,Comments!B:E,4,FALSE)),"",VLOOKUP(B220,Comments!B:E,4,FALSE))</f>
        <v/>
      </c>
    </row>
    <row r="221" spans="1:18" x14ac:dyDescent="0.25">
      <c r="A221" t="str">
        <f>Jira_RawData!A221</f>
        <v>Bug</v>
      </c>
      <c r="B221" t="str">
        <f>Jira_RawData!B221</f>
        <v>MEM-19914</v>
      </c>
      <c r="C221" t="str">
        <f>Jira_RawData!C221</f>
        <v>Internal Application - Unable to 'Inactive' the committee on 'Member Committee Full Screen' pop up page</v>
      </c>
      <c r="D221" t="str">
        <f>Jira_RawData!D221</f>
        <v>Prabhakar Mishra</v>
      </c>
      <c r="E221" t="str">
        <f>Jira_RawData!E221</f>
        <v>soumya.akkimardi</v>
      </c>
      <c r="F221" t="str">
        <f>Jira_RawData!F221</f>
        <v>Open</v>
      </c>
      <c r="G221" s="4">
        <f>Jira_RawData!K221</f>
        <v>44316.517361111109</v>
      </c>
      <c r="H221" s="4">
        <f>Jira_RawData!G221</f>
        <v>44343.034722222219</v>
      </c>
      <c r="I221" s="10" t="str">
        <f>IF(Jira_RawData!H221=0,"blank",Jira_RawData!H221)</f>
        <v>Moderate</v>
      </c>
      <c r="J221" t="str">
        <f>Jira_RawData!I221</f>
        <v>Medium</v>
      </c>
      <c r="K221">
        <f>Jira_RawData!M221</f>
        <v>0</v>
      </c>
      <c r="L221" t="str">
        <f>IF(Jira_RawData!N221=0,"blank",Jira_RawData!N221)</f>
        <v>blank</v>
      </c>
      <c r="M221" t="str">
        <f>IF(Jira_RawData!R221=0,"blank",Jira_RawData!R221)</f>
        <v>blank</v>
      </c>
      <c r="N221" t="str">
        <f>IF(ISNA(VLOOKUP(B221,Comments!B:E,2,FALSE)),"",VLOOKUP(B221,Comments!B:E,2,FALSE))</f>
        <v/>
      </c>
      <c r="O221" t="str">
        <f>IF(ISNA(VLOOKUP(B221,Comments!B:E,3,FALSE)),"",VLOOKUP(B221,Comments!B:E,3,FALSE))</f>
        <v/>
      </c>
      <c r="P221" t="str">
        <f t="shared" ca="1" si="7"/>
        <v>28 days - 34 days</v>
      </c>
      <c r="Q221" t="str">
        <f t="shared" si="8"/>
        <v>Membership</v>
      </c>
      <c r="R221" t="str">
        <f>IF(ISNA(VLOOKUP(B221,Comments!B:E,4,FALSE)),"",VLOOKUP(B221,Comments!B:E,4,FALSE))</f>
        <v/>
      </c>
    </row>
    <row r="222" spans="1:18" x14ac:dyDescent="0.25">
      <c r="A222" t="str">
        <f>Jira_RawData!A222</f>
        <v>Bug</v>
      </c>
      <c r="B222" t="str">
        <f>Jira_RawData!B222</f>
        <v>MEM-19809</v>
      </c>
      <c r="C222" t="str">
        <f>Jira_RawData!C222</f>
        <v xml:space="preserve">MAIL Excel sheet - For one of the Organizational member the system didn't display the information in the downloaded MAIL excel sheet </v>
      </c>
      <c r="D222" t="str">
        <f>Jira_RawData!D222</f>
        <v>soumya.akkimardi</v>
      </c>
      <c r="E222" t="str">
        <f>Jira_RawData!E222</f>
        <v>soumya.akkimardi</v>
      </c>
      <c r="F222" t="str">
        <f>Jira_RawData!F222</f>
        <v>Closed</v>
      </c>
      <c r="G222" s="4">
        <f>Jira_RawData!K222</f>
        <v>44314.634027777778</v>
      </c>
      <c r="H222" s="4">
        <f>Jira_RawData!G222</f>
        <v>44314.911111111112</v>
      </c>
      <c r="I222" s="10" t="str">
        <f>IF(Jira_RawData!H222=0,"blank",Jira_RawData!H222)</f>
        <v>Minor</v>
      </c>
      <c r="J222" t="str">
        <f>Jira_RawData!I222</f>
        <v>Low</v>
      </c>
      <c r="K222" t="str">
        <f>Jira_RawData!M222</f>
        <v>QA</v>
      </c>
      <c r="L222" t="str">
        <f>IF(Jira_RawData!N222=0,"blank",Jira_RawData!N222)</f>
        <v>Application Code Issue</v>
      </c>
      <c r="M222" t="str">
        <f>IF(Jira_RawData!R222=0,"blank",Jira_RawData!R222)</f>
        <v>DB Query updated</v>
      </c>
      <c r="N222" t="str">
        <f>IF(ISNA(VLOOKUP(B222,Comments!B:E,2,FALSE)),"",VLOOKUP(B222,Comments!B:E,2,FALSE))</f>
        <v/>
      </c>
      <c r="O222" t="str">
        <f>IF(ISNA(VLOOKUP(B222,Comments!B:E,3,FALSE)),"",VLOOKUP(B222,Comments!B:E,3,FALSE))</f>
        <v/>
      </c>
      <c r="P222" t="str">
        <f t="shared" ca="1" si="7"/>
        <v>28 days - 34 days</v>
      </c>
      <c r="Q222" t="str">
        <f t="shared" si="8"/>
        <v>Membership</v>
      </c>
      <c r="R222" t="str">
        <f>IF(ISNA(VLOOKUP(B222,Comments!B:E,4,FALSE)),"",VLOOKUP(B222,Comments!B:E,4,FALSE))</f>
        <v/>
      </c>
    </row>
    <row r="223" spans="1:18" x14ac:dyDescent="0.25">
      <c r="A223" t="str">
        <f>Jira_RawData!A223</f>
        <v>Bug</v>
      </c>
      <c r="B223" t="str">
        <f>Jira_RawData!B223</f>
        <v>MEM-19788</v>
      </c>
      <c r="C223" t="str">
        <f>Jira_RawData!C223</f>
        <v>The system displayed browser(Safari) autofill while adding the organization name on the MEM application</v>
      </c>
      <c r="D223" t="str">
        <f>Jira_RawData!D223</f>
        <v>Mukesh.Pant</v>
      </c>
      <c r="E223" t="str">
        <f>Jira_RawData!E223</f>
        <v>soumya.akkimardi</v>
      </c>
      <c r="F223" t="str">
        <f>Jira_RawData!F223</f>
        <v>Open</v>
      </c>
      <c r="G223" s="4">
        <f>Jira_RawData!K223</f>
        <v>44313.682638888888</v>
      </c>
      <c r="H223" s="4">
        <f>Jira_RawData!G223</f>
        <v>44344.736805555556</v>
      </c>
      <c r="I223" s="10" t="str">
        <f>IF(Jira_RawData!H223=0,"blank",Jira_RawData!H223)</f>
        <v>Minor</v>
      </c>
      <c r="J223" t="str">
        <f>Jira_RawData!I223</f>
        <v>Low</v>
      </c>
      <c r="K223" t="str">
        <f>Jira_RawData!M223</f>
        <v>QA</v>
      </c>
      <c r="L223" t="str">
        <f>IF(Jira_RawData!N223=0,"blank",Jira_RawData!N223)</f>
        <v>blank</v>
      </c>
      <c r="M223" t="str">
        <f>IF(Jira_RawData!R223=0,"blank",Jira_RawData!R223)</f>
        <v>blank</v>
      </c>
      <c r="N223" t="str">
        <f>IF(ISNA(VLOOKUP(B223,Comments!B:E,2,FALSE)),"",VLOOKUP(B223,Comments!B:E,2,FALSE))</f>
        <v/>
      </c>
      <c r="O223" t="str">
        <f>IF(ISNA(VLOOKUP(B223,Comments!B:E,3,FALSE)),"",VLOOKUP(B223,Comments!B:E,3,FALSE))</f>
        <v/>
      </c>
      <c r="P223" t="str">
        <f t="shared" ca="1" si="7"/>
        <v>28 days - 34 days</v>
      </c>
      <c r="Q223" t="str">
        <f t="shared" si="8"/>
        <v>Membership</v>
      </c>
      <c r="R223" t="str">
        <f>IF(ISNA(VLOOKUP(B223,Comments!B:E,4,FALSE)),"",VLOOKUP(B223,Comments!B:E,4,FALSE))</f>
        <v/>
      </c>
    </row>
    <row r="224" spans="1:18" x14ac:dyDescent="0.25">
      <c r="A224" t="str">
        <f>Jira_RawData!A224</f>
        <v>Bug</v>
      </c>
      <c r="B224" t="str">
        <f>Jira_RawData!B224</f>
        <v>MEM-19783</v>
      </c>
      <c r="C224" t="str">
        <f>Jira_RawData!C224</f>
        <v>API : Save Attendee Data - Shows 200 Response where "StatusCode" is 400.</v>
      </c>
      <c r="D224" t="str">
        <f>Jira_RawData!D224</f>
        <v>Sai Kumar Kodipetla</v>
      </c>
      <c r="E224" t="str">
        <f>Jira_RawData!E224</f>
        <v>Sai Kumar Kodipetla</v>
      </c>
      <c r="F224" t="str">
        <f>Jira_RawData!F224</f>
        <v>Closed</v>
      </c>
      <c r="G224" s="4">
        <f>Jira_RawData!K224</f>
        <v>44313.65625</v>
      </c>
      <c r="H224" s="4">
        <f>Jira_RawData!G224</f>
        <v>44314.560416666667</v>
      </c>
      <c r="I224" s="10" t="str">
        <f>IF(Jira_RawData!H224=0,"blank",Jira_RawData!H224)</f>
        <v>Moderate</v>
      </c>
      <c r="J224" t="str">
        <f>Jira_RawData!I224</f>
        <v>Medium</v>
      </c>
      <c r="K224" t="str">
        <f>Jira_RawData!M224</f>
        <v>QA</v>
      </c>
      <c r="L224" t="str">
        <f>IF(Jira_RawData!N224=0,"blank",Jira_RawData!N224)</f>
        <v>Configuration File Issue</v>
      </c>
      <c r="M224" t="str">
        <f>IF(Jira_RawData!R224=0,"blank",Jira_RawData!R224)</f>
        <v>This is the structure in all API, we are following if anything wend wrong in repository</v>
      </c>
      <c r="N224" t="str">
        <f>IF(ISNA(VLOOKUP(B224,Comments!B:E,2,FALSE)),"",VLOOKUP(B224,Comments!B:E,2,FALSE))</f>
        <v/>
      </c>
      <c r="O224" t="str">
        <f>IF(ISNA(VLOOKUP(B224,Comments!B:E,3,FALSE)),"",VLOOKUP(B224,Comments!B:E,3,FALSE))</f>
        <v/>
      </c>
      <c r="P224" t="str">
        <f t="shared" ca="1" si="7"/>
        <v>28 days - 34 days</v>
      </c>
      <c r="Q224" t="str">
        <f t="shared" si="8"/>
        <v>Membership</v>
      </c>
      <c r="R224" t="str">
        <f>IF(ISNA(VLOOKUP(B224,Comments!B:E,4,FALSE)),"",VLOOKUP(B224,Comments!B:E,4,FALSE))</f>
        <v/>
      </c>
    </row>
    <row r="225" spans="1:18" x14ac:dyDescent="0.25">
      <c r="A225" t="str">
        <f>Jira_RawData!A225</f>
        <v>Bug</v>
      </c>
      <c r="B225" t="str">
        <f>Jira_RawData!B225</f>
        <v>MEM-19757</v>
      </c>
      <c r="C225" t="str">
        <f>Jira_RawData!C225</f>
        <v>Internal Application - The system displayed an error message i.e. ‘Error occurred while updating committee roster’ with the red bar on top of the ‘Committee Details’ page while updating the ‘Officer Title’ on the ‘Committee Roster’ grid</v>
      </c>
      <c r="D225" t="str">
        <f>Jira_RawData!D225</f>
        <v>Pabitra Samal</v>
      </c>
      <c r="E225" t="str">
        <f>Jira_RawData!E225</f>
        <v>Pabitra Samal</v>
      </c>
      <c r="F225" t="str">
        <f>Jira_RawData!F225</f>
        <v>Closed</v>
      </c>
      <c r="G225" s="4">
        <f>Jira_RawData!K225</f>
        <v>44313.492361111108</v>
      </c>
      <c r="H225" s="4">
        <f>Jira_RawData!G225</f>
        <v>44314.397222222222</v>
      </c>
      <c r="I225" s="10" t="str">
        <f>IF(Jira_RawData!H225=0,"blank",Jira_RawData!H225)</f>
        <v>Major</v>
      </c>
      <c r="J225" t="str">
        <f>Jira_RawData!I225</f>
        <v>Medium</v>
      </c>
      <c r="K225" t="str">
        <f>Jira_RawData!M225</f>
        <v>QA</v>
      </c>
      <c r="L225" t="str">
        <f>IF(Jira_RawData!N225=0,"blank",Jira_RawData!N225)</f>
        <v>Application Code Issue</v>
      </c>
      <c r="M225" t="str">
        <f>IF(Jira_RawData!R225=0,"blank",Jira_RawData!R225)</f>
        <v>Audit Log Information was modified by Hakuna's changes.</v>
      </c>
      <c r="N225" t="str">
        <f>IF(ISNA(VLOOKUP(B225,Comments!B:E,2,FALSE)),"",VLOOKUP(B225,Comments!B:E,2,FALSE))</f>
        <v>UAT defect</v>
      </c>
      <c r="O225" t="str">
        <f>IF(ISNA(VLOOKUP(B225,Comments!B:E,3,FALSE)),"",VLOOKUP(B225,Comments!B:E,3,FALSE))</f>
        <v>Deferred for future sprint</v>
      </c>
      <c r="P225" t="str">
        <f t="shared" ca="1" si="7"/>
        <v>28 days - 34 days</v>
      </c>
      <c r="Q225" t="str">
        <f t="shared" si="8"/>
        <v>Membership</v>
      </c>
      <c r="R225">
        <f>IF(ISNA(VLOOKUP(B225,Comments!B:E,4,FALSE)),"",VLOOKUP(B225,Comments!B:E,4,FALSE))</f>
        <v>0</v>
      </c>
    </row>
    <row r="226" spans="1:18" x14ac:dyDescent="0.25">
      <c r="A226" t="str">
        <f>Jira_RawData!A226</f>
        <v>Bug</v>
      </c>
      <c r="B226" t="str">
        <f>Jira_RawData!B226</f>
        <v>MEM-19756</v>
      </c>
      <c r="C226" t="str">
        <f>Jira_RawData!C226</f>
        <v>The system didn't display the 'Committee(s) you want to join:’ subheader on the 'Review Your Application' step on the 'Join Additional Committees' form page</v>
      </c>
      <c r="D226" t="str">
        <f>Jira_RawData!D226</f>
        <v>soumya.akkimardi</v>
      </c>
      <c r="E226" t="str">
        <f>Jira_RawData!E226</f>
        <v>soumya.akkimardi</v>
      </c>
      <c r="F226" t="str">
        <f>Jira_RawData!F226</f>
        <v>Closed</v>
      </c>
      <c r="G226" s="4">
        <f>Jira_RawData!K226</f>
        <v>44313.470138888886</v>
      </c>
      <c r="H226" s="4">
        <f>Jira_RawData!G226</f>
        <v>44313.661805555559</v>
      </c>
      <c r="I226" s="10" t="str">
        <f>IF(Jira_RawData!H226=0,"blank",Jira_RawData!H226)</f>
        <v>Minor</v>
      </c>
      <c r="J226" t="str">
        <f>Jira_RawData!I226</f>
        <v>Low</v>
      </c>
      <c r="K226" t="str">
        <f>Jira_RawData!M226</f>
        <v>QA</v>
      </c>
      <c r="L226" t="str">
        <f>IF(Jira_RawData!N226=0,"blank",Jira_RawData!N226)</f>
        <v>Unclear/Incorrect Requirements/Design</v>
      </c>
      <c r="M226" t="str">
        <f>IF(Jira_RawData!R226=0,"blank",Jira_RawData!R226)</f>
        <v>User Story Mismatch</v>
      </c>
      <c r="N226" t="str">
        <f>IF(ISNA(VLOOKUP(B226,Comments!B:E,2,FALSE)),"",VLOOKUP(B226,Comments!B:E,2,FALSE))</f>
        <v>UAT - V - BUG</v>
      </c>
      <c r="O226" t="str">
        <f>IF(ISNA(VLOOKUP(B226,Comments!B:E,3,FALSE)),"",VLOOKUP(B226,Comments!B:E,3,FALSE))</f>
        <v>Deferred for future sprint</v>
      </c>
      <c r="P226" t="str">
        <f t="shared" ca="1" si="7"/>
        <v>28 days - 34 days</v>
      </c>
      <c r="Q226" t="str">
        <f t="shared" si="8"/>
        <v>Membership</v>
      </c>
      <c r="R226">
        <f>IF(ISNA(VLOOKUP(B226,Comments!B:E,4,FALSE)),"",VLOOKUP(B226,Comments!B:E,4,FALSE))</f>
        <v>0</v>
      </c>
    </row>
    <row r="227" spans="1:18" x14ac:dyDescent="0.25">
      <c r="A227" t="str">
        <f>Jira_RawData!A227</f>
        <v>Bug</v>
      </c>
      <c r="B227" t="str">
        <f>Jira_RawData!B227</f>
        <v>MEM-19750</v>
      </c>
      <c r="C227" t="str">
        <f>Jira_RawData!C227</f>
        <v>Insecure Direct Object Reference - DAST (Dynamic Application Security Testing)</v>
      </c>
      <c r="D227" t="str">
        <f>Jira_RawData!D227</f>
        <v>vikas choudhary</v>
      </c>
      <c r="E227" t="str">
        <f>Jira_RawData!E227</f>
        <v>Arunchand Kakkireni</v>
      </c>
      <c r="F227" t="str">
        <f>Jira_RawData!F227</f>
        <v>Open</v>
      </c>
      <c r="G227" s="4">
        <f>Jira_RawData!K227</f>
        <v>44313.431944444441</v>
      </c>
      <c r="H227" s="4">
        <f>Jira_RawData!G227</f>
        <v>44322.695833333331</v>
      </c>
      <c r="I227" s="10" t="str">
        <f>IF(Jira_RawData!H227=0,"blank",Jira_RawData!H227)</f>
        <v>Minor</v>
      </c>
      <c r="J227" t="str">
        <f>Jira_RawData!I227</f>
        <v>Low</v>
      </c>
      <c r="K227" t="str">
        <f>Jira_RawData!M227</f>
        <v>QA</v>
      </c>
      <c r="L227" t="str">
        <f>IF(Jira_RawData!N227=0,"blank",Jira_RawData!N227)</f>
        <v>blank</v>
      </c>
      <c r="M227" t="str">
        <f>IF(Jira_RawData!R227=0,"blank",Jira_RawData!R227)</f>
        <v>blank</v>
      </c>
      <c r="N227" t="str">
        <f>IF(ISNA(VLOOKUP(B227,Comments!B:E,2,FALSE)),"",VLOOKUP(B227,Comments!B:E,2,FALSE))</f>
        <v>UAT - V - BUG</v>
      </c>
      <c r="O227" t="str">
        <f>IF(ISNA(VLOOKUP(B227,Comments!B:E,3,FALSE)),"",VLOOKUP(B227,Comments!B:E,3,FALSE))</f>
        <v>Deferred for future sprint</v>
      </c>
      <c r="P227" t="str">
        <f t="shared" ca="1" si="7"/>
        <v>28 days - 34 days</v>
      </c>
      <c r="Q227" t="str">
        <f t="shared" si="8"/>
        <v>Membership</v>
      </c>
      <c r="R227">
        <f>IF(ISNA(VLOOKUP(B227,Comments!B:E,4,FALSE)),"",VLOOKUP(B227,Comments!B:E,4,FALSE))</f>
        <v>0</v>
      </c>
    </row>
    <row r="228" spans="1:18" x14ac:dyDescent="0.25">
      <c r="A228" t="str">
        <f>Jira_RawData!A228</f>
        <v>Bug</v>
      </c>
      <c r="B228" t="str">
        <f>Jira_RawData!B228</f>
        <v>MEM-19741</v>
      </c>
      <c r="C228" t="str">
        <f>Jira_RawData!C228</f>
        <v xml:space="preserve">UI : Unable to get results when we enter the text and click on Enter </v>
      </c>
      <c r="D228" t="str">
        <f>Jira_RawData!D228</f>
        <v>Siddhartha Mutyala</v>
      </c>
      <c r="E228" t="str">
        <f>Jira_RawData!E228</f>
        <v>Siddhartha Mutyala</v>
      </c>
      <c r="F228" t="str">
        <f>Jira_RawData!F228</f>
        <v>Closed</v>
      </c>
      <c r="G228" s="4">
        <f>Jira_RawData!K228</f>
        <v>44312.692361111112</v>
      </c>
      <c r="H228" s="4">
        <f>Jira_RawData!G228</f>
        <v>44328.666666666664</v>
      </c>
      <c r="I228" s="10" t="str">
        <f>IF(Jira_RawData!H228=0,"blank",Jira_RawData!H228)</f>
        <v>Minor</v>
      </c>
      <c r="J228" t="str">
        <f>Jira_RawData!I228</f>
        <v>Low</v>
      </c>
      <c r="K228" t="str">
        <f>Jira_RawData!M228</f>
        <v>QA</v>
      </c>
      <c r="L228" t="str">
        <f>IF(Jira_RawData!N228=0,"blank",Jira_RawData!N228)</f>
        <v>Unclear/Incorrect Requirements/Design</v>
      </c>
      <c r="M228" t="str">
        <f>IF(Jira_RawData!R228=0,"blank",Jira_RawData!R228)</f>
        <v>There was no such requirement mention</v>
      </c>
      <c r="N228" t="str">
        <f>IF(ISNA(VLOOKUP(B228,Comments!B:E,2,FALSE)),"",VLOOKUP(B228,Comments!B:E,2,FALSE))</f>
        <v>UAT - V - BUG</v>
      </c>
      <c r="O228" t="str">
        <f>IF(ISNA(VLOOKUP(B228,Comments!B:E,3,FALSE)),"",VLOOKUP(B228,Comments!B:E,3,FALSE))</f>
        <v>Deferred for future sprint</v>
      </c>
      <c r="P228" t="str">
        <f t="shared" ca="1" si="7"/>
        <v>35 days - 41 days</v>
      </c>
      <c r="Q228" t="str">
        <f t="shared" si="8"/>
        <v>Membership</v>
      </c>
      <c r="R228">
        <f>IF(ISNA(VLOOKUP(B228,Comments!B:E,4,FALSE)),"",VLOOKUP(B228,Comments!B:E,4,FALSE))</f>
        <v>0</v>
      </c>
    </row>
    <row r="229" spans="1:18" x14ac:dyDescent="0.25">
      <c r="A229" t="str">
        <f>Jira_RawData!A229</f>
        <v>Bug</v>
      </c>
      <c r="B229" t="str">
        <f>Jira_RawData!B229</f>
        <v>MEM-19739</v>
      </c>
      <c r="C229" t="str">
        <f>Jira_RawData!C229</f>
        <v>Internal App- Member Details Page- Copyright acceptance timestamp is display as '--' when Organizational member is Reinstatement</v>
      </c>
      <c r="D229" t="str">
        <f>Jira_RawData!D229</f>
        <v>priyanka.bollaboina</v>
      </c>
      <c r="E229" t="str">
        <f>Jira_RawData!E229</f>
        <v>priyanka.bollaboina</v>
      </c>
      <c r="F229" t="str">
        <f>Jira_RawData!F229</f>
        <v>Closed</v>
      </c>
      <c r="G229" s="4">
        <f>Jira_RawData!K229</f>
        <v>44312.669444444444</v>
      </c>
      <c r="H229" s="4">
        <f>Jira_RawData!G229</f>
        <v>44344.535416666666</v>
      </c>
      <c r="I229" s="10" t="str">
        <f>IF(Jira_RawData!H229=0,"blank",Jira_RawData!H229)</f>
        <v>Moderate</v>
      </c>
      <c r="J229" t="str">
        <f>Jira_RawData!I229</f>
        <v>Medium</v>
      </c>
      <c r="K229" t="str">
        <f>Jira_RawData!M229</f>
        <v>QA</v>
      </c>
      <c r="L229" t="str">
        <f>IF(Jira_RawData!N229=0,"blank",Jira_RawData!N229)</f>
        <v>Application Code Issue</v>
      </c>
      <c r="M229" t="str">
        <f>IF(Jira_RawData!R229=0,"blank",Jira_RawData!R229)</f>
        <v>As required we will implement in next sprint.</v>
      </c>
      <c r="N229" t="str">
        <f>IF(ISNA(VLOOKUP(B229,Comments!B:E,2,FALSE)),"",VLOOKUP(B229,Comments!B:E,2,FALSE))</f>
        <v>UAT - V - BUG</v>
      </c>
      <c r="O229" t="str">
        <f>IF(ISNA(VLOOKUP(B229,Comments!B:E,3,FALSE)),"",VLOOKUP(B229,Comments!B:E,3,FALSE))</f>
        <v>Deferred for future sprint</v>
      </c>
      <c r="P229" t="str">
        <f t="shared" ca="1" si="7"/>
        <v>35 days - 41 days</v>
      </c>
      <c r="Q229" t="str">
        <f t="shared" si="8"/>
        <v>Membership</v>
      </c>
      <c r="R229">
        <f>IF(ISNA(VLOOKUP(B229,Comments!B:E,4,FALSE)),"",VLOOKUP(B229,Comments!B:E,4,FALSE))</f>
        <v>0</v>
      </c>
    </row>
    <row r="230" spans="1:18" x14ac:dyDescent="0.25">
      <c r="A230" t="str">
        <f>Jira_RawData!A230</f>
        <v>Bug</v>
      </c>
      <c r="B230" t="str">
        <f>Jira_RawData!B230</f>
        <v>MEM-19689</v>
      </c>
      <c r="C230" t="str">
        <f>Jira_RawData!C230</f>
        <v>The tax is not included in the 'Membership Fee' field on the 'Membership Invoice or Receipt'</v>
      </c>
      <c r="D230" t="str">
        <f>Jira_RawData!D230</f>
        <v>Pabitra Samal</v>
      </c>
      <c r="E230" t="str">
        <f>Jira_RawData!E230</f>
        <v>Pabitra Samal</v>
      </c>
      <c r="F230" t="str">
        <f>Jira_RawData!F230</f>
        <v>Closed</v>
      </c>
      <c r="G230" s="4">
        <f>Jira_RawData!K230</f>
        <v>44309.604166666664</v>
      </c>
      <c r="H230" s="4">
        <f>Jira_RawData!G230</f>
        <v>44313.498611111114</v>
      </c>
      <c r="I230" s="10" t="str">
        <f>IF(Jira_RawData!H230=0,"blank",Jira_RawData!H230)</f>
        <v>Minor</v>
      </c>
      <c r="J230" t="str">
        <f>Jira_RawData!I230</f>
        <v>Medium</v>
      </c>
      <c r="K230" t="str">
        <f>Jira_RawData!M230</f>
        <v>QA</v>
      </c>
      <c r="L230" t="str">
        <f>IF(Jira_RawData!N230=0,"blank",Jira_RawData!N230)</f>
        <v>Application Code Issue</v>
      </c>
      <c r="M230" t="str">
        <f>IF(Jira_RawData!R230=0,"blank",Jira_RawData!R230)</f>
        <v>API was not working</v>
      </c>
      <c r="N230" t="str">
        <f>IF(ISNA(VLOOKUP(B230,Comments!B:E,2,FALSE)),"",VLOOKUP(B230,Comments!B:E,2,FALSE))</f>
        <v>UAT - V - BUG</v>
      </c>
      <c r="O230" t="str">
        <f>IF(ISNA(VLOOKUP(B230,Comments!B:E,3,FALSE)),"",VLOOKUP(B230,Comments!B:E,3,FALSE))</f>
        <v>Deferred for future sprint</v>
      </c>
      <c r="P230" t="str">
        <f t="shared" ca="1" si="7"/>
        <v>35 days - 41 days</v>
      </c>
      <c r="Q230" t="str">
        <f t="shared" si="8"/>
        <v>Membership</v>
      </c>
      <c r="R230">
        <f>IF(ISNA(VLOOKUP(B230,Comments!B:E,4,FALSE)),"",VLOOKUP(B230,Comments!B:E,4,FALSE))</f>
        <v>0</v>
      </c>
    </row>
    <row r="231" spans="1:18" x14ac:dyDescent="0.25">
      <c r="A231" t="str">
        <f>Jira_RawData!A231</f>
        <v>Bug</v>
      </c>
      <c r="B231" t="str">
        <f>Jira_RawData!B231</f>
        <v>MEM-19665</v>
      </c>
      <c r="C231" t="str">
        <f>Jira_RawData!C231</f>
        <v>Stage-Regression-Login to Membership Application is not working</v>
      </c>
      <c r="D231" t="str">
        <f>Jira_RawData!D231</f>
        <v>Sachi Rai</v>
      </c>
      <c r="E231" t="str">
        <f>Jira_RawData!E231</f>
        <v>Sai Kumar Kodipetla</v>
      </c>
      <c r="F231" t="str">
        <f>Jira_RawData!F231</f>
        <v>Closed</v>
      </c>
      <c r="G231" s="4">
        <f>Jira_RawData!K231</f>
        <v>44308.72152777778</v>
      </c>
      <c r="H231" s="4">
        <f>Jira_RawData!G231</f>
        <v>44315.81527777778</v>
      </c>
      <c r="I231" s="10" t="str">
        <f>IF(Jira_RawData!H231=0,"blank",Jira_RawData!H231)</f>
        <v>Major</v>
      </c>
      <c r="J231" t="str">
        <f>Jira_RawData!I231</f>
        <v>Critical</v>
      </c>
      <c r="K231" t="str">
        <f>Jira_RawData!M231</f>
        <v>Staging</v>
      </c>
      <c r="L231" t="str">
        <f>IF(Jira_RawData!N231=0,"blank",Jira_RawData!N231)</f>
        <v>Data Issue</v>
      </c>
      <c r="M231" t="str">
        <f>IF(Jira_RawData!R231=0,"blank",Jira_RawData!R231)</f>
        <v>Stage Account migration is going on</v>
      </c>
      <c r="N231" t="str">
        <f>IF(ISNA(VLOOKUP(B231,Comments!B:E,2,FALSE)),"",VLOOKUP(B231,Comments!B:E,2,FALSE))</f>
        <v>UAT - V - BUG</v>
      </c>
      <c r="O231" t="str">
        <f>IF(ISNA(VLOOKUP(B231,Comments!B:E,3,FALSE)),"",VLOOKUP(B231,Comments!B:E,3,FALSE))</f>
        <v>Deferred for future sprint</v>
      </c>
      <c r="P231" t="str">
        <f t="shared" ca="1" si="7"/>
        <v>35 days - 41 days</v>
      </c>
      <c r="Q231" t="str">
        <f t="shared" si="8"/>
        <v>Membership</v>
      </c>
      <c r="R231">
        <f>IF(ISNA(VLOOKUP(B231,Comments!B:E,4,FALSE)),"",VLOOKUP(B231,Comments!B:E,4,FALSE))</f>
        <v>0</v>
      </c>
    </row>
    <row r="232" spans="1:18" x14ac:dyDescent="0.25">
      <c r="A232" t="str">
        <f>Jira_RawData!A232</f>
        <v>Bug</v>
      </c>
      <c r="B232" t="str">
        <f>Jira_RawData!B232</f>
        <v>MEM-19659</v>
      </c>
      <c r="C232" t="str">
        <f>Jira_RawData!C232</f>
        <v>API : Session data - Shows 200 Response where "StatusCode" is 400.</v>
      </c>
      <c r="D232" t="str">
        <f>Jira_RawData!D232</f>
        <v>Siddhartha Mutyala</v>
      </c>
      <c r="E232" t="str">
        <f>Jira_RawData!E232</f>
        <v>Siddhartha Mutyala</v>
      </c>
      <c r="F232" t="str">
        <f>Jira_RawData!F232</f>
        <v>Closed</v>
      </c>
      <c r="G232" s="4">
        <f>Jira_RawData!K232</f>
        <v>44308.668749999997</v>
      </c>
      <c r="H232" s="4">
        <f>Jira_RawData!G232</f>
        <v>44314.540972222225</v>
      </c>
      <c r="I232" s="10" t="str">
        <f>IF(Jira_RawData!H232=0,"blank",Jira_RawData!H232)</f>
        <v>Moderate</v>
      </c>
      <c r="J232" t="str">
        <f>Jira_RawData!I232</f>
        <v>Medium</v>
      </c>
      <c r="K232" t="str">
        <f>Jira_RawData!M232</f>
        <v>QA</v>
      </c>
      <c r="L232" t="str">
        <f>IF(Jira_RawData!N232=0,"blank",Jira_RawData!N232)</f>
        <v>Configuration File Issue</v>
      </c>
      <c r="M232" t="str">
        <f>IF(Jira_RawData!R232=0,"blank",Jira_RawData!R232)</f>
        <v>We are following same pattern if anything is coming bad from database repository</v>
      </c>
      <c r="N232" t="str">
        <f>IF(ISNA(VLOOKUP(B232,Comments!B:E,2,FALSE)),"",VLOOKUP(B232,Comments!B:E,2,FALSE))</f>
        <v>UAT - V - BUG</v>
      </c>
      <c r="O232" t="str">
        <f>IF(ISNA(VLOOKUP(B232,Comments!B:E,3,FALSE)),"",VLOOKUP(B232,Comments!B:E,3,FALSE))</f>
        <v>Deferred for future sprint</v>
      </c>
      <c r="P232" t="str">
        <f t="shared" ca="1" si="7"/>
        <v>35 days - 41 days</v>
      </c>
      <c r="Q232" t="str">
        <f t="shared" si="8"/>
        <v>Membership</v>
      </c>
      <c r="R232">
        <f>IF(ISNA(VLOOKUP(B232,Comments!B:E,4,FALSE)),"",VLOOKUP(B232,Comments!B:E,4,FALSE))</f>
        <v>0</v>
      </c>
    </row>
    <row r="233" spans="1:18" x14ac:dyDescent="0.25">
      <c r="A233" t="str">
        <f>Jira_RawData!A233</f>
        <v>Bug</v>
      </c>
      <c r="B233" t="str">
        <f>Jira_RawData!B233</f>
        <v>MEM-19647</v>
      </c>
      <c r="C233" t="str">
        <f>Jira_RawData!C233</f>
        <v>The membership type is not updated to Participating after adding the committees on 'Member Committee Information' grid</v>
      </c>
      <c r="D233" t="str">
        <f>Jira_RawData!D233</f>
        <v>soumya.akkimardi</v>
      </c>
      <c r="E233" t="str">
        <f>Jira_RawData!E233</f>
        <v>soumya.akkimardi</v>
      </c>
      <c r="F233" t="str">
        <f>Jira_RawData!F233</f>
        <v>Closed</v>
      </c>
      <c r="G233" s="4">
        <f>Jira_RawData!K233</f>
        <v>44308.611805555556</v>
      </c>
      <c r="H233" s="4">
        <f>Jira_RawData!G233</f>
        <v>44309.710416666669</v>
      </c>
      <c r="I233" s="10" t="str">
        <f>IF(Jira_RawData!H233=0,"blank",Jira_RawData!H233)</f>
        <v>Major</v>
      </c>
      <c r="J233" t="str">
        <f>Jira_RawData!I233</f>
        <v>High</v>
      </c>
      <c r="K233" t="str">
        <f>Jira_RawData!M233</f>
        <v>QA</v>
      </c>
      <c r="L233" t="str">
        <f>IF(Jira_RawData!N233=0,"blank",Jira_RawData!N233)</f>
        <v>Unclear/Incorrect Requirements/Design</v>
      </c>
      <c r="M233" t="str">
        <f>IF(Jira_RawData!R233=0,"blank",Jira_RawData!R233)</f>
        <v>Not Reproducible</v>
      </c>
      <c r="N233" t="str">
        <f>IF(ISNA(VLOOKUP(B233,Comments!B:E,2,FALSE)),"",VLOOKUP(B233,Comments!B:E,2,FALSE))</f>
        <v>UAT - V - BUG</v>
      </c>
      <c r="O233" t="str">
        <f>IF(ISNA(VLOOKUP(B233,Comments!B:E,3,FALSE)),"",VLOOKUP(B233,Comments!B:E,3,FALSE))</f>
        <v>Deferred for future sprint</v>
      </c>
      <c r="P233" t="str">
        <f t="shared" ca="1" si="7"/>
        <v>35 days - 41 days</v>
      </c>
      <c r="Q233" t="str">
        <f t="shared" si="8"/>
        <v>Membership</v>
      </c>
      <c r="R233">
        <f>IF(ISNA(VLOOKUP(B233,Comments!B:E,4,FALSE)),"",VLOOKUP(B233,Comments!B:E,4,FALSE))</f>
        <v>0</v>
      </c>
    </row>
    <row r="234" spans="1:18" x14ac:dyDescent="0.25">
      <c r="A234" t="str">
        <f>Jira_RawData!A234</f>
        <v>Bug</v>
      </c>
      <c r="B234" t="str">
        <f>Jira_RawData!B234</f>
        <v>MEM-19612</v>
      </c>
      <c r="C234" t="str">
        <f>Jira_RawData!C234</f>
        <v>QA: Infra - Pod connectivity Issue</v>
      </c>
      <c r="D234" t="str">
        <f>Jira_RawData!D234</f>
        <v>Imtiyaz Ahmad</v>
      </c>
      <c r="E234" t="str">
        <f>Jira_RawData!E234</f>
        <v>Imtiyaz Ahmad</v>
      </c>
      <c r="F234" t="str">
        <f>Jira_RawData!F234</f>
        <v>Open</v>
      </c>
      <c r="G234" s="4">
        <f>Jira_RawData!K234</f>
        <v>44307.7</v>
      </c>
      <c r="H234" s="4">
        <f>Jira_RawData!G234</f>
        <v>44344.625694444447</v>
      </c>
      <c r="I234" s="10" t="str">
        <f>IF(Jira_RawData!H234=0,"blank",Jira_RawData!H234)</f>
        <v>blank</v>
      </c>
      <c r="J234" t="str">
        <f>Jira_RawData!I234</f>
        <v>Medium</v>
      </c>
      <c r="K234">
        <f>Jira_RawData!M234</f>
        <v>0</v>
      </c>
      <c r="L234" t="str">
        <f>IF(Jira_RawData!N234=0,"blank",Jira_RawData!N234)</f>
        <v>blank</v>
      </c>
      <c r="M234" t="str">
        <f>IF(Jira_RawData!R234=0,"blank",Jira_RawData!R234)</f>
        <v>blank</v>
      </c>
      <c r="N234" t="str">
        <f>IF(ISNA(VLOOKUP(B234,Comments!B:E,2,FALSE)),"",VLOOKUP(B234,Comments!B:E,2,FALSE))</f>
        <v>UAT - V - BUG</v>
      </c>
      <c r="O234" t="str">
        <f>IF(ISNA(VLOOKUP(B234,Comments!B:E,3,FALSE)),"",VLOOKUP(B234,Comments!B:E,3,FALSE))</f>
        <v>Deferred for future sprint</v>
      </c>
      <c r="P234" t="str">
        <f t="shared" ca="1" si="7"/>
        <v>35 days - 41 days</v>
      </c>
      <c r="Q234" t="str">
        <f t="shared" si="8"/>
        <v>Membership</v>
      </c>
      <c r="R234">
        <f>IF(ISNA(VLOOKUP(B234,Comments!B:E,4,FALSE)),"",VLOOKUP(B234,Comments!B:E,4,FALSE))</f>
        <v>0</v>
      </c>
    </row>
    <row r="235" spans="1:18" x14ac:dyDescent="0.25">
      <c r="A235" t="str">
        <f>Jira_RawData!A235</f>
        <v>Bug</v>
      </c>
      <c r="B235" t="str">
        <f>Jira_RawData!B235</f>
        <v>MEM-19591</v>
      </c>
      <c r="C235" t="str">
        <f>Jira_RawData!C235</f>
        <v>Member App - Application slowness</v>
      </c>
      <c r="D235" t="str">
        <f>Jira_RawData!D235</f>
        <v>Dan Ombati</v>
      </c>
      <c r="E235" t="str">
        <f>Jira_RawData!E235</f>
        <v>Kishore Linga</v>
      </c>
      <c r="F235" t="str">
        <f>Jira_RawData!F235</f>
        <v>Closed</v>
      </c>
      <c r="G235" s="4">
        <f>Jira_RawData!K235</f>
        <v>44306.777083333334</v>
      </c>
      <c r="H235" s="4">
        <f>Jira_RawData!G235</f>
        <v>44328.731944444444</v>
      </c>
      <c r="I235" s="10" t="str">
        <f>IF(Jira_RawData!H235=0,"blank",Jira_RawData!H235)</f>
        <v>Major</v>
      </c>
      <c r="J235" t="str">
        <f>Jira_RawData!I235</f>
        <v>Critical</v>
      </c>
      <c r="K235" t="str">
        <f>Jira_RawData!M235</f>
        <v>QA</v>
      </c>
      <c r="L235" t="str">
        <f>IF(Jira_RawData!N235=0,"blank",Jira_RawData!N235)</f>
        <v>Server Configuration/Permission Issue</v>
      </c>
      <c r="M235" t="str">
        <f>IF(Jira_RawData!R235=0,"blank",Jira_RawData!R235)</f>
        <v>SPB API was not working</v>
      </c>
      <c r="N235" t="str">
        <f>IF(ISNA(VLOOKUP(B235,Comments!B:E,2,FALSE)),"",VLOOKUP(B235,Comments!B:E,2,FALSE))</f>
        <v>UAT - V - BUG</v>
      </c>
      <c r="O235" t="str">
        <f>IF(ISNA(VLOOKUP(B235,Comments!B:E,3,FALSE)),"",VLOOKUP(B235,Comments!B:E,3,FALSE))</f>
        <v>Deferred for future sprint</v>
      </c>
      <c r="P235" t="str">
        <f t="shared" ca="1" si="7"/>
        <v>35 days - 41 days</v>
      </c>
      <c r="Q235" t="str">
        <f t="shared" si="8"/>
        <v>Membership</v>
      </c>
      <c r="R235">
        <f>IF(ISNA(VLOOKUP(B235,Comments!B:E,4,FALSE)),"",VLOOKUP(B235,Comments!B:E,4,FALSE))</f>
        <v>0</v>
      </c>
    </row>
    <row r="236" spans="1:18" x14ac:dyDescent="0.25">
      <c r="A236" t="str">
        <f>Jira_RawData!A236</f>
        <v>Bug</v>
      </c>
      <c r="B236" t="str">
        <f>Jira_RawData!B236</f>
        <v>MEM-19555</v>
      </c>
      <c r="C236" t="str">
        <f>Jira_RawData!C236</f>
        <v>IA - Unable to reactivate the member commitee</v>
      </c>
      <c r="D236" t="str">
        <f>Jira_RawData!D236</f>
        <v>Pabitra Samal</v>
      </c>
      <c r="E236" t="str">
        <f>Jira_RawData!E236</f>
        <v>Pabitra Samal</v>
      </c>
      <c r="F236" t="str">
        <f>Jira_RawData!F236</f>
        <v>Closed</v>
      </c>
      <c r="G236" s="4">
        <f>Jira_RawData!K236</f>
        <v>44306.45</v>
      </c>
      <c r="H236" s="4">
        <f>Jira_RawData!G236</f>
        <v>44308.714583333334</v>
      </c>
      <c r="I236" s="10" t="str">
        <f>IF(Jira_RawData!H236=0,"blank",Jira_RawData!H236)</f>
        <v>Major</v>
      </c>
      <c r="J236" t="str">
        <f>Jira_RawData!I236</f>
        <v>High</v>
      </c>
      <c r="K236" t="str">
        <f>Jira_RawData!M236</f>
        <v>QA</v>
      </c>
      <c r="L236" t="str">
        <f>IF(Jira_RawData!N236=0,"blank",Jira_RawData!N236)</f>
        <v>Server Configuration/Permission Issue</v>
      </c>
      <c r="M236" t="str">
        <f>IF(Jira_RawData!R236=0,"blank",Jira_RawData!R236)</f>
        <v>Max memory of Database exhausted.</v>
      </c>
      <c r="N236">
        <f>IF(ISNA(VLOOKUP(B236,Comments!B:E,2,FALSE)),"",VLOOKUP(B236,Comments!B:E,2,FALSE))</f>
        <v>0</v>
      </c>
      <c r="O236" t="str">
        <f>IF(ISNA(VLOOKUP(B236,Comments!B:E,3,FALSE)),"",VLOOKUP(B236,Comments!B:E,3,FALSE))</f>
        <v>Deferred for future sprint</v>
      </c>
      <c r="P236" t="str">
        <f t="shared" ca="1" si="7"/>
        <v>35 days - 41 days</v>
      </c>
      <c r="Q236" t="str">
        <f t="shared" si="8"/>
        <v>Membership</v>
      </c>
      <c r="R236">
        <f>IF(ISNA(VLOOKUP(B236,Comments!B:E,4,FALSE)),"",VLOOKUP(B236,Comments!B:E,4,FALSE))</f>
        <v>0</v>
      </c>
    </row>
    <row r="237" spans="1:18" x14ac:dyDescent="0.25">
      <c r="A237" t="str">
        <f>Jira_RawData!A237</f>
        <v>Bug</v>
      </c>
      <c r="B237" t="str">
        <f>Jira_RawData!B237</f>
        <v>MEM-19554</v>
      </c>
      <c r="C237" t="str">
        <f>Jira_RawData!C237</f>
        <v>MEM Application - Error message "There seems to be a momentary issue. Please refresh or try again after sometime." while adding a new committee in 'Join Additional Committees' page</v>
      </c>
      <c r="D237" t="str">
        <f>Jira_RawData!D237</f>
        <v>Pabitra Samal</v>
      </c>
      <c r="E237" t="str">
        <f>Jira_RawData!E237</f>
        <v>Pabitra Samal</v>
      </c>
      <c r="F237" t="str">
        <f>Jira_RawData!F237</f>
        <v>Closed</v>
      </c>
      <c r="G237" s="4">
        <f>Jira_RawData!K237</f>
        <v>44306.44027777778</v>
      </c>
      <c r="H237" s="4">
        <f>Jira_RawData!G237</f>
        <v>44308.716666666667</v>
      </c>
      <c r="I237" s="10" t="str">
        <f>IF(Jira_RawData!H237=0,"blank",Jira_RawData!H237)</f>
        <v>Major</v>
      </c>
      <c r="J237" t="str">
        <f>Jira_RawData!I237</f>
        <v>Medium</v>
      </c>
      <c r="K237" t="str">
        <f>Jira_RawData!M237</f>
        <v>QA</v>
      </c>
      <c r="L237" t="str">
        <f>IF(Jira_RawData!N237=0,"blank",Jira_RawData!N237)</f>
        <v>Server Configuration/Permission Issue</v>
      </c>
      <c r="M237" t="str">
        <f>IF(Jira_RawData!R237=0,"blank",Jira_RawData!R237)</f>
        <v>Max memory of Database exhausted.</v>
      </c>
      <c r="N237" t="str">
        <f>IF(ISNA(VLOOKUP(B237,Comments!B:E,2,FALSE)),"",VLOOKUP(B237,Comments!B:E,2,FALSE))</f>
        <v/>
      </c>
      <c r="O237" t="str">
        <f>IF(ISNA(VLOOKUP(B237,Comments!B:E,3,FALSE)),"",VLOOKUP(B237,Comments!B:E,3,FALSE))</f>
        <v/>
      </c>
      <c r="P237" t="str">
        <f t="shared" ca="1" si="7"/>
        <v>35 days - 41 days</v>
      </c>
      <c r="Q237" t="str">
        <f t="shared" si="8"/>
        <v>Membership</v>
      </c>
      <c r="R237" t="str">
        <f>IF(ISNA(VLOOKUP(B237,Comments!B:E,4,FALSE)),"",VLOOKUP(B237,Comments!B:E,4,FALSE))</f>
        <v/>
      </c>
    </row>
    <row r="238" spans="1:18" x14ac:dyDescent="0.25">
      <c r="A238" t="str">
        <f>Jira_RawData!A238</f>
        <v>Bug</v>
      </c>
      <c r="B238" t="str">
        <f>Jira_RawData!B238</f>
        <v>MEM-19528</v>
      </c>
      <c r="C238" t="str">
        <f>Jira_RawData!C238</f>
        <v>Mem App : Unable to view Member and committee information after login to Member app.</v>
      </c>
      <c r="D238" t="str">
        <f>Jira_RawData!D238</f>
        <v>soumya.akkimardi</v>
      </c>
      <c r="E238" t="str">
        <f>Jira_RawData!E238</f>
        <v>soumya.akkimardi</v>
      </c>
      <c r="F238" t="str">
        <f>Jira_RawData!F238</f>
        <v>Closed</v>
      </c>
      <c r="G238" s="4">
        <f>Jira_RawData!K238</f>
        <v>44305.571527777778</v>
      </c>
      <c r="H238" s="4">
        <f>Jira_RawData!G238</f>
        <v>44305.713888888888</v>
      </c>
      <c r="I238" s="10" t="str">
        <f>IF(Jira_RawData!H238=0,"blank",Jira_RawData!H238)</f>
        <v>Major</v>
      </c>
      <c r="J238" t="str">
        <f>Jira_RawData!I238</f>
        <v>High</v>
      </c>
      <c r="K238" t="str">
        <f>Jira_RawData!M238</f>
        <v>QA</v>
      </c>
      <c r="L238" t="str">
        <f>IF(Jira_RawData!N238=0,"blank",Jira_RawData!N238)</f>
        <v>Server Configuration/Permission Issue</v>
      </c>
      <c r="M238" t="str">
        <f>IF(Jira_RawData!R238=0,"blank",Jira_RawData!R238)</f>
        <v>Duplicate issue-19518</v>
      </c>
      <c r="N238" t="str">
        <f>IF(ISNA(VLOOKUP(B238,Comments!B:E,2,FALSE)),"",VLOOKUP(B238,Comments!B:E,2,FALSE))</f>
        <v/>
      </c>
      <c r="O238" t="str">
        <f>IF(ISNA(VLOOKUP(B238,Comments!B:E,3,FALSE)),"",VLOOKUP(B238,Comments!B:E,3,FALSE))</f>
        <v/>
      </c>
      <c r="P238" t="str">
        <f t="shared" ca="1" si="7"/>
        <v>42 days - 48 days</v>
      </c>
      <c r="Q238" t="str">
        <f t="shared" si="8"/>
        <v>Membership</v>
      </c>
      <c r="R238" t="str">
        <f>IF(ISNA(VLOOKUP(B238,Comments!B:E,4,FALSE)),"",VLOOKUP(B238,Comments!B:E,4,FALSE))</f>
        <v/>
      </c>
    </row>
    <row r="239" spans="1:18" x14ac:dyDescent="0.25">
      <c r="A239" t="str">
        <f>Jira_RawData!A239</f>
        <v>Bug</v>
      </c>
      <c r="B239" t="str">
        <f>Jira_RawData!B239</f>
        <v>MEM-19526</v>
      </c>
      <c r="C239" t="str">
        <f>Jira_RawData!C239</f>
        <v xml:space="preserve">Internal Staff - After login the page keeps on Loading </v>
      </c>
      <c r="D239" t="str">
        <f>Jira_RawData!D239</f>
        <v>Pabitra Samal</v>
      </c>
      <c r="E239" t="str">
        <f>Jira_RawData!E239</f>
        <v>Pabitra Samal</v>
      </c>
      <c r="F239" t="str">
        <f>Jira_RawData!F239</f>
        <v>Closed</v>
      </c>
      <c r="G239" s="4">
        <f>Jira_RawData!K239</f>
        <v>44305.537499999999</v>
      </c>
      <c r="H239" s="4">
        <f>Jira_RawData!G239</f>
        <v>44313.820138888892</v>
      </c>
      <c r="I239" s="10" t="str">
        <f>IF(Jira_RawData!H239=0,"blank",Jira_RawData!H239)</f>
        <v>Major</v>
      </c>
      <c r="J239" t="str">
        <f>Jira_RawData!I239</f>
        <v>High</v>
      </c>
      <c r="K239" t="str">
        <f>Jira_RawData!M239</f>
        <v>QA</v>
      </c>
      <c r="L239" t="str">
        <f>IF(Jira_RawData!N239=0,"blank",Jira_RawData!N239)</f>
        <v>Configuration File Issue</v>
      </c>
      <c r="M239" t="str">
        <f>IF(Jira_RawData!R239=0,"blank",Jira_RawData!R239)</f>
        <v>Max memory of Database exhausted.</v>
      </c>
      <c r="N239" t="str">
        <f>IF(ISNA(VLOOKUP(B239,Comments!B:E,2,FALSE)),"",VLOOKUP(B239,Comments!B:E,2,FALSE))</f>
        <v/>
      </c>
      <c r="O239" t="str">
        <f>IF(ISNA(VLOOKUP(B239,Comments!B:E,3,FALSE)),"",VLOOKUP(B239,Comments!B:E,3,FALSE))</f>
        <v/>
      </c>
      <c r="P239" t="str">
        <f t="shared" ca="1" si="7"/>
        <v>42 days - 48 days</v>
      </c>
      <c r="Q239" t="str">
        <f t="shared" si="8"/>
        <v>Membership</v>
      </c>
      <c r="R239" t="str">
        <f>IF(ISNA(VLOOKUP(B239,Comments!B:E,4,FALSE)),"",VLOOKUP(B239,Comments!B:E,4,FALSE))</f>
        <v/>
      </c>
    </row>
    <row r="240" spans="1:18" x14ac:dyDescent="0.25">
      <c r="A240" t="str">
        <f>Jira_RawData!A240</f>
        <v>Bug</v>
      </c>
      <c r="B240" t="str">
        <f>Jira_RawData!B240</f>
        <v>MEM-19518</v>
      </c>
      <c r="C240" t="str">
        <f>Jira_RawData!C240</f>
        <v>MEM Application - Unable to login into MEM application, the system is redirecting to 'Membership Types' page</v>
      </c>
      <c r="D240" t="str">
        <f>Jira_RawData!D240</f>
        <v>Pabitra Samal</v>
      </c>
      <c r="E240" t="str">
        <f>Jira_RawData!E240</f>
        <v>Pabitra Samal</v>
      </c>
      <c r="F240" t="str">
        <f>Jira_RawData!F240</f>
        <v>Closed</v>
      </c>
      <c r="G240" s="4">
        <f>Jira_RawData!K240</f>
        <v>44305.390972222223</v>
      </c>
      <c r="H240" s="4">
        <f>Jira_RawData!G240</f>
        <v>44314.854166666664</v>
      </c>
      <c r="I240" s="10" t="str">
        <f>IF(Jira_RawData!H240=0,"blank",Jira_RawData!H240)</f>
        <v>Showstopper</v>
      </c>
      <c r="J240" t="str">
        <f>Jira_RawData!I240</f>
        <v>Medium</v>
      </c>
      <c r="K240" t="str">
        <f>Jira_RawData!M240</f>
        <v>QA</v>
      </c>
      <c r="L240" t="str">
        <f>IF(Jira_RawData!N240=0,"blank",Jira_RawData!N240)</f>
        <v>Server Configuration/Permission Issue</v>
      </c>
      <c r="M240" t="str">
        <f>IF(Jira_RawData!R240=0,"blank",Jira_RawData!R240)</f>
        <v>RNE Service was down from Infra side.</v>
      </c>
      <c r="N240" t="str">
        <f>IF(ISNA(VLOOKUP(B240,Comments!B:E,2,FALSE)),"",VLOOKUP(B240,Comments!B:E,2,FALSE))</f>
        <v>UAT  Bug - This issue is picked in sprint 5.1</v>
      </c>
      <c r="O240" t="str">
        <f>IF(ISNA(VLOOKUP(B240,Comments!B:E,3,FALSE)),"",VLOOKUP(B240,Comments!B:E,3,FALSE))</f>
        <v>Current Sprint - UAT</v>
      </c>
      <c r="P240" t="str">
        <f t="shared" ca="1" si="7"/>
        <v>42 days - 48 days</v>
      </c>
      <c r="Q240" t="str">
        <f t="shared" si="8"/>
        <v>Membership</v>
      </c>
      <c r="R240">
        <f>IF(ISNA(VLOOKUP(B240,Comments!B:E,4,FALSE)),"",VLOOKUP(B240,Comments!B:E,4,FALSE))</f>
        <v>0</v>
      </c>
    </row>
    <row r="241" spans="1:18" x14ac:dyDescent="0.25">
      <c r="A241" t="str">
        <f>Jira_RawData!A241</f>
        <v>Bug</v>
      </c>
      <c r="B241" t="str">
        <f>Jira_RawData!B241</f>
        <v>MEM-19517</v>
      </c>
      <c r="C241" t="str">
        <f>Jira_RawData!C241</f>
        <v>Internal Staff application - getting 'unknown Error occurred' message when we add members to the committee</v>
      </c>
      <c r="D241" t="str">
        <f>Jira_RawData!D241</f>
        <v>soumya.akkimardi</v>
      </c>
      <c r="E241" t="str">
        <f>Jira_RawData!E241</f>
        <v>Vijaya Durga Bonthu</v>
      </c>
      <c r="F241" t="str">
        <f>Jira_RawData!F241</f>
        <v>Closed</v>
      </c>
      <c r="G241" s="4">
        <f>Jira_RawData!K241</f>
        <v>44302.834722222222</v>
      </c>
      <c r="H241" s="4">
        <f>Jira_RawData!G241</f>
        <v>44342.956944444442</v>
      </c>
      <c r="I241" s="10" t="str">
        <f>IF(Jira_RawData!H241=0,"blank",Jira_RawData!H241)</f>
        <v>Major</v>
      </c>
      <c r="J241" t="str">
        <f>Jira_RawData!I241</f>
        <v>High</v>
      </c>
      <c r="K241">
        <f>Jira_RawData!M241</f>
        <v>0</v>
      </c>
      <c r="L241" t="str">
        <f>IF(Jira_RawData!N241=0,"blank",Jira_RawData!N241)</f>
        <v>Application Code Issue</v>
      </c>
      <c r="M241" t="str">
        <f>IF(Jira_RawData!R241=0,"blank",Jira_RawData!R241)</f>
        <v>Logic was missing on OSL layer</v>
      </c>
      <c r="N241" t="str">
        <f>IF(ISNA(VLOOKUP(B241,Comments!B:E,2,FALSE)),"",VLOOKUP(B241,Comments!B:E,2,FALSE))</f>
        <v/>
      </c>
      <c r="O241" t="str">
        <f>IF(ISNA(VLOOKUP(B241,Comments!B:E,3,FALSE)),"",VLOOKUP(B241,Comments!B:E,3,FALSE))</f>
        <v/>
      </c>
      <c r="P241" t="str">
        <f t="shared" ca="1" si="7"/>
        <v>42 days - 48 days</v>
      </c>
      <c r="Q241" t="str">
        <f t="shared" si="8"/>
        <v>Membership</v>
      </c>
      <c r="R241" t="str">
        <f>IF(ISNA(VLOOKUP(B241,Comments!B:E,4,FALSE)),"",VLOOKUP(B241,Comments!B:E,4,FALSE))</f>
        <v/>
      </c>
    </row>
    <row r="242" spans="1:18" x14ac:dyDescent="0.25">
      <c r="A242" t="str">
        <f>Jira_RawData!A242</f>
        <v>Bug</v>
      </c>
      <c r="B242" t="str">
        <f>Jira_RawData!B242</f>
        <v>MEM-19506</v>
      </c>
      <c r="C242" t="str">
        <f>Jira_RawData!C242</f>
        <v>[Invalid] - Member App - HTML text displaying in Select Non-Members list</v>
      </c>
      <c r="D242" t="str">
        <f>Jira_RawData!D242</f>
        <v>Kishore Linga</v>
      </c>
      <c r="E242" t="str">
        <f>Jira_RawData!E242</f>
        <v>Kishore Linga</v>
      </c>
      <c r="F242" t="str">
        <f>Jira_RawData!F242</f>
        <v>Closed</v>
      </c>
      <c r="G242" s="4">
        <f>Jira_RawData!K242</f>
        <v>44302.621527777781</v>
      </c>
      <c r="H242" s="4">
        <f>Jira_RawData!G242</f>
        <v>44313.540972222225</v>
      </c>
      <c r="I242" s="10" t="str">
        <f>IF(Jira_RawData!H242=0,"blank",Jira_RawData!H242)</f>
        <v>Minor</v>
      </c>
      <c r="J242" t="str">
        <f>Jira_RawData!I242</f>
        <v>Low</v>
      </c>
      <c r="K242" t="str">
        <f>Jira_RawData!M242</f>
        <v>QA</v>
      </c>
      <c r="L242" t="str">
        <f>IF(Jira_RawData!N242=0,"blank",Jira_RawData!N242)</f>
        <v>Unclear/Incorrect Requirements/Design</v>
      </c>
      <c r="M242" t="str">
        <f>IF(Jira_RawData!R242=0,"blank",Jira_RawData!R242)</f>
        <v>blank</v>
      </c>
      <c r="N242" t="str">
        <f>IF(ISNA(VLOOKUP(B242,Comments!B:E,2,FALSE)),"",VLOOKUP(B242,Comments!B:E,2,FALSE))</f>
        <v/>
      </c>
      <c r="O242" t="str">
        <f>IF(ISNA(VLOOKUP(B242,Comments!B:E,3,FALSE)),"",VLOOKUP(B242,Comments!B:E,3,FALSE))</f>
        <v/>
      </c>
      <c r="P242" t="str">
        <f t="shared" ca="1" si="7"/>
        <v>42 days - 48 days</v>
      </c>
      <c r="Q242" t="str">
        <f t="shared" si="8"/>
        <v>Membership</v>
      </c>
      <c r="R242" t="str">
        <f>IF(ISNA(VLOOKUP(B242,Comments!B:E,4,FALSE)),"",VLOOKUP(B242,Comments!B:E,4,FALSE))</f>
        <v/>
      </c>
    </row>
    <row r="243" spans="1:18" x14ac:dyDescent="0.25">
      <c r="A243" t="str">
        <f>Jira_RawData!A243</f>
        <v>Bug</v>
      </c>
      <c r="B243" t="str">
        <f>Jira_RawData!B243</f>
        <v>MEM-19498</v>
      </c>
      <c r="C243" t="str">
        <f>Jira_RawData!C243</f>
        <v>The system didn't display the audit logs when a new committee is created and when a new member is On-boarded through a manual order process</v>
      </c>
      <c r="D243">
        <f>Jira_RawData!D243</f>
        <v>0</v>
      </c>
      <c r="E243" t="str">
        <f>Jira_RawData!E243</f>
        <v>soumya.akkimardi</v>
      </c>
      <c r="F243" t="str">
        <f>Jira_RawData!F243</f>
        <v>Open</v>
      </c>
      <c r="G243" s="4">
        <f>Jira_RawData!K243</f>
        <v>44301.893055555556</v>
      </c>
      <c r="H243" s="4">
        <f>Jira_RawData!G243</f>
        <v>44343.601388888892</v>
      </c>
      <c r="I243" s="10" t="str">
        <f>IF(Jira_RawData!H243=0,"blank",Jira_RawData!H243)</f>
        <v>Moderate</v>
      </c>
      <c r="J243" t="str">
        <f>Jira_RawData!I243</f>
        <v>Medium</v>
      </c>
      <c r="K243" t="str">
        <f>Jira_RawData!M243</f>
        <v>QA</v>
      </c>
      <c r="L243" t="str">
        <f>IF(Jira_RawData!N243=0,"blank",Jira_RawData!N243)</f>
        <v>blank</v>
      </c>
      <c r="M243" t="str">
        <f>IF(Jira_RawData!R243=0,"blank",Jira_RawData!R243)</f>
        <v>blank</v>
      </c>
      <c r="N243" t="str">
        <f>IF(ISNA(VLOOKUP(B243,Comments!B:E,2,FALSE)),"",VLOOKUP(B243,Comments!B:E,2,FALSE))</f>
        <v>This issue is picked in sprint 5.1</v>
      </c>
      <c r="O243" t="str">
        <f>IF(ISNA(VLOOKUP(B243,Comments!B:E,3,FALSE)),"",VLOOKUP(B243,Comments!B:E,3,FALSE))</f>
        <v>Current Sprint</v>
      </c>
      <c r="P243" t="str">
        <f t="shared" ca="1" si="7"/>
        <v>42 days - 48 days</v>
      </c>
      <c r="Q243" t="str">
        <f t="shared" si="8"/>
        <v>Membership</v>
      </c>
      <c r="R243">
        <f>IF(ISNA(VLOOKUP(B243,Comments!B:E,4,FALSE)),"",VLOOKUP(B243,Comments!B:E,4,FALSE))</f>
        <v>0</v>
      </c>
    </row>
    <row r="244" spans="1:18" x14ac:dyDescent="0.25">
      <c r="A244" t="str">
        <f>Jira_RawData!A244</f>
        <v>Bug</v>
      </c>
      <c r="B244" t="str">
        <f>Jira_RawData!B244</f>
        <v>MEM-19494</v>
      </c>
      <c r="C244" t="str">
        <f>Jira_RawData!C244</f>
        <v>Accessibility Testing: Color contrast ratio fails for few links in Membership login page</v>
      </c>
      <c r="D244" t="str">
        <f>Jira_RawData!D244</f>
        <v>Mallikarjun Math</v>
      </c>
      <c r="E244" t="str">
        <f>Jira_RawData!E244</f>
        <v>vinay.datla</v>
      </c>
      <c r="F244" t="str">
        <f>Jira_RawData!F244</f>
        <v>Closed</v>
      </c>
      <c r="G244" s="4">
        <f>Jira_RawData!K244</f>
        <v>44301.618750000001</v>
      </c>
      <c r="H244" s="4">
        <f>Jira_RawData!G244</f>
        <v>44321.763888888891</v>
      </c>
      <c r="I244" s="10" t="str">
        <f>IF(Jira_RawData!H244=0,"blank",Jira_RawData!H244)</f>
        <v>Moderate</v>
      </c>
      <c r="J244" t="str">
        <f>Jira_RawData!I244</f>
        <v>Medium</v>
      </c>
      <c r="K244" t="str">
        <f>Jira_RawData!M244</f>
        <v>QA</v>
      </c>
      <c r="L244" t="str">
        <f>IF(Jira_RawData!N244=0,"blank",Jira_RawData!N244)</f>
        <v>Application Code Issue</v>
      </c>
      <c r="M244" t="str">
        <f>IF(Jira_RawData!R244=0,"blank",Jira_RawData!R244)</f>
        <v>blank</v>
      </c>
      <c r="N244" t="str">
        <f>IF(ISNA(VLOOKUP(B244,Comments!B:E,2,FALSE)),"",VLOOKUP(B244,Comments!B:E,2,FALSE))</f>
        <v/>
      </c>
      <c r="O244" t="str">
        <f>IF(ISNA(VLOOKUP(B244,Comments!B:E,3,FALSE)),"",VLOOKUP(B244,Comments!B:E,3,FALSE))</f>
        <v/>
      </c>
      <c r="P244" t="str">
        <f t="shared" ca="1" si="7"/>
        <v>42 days - 48 days</v>
      </c>
      <c r="Q244" t="str">
        <f t="shared" si="8"/>
        <v>Membership</v>
      </c>
      <c r="R244" t="str">
        <f>IF(ISNA(VLOOKUP(B244,Comments!B:E,4,FALSE)),"",VLOOKUP(B244,Comments!B:E,4,FALSE))</f>
        <v/>
      </c>
    </row>
    <row r="245" spans="1:18" x14ac:dyDescent="0.25">
      <c r="A245" t="str">
        <f>Jira_RawData!A245</f>
        <v>Bug</v>
      </c>
      <c r="B245" t="str">
        <f>Jira_RawData!B245</f>
        <v>MEM-19439</v>
      </c>
      <c r="C245" t="str">
        <f>Jira_RawData!C245</f>
        <v>Unable to onboard the 'Organzational' member through the manual order process, the system displayed 'Unknown error occured.' message with a red bar on top when the member click on the 'Submit' button on 'Review Details' page</v>
      </c>
      <c r="D245" t="str">
        <f>Jira_RawData!D245</f>
        <v>soumya.akkimardi</v>
      </c>
      <c r="E245" t="str">
        <f>Jira_RawData!E245</f>
        <v>soumya.akkimardi</v>
      </c>
      <c r="F245" t="str">
        <f>Jira_RawData!F245</f>
        <v>Closed</v>
      </c>
      <c r="G245" s="4">
        <f>Jira_RawData!K245</f>
        <v>44301.52847222222</v>
      </c>
      <c r="H245" s="4">
        <f>Jira_RawData!G245</f>
        <v>44308.589583333334</v>
      </c>
      <c r="I245" s="10" t="str">
        <f>IF(Jira_RawData!H245=0,"blank",Jira_RawData!H245)</f>
        <v>Major</v>
      </c>
      <c r="J245" t="str">
        <f>Jira_RawData!I245</f>
        <v>High</v>
      </c>
      <c r="K245" t="str">
        <f>Jira_RawData!M245</f>
        <v>QA</v>
      </c>
      <c r="L245" t="str">
        <f>IF(Jira_RawData!N245=0,"blank",Jira_RawData!N245)</f>
        <v>Application Code Issue</v>
      </c>
      <c r="M245" t="str">
        <f>IF(Jira_RawData!R245=0,"blank",Jira_RawData!R245)</f>
        <v>Org Rep member feature was not placed</v>
      </c>
      <c r="N245" t="str">
        <f>IF(ISNA(VLOOKUP(B245,Comments!B:E,2,FALSE)),"",VLOOKUP(B245,Comments!B:E,2,FALSE))</f>
        <v/>
      </c>
      <c r="O245" t="str">
        <f>IF(ISNA(VLOOKUP(B245,Comments!B:E,3,FALSE)),"",VLOOKUP(B245,Comments!B:E,3,FALSE))</f>
        <v/>
      </c>
      <c r="P245" t="str">
        <f t="shared" ca="1" si="7"/>
        <v>42 days - 48 days</v>
      </c>
      <c r="Q245" t="str">
        <f t="shared" si="8"/>
        <v>Membership</v>
      </c>
      <c r="R245" t="str">
        <f>IF(ISNA(VLOOKUP(B245,Comments!B:E,4,FALSE)),"",VLOOKUP(B245,Comments!B:E,4,FALSE))</f>
        <v/>
      </c>
    </row>
    <row r="246" spans="1:18" x14ac:dyDescent="0.25">
      <c r="A246" t="str">
        <f>Jira_RawData!A246</f>
        <v>Bug</v>
      </c>
      <c r="B246" t="str">
        <f>Jira_RawData!B246</f>
        <v>MEM-19426</v>
      </c>
      <c r="C246" t="str">
        <f>Jira_RawData!C246</f>
        <v>Regression-API-Report Service API's are not working, getting BadGateWay response</v>
      </c>
      <c r="D246" t="str">
        <f>Jira_RawData!D246</f>
        <v>Sai Kumar Kodipetla</v>
      </c>
      <c r="E246" t="str">
        <f>Jira_RawData!E246</f>
        <v>Sai Kumar Kodipetla</v>
      </c>
      <c r="F246" t="str">
        <f>Jira_RawData!F246</f>
        <v>Closed</v>
      </c>
      <c r="G246" s="4">
        <f>Jira_RawData!K246</f>
        <v>44301.410416666666</v>
      </c>
      <c r="H246" s="4">
        <f>Jira_RawData!G246</f>
        <v>44301.743055555555</v>
      </c>
      <c r="I246" s="10" t="str">
        <f>IF(Jira_RawData!H246=0,"blank",Jira_RawData!H246)</f>
        <v>Major</v>
      </c>
      <c r="J246" t="str">
        <f>Jira_RawData!I246</f>
        <v>High</v>
      </c>
      <c r="K246" t="str">
        <f>Jira_RawData!M246</f>
        <v>QA</v>
      </c>
      <c r="L246" t="str">
        <f>IF(Jira_RawData!N246=0,"blank",Jira_RawData!N246)</f>
        <v>Server Configuration/Permission Issue</v>
      </c>
      <c r="M246" t="str">
        <f>IF(Jira_RawData!R246=0,"blank",Jira_RawData!R246)</f>
        <v>Node issue in Infra</v>
      </c>
      <c r="N246" t="str">
        <f>IF(ISNA(VLOOKUP(B246,Comments!B:E,2,FALSE)),"",VLOOKUP(B246,Comments!B:E,2,FALSE))</f>
        <v>UAT - V - BUG</v>
      </c>
      <c r="O246" t="str">
        <f>IF(ISNA(VLOOKUP(B246,Comments!B:E,3,FALSE)),"",VLOOKUP(B246,Comments!B:E,3,FALSE))</f>
        <v>Done - UAT</v>
      </c>
      <c r="P246" t="str">
        <f t="shared" ca="1" si="7"/>
        <v>42 days - 48 days</v>
      </c>
      <c r="Q246" t="str">
        <f t="shared" si="8"/>
        <v>Membership</v>
      </c>
      <c r="R246">
        <f>IF(ISNA(VLOOKUP(B246,Comments!B:E,4,FALSE)),"",VLOOKUP(B246,Comments!B:E,4,FALSE))</f>
        <v>0</v>
      </c>
    </row>
    <row r="247" spans="1:18" x14ac:dyDescent="0.25">
      <c r="A247" t="str">
        <f>Jira_RawData!A247</f>
        <v>Bug</v>
      </c>
      <c r="B247" t="str">
        <f>Jira_RawData!B247</f>
        <v>MEM-19425</v>
      </c>
      <c r="C247" t="str">
        <f>Jira_RawData!C247</f>
        <v>MemberShip Application shows "The Site can't be reached" - Intermittent</v>
      </c>
      <c r="D247" t="str">
        <f>Jira_RawData!D247</f>
        <v>Kishore Linga</v>
      </c>
      <c r="E247" t="str">
        <f>Jira_RawData!E247</f>
        <v>Kishore Linga</v>
      </c>
      <c r="F247" t="str">
        <f>Jira_RawData!F247</f>
        <v>Closed</v>
      </c>
      <c r="G247" s="4">
        <f>Jira_RawData!K247</f>
        <v>44301.404861111114</v>
      </c>
      <c r="H247" s="4">
        <f>Jira_RawData!G247</f>
        <v>44319.936111111114</v>
      </c>
      <c r="I247" s="10" t="str">
        <f>IF(Jira_RawData!H247=0,"blank",Jira_RawData!H247)</f>
        <v>Major</v>
      </c>
      <c r="J247" t="str">
        <f>Jira_RawData!I247</f>
        <v>Critical</v>
      </c>
      <c r="K247" t="str">
        <f>Jira_RawData!M247</f>
        <v>QA</v>
      </c>
      <c r="L247" t="str">
        <f>IF(Jira_RawData!N247=0,"blank",Jira_RawData!N247)</f>
        <v>Server Configuration/Permission Issue</v>
      </c>
      <c r="M247" t="str">
        <f>IF(Jira_RawData!R247=0,"blank",Jira_RawData!R247)</f>
        <v>blank</v>
      </c>
      <c r="N247" t="str">
        <f>IF(ISNA(VLOOKUP(B247,Comments!B:E,2,FALSE)),"",VLOOKUP(B247,Comments!B:E,2,FALSE))</f>
        <v/>
      </c>
      <c r="O247" t="str">
        <f>IF(ISNA(VLOOKUP(B247,Comments!B:E,3,FALSE)),"",VLOOKUP(B247,Comments!B:E,3,FALSE))</f>
        <v/>
      </c>
      <c r="P247" t="str">
        <f t="shared" ca="1" si="7"/>
        <v>42 days - 48 days</v>
      </c>
      <c r="Q247" t="str">
        <f t="shared" si="8"/>
        <v>Membership</v>
      </c>
      <c r="R247" t="str">
        <f>IF(ISNA(VLOOKUP(B247,Comments!B:E,4,FALSE)),"",VLOOKUP(B247,Comments!B:E,4,FALSE))</f>
        <v/>
      </c>
    </row>
    <row r="248" spans="1:18" x14ac:dyDescent="0.25">
      <c r="A248" t="str">
        <f>Jira_RawData!A248</f>
        <v>Bug</v>
      </c>
      <c r="B248" t="str">
        <f>Jira_RawData!B248</f>
        <v>MEM-19396</v>
      </c>
      <c r="C248" t="str">
        <f>Jira_RawData!C248</f>
        <v>UI : Block Schedule : Member facing / Working Schedule Report is shown in the block schedule page, page extended showing the report on the same page.</v>
      </c>
      <c r="D248" t="str">
        <f>Jira_RawData!D248</f>
        <v>Siddhartha Mutyala</v>
      </c>
      <c r="E248" t="str">
        <f>Jira_RawData!E248</f>
        <v>Siddhartha Mutyala</v>
      </c>
      <c r="F248" t="str">
        <f>Jira_RawData!F248</f>
        <v>Closed</v>
      </c>
      <c r="G248" s="4">
        <f>Jira_RawData!K248</f>
        <v>44300.511111111111</v>
      </c>
      <c r="H248" s="4">
        <f>Jira_RawData!G248</f>
        <v>44300.786805555559</v>
      </c>
      <c r="I248" s="10" t="str">
        <f>IF(Jira_RawData!H248=0,"blank",Jira_RawData!H248)</f>
        <v>Major</v>
      </c>
      <c r="J248" t="str">
        <f>Jira_RawData!I248</f>
        <v>High</v>
      </c>
      <c r="K248" t="str">
        <f>Jira_RawData!M248</f>
        <v>QA</v>
      </c>
      <c r="L248" t="str">
        <f>IF(Jira_RawData!N248=0,"blank",Jira_RawData!N248)</f>
        <v>Browser Issue</v>
      </c>
      <c r="M248" t="str">
        <f>IF(Jira_RawData!R248=0,"blank",Jira_RawData!R248)</f>
        <v>When popup was not allowed</v>
      </c>
      <c r="N248" t="str">
        <f>IF(ISNA(VLOOKUP(B248,Comments!B:E,2,FALSE)),"",VLOOKUP(B248,Comments!B:E,2,FALSE))</f>
        <v/>
      </c>
      <c r="O248" t="str">
        <f>IF(ISNA(VLOOKUP(B248,Comments!B:E,3,FALSE)),"",VLOOKUP(B248,Comments!B:E,3,FALSE))</f>
        <v/>
      </c>
      <c r="P248" t="str">
        <f t="shared" ca="1" si="7"/>
        <v>42 days - 48 days</v>
      </c>
      <c r="Q248" t="str">
        <f t="shared" si="8"/>
        <v>Membership</v>
      </c>
      <c r="R248" t="str">
        <f>IF(ISNA(VLOOKUP(B248,Comments!B:E,4,FALSE)),"",VLOOKUP(B248,Comments!B:E,4,FALSE))</f>
        <v/>
      </c>
    </row>
    <row r="249" spans="1:18" x14ac:dyDescent="0.25">
      <c r="A249" t="str">
        <f>Jira_RawData!A249</f>
        <v>Bug</v>
      </c>
      <c r="B249" t="str">
        <f>Jira_RawData!B249</f>
        <v>MEM-19362</v>
      </c>
      <c r="C249" t="str">
        <f>Jira_RawData!C249</f>
        <v>Membership Reinstatement - The member account status is not updated to active when member choose a volume from 'Select Your Member Benefit'</v>
      </c>
      <c r="D249" t="str">
        <f>Jira_RawData!D249</f>
        <v>soumya.akkimardi</v>
      </c>
      <c r="E249" t="str">
        <f>Jira_RawData!E249</f>
        <v>soumya.akkimardi</v>
      </c>
      <c r="F249" t="str">
        <f>Jira_RawData!F249</f>
        <v>Closed</v>
      </c>
      <c r="G249" s="4">
        <f>Jira_RawData!K249</f>
        <v>44298.879861111112</v>
      </c>
      <c r="H249" s="4">
        <f>Jira_RawData!G249</f>
        <v>44300.827777777777</v>
      </c>
      <c r="I249" s="10" t="str">
        <f>IF(Jira_RawData!H249=0,"blank",Jira_RawData!H249)</f>
        <v>Major</v>
      </c>
      <c r="J249" t="str">
        <f>Jira_RawData!I249</f>
        <v>High</v>
      </c>
      <c r="K249" t="str">
        <f>Jira_RawData!M249</f>
        <v>QA</v>
      </c>
      <c r="L249" t="str">
        <f>IF(Jira_RawData!N249=0,"blank",Jira_RawData!N249)</f>
        <v>Application Code Issue</v>
      </c>
      <c r="M249" t="str">
        <f>IF(Jira_RawData!R249=0,"blank",Jira_RawData!R249)</f>
        <v>Volume Stock was not accepted</v>
      </c>
      <c r="N249" t="str">
        <f>IF(ISNA(VLOOKUP(B249,Comments!B:E,2,FALSE)),"",VLOOKUP(B249,Comments!B:E,2,FALSE))</f>
        <v/>
      </c>
      <c r="O249" t="str">
        <f>IF(ISNA(VLOOKUP(B249,Comments!B:E,3,FALSE)),"",VLOOKUP(B249,Comments!B:E,3,FALSE))</f>
        <v/>
      </c>
      <c r="P249" t="str">
        <f t="shared" ca="1" si="7"/>
        <v>49 days - 55 days</v>
      </c>
      <c r="Q249" t="str">
        <f t="shared" si="8"/>
        <v>Membership</v>
      </c>
      <c r="R249" t="str">
        <f>IF(ISNA(VLOOKUP(B249,Comments!B:E,4,FALSE)),"",VLOOKUP(B249,Comments!B:E,4,FALSE))</f>
        <v/>
      </c>
    </row>
    <row r="250" spans="1:18" x14ac:dyDescent="0.25">
      <c r="A250" t="str">
        <f>Jira_RawData!A250</f>
        <v>Bug</v>
      </c>
      <c r="B250" t="str">
        <f>Jira_RawData!B250</f>
        <v>MEM-19336</v>
      </c>
      <c r="C250" t="str">
        <f>Jira_RawData!C250</f>
        <v xml:space="preserve">API-Getting 500 internal server error response for Save Attendee </v>
      </c>
      <c r="D250" t="str">
        <f>Jira_RawData!D250</f>
        <v>Sai Kumar Kodipetla</v>
      </c>
      <c r="E250" t="str">
        <f>Jira_RawData!E250</f>
        <v>Sai Kumar Kodipetla</v>
      </c>
      <c r="F250" t="str">
        <f>Jira_RawData!F250</f>
        <v>Closed</v>
      </c>
      <c r="G250" s="4">
        <f>Jira_RawData!K250</f>
        <v>44298.67291666667</v>
      </c>
      <c r="H250" s="4">
        <f>Jira_RawData!G250</f>
        <v>44328.665972222225</v>
      </c>
      <c r="I250" s="10" t="str">
        <f>IF(Jira_RawData!H250=0,"blank",Jira_RawData!H250)</f>
        <v>blank</v>
      </c>
      <c r="J250" t="str">
        <f>Jira_RawData!I250</f>
        <v>Medium</v>
      </c>
      <c r="K250" t="str">
        <f>Jira_RawData!M250</f>
        <v>QA</v>
      </c>
      <c r="L250" t="str">
        <f>IF(Jira_RawData!N250=0,"blank",Jira_RawData!N250)</f>
        <v>Application Code Issue</v>
      </c>
      <c r="M250" t="str">
        <f>IF(Jira_RawData!R250=0,"blank",Jira_RawData!R250)</f>
        <v>There was one end point which was causing the problem</v>
      </c>
      <c r="N250" t="str">
        <f>IF(ISNA(VLOOKUP(B250,Comments!B:E,2,FALSE)),"",VLOOKUP(B250,Comments!B:E,2,FALSE))</f>
        <v/>
      </c>
      <c r="O250" t="str">
        <f>IF(ISNA(VLOOKUP(B250,Comments!B:E,3,FALSE)),"",VLOOKUP(B250,Comments!B:E,3,FALSE))</f>
        <v/>
      </c>
      <c r="P250" t="str">
        <f t="shared" ca="1" si="7"/>
        <v>49 days - 55 days</v>
      </c>
      <c r="Q250" t="str">
        <f t="shared" si="8"/>
        <v>Membership</v>
      </c>
      <c r="R250" t="str">
        <f>IF(ISNA(VLOOKUP(B250,Comments!B:E,4,FALSE)),"",VLOOKUP(B250,Comments!B:E,4,FALSE))</f>
        <v/>
      </c>
    </row>
    <row r="251" spans="1:18" x14ac:dyDescent="0.25">
      <c r="A251" t="str">
        <f>Jira_RawData!A251</f>
        <v>Bug</v>
      </c>
      <c r="B251" t="str">
        <f>Jira_RawData!B251</f>
        <v>MEM-19325</v>
      </c>
      <c r="C251" t="str">
        <f>Jira_RawData!C251</f>
        <v xml:space="preserve">Membership Invoice or Receipt - Unable to fetch 'Membership Fee' information on clicking 'Get Data' Button </v>
      </c>
      <c r="D251" t="str">
        <f>Jira_RawData!D251</f>
        <v>Pabitra Samal</v>
      </c>
      <c r="E251" t="str">
        <f>Jira_RawData!E251</f>
        <v>Pabitra Samal</v>
      </c>
      <c r="F251" t="str">
        <f>Jira_RawData!F251</f>
        <v>Closed</v>
      </c>
      <c r="G251" s="4">
        <f>Jira_RawData!K251</f>
        <v>44298.607638888891</v>
      </c>
      <c r="H251" s="4">
        <f>Jira_RawData!G251</f>
        <v>44300.827777777777</v>
      </c>
      <c r="I251" s="10" t="str">
        <f>IF(Jira_RawData!H251=0,"blank",Jira_RawData!H251)</f>
        <v>Moderate</v>
      </c>
      <c r="J251" t="str">
        <f>Jira_RawData!I251</f>
        <v>Medium</v>
      </c>
      <c r="K251" t="str">
        <f>Jira_RawData!M251</f>
        <v>QA</v>
      </c>
      <c r="L251" t="str">
        <f>IF(Jira_RawData!N251=0,"blank",Jira_RawData!N251)</f>
        <v>Configuration File Issue</v>
      </c>
      <c r="M251" t="str">
        <f>IF(Jira_RawData!R251=0,"blank",Jira_RawData!R251)</f>
        <v>Config key missing</v>
      </c>
      <c r="N251" t="str">
        <f>IF(ISNA(VLOOKUP(B251,Comments!B:E,2,FALSE)),"",VLOOKUP(B251,Comments!B:E,2,FALSE))</f>
        <v/>
      </c>
      <c r="O251" t="str">
        <f>IF(ISNA(VLOOKUP(B251,Comments!B:E,3,FALSE)),"",VLOOKUP(B251,Comments!B:E,3,FALSE))</f>
        <v/>
      </c>
      <c r="P251" t="str">
        <f t="shared" ca="1" si="7"/>
        <v>49 days - 55 days</v>
      </c>
      <c r="Q251" t="str">
        <f t="shared" si="8"/>
        <v>Membership</v>
      </c>
      <c r="R251" t="str">
        <f>IF(ISNA(VLOOKUP(B251,Comments!B:E,4,FALSE)),"",VLOOKUP(B251,Comments!B:E,4,FALSE))</f>
        <v/>
      </c>
    </row>
    <row r="252" spans="1:18" x14ac:dyDescent="0.25">
      <c r="A252" t="str">
        <f>Jira_RawData!A252</f>
        <v>Bug</v>
      </c>
      <c r="B252" t="str">
        <f>Jira_RawData!B252</f>
        <v>MEM-19324</v>
      </c>
      <c r="C252" t="str">
        <f>Jira_RawData!C252</f>
        <v>Accessibility Testing: Agendas, Minutes and Closing Reports Tracker page and virtual meetings page contains duplicate ID's.</v>
      </c>
      <c r="D252" t="str">
        <f>Jira_RawData!D252</f>
        <v>vinay.datla</v>
      </c>
      <c r="E252" t="str">
        <f>Jira_RawData!E252</f>
        <v>vinay.datla</v>
      </c>
      <c r="F252" t="str">
        <f>Jira_RawData!F252</f>
        <v>Closed</v>
      </c>
      <c r="G252" s="4">
        <f>Jira_RawData!K252</f>
        <v>44298.549305555556</v>
      </c>
      <c r="H252" s="4">
        <f>Jira_RawData!G252</f>
        <v>44306.625694444447</v>
      </c>
      <c r="I252" s="10" t="str">
        <f>IF(Jira_RawData!H252=0,"blank",Jira_RawData!H252)</f>
        <v>Moderate</v>
      </c>
      <c r="J252" t="str">
        <f>Jira_RawData!I252</f>
        <v>Medium</v>
      </c>
      <c r="K252" t="str">
        <f>Jira_RawData!M252</f>
        <v>QA</v>
      </c>
      <c r="L252" t="str">
        <f>IF(Jira_RawData!N252=0,"blank",Jira_RawData!N252)</f>
        <v>Application Code Issue</v>
      </c>
      <c r="M252" t="str">
        <f>IF(Jira_RawData!R252=0,"blank",Jira_RawData!R252)</f>
        <v>id was added in library and got copied</v>
      </c>
      <c r="N252" t="str">
        <f>IF(ISNA(VLOOKUP(B252,Comments!B:E,2,FALSE)),"",VLOOKUP(B252,Comments!B:E,2,FALSE))</f>
        <v/>
      </c>
      <c r="O252" t="str">
        <f>IF(ISNA(VLOOKUP(B252,Comments!B:E,3,FALSE)),"",VLOOKUP(B252,Comments!B:E,3,FALSE))</f>
        <v/>
      </c>
      <c r="P252" t="str">
        <f t="shared" ca="1" si="7"/>
        <v>49 days - 55 days</v>
      </c>
      <c r="Q252" t="str">
        <f t="shared" si="8"/>
        <v>Membership</v>
      </c>
      <c r="R252" t="str">
        <f>IF(ISNA(VLOOKUP(B252,Comments!B:E,4,FALSE)),"",VLOOKUP(B252,Comments!B:E,4,FALSE))</f>
        <v/>
      </c>
    </row>
    <row r="253" spans="1:18" x14ac:dyDescent="0.25">
      <c r="A253" t="str">
        <f>Jira_RawData!A253</f>
        <v>Bug</v>
      </c>
      <c r="B253" t="str">
        <f>Jira_RawData!B253</f>
        <v>MEM-19318</v>
      </c>
      <c r="C253" t="str">
        <f>Jira_RawData!C253</f>
        <v>API :  Getting 200 Response instead of 404 Not found Error when Invalid request passed for Max Last Modified</v>
      </c>
      <c r="D253" t="str">
        <f>Jira_RawData!D253</f>
        <v>Sai Kumar Kodipetla</v>
      </c>
      <c r="E253" t="str">
        <f>Jira_RawData!E253</f>
        <v>Sai Kumar Kodipetla</v>
      </c>
      <c r="F253" t="str">
        <f>Jira_RawData!F253</f>
        <v>Closed</v>
      </c>
      <c r="G253" s="4">
        <f>Jira_RawData!K253</f>
        <v>44298.457638888889</v>
      </c>
      <c r="H253" s="4">
        <f>Jira_RawData!G253</f>
        <v>44300.479166666664</v>
      </c>
      <c r="I253" s="10" t="str">
        <f>IF(Jira_RawData!H253=0,"blank",Jira_RawData!H253)</f>
        <v>Moderate</v>
      </c>
      <c r="J253" t="str">
        <f>Jira_RawData!I253</f>
        <v>Medium</v>
      </c>
      <c r="K253" t="str">
        <f>Jira_RawData!M253</f>
        <v>QA</v>
      </c>
      <c r="L253" t="str">
        <f>IF(Jira_RawData!N253=0,"blank",Jira_RawData!N253)</f>
        <v>Network Issue</v>
      </c>
      <c r="M253" t="str">
        <f>IF(Jira_RawData!R253=0,"blank",Jira_RawData!R253)</f>
        <v>blank</v>
      </c>
      <c r="N253" t="str">
        <f>IF(ISNA(VLOOKUP(B253,Comments!B:E,2,FALSE)),"",VLOOKUP(B253,Comments!B:E,2,FALSE))</f>
        <v/>
      </c>
      <c r="O253" t="str">
        <f>IF(ISNA(VLOOKUP(B253,Comments!B:E,3,FALSE)),"",VLOOKUP(B253,Comments!B:E,3,FALSE))</f>
        <v/>
      </c>
      <c r="P253" t="str">
        <f t="shared" ca="1" si="7"/>
        <v>49 days - 55 days</v>
      </c>
      <c r="Q253" t="str">
        <f t="shared" si="8"/>
        <v>Membership</v>
      </c>
      <c r="R253" t="str">
        <f>IF(ISNA(VLOOKUP(B253,Comments!B:E,4,FALSE)),"",VLOOKUP(B253,Comments!B:E,4,FALSE))</f>
        <v/>
      </c>
    </row>
    <row r="254" spans="1:18" x14ac:dyDescent="0.25">
      <c r="A254" t="str">
        <f>Jira_RawData!A254</f>
        <v>Bug</v>
      </c>
      <c r="B254" t="str">
        <f>Jira_RawData!B254</f>
        <v>MEM-19298</v>
      </c>
      <c r="C254" t="str">
        <f>Jira_RawData!C254</f>
        <v>Accessibility Testing: Issues with side navigation links in meetings &amp; Symposia page.</v>
      </c>
      <c r="D254" t="str">
        <f>Jira_RawData!D254</f>
        <v>vinay.datla</v>
      </c>
      <c r="E254" t="str">
        <f>Jira_RawData!E254</f>
        <v>vinay.datla</v>
      </c>
      <c r="F254" t="str">
        <f>Jira_RawData!F254</f>
        <v>Closed</v>
      </c>
      <c r="G254" s="4">
        <f>Jira_RawData!K254</f>
        <v>44295.709027777775</v>
      </c>
      <c r="H254" s="4">
        <f>Jira_RawData!G254</f>
        <v>44314.932638888888</v>
      </c>
      <c r="I254" s="10" t="str">
        <f>IF(Jira_RawData!H254=0,"blank",Jira_RawData!H254)</f>
        <v>Moderate</v>
      </c>
      <c r="J254" t="str">
        <f>Jira_RawData!I254</f>
        <v>Medium</v>
      </c>
      <c r="K254" t="str">
        <f>Jira_RawData!M254</f>
        <v>QA</v>
      </c>
      <c r="L254" t="str">
        <f>IF(Jira_RawData!N254=0,"blank",Jira_RawData!N254)</f>
        <v>Application Code Issue</v>
      </c>
      <c r="M254" t="str">
        <f>IF(Jira_RawData!R254=0,"blank",Jira_RawData!R254)</f>
        <v xml:space="preserve">Specbuilder URL was not clear </v>
      </c>
      <c r="N254" t="str">
        <f>IF(ISNA(VLOOKUP(B254,Comments!B:E,2,FALSE)),"",VLOOKUP(B254,Comments!B:E,2,FALSE))</f>
        <v/>
      </c>
      <c r="O254" t="str">
        <f>IF(ISNA(VLOOKUP(B254,Comments!B:E,3,FALSE)),"",VLOOKUP(B254,Comments!B:E,3,FALSE))</f>
        <v/>
      </c>
      <c r="P254" t="str">
        <f t="shared" ca="1" si="7"/>
        <v>49 days - 55 days</v>
      </c>
      <c r="Q254" t="str">
        <f t="shared" si="8"/>
        <v>Membership</v>
      </c>
      <c r="R254" t="str">
        <f>IF(ISNA(VLOOKUP(B254,Comments!B:E,4,FALSE)),"",VLOOKUP(B254,Comments!B:E,4,FALSE))</f>
        <v/>
      </c>
    </row>
    <row r="255" spans="1:18" x14ac:dyDescent="0.25">
      <c r="A255" t="str">
        <f>Jira_RawData!A255</f>
        <v>Bug</v>
      </c>
      <c r="B255" t="str">
        <f>Jira_RawData!B255</f>
        <v>MEM-19277</v>
      </c>
      <c r="C255" t="str">
        <f>Jira_RawData!C255</f>
        <v>UI : Line Schedule : Meeting Room details are NOT displayed for PDF format when compared with Excel</v>
      </c>
      <c r="D255" t="str">
        <f>Jira_RawData!D255</f>
        <v>Siddhartha Mutyala</v>
      </c>
      <c r="E255" t="str">
        <f>Jira_RawData!E255</f>
        <v>Siddhartha Mutyala</v>
      </c>
      <c r="F255" t="str">
        <f>Jira_RawData!F255</f>
        <v>Closed</v>
      </c>
      <c r="G255" s="4">
        <f>Jira_RawData!K255</f>
        <v>44295.654166666667</v>
      </c>
      <c r="H255" s="4">
        <f>Jira_RawData!G255</f>
        <v>44300.78125</v>
      </c>
      <c r="I255" s="10" t="str">
        <f>IF(Jira_RawData!H255=0,"blank",Jira_RawData!H255)</f>
        <v>Major</v>
      </c>
      <c r="J255" t="str">
        <f>Jira_RawData!I255</f>
        <v>High</v>
      </c>
      <c r="K255" t="str">
        <f>Jira_RawData!M255</f>
        <v>QA</v>
      </c>
      <c r="L255" t="str">
        <f>IF(Jira_RawData!N255=0,"blank",Jira_RawData!N255)</f>
        <v>Application Code Issue</v>
      </c>
      <c r="M255" t="str">
        <f>IF(Jira_RawData!R255=0,"blank",Jira_RawData!R255)</f>
        <v>blank</v>
      </c>
      <c r="N255" t="str">
        <f>IF(ISNA(VLOOKUP(B255,Comments!B:E,2,FALSE)),"",VLOOKUP(B255,Comments!B:E,2,FALSE))</f>
        <v/>
      </c>
      <c r="O255" t="str">
        <f>IF(ISNA(VLOOKUP(B255,Comments!B:E,3,FALSE)),"",VLOOKUP(B255,Comments!B:E,3,FALSE))</f>
        <v/>
      </c>
      <c r="P255" t="str">
        <f t="shared" ca="1" si="7"/>
        <v>49 days - 55 days</v>
      </c>
      <c r="Q255" t="str">
        <f t="shared" si="8"/>
        <v>Membership</v>
      </c>
      <c r="R255" t="str">
        <f>IF(ISNA(VLOOKUP(B255,Comments!B:E,4,FALSE)),"",VLOOKUP(B255,Comments!B:E,4,FALSE))</f>
        <v/>
      </c>
    </row>
    <row r="256" spans="1:18" x14ac:dyDescent="0.25">
      <c r="A256" t="str">
        <f>Jira_RawData!A256</f>
        <v>Bug</v>
      </c>
      <c r="B256" t="str">
        <f>Jira_RawData!B256</f>
        <v>MEM-19274</v>
      </c>
      <c r="C256" t="str">
        <f>Jira_RawData!C256</f>
        <v>UI : Line Schedule : Long Header title's is overlapping the line schedule report logo.</v>
      </c>
      <c r="D256" t="str">
        <f>Jira_RawData!D256</f>
        <v>Siddhartha Mutyala</v>
      </c>
      <c r="E256" t="str">
        <f>Jira_RawData!E256</f>
        <v>Siddhartha Mutyala</v>
      </c>
      <c r="F256" t="str">
        <f>Jira_RawData!F256</f>
        <v>Closed</v>
      </c>
      <c r="G256" s="4">
        <f>Jira_RawData!K256</f>
        <v>44295.578472222223</v>
      </c>
      <c r="H256" s="4">
        <f>Jira_RawData!G256</f>
        <v>44300.780555555553</v>
      </c>
      <c r="I256" s="10" t="str">
        <f>IF(Jira_RawData!H256=0,"blank",Jira_RawData!H256)</f>
        <v>Moderate</v>
      </c>
      <c r="J256" t="str">
        <f>Jira_RawData!I256</f>
        <v>Low</v>
      </c>
      <c r="K256" t="str">
        <f>Jira_RawData!M256</f>
        <v>QA</v>
      </c>
      <c r="L256" t="str">
        <f>IF(Jira_RawData!N256=0,"blank",Jira_RawData!N256)</f>
        <v>Application Code Issue</v>
      </c>
      <c r="M256" t="str">
        <f>IF(Jira_RawData!R256=0,"blank",Jira_RawData!R256)</f>
        <v>blank</v>
      </c>
      <c r="N256" t="str">
        <f>IF(ISNA(VLOOKUP(B256,Comments!B:E,2,FALSE)),"",VLOOKUP(B256,Comments!B:E,2,FALSE))</f>
        <v>This issue is picked in sprint 5.1</v>
      </c>
      <c r="O256" t="str">
        <f>IF(ISNA(VLOOKUP(B256,Comments!B:E,3,FALSE)),"",VLOOKUP(B256,Comments!B:E,3,FALSE))</f>
        <v>Current Sprint - NFR - Accessibility</v>
      </c>
      <c r="P256" t="str">
        <f t="shared" ca="1" si="7"/>
        <v>49 days - 55 days</v>
      </c>
      <c r="Q256" t="str">
        <f t="shared" si="8"/>
        <v>Membership</v>
      </c>
      <c r="R256">
        <f>IF(ISNA(VLOOKUP(B256,Comments!B:E,4,FALSE)),"",VLOOKUP(B256,Comments!B:E,4,FALSE))</f>
        <v>0</v>
      </c>
    </row>
    <row r="257" spans="1:18" x14ac:dyDescent="0.25">
      <c r="A257" t="str">
        <f>Jira_RawData!A257</f>
        <v>Bug</v>
      </c>
      <c r="B257" t="str">
        <f>Jira_RawData!B257</f>
        <v>MEM-19273</v>
      </c>
      <c r="C257" t="str">
        <f>Jira_RawData!C257</f>
        <v>UI : Line Schedule : In PDF, Records should display the Order by  Start Date / DAY.</v>
      </c>
      <c r="D257" t="str">
        <f>Jira_RawData!D257</f>
        <v>Siddhartha Mutyala</v>
      </c>
      <c r="E257" t="str">
        <f>Jira_RawData!E257</f>
        <v>Siddhartha Mutyala</v>
      </c>
      <c r="F257" t="str">
        <f>Jira_RawData!F257</f>
        <v>Closed</v>
      </c>
      <c r="G257" s="4">
        <f>Jira_RawData!K257</f>
        <v>44295.567361111112</v>
      </c>
      <c r="H257" s="4">
        <f>Jira_RawData!G257</f>
        <v>44300.780555555553</v>
      </c>
      <c r="I257" s="10" t="str">
        <f>IF(Jira_RawData!H257=0,"blank",Jira_RawData!H257)</f>
        <v>Major</v>
      </c>
      <c r="J257" t="str">
        <f>Jira_RawData!I257</f>
        <v>High</v>
      </c>
      <c r="K257" t="str">
        <f>Jira_RawData!M257</f>
        <v>QA</v>
      </c>
      <c r="L257" t="str">
        <f>IF(Jira_RawData!N257=0,"blank",Jira_RawData!N257)</f>
        <v>Unclear/Incorrect Requirements/Design</v>
      </c>
      <c r="M257" t="str">
        <f>IF(Jira_RawData!R257=0,"blank",Jira_RawData!R257)</f>
        <v>blank</v>
      </c>
      <c r="N257" t="str">
        <f>IF(ISNA(VLOOKUP(B257,Comments!B:E,2,FALSE)),"",VLOOKUP(B257,Comments!B:E,2,FALSE))</f>
        <v/>
      </c>
      <c r="O257" t="str">
        <f>IF(ISNA(VLOOKUP(B257,Comments!B:E,3,FALSE)),"",VLOOKUP(B257,Comments!B:E,3,FALSE))</f>
        <v/>
      </c>
      <c r="P257" t="str">
        <f t="shared" ca="1" si="7"/>
        <v>49 days - 55 days</v>
      </c>
      <c r="Q257" t="str">
        <f t="shared" si="8"/>
        <v>Membership</v>
      </c>
      <c r="R257" t="str">
        <f>IF(ISNA(VLOOKUP(B257,Comments!B:E,4,FALSE)),"",VLOOKUP(B257,Comments!B:E,4,FALSE))</f>
        <v/>
      </c>
    </row>
    <row r="258" spans="1:18" x14ac:dyDescent="0.25">
      <c r="A258" t="str">
        <f>Jira_RawData!A258</f>
        <v>Bug</v>
      </c>
      <c r="B258" t="str">
        <f>Jira_RawData!B258</f>
        <v>MEM-19255</v>
      </c>
      <c r="C258" t="str">
        <f>Jira_RawData!C258</f>
        <v>MEM Application - Unable to login into MEM application, the system is redirecting to 'Membership Types' page</v>
      </c>
      <c r="D258" t="str">
        <f>Jira_RawData!D258</f>
        <v>Pabitra Samal</v>
      </c>
      <c r="E258" t="str">
        <f>Jira_RawData!E258</f>
        <v>Pabitra Samal</v>
      </c>
      <c r="F258" t="str">
        <f>Jira_RawData!F258</f>
        <v>Closed</v>
      </c>
      <c r="G258" s="4">
        <f>Jira_RawData!K258</f>
        <v>44295.4</v>
      </c>
      <c r="H258" s="4">
        <f>Jira_RawData!G258</f>
        <v>44300.82708333333</v>
      </c>
      <c r="I258" s="10" t="str">
        <f>IF(Jira_RawData!H258=0,"blank",Jira_RawData!H258)</f>
        <v>Major</v>
      </c>
      <c r="J258" t="str">
        <f>Jira_RawData!I258</f>
        <v>High</v>
      </c>
      <c r="K258" t="str">
        <f>Jira_RawData!M258</f>
        <v>QA</v>
      </c>
      <c r="L258" t="str">
        <f>IF(Jira_RawData!N258=0,"blank",Jira_RawData!N258)</f>
        <v>Server Configuration/Permission Issue</v>
      </c>
      <c r="M258" t="str">
        <f>IF(Jira_RawData!R258=0,"blank",Jira_RawData!R258)</f>
        <v xml:space="preserve">Not deployment is done to fix this issue in the QA environment. This might be the cause of the intermittent infra issue. </v>
      </c>
      <c r="N258" t="str">
        <f>IF(ISNA(VLOOKUP(B258,Comments!B:E,2,FALSE)),"",VLOOKUP(B258,Comments!B:E,2,FALSE))</f>
        <v/>
      </c>
      <c r="O258" t="str">
        <f>IF(ISNA(VLOOKUP(B258,Comments!B:E,3,FALSE)),"",VLOOKUP(B258,Comments!B:E,3,FALSE))</f>
        <v/>
      </c>
      <c r="P258" t="str">
        <f t="shared" ca="1" si="7"/>
        <v>49 days - 55 days</v>
      </c>
      <c r="Q258" t="str">
        <f t="shared" si="8"/>
        <v>Membership</v>
      </c>
      <c r="R258" t="str">
        <f>IF(ISNA(VLOOKUP(B258,Comments!B:E,4,FALSE)),"",VLOOKUP(B258,Comments!B:E,4,FALSE))</f>
        <v/>
      </c>
    </row>
    <row r="259" spans="1:18" x14ac:dyDescent="0.25">
      <c r="A259" t="str">
        <f>Jira_RawData!A259</f>
        <v>Bug</v>
      </c>
      <c r="B259" t="str">
        <f>Jira_RawData!B259</f>
        <v>MEM-19254</v>
      </c>
      <c r="C259" t="str">
        <f>Jira_RawData!C259</f>
        <v>Accessibility Testing: Color contrast ratio fails for few elements in  meetings &amp; symposia and virtual Meetings page.</v>
      </c>
      <c r="D259" t="str">
        <f>Jira_RawData!D259</f>
        <v>vinay.datla</v>
      </c>
      <c r="E259" t="str">
        <f>Jira_RawData!E259</f>
        <v>vinay.datla</v>
      </c>
      <c r="F259" t="str">
        <f>Jira_RawData!F259</f>
        <v>Closed</v>
      </c>
      <c r="G259" s="4">
        <f>Jira_RawData!K259</f>
        <v>44294.918055555558</v>
      </c>
      <c r="H259" s="4">
        <f>Jira_RawData!G259</f>
        <v>44314.539583333331</v>
      </c>
      <c r="I259" s="10" t="str">
        <f>IF(Jira_RawData!H259=0,"blank",Jira_RawData!H259)</f>
        <v>Minor</v>
      </c>
      <c r="J259" t="str">
        <f>Jira_RawData!I259</f>
        <v>Low</v>
      </c>
      <c r="K259" t="str">
        <f>Jira_RawData!M259</f>
        <v>QA</v>
      </c>
      <c r="L259" t="str">
        <f>IF(Jira_RawData!N259=0,"blank",Jira_RawData!N259)</f>
        <v>Unclear/Incorrect Requirements/Design</v>
      </c>
      <c r="M259" t="str">
        <f>IF(Jira_RawData!R259=0,"blank",Jira_RawData!R259)</f>
        <v xml:space="preserve">pattern library issue </v>
      </c>
      <c r="N259" t="str">
        <f>IF(ISNA(VLOOKUP(B259,Comments!B:E,2,FALSE)),"",VLOOKUP(B259,Comments!B:E,2,FALSE))</f>
        <v/>
      </c>
      <c r="O259" t="str">
        <f>IF(ISNA(VLOOKUP(B259,Comments!B:E,3,FALSE)),"",VLOOKUP(B259,Comments!B:E,3,FALSE))</f>
        <v/>
      </c>
      <c r="P259" t="str">
        <f t="shared" ref="P259:P322" ca="1" si="9">IF(_xlfn.DAYS(TODAY(),G259)&lt;7,"00 days - 07 days",IF(_xlfn.DAYS(TODAY(),G259)&lt;14,"07 days - 13 days",IF(_xlfn.DAYS(TODAY(),G259)&lt;21,"14 days - 20 days",IF(_xlfn.DAYS(TODAY(),G259)&lt;28,"21 days - 27 days",IF(_xlfn.DAYS(TODAY(),G259)&lt;35,"28 days - 34 days",IF(_xlfn.DAYS(TODAY(),G259)&lt;42,"35 days - 41 days",IF(_xlfn.DAYS(TODAY(),G259)&lt;49,"42 days - 48 days",IF(_xlfn.DAYS(TODAY(),G259)&lt;56,"49 days - 55 days",IF(_xlfn.DAYS(TODAY(),G259)&lt;63,"56 days - 62 days","GT 62 days")))))))))</f>
        <v>49 days - 55 days</v>
      </c>
      <c r="Q259" t="str">
        <f t="shared" ref="Q259:Q322" si="10">IF(LEFT(B259,3)="MIG","Migration",IF(LEFT(B259,3)="MEM","Membership","Core"))</f>
        <v>Membership</v>
      </c>
      <c r="R259" t="str">
        <f>IF(ISNA(VLOOKUP(B259,Comments!B:E,4,FALSE)),"",VLOOKUP(B259,Comments!B:E,4,FALSE))</f>
        <v/>
      </c>
    </row>
    <row r="260" spans="1:18" x14ac:dyDescent="0.25">
      <c r="A260" t="str">
        <f>Jira_RawData!A260</f>
        <v>Bug</v>
      </c>
      <c r="B260" t="str">
        <f>Jira_RawData!B260</f>
        <v>MEM-19217</v>
      </c>
      <c r="C260" t="str">
        <f>Jira_RawData!C260</f>
        <v>UI : Line Schedule : Selected Report Type is displayed twice after clicking on Generate Report</v>
      </c>
      <c r="D260" t="str">
        <f>Jira_RawData!D260</f>
        <v>Siddhartha Mutyala</v>
      </c>
      <c r="E260" t="str">
        <f>Jira_RawData!E260</f>
        <v>Siddhartha Mutyala</v>
      </c>
      <c r="F260" t="str">
        <f>Jira_RawData!F260</f>
        <v>Closed</v>
      </c>
      <c r="G260" s="4">
        <f>Jira_RawData!K260</f>
        <v>44293.710416666669</v>
      </c>
      <c r="H260" s="4">
        <f>Jira_RawData!G260</f>
        <v>44300.477083333331</v>
      </c>
      <c r="I260" s="10" t="str">
        <f>IF(Jira_RawData!H260=0,"blank",Jira_RawData!H260)</f>
        <v>Moderate</v>
      </c>
      <c r="J260" t="str">
        <f>Jira_RawData!I260</f>
        <v>Medium</v>
      </c>
      <c r="K260" t="str">
        <f>Jira_RawData!M260</f>
        <v>QA</v>
      </c>
      <c r="L260" t="str">
        <f>IF(Jira_RawData!N260=0,"blank",Jira_RawData!N260)</f>
        <v>Browser Issue</v>
      </c>
      <c r="M260" t="str">
        <f>IF(Jira_RawData!R260=0,"blank",Jira_RawData!R260)</f>
        <v>blank</v>
      </c>
      <c r="N260" t="str">
        <f>IF(ISNA(VLOOKUP(B260,Comments!B:E,2,FALSE)),"",VLOOKUP(B260,Comments!B:E,2,FALSE))</f>
        <v/>
      </c>
      <c r="O260" t="str">
        <f>IF(ISNA(VLOOKUP(B260,Comments!B:E,3,FALSE)),"",VLOOKUP(B260,Comments!B:E,3,FALSE))</f>
        <v/>
      </c>
      <c r="P260" t="str">
        <f t="shared" ca="1" si="9"/>
        <v>49 days - 55 days</v>
      </c>
      <c r="Q260" t="str">
        <f t="shared" si="10"/>
        <v>Membership</v>
      </c>
      <c r="R260" t="str">
        <f>IF(ISNA(VLOOKUP(B260,Comments!B:E,4,FALSE)),"",VLOOKUP(B260,Comments!B:E,4,FALSE))</f>
        <v/>
      </c>
    </row>
    <row r="261" spans="1:18" x14ac:dyDescent="0.25">
      <c r="A261" t="str">
        <f>Jira_RawData!A261</f>
        <v>Bug</v>
      </c>
      <c r="B261" t="str">
        <f>Jira_RawData!B261</f>
        <v>MEM-19216</v>
      </c>
      <c r="C261" t="str">
        <f>Jira_RawData!C261</f>
        <v>UI : Line Schedule : Events are NOT properly displayed when viewed.</v>
      </c>
      <c r="D261" t="str">
        <f>Jira_RawData!D261</f>
        <v>Siddhartha Mutyala</v>
      </c>
      <c r="E261" t="str">
        <f>Jira_RawData!E261</f>
        <v>Siddhartha Mutyala</v>
      </c>
      <c r="F261" t="str">
        <f>Jira_RawData!F261</f>
        <v>Closed</v>
      </c>
      <c r="G261" s="4">
        <f>Jira_RawData!K261</f>
        <v>44293.704861111109</v>
      </c>
      <c r="H261" s="4">
        <f>Jira_RawData!G261</f>
        <v>44300.779861111114</v>
      </c>
      <c r="I261" s="10" t="str">
        <f>IF(Jira_RawData!H261=0,"blank",Jira_RawData!H261)</f>
        <v>Moderate</v>
      </c>
      <c r="J261" t="str">
        <f>Jira_RawData!I261</f>
        <v>Medium</v>
      </c>
      <c r="K261" t="str">
        <f>Jira_RawData!M261</f>
        <v>QA</v>
      </c>
      <c r="L261" t="str">
        <f>IF(Jira_RawData!N261=0,"blank",Jira_RawData!N261)</f>
        <v>Application Code Issue</v>
      </c>
      <c r="M261" t="str">
        <f>IF(Jira_RawData!R261=0,"blank",Jira_RawData!R261)</f>
        <v>blank</v>
      </c>
      <c r="N261" t="str">
        <f>IF(ISNA(VLOOKUP(B261,Comments!B:E,2,FALSE)),"",VLOOKUP(B261,Comments!B:E,2,FALSE))</f>
        <v/>
      </c>
      <c r="O261" t="str">
        <f>IF(ISNA(VLOOKUP(B261,Comments!B:E,3,FALSE)),"",VLOOKUP(B261,Comments!B:E,3,FALSE))</f>
        <v/>
      </c>
      <c r="P261" t="str">
        <f t="shared" ca="1" si="9"/>
        <v>49 days - 55 days</v>
      </c>
      <c r="Q261" t="str">
        <f t="shared" si="10"/>
        <v>Membership</v>
      </c>
      <c r="R261" t="str">
        <f>IF(ISNA(VLOOKUP(B261,Comments!B:E,4,FALSE)),"",VLOOKUP(B261,Comments!B:E,4,FALSE))</f>
        <v/>
      </c>
    </row>
    <row r="262" spans="1:18" x14ac:dyDescent="0.25">
      <c r="A262" t="str">
        <f>Jira_RawData!A262</f>
        <v>Bug</v>
      </c>
      <c r="B262" t="str">
        <f>Jira_RawData!B262</f>
        <v>MEM-19206</v>
      </c>
      <c r="C262" t="str">
        <f>Jira_RawData!C262</f>
        <v>Reinstate Informational Member - The 'Organization Name' is not prepopulated in step1 Informational form page</v>
      </c>
      <c r="D262" t="str">
        <f>Jira_RawData!D262</f>
        <v>soumya.akkimardi</v>
      </c>
      <c r="E262" t="str">
        <f>Jira_RawData!E262</f>
        <v>soumya.akkimardi</v>
      </c>
      <c r="F262" t="str">
        <f>Jira_RawData!F262</f>
        <v>Closed</v>
      </c>
      <c r="G262" s="4">
        <f>Jira_RawData!K262</f>
        <v>44293.636111111111</v>
      </c>
      <c r="H262" s="4">
        <f>Jira_RawData!G262</f>
        <v>44300.82708333333</v>
      </c>
      <c r="I262" s="10" t="str">
        <f>IF(Jira_RawData!H262=0,"blank",Jira_RawData!H262)</f>
        <v>Moderate</v>
      </c>
      <c r="J262" t="str">
        <f>Jira_RawData!I262</f>
        <v>Medium</v>
      </c>
      <c r="K262" t="str">
        <f>Jira_RawData!M262</f>
        <v>QA</v>
      </c>
      <c r="L262" t="str">
        <f>IF(Jira_RawData!N262=0,"blank",Jira_RawData!N262)</f>
        <v>Application Code Issue</v>
      </c>
      <c r="M262" t="str">
        <f>IF(Jira_RawData!R262=0,"blank",Jira_RawData!R262)</f>
        <v>Pre-population was not working</v>
      </c>
      <c r="N262" t="str">
        <f>IF(ISNA(VLOOKUP(B262,Comments!B:E,2,FALSE)),"",VLOOKUP(B262,Comments!B:E,2,FALSE))</f>
        <v/>
      </c>
      <c r="O262" t="str">
        <f>IF(ISNA(VLOOKUP(B262,Comments!B:E,3,FALSE)),"",VLOOKUP(B262,Comments!B:E,3,FALSE))</f>
        <v/>
      </c>
      <c r="P262" t="str">
        <f t="shared" ca="1" si="9"/>
        <v>49 days - 55 days</v>
      </c>
      <c r="Q262" t="str">
        <f t="shared" si="10"/>
        <v>Membership</v>
      </c>
      <c r="R262" t="str">
        <f>IF(ISNA(VLOOKUP(B262,Comments!B:E,4,FALSE)),"",VLOOKUP(B262,Comments!B:E,4,FALSE))</f>
        <v/>
      </c>
    </row>
    <row r="263" spans="1:18" x14ac:dyDescent="0.25">
      <c r="A263" t="str">
        <f>Jira_RawData!A263</f>
        <v>Bug</v>
      </c>
      <c r="B263" t="str">
        <f>Jira_RawData!B263</f>
        <v>MEM-19205</v>
      </c>
      <c r="C263" t="str">
        <f>Jira_RawData!C263</f>
        <v xml:space="preserve">UAT_3/24/2021-UAT VII- Stage-IA - Manual order - MEM ORG  </v>
      </c>
      <c r="D263" t="str">
        <f>Jira_RawData!D263</f>
        <v>srinivas Yellamilli</v>
      </c>
      <c r="E263" t="str">
        <f>Jira_RawData!E263</f>
        <v>srinivas Yellamilli</v>
      </c>
      <c r="F263" t="str">
        <f>Jira_RawData!F263</f>
        <v>Closed</v>
      </c>
      <c r="G263" s="4">
        <f>Jira_RawData!K263</f>
        <v>44293.603472222225</v>
      </c>
      <c r="H263" s="4">
        <f>Jira_RawData!G263</f>
        <v>44335.006249999999</v>
      </c>
      <c r="I263" s="10" t="str">
        <f>IF(Jira_RawData!H263=0,"blank",Jira_RawData!H263)</f>
        <v>Moderate</v>
      </c>
      <c r="J263" t="str">
        <f>Jira_RawData!I263</f>
        <v>Medium</v>
      </c>
      <c r="K263" t="str">
        <f>Jira_RawData!M263</f>
        <v>Staging</v>
      </c>
      <c r="L263" t="str">
        <f>IF(Jira_RawData!N263=0,"blank",Jira_RawData!N263)</f>
        <v>Unclear/Incorrect Requirements/Design</v>
      </c>
      <c r="M263" t="str">
        <f>IF(Jira_RawData!R263=0,"blank",Jira_RawData!R263)</f>
        <v>blank</v>
      </c>
      <c r="N263" t="str">
        <f>IF(ISNA(VLOOKUP(B263,Comments!B:E,2,FALSE)),"",VLOOKUP(B263,Comments!B:E,2,FALSE))</f>
        <v/>
      </c>
      <c r="O263" t="str">
        <f>IF(ISNA(VLOOKUP(B263,Comments!B:E,3,FALSE)),"",VLOOKUP(B263,Comments!B:E,3,FALSE))</f>
        <v/>
      </c>
      <c r="P263" t="str">
        <f t="shared" ca="1" si="9"/>
        <v>49 days - 55 days</v>
      </c>
      <c r="Q263" t="str">
        <f t="shared" si="10"/>
        <v>Membership</v>
      </c>
      <c r="R263" t="str">
        <f>IF(ISNA(VLOOKUP(B263,Comments!B:E,4,FALSE)),"",VLOOKUP(B263,Comments!B:E,4,FALSE))</f>
        <v/>
      </c>
    </row>
    <row r="264" spans="1:18" x14ac:dyDescent="0.25">
      <c r="A264" t="str">
        <f>Jira_RawData!A264</f>
        <v>Bug</v>
      </c>
      <c r="B264" t="str">
        <f>Jira_RawData!B264</f>
        <v>MEM-19204</v>
      </c>
      <c r="C264" t="str">
        <f>Jira_RawData!C264</f>
        <v xml:space="preserve">[Invalid] UAT_3/24/2021-UAT VII- Stage-IA - Manual order - MEM ORG  </v>
      </c>
      <c r="D264" t="str">
        <f>Jira_RawData!D264</f>
        <v>Lisa Sementa</v>
      </c>
      <c r="E264" t="str">
        <f>Jira_RawData!E264</f>
        <v>srinivas Yellamilli</v>
      </c>
      <c r="F264" t="str">
        <f>Jira_RawData!F264</f>
        <v>Closed</v>
      </c>
      <c r="G264" s="4">
        <f>Jira_RawData!K264</f>
        <v>44293.598611111112</v>
      </c>
      <c r="H264" s="4">
        <f>Jira_RawData!G264</f>
        <v>44313.540972222225</v>
      </c>
      <c r="I264" s="10" t="str">
        <f>IF(Jira_RawData!H264=0,"blank",Jira_RawData!H264)</f>
        <v>Moderate</v>
      </c>
      <c r="J264" t="str">
        <f>Jira_RawData!I264</f>
        <v>Medium</v>
      </c>
      <c r="K264" t="str">
        <f>Jira_RawData!M264</f>
        <v>Staging</v>
      </c>
      <c r="L264" t="str">
        <f>IF(Jira_RawData!N264=0,"blank",Jira_RawData!N264)</f>
        <v>Unclear/Incorrect Requirements/Design</v>
      </c>
      <c r="M264" t="str">
        <f>IF(Jira_RawData!R264=0,"blank",Jira_RawData!R264)</f>
        <v>Invalid</v>
      </c>
      <c r="N264" t="str">
        <f>IF(ISNA(VLOOKUP(B264,Comments!B:E,2,FALSE)),"",VLOOKUP(B264,Comments!B:E,2,FALSE))</f>
        <v/>
      </c>
      <c r="O264" t="str">
        <f>IF(ISNA(VLOOKUP(B264,Comments!B:E,3,FALSE)),"",VLOOKUP(B264,Comments!B:E,3,FALSE))</f>
        <v/>
      </c>
      <c r="P264" t="str">
        <f t="shared" ca="1" si="9"/>
        <v>49 days - 55 days</v>
      </c>
      <c r="Q264" t="str">
        <f t="shared" si="10"/>
        <v>Membership</v>
      </c>
      <c r="R264" t="str">
        <f>IF(ISNA(VLOOKUP(B264,Comments!B:E,4,FALSE)),"",VLOOKUP(B264,Comments!B:E,4,FALSE))</f>
        <v/>
      </c>
    </row>
    <row r="265" spans="1:18" x14ac:dyDescent="0.25">
      <c r="A265" t="str">
        <f>Jira_RawData!A265</f>
        <v>Bug</v>
      </c>
      <c r="B265" t="str">
        <f>Jira_RawData!B265</f>
        <v>MEM-19190</v>
      </c>
      <c r="C265" t="str">
        <f>Jira_RawData!C265</f>
        <v>Invite a Professor - Getting unknown error while saving the data</v>
      </c>
      <c r="D265" t="str">
        <f>Jira_RawData!D265</f>
        <v>Kishore Linga</v>
      </c>
      <c r="E265" t="str">
        <f>Jira_RawData!E265</f>
        <v>Kishore Linga</v>
      </c>
      <c r="F265" t="str">
        <f>Jira_RawData!F265</f>
        <v>Closed</v>
      </c>
      <c r="G265" s="4">
        <f>Jira_RawData!K265</f>
        <v>44293.453472222223</v>
      </c>
      <c r="H265" s="4">
        <f>Jira_RawData!G265</f>
        <v>44295.408333333333</v>
      </c>
      <c r="I265" s="10" t="str">
        <f>IF(Jira_RawData!H265=0,"blank",Jira_RawData!H265)</f>
        <v>Showstopper</v>
      </c>
      <c r="J265" t="str">
        <f>Jira_RawData!I265</f>
        <v>High</v>
      </c>
      <c r="K265" t="str">
        <f>Jira_RawData!M265</f>
        <v>QA</v>
      </c>
      <c r="L265" t="str">
        <f>IF(Jira_RawData!N265=0,"blank",Jira_RawData!N265)</f>
        <v>Unclear/Incorrect Requirements/Design</v>
      </c>
      <c r="M265" t="str">
        <f>IF(Jira_RawData!R265=0,"blank",Jira_RawData!R265)</f>
        <v>blank</v>
      </c>
      <c r="N265" t="str">
        <f>IF(ISNA(VLOOKUP(B265,Comments!B:E,2,FALSE)),"",VLOOKUP(B265,Comments!B:E,2,FALSE))</f>
        <v/>
      </c>
      <c r="O265" t="str">
        <f>IF(ISNA(VLOOKUP(B265,Comments!B:E,3,FALSE)),"",VLOOKUP(B265,Comments!B:E,3,FALSE))</f>
        <v/>
      </c>
      <c r="P265" t="str">
        <f t="shared" ca="1" si="9"/>
        <v>49 days - 55 days</v>
      </c>
      <c r="Q265" t="str">
        <f t="shared" si="10"/>
        <v>Membership</v>
      </c>
      <c r="R265" t="str">
        <f>IF(ISNA(VLOOKUP(B265,Comments!B:E,4,FALSE)),"",VLOOKUP(B265,Comments!B:E,4,FALSE))</f>
        <v/>
      </c>
    </row>
    <row r="266" spans="1:18" x14ac:dyDescent="0.25">
      <c r="A266" t="str">
        <f>Jira_RawData!A266</f>
        <v>Bug</v>
      </c>
      <c r="B266" t="str">
        <f>Jira_RawData!B266</f>
        <v>MEM-19189</v>
      </c>
      <c r="C266" t="str">
        <f>Jira_RawData!C266</f>
        <v xml:space="preserve">Membership Report - Unable to fetch member information on clicking GetData Button </v>
      </c>
      <c r="D266" t="str">
        <f>Jira_RawData!D266</f>
        <v>Pabitra Samal</v>
      </c>
      <c r="E266" t="str">
        <f>Jira_RawData!E266</f>
        <v>Pabitra Samal</v>
      </c>
      <c r="F266" t="str">
        <f>Jira_RawData!F266</f>
        <v>Closed</v>
      </c>
      <c r="G266" s="4">
        <f>Jira_RawData!K266</f>
        <v>44293.413888888892</v>
      </c>
      <c r="H266" s="4">
        <f>Jira_RawData!G266</f>
        <v>44300.82708333333</v>
      </c>
      <c r="I266" s="10" t="str">
        <f>IF(Jira_RawData!H266=0,"blank",Jira_RawData!H266)</f>
        <v>Major</v>
      </c>
      <c r="J266" t="str">
        <f>Jira_RawData!I266</f>
        <v>Medium</v>
      </c>
      <c r="K266" t="str">
        <f>Jira_RawData!M266</f>
        <v>QA</v>
      </c>
      <c r="L266" t="str">
        <f>IF(Jira_RawData!N266=0,"blank",Jira_RawData!N266)</f>
        <v>Application Code Issue</v>
      </c>
      <c r="M266" t="str">
        <f>IF(Jira_RawData!R266=0,"blank",Jira_RawData!R266)</f>
        <v>Code Fixed</v>
      </c>
      <c r="N266" t="str">
        <f>IF(ISNA(VLOOKUP(B266,Comments!B:E,2,FALSE)),"",VLOOKUP(B266,Comments!B:E,2,FALSE))</f>
        <v/>
      </c>
      <c r="O266" t="str">
        <f>IF(ISNA(VLOOKUP(B266,Comments!B:E,3,FALSE)),"",VLOOKUP(B266,Comments!B:E,3,FALSE))</f>
        <v/>
      </c>
      <c r="P266" t="str">
        <f t="shared" ca="1" si="9"/>
        <v>49 days - 55 days</v>
      </c>
      <c r="Q266" t="str">
        <f t="shared" si="10"/>
        <v>Membership</v>
      </c>
      <c r="R266" t="str">
        <f>IF(ISNA(VLOOKUP(B266,Comments!B:E,4,FALSE)),"",VLOOKUP(B266,Comments!B:E,4,FALSE))</f>
        <v/>
      </c>
    </row>
    <row r="267" spans="1:18" x14ac:dyDescent="0.25">
      <c r="A267" t="str">
        <f>Jira_RawData!A267</f>
        <v>Bug</v>
      </c>
      <c r="B267" t="str">
        <f>Jira_RawData!B267</f>
        <v>MEM-19184</v>
      </c>
      <c r="C267" t="str">
        <f>Jira_RawData!C267</f>
        <v>UAT_3/24/2021-UAT VII- Stage- Plan Online Mtg(Step 2)</v>
      </c>
      <c r="D267" t="str">
        <f>Jira_RawData!D267</f>
        <v>srinivas Yellamilli</v>
      </c>
      <c r="E267" t="str">
        <f>Jira_RawData!E267</f>
        <v>srinivas Yellamilli</v>
      </c>
      <c r="F267" t="str">
        <f>Jira_RawData!F267</f>
        <v>Closed</v>
      </c>
      <c r="G267" s="4">
        <f>Jira_RawData!K267</f>
        <v>44292.93472222222</v>
      </c>
      <c r="H267" s="4">
        <f>Jira_RawData!G267</f>
        <v>44314.768055555556</v>
      </c>
      <c r="I267" s="10" t="str">
        <f>IF(Jira_RawData!H267=0,"blank",Jira_RawData!H267)</f>
        <v>Moderate</v>
      </c>
      <c r="J267" t="str">
        <f>Jira_RawData!I267</f>
        <v>Medium</v>
      </c>
      <c r="K267" t="str">
        <f>Jira_RawData!M267</f>
        <v>Staging</v>
      </c>
      <c r="L267" t="str">
        <f>IF(Jira_RawData!N267=0,"blank",Jira_RawData!N267)</f>
        <v>Application Code Issue</v>
      </c>
      <c r="M267" t="str">
        <f>IF(Jira_RawData!R267=0,"blank",Jira_RawData!R267)</f>
        <v>Design code issue</v>
      </c>
      <c r="N267" t="str">
        <f>IF(ISNA(VLOOKUP(B267,Comments!B:E,2,FALSE)),"",VLOOKUP(B267,Comments!B:E,2,FALSE))</f>
        <v/>
      </c>
      <c r="O267" t="str">
        <f>IF(ISNA(VLOOKUP(B267,Comments!B:E,3,FALSE)),"",VLOOKUP(B267,Comments!B:E,3,FALSE))</f>
        <v/>
      </c>
      <c r="P267" t="str">
        <f t="shared" ca="1" si="9"/>
        <v>49 days - 55 days</v>
      </c>
      <c r="Q267" t="str">
        <f t="shared" si="10"/>
        <v>Membership</v>
      </c>
      <c r="R267" t="str">
        <f>IF(ISNA(VLOOKUP(B267,Comments!B:E,4,FALSE)),"",VLOOKUP(B267,Comments!B:E,4,FALSE))</f>
        <v/>
      </c>
    </row>
    <row r="268" spans="1:18" x14ac:dyDescent="0.25">
      <c r="A268" t="str">
        <f>Jira_RawData!A268</f>
        <v>Bug</v>
      </c>
      <c r="B268" t="str">
        <f>Jira_RawData!B268</f>
        <v>MEM-19162</v>
      </c>
      <c r="C268" t="str">
        <f>Jira_RawData!C268</f>
        <v>UAT_3/24/2021-UAT VII [IMPROVEMENT]- Stage-Plan Online Mtg(Step 3 for adding members from roster)</v>
      </c>
      <c r="D268" t="str">
        <f>Jira_RawData!D268</f>
        <v>Niyati kumari</v>
      </c>
      <c r="E268" t="str">
        <f>Jira_RawData!E268</f>
        <v>srinivas Yellamilli</v>
      </c>
      <c r="F268" t="str">
        <f>Jira_RawData!F268</f>
        <v>Closed</v>
      </c>
      <c r="G268" s="4">
        <f>Jira_RawData!K268</f>
        <v>44292.704861111109</v>
      </c>
      <c r="H268" s="4">
        <f>Jira_RawData!G268</f>
        <v>44335.006249999999</v>
      </c>
      <c r="I268" s="10" t="str">
        <f>IF(Jira_RawData!H268=0,"blank",Jira_RawData!H268)</f>
        <v>Minor</v>
      </c>
      <c r="J268" t="str">
        <f>Jira_RawData!I268</f>
        <v>Low</v>
      </c>
      <c r="K268" t="str">
        <f>Jira_RawData!M268</f>
        <v>Staging</v>
      </c>
      <c r="L268" t="str">
        <f>IF(Jira_RawData!N268=0,"blank",Jira_RawData!N268)</f>
        <v>Unclear/Incorrect Requirements/Design</v>
      </c>
      <c r="M268" t="str">
        <f>IF(Jira_RawData!R268=0,"blank",Jira_RawData!R268)</f>
        <v>blank</v>
      </c>
      <c r="N268" t="str">
        <f>IF(ISNA(VLOOKUP(B268,Comments!B:E,2,FALSE)),"",VLOOKUP(B268,Comments!B:E,2,FALSE))</f>
        <v/>
      </c>
      <c r="O268" t="str">
        <f>IF(ISNA(VLOOKUP(B268,Comments!B:E,3,FALSE)),"",VLOOKUP(B268,Comments!B:E,3,FALSE))</f>
        <v/>
      </c>
      <c r="P268" t="str">
        <f t="shared" ca="1" si="9"/>
        <v>49 days - 55 days</v>
      </c>
      <c r="Q268" t="str">
        <f t="shared" si="10"/>
        <v>Membership</v>
      </c>
      <c r="R268" t="str">
        <f>IF(ISNA(VLOOKUP(B268,Comments!B:E,4,FALSE)),"",VLOOKUP(B268,Comments!B:E,4,FALSE))</f>
        <v/>
      </c>
    </row>
    <row r="269" spans="1:18" x14ac:dyDescent="0.25">
      <c r="A269" t="str">
        <f>Jira_RawData!A269</f>
        <v>Bug</v>
      </c>
      <c r="B269" t="str">
        <f>Jira_RawData!B269</f>
        <v>MEM-19158</v>
      </c>
      <c r="C269" t="str">
        <f>Jira_RawData!C269</f>
        <v>Roster Maintenance - Roster application page is buffering and system didn't display roster application</v>
      </c>
      <c r="D269" t="str">
        <f>Jira_RawData!D269</f>
        <v>Pabitra Samal</v>
      </c>
      <c r="E269" t="str">
        <f>Jira_RawData!E269</f>
        <v>Pabitra Samal</v>
      </c>
      <c r="F269" t="str">
        <f>Jira_RawData!F269</f>
        <v>Closed</v>
      </c>
      <c r="G269" s="4">
        <f>Jira_RawData!K269</f>
        <v>44292.609722222223</v>
      </c>
      <c r="H269" s="4">
        <f>Jira_RawData!G269</f>
        <v>44300.82708333333</v>
      </c>
      <c r="I269" s="10" t="str">
        <f>IF(Jira_RawData!H269=0,"blank",Jira_RawData!H269)</f>
        <v>Major</v>
      </c>
      <c r="J269" t="str">
        <f>Jira_RawData!I269</f>
        <v>Medium</v>
      </c>
      <c r="K269" t="str">
        <f>Jira_RawData!M269</f>
        <v>QA</v>
      </c>
      <c r="L269" t="str">
        <f>IF(Jira_RawData!N269=0,"blank",Jira_RawData!N269)</f>
        <v>Server Configuration/Permission Issue</v>
      </c>
      <c r="M269" t="str">
        <f>IF(Jira_RawData!R269=0,"blank",Jira_RawData!R269)</f>
        <v xml:space="preserve">Infra team Restarted RM - Nginx Pod </v>
      </c>
      <c r="N269" t="str">
        <f>IF(ISNA(VLOOKUP(B269,Comments!B:E,2,FALSE)),"",VLOOKUP(B269,Comments!B:E,2,FALSE))</f>
        <v/>
      </c>
      <c r="O269" t="str">
        <f>IF(ISNA(VLOOKUP(B269,Comments!B:E,3,FALSE)),"",VLOOKUP(B269,Comments!B:E,3,FALSE))</f>
        <v/>
      </c>
      <c r="P269" t="str">
        <f t="shared" ca="1" si="9"/>
        <v>49 days - 55 days</v>
      </c>
      <c r="Q269" t="str">
        <f t="shared" si="10"/>
        <v>Membership</v>
      </c>
      <c r="R269" t="str">
        <f>IF(ISNA(VLOOKUP(B269,Comments!B:E,4,FALSE)),"",VLOOKUP(B269,Comments!B:E,4,FALSE))</f>
        <v/>
      </c>
    </row>
    <row r="270" spans="1:18" x14ac:dyDescent="0.25">
      <c r="A270" t="str">
        <f>Jira_RawData!A270</f>
        <v>Bug</v>
      </c>
      <c r="B270" t="str">
        <f>Jira_RawData!B270</f>
        <v>MEM-19157</v>
      </c>
      <c r="C270" t="str">
        <f>Jira_RawData!C270</f>
        <v>The system displayed a blank page when a member clicks on the “No" Button for the ‘Reinstate Membership’ confirmation pop up</v>
      </c>
      <c r="D270" t="str">
        <f>Jira_RawData!D270</f>
        <v>Pabitra Samal</v>
      </c>
      <c r="E270" t="str">
        <f>Jira_RawData!E270</f>
        <v>Pabitra Samal</v>
      </c>
      <c r="F270" t="str">
        <f>Jira_RawData!F270</f>
        <v>Closed</v>
      </c>
      <c r="G270" s="4">
        <f>Jira_RawData!K270</f>
        <v>44292.602083333331</v>
      </c>
      <c r="H270" s="4">
        <f>Jira_RawData!G270</f>
        <v>44300.826388888891</v>
      </c>
      <c r="I270" s="10" t="str">
        <f>IF(Jira_RawData!H270=0,"blank",Jira_RawData!H270)</f>
        <v>Major</v>
      </c>
      <c r="J270" t="str">
        <f>Jira_RawData!I270</f>
        <v>Medium</v>
      </c>
      <c r="K270" t="str">
        <f>Jira_RawData!M270</f>
        <v>QA</v>
      </c>
      <c r="L270" t="str">
        <f>IF(Jira_RawData!N270=0,"blank",Jira_RawData!N270)</f>
        <v>Application Code Issue</v>
      </c>
      <c r="M270" t="str">
        <f>IF(Jira_RawData!R270=0,"blank",Jira_RawData!R270)</f>
        <v>Impacted due to Informational Reinstate flow</v>
      </c>
      <c r="N270" t="str">
        <f>IF(ISNA(VLOOKUP(B270,Comments!B:E,2,FALSE)),"",VLOOKUP(B270,Comments!B:E,2,FALSE))</f>
        <v/>
      </c>
      <c r="O270" t="str">
        <f>IF(ISNA(VLOOKUP(B270,Comments!B:E,3,FALSE)),"",VLOOKUP(B270,Comments!B:E,3,FALSE))</f>
        <v/>
      </c>
      <c r="P270" t="str">
        <f t="shared" ca="1" si="9"/>
        <v>49 days - 55 days</v>
      </c>
      <c r="Q270" t="str">
        <f t="shared" si="10"/>
        <v>Membership</v>
      </c>
      <c r="R270" t="str">
        <f>IF(ISNA(VLOOKUP(B270,Comments!B:E,4,FALSE)),"",VLOOKUP(B270,Comments!B:E,4,FALSE))</f>
        <v/>
      </c>
    </row>
    <row r="271" spans="1:18" x14ac:dyDescent="0.25">
      <c r="A271" t="str">
        <f>Jira_RawData!A271</f>
        <v>Bug</v>
      </c>
      <c r="B271" t="str">
        <f>Jira_RawData!B271</f>
        <v>MEM-19089</v>
      </c>
      <c r="C271" t="str">
        <f>Jira_RawData!C271</f>
        <v>Manual Order Renewal Process - The system is buffering when a member clicks on the 'Submit' button on the 'Review Details' page</v>
      </c>
      <c r="D271" t="str">
        <f>Jira_RawData!D271</f>
        <v>soumya.akkimardi</v>
      </c>
      <c r="E271" t="str">
        <f>Jira_RawData!E271</f>
        <v>soumya.akkimardi</v>
      </c>
      <c r="F271" t="str">
        <f>Jira_RawData!F271</f>
        <v>Closed</v>
      </c>
      <c r="G271" s="4">
        <f>Jira_RawData!K271</f>
        <v>44291.499305555553</v>
      </c>
      <c r="H271" s="4">
        <f>Jira_RawData!G271</f>
        <v>44300.825694444444</v>
      </c>
      <c r="I271" s="10" t="str">
        <f>IF(Jira_RawData!H271=0,"blank",Jira_RawData!H271)</f>
        <v>Major</v>
      </c>
      <c r="J271" t="str">
        <f>Jira_RawData!I271</f>
        <v>High</v>
      </c>
      <c r="K271" t="str">
        <f>Jira_RawData!M271</f>
        <v>QA</v>
      </c>
      <c r="L271" t="str">
        <f>IF(Jira_RawData!N271=0,"blank",Jira_RawData!N271)</f>
        <v>Unclear/Incorrect Requirements/Design</v>
      </c>
      <c r="M271" t="str">
        <f>IF(Jira_RawData!R271=0,"blank",Jira_RawData!R271)</f>
        <v>Miscommunication to QA</v>
      </c>
      <c r="N271" t="str">
        <f>IF(ISNA(VLOOKUP(B271,Comments!B:E,2,FALSE)),"",VLOOKUP(B271,Comments!B:E,2,FALSE))</f>
        <v/>
      </c>
      <c r="O271" t="str">
        <f>IF(ISNA(VLOOKUP(B271,Comments!B:E,3,FALSE)),"",VLOOKUP(B271,Comments!B:E,3,FALSE))</f>
        <v/>
      </c>
      <c r="P271" t="str">
        <f t="shared" ca="1" si="9"/>
        <v>56 days - 62 days</v>
      </c>
      <c r="Q271" t="str">
        <f t="shared" si="10"/>
        <v>Membership</v>
      </c>
      <c r="R271" t="str">
        <f>IF(ISNA(VLOOKUP(B271,Comments!B:E,4,FALSE)),"",VLOOKUP(B271,Comments!B:E,4,FALSE))</f>
        <v/>
      </c>
    </row>
    <row r="272" spans="1:18" x14ac:dyDescent="0.25">
      <c r="A272" t="str">
        <f>Jira_RawData!A272</f>
        <v>Bug</v>
      </c>
      <c r="B272" t="str">
        <f>Jira_RawData!B272</f>
        <v>MEM-18993</v>
      </c>
      <c r="C272" t="str">
        <f>Jira_RawData!C272</f>
        <v>Member App- Reinstatement Ballot- Data Page- Error Message is not showing for mandatory field "Which standard you are reinstating?"</v>
      </c>
      <c r="D272" t="str">
        <f>Jira_RawData!D272</f>
        <v>Siddhartha Mutyala</v>
      </c>
      <c r="E272" t="str">
        <f>Jira_RawData!E272</f>
        <v>vinay.datla</v>
      </c>
      <c r="F272" t="str">
        <f>Jira_RawData!F272</f>
        <v>Closed</v>
      </c>
      <c r="G272" s="4">
        <f>Jira_RawData!K272</f>
        <v>44286.600694444445</v>
      </c>
      <c r="H272" s="4">
        <f>Jira_RawData!G272</f>
        <v>44300.477083333331</v>
      </c>
      <c r="I272" s="10" t="str">
        <f>IF(Jira_RawData!H272=0,"blank",Jira_RawData!H272)</f>
        <v>Moderate</v>
      </c>
      <c r="J272" t="str">
        <f>Jira_RawData!I272</f>
        <v>Medium</v>
      </c>
      <c r="K272" t="str">
        <f>Jira_RawData!M272</f>
        <v>QA</v>
      </c>
      <c r="L272" t="str">
        <f>IF(Jira_RawData!N272=0,"blank",Jira_RawData!N272)</f>
        <v>Application Code Issue</v>
      </c>
      <c r="M272" t="str">
        <f>IF(Jira_RawData!R272=0,"blank",Jira_RawData!R272)</f>
        <v>blank</v>
      </c>
      <c r="N272" t="str">
        <f>IF(ISNA(VLOOKUP(B272,Comments!B:E,2,FALSE)),"",VLOOKUP(B272,Comments!B:E,2,FALSE))</f>
        <v/>
      </c>
      <c r="O272" t="str">
        <f>IF(ISNA(VLOOKUP(B272,Comments!B:E,3,FALSE)),"",VLOOKUP(B272,Comments!B:E,3,FALSE))</f>
        <v/>
      </c>
      <c r="P272" t="str">
        <f t="shared" ca="1" si="9"/>
        <v>56 days - 62 days</v>
      </c>
      <c r="Q272" t="str">
        <f t="shared" si="10"/>
        <v>Membership</v>
      </c>
      <c r="R272" t="str">
        <f>IF(ISNA(VLOOKUP(B272,Comments!B:E,4,FALSE)),"",VLOOKUP(B272,Comments!B:E,4,FALSE))</f>
        <v/>
      </c>
    </row>
    <row r="273" spans="1:18" x14ac:dyDescent="0.25">
      <c r="A273" t="str">
        <f>Jira_RawData!A273</f>
        <v>Bug</v>
      </c>
      <c r="B273" t="str">
        <f>Jira_RawData!B273</f>
        <v>MEM-18982</v>
      </c>
      <c r="C273" t="str">
        <f>Jira_RawData!C273</f>
        <v>Decision on Standard Meta Data API element "Display-Designation"</v>
      </c>
      <c r="D273" t="str">
        <f>Jira_RawData!D273</f>
        <v>Lisa Sementa</v>
      </c>
      <c r="E273" t="str">
        <f>Jira_RawData!E273</f>
        <v>vikas choudhary</v>
      </c>
      <c r="F273" t="str">
        <f>Jira_RawData!F273</f>
        <v>Closed</v>
      </c>
      <c r="G273" s="4">
        <f>Jira_RawData!K273</f>
        <v>44285.862500000003</v>
      </c>
      <c r="H273" s="4">
        <f>Jira_RawData!G273</f>
        <v>44293.740972222222</v>
      </c>
      <c r="I273" s="10" t="str">
        <f>IF(Jira_RawData!H273=0,"blank",Jira_RawData!H273)</f>
        <v>Major</v>
      </c>
      <c r="J273" t="str">
        <f>Jira_RawData!I273</f>
        <v>Low</v>
      </c>
      <c r="K273" t="str">
        <f>Jira_RawData!M273</f>
        <v>QA</v>
      </c>
      <c r="L273" t="str">
        <f>IF(Jira_RawData!N273=0,"blank",Jira_RawData!N273)</f>
        <v>Unclear/Incorrect Requirements/Design</v>
      </c>
      <c r="M273" t="str">
        <f>IF(Jira_RawData!R273=0,"blank",Jira_RawData!R273)</f>
        <v>blank</v>
      </c>
      <c r="N273" t="str">
        <f>IF(ISNA(VLOOKUP(B273,Comments!B:E,2,FALSE)),"",VLOOKUP(B273,Comments!B:E,2,FALSE))</f>
        <v/>
      </c>
      <c r="O273" t="str">
        <f>IF(ISNA(VLOOKUP(B273,Comments!B:E,3,FALSE)),"",VLOOKUP(B273,Comments!B:E,3,FALSE))</f>
        <v/>
      </c>
      <c r="P273" t="str">
        <f t="shared" ca="1" si="9"/>
        <v>56 days - 62 days</v>
      </c>
      <c r="Q273" t="str">
        <f t="shared" si="10"/>
        <v>Membership</v>
      </c>
      <c r="R273" t="str">
        <f>IF(ISNA(VLOOKUP(B273,Comments!B:E,4,FALSE)),"",VLOOKUP(B273,Comments!B:E,4,FALSE))</f>
        <v/>
      </c>
    </row>
    <row r="274" spans="1:18" x14ac:dyDescent="0.25">
      <c r="A274" t="str">
        <f>Jira_RawData!A274</f>
        <v>Bug</v>
      </c>
      <c r="B274" t="str">
        <f>Jira_RawData!B274</f>
        <v>MEM-18979</v>
      </c>
      <c r="C274" t="str">
        <f>Jira_RawData!C274</f>
        <v>Volume info and stock code not populating for all committees</v>
      </c>
      <c r="D274" t="str">
        <f>Jira_RawData!D274</f>
        <v>Danna Xiaodan Zhuang (US - ADVS)</v>
      </c>
      <c r="E274" t="str">
        <f>Jira_RawData!E274</f>
        <v>vikas choudhary</v>
      </c>
      <c r="F274" t="str">
        <f>Jira_RawData!F274</f>
        <v>In Dev</v>
      </c>
      <c r="G274" s="4">
        <f>Jira_RawData!K274</f>
        <v>44285.795138888891</v>
      </c>
      <c r="H274" s="4">
        <f>Jira_RawData!G274</f>
        <v>44342.962500000001</v>
      </c>
      <c r="I274" s="10" t="str">
        <f>IF(Jira_RawData!H274=0,"blank",Jira_RawData!H274)</f>
        <v>Major</v>
      </c>
      <c r="J274" t="str">
        <f>Jira_RawData!I274</f>
        <v>High</v>
      </c>
      <c r="K274" t="str">
        <f>Jira_RawData!M274</f>
        <v>QA</v>
      </c>
      <c r="L274" t="str">
        <f>IF(Jira_RawData!N274=0,"blank",Jira_RawData!N274)</f>
        <v>blank</v>
      </c>
      <c r="M274" t="str">
        <f>IF(Jira_RawData!R274=0,"blank",Jira_RawData!R274)</f>
        <v>blank</v>
      </c>
      <c r="N274" t="str">
        <f>IF(ISNA(VLOOKUP(B274,Comments!B:E,2,FALSE)),"",VLOOKUP(B274,Comments!B:E,2,FALSE))</f>
        <v/>
      </c>
      <c r="O274" t="str">
        <f>IF(ISNA(VLOOKUP(B274,Comments!B:E,3,FALSE)),"",VLOOKUP(B274,Comments!B:E,3,FALSE))</f>
        <v/>
      </c>
      <c r="P274" t="str">
        <f t="shared" ca="1" si="9"/>
        <v>56 days - 62 days</v>
      </c>
      <c r="Q274" t="str">
        <f t="shared" si="10"/>
        <v>Membership</v>
      </c>
      <c r="R274" t="str">
        <f>IF(ISNA(VLOOKUP(B274,Comments!B:E,4,FALSE)),"",VLOOKUP(B274,Comments!B:E,4,FALSE))</f>
        <v/>
      </c>
    </row>
    <row r="275" spans="1:18" x14ac:dyDescent="0.25">
      <c r="A275" t="str">
        <f>Jira_RawData!A275</f>
        <v>Bug</v>
      </c>
      <c r="B275" t="str">
        <f>Jira_RawData!B275</f>
        <v>MEM-18972</v>
      </c>
      <c r="C275" t="str">
        <f>Jira_RawData!C275</f>
        <v>Member App- Ballot Submit- Label For "Select Work Item" Field is not consistent with other fields</v>
      </c>
      <c r="D275" t="str">
        <f>Jira_RawData!D275</f>
        <v>vinay.datla</v>
      </c>
      <c r="E275" t="str">
        <f>Jira_RawData!E275</f>
        <v>vinay.datla</v>
      </c>
      <c r="F275" t="str">
        <f>Jira_RawData!F275</f>
        <v>Closed</v>
      </c>
      <c r="G275" s="4">
        <f>Jira_RawData!K275</f>
        <v>44285.6875</v>
      </c>
      <c r="H275" s="4">
        <f>Jira_RawData!G275</f>
        <v>44344.539583333331</v>
      </c>
      <c r="I275" s="10" t="str">
        <f>IF(Jira_RawData!H275=0,"blank",Jira_RawData!H275)</f>
        <v>Minor</v>
      </c>
      <c r="J275" t="str">
        <f>Jira_RawData!I275</f>
        <v>Low</v>
      </c>
      <c r="K275" t="str">
        <f>Jira_RawData!M275</f>
        <v>QA</v>
      </c>
      <c r="L275" t="str">
        <f>IF(Jira_RawData!N275=0,"blank",Jira_RawData!N275)</f>
        <v>Application Code Issue</v>
      </c>
      <c r="M275" t="str">
        <f>IF(Jira_RawData!R275=0,"blank",Jira_RawData!R275)</f>
        <v>code issue</v>
      </c>
      <c r="N275" t="str">
        <f>IF(ISNA(VLOOKUP(B275,Comments!B:E,2,FALSE)),"",VLOOKUP(B275,Comments!B:E,2,FALSE))</f>
        <v/>
      </c>
      <c r="O275" t="str">
        <f>IF(ISNA(VLOOKUP(B275,Comments!B:E,3,FALSE)),"",VLOOKUP(B275,Comments!B:E,3,FALSE))</f>
        <v/>
      </c>
      <c r="P275" t="str">
        <f t="shared" ca="1" si="9"/>
        <v>56 days - 62 days</v>
      </c>
      <c r="Q275" t="str">
        <f t="shared" si="10"/>
        <v>Membership</v>
      </c>
      <c r="R275" t="str">
        <f>IF(ISNA(VLOOKUP(B275,Comments!B:E,4,FALSE)),"",VLOOKUP(B275,Comments!B:E,4,FALSE))</f>
        <v/>
      </c>
    </row>
    <row r="276" spans="1:18" x14ac:dyDescent="0.25">
      <c r="A276" t="str">
        <f>Jira_RawData!A276</f>
        <v>Bug</v>
      </c>
      <c r="B276" t="str">
        <f>Jira_RawData!B276</f>
        <v>MEM-18948</v>
      </c>
      <c r="C276" t="str">
        <f>Jira_RawData!C276</f>
        <v>The system is redirected to the next step when member enter new organization name in the 'Name of the Organizations you are representing' field and clicks on enter button</v>
      </c>
      <c r="D276" t="str">
        <f>Jira_RawData!D276</f>
        <v>soumya.akkimardi</v>
      </c>
      <c r="E276" t="str">
        <f>Jira_RawData!E276</f>
        <v>soumya.akkimardi</v>
      </c>
      <c r="F276" t="str">
        <f>Jira_RawData!F276</f>
        <v>Closed</v>
      </c>
      <c r="G276" s="4">
        <f>Jira_RawData!K276</f>
        <v>44284.859027777777</v>
      </c>
      <c r="H276" s="4">
        <f>Jira_RawData!G276</f>
        <v>44285.731249999997</v>
      </c>
      <c r="I276" s="10" t="str">
        <f>IF(Jira_RawData!H276=0,"blank",Jira_RawData!H276)</f>
        <v>Minor</v>
      </c>
      <c r="J276" t="str">
        <f>Jira_RawData!I276</f>
        <v>Low</v>
      </c>
      <c r="K276" t="str">
        <f>Jira_RawData!M276</f>
        <v>QA</v>
      </c>
      <c r="L276" t="str">
        <f>IF(Jira_RawData!N276=0,"blank",Jira_RawData!N276)</f>
        <v>Application Code Issue</v>
      </c>
      <c r="M276" t="str">
        <f>IF(Jira_RawData!R276=0,"blank",Jira_RawData!R276)</f>
        <v>blank</v>
      </c>
      <c r="N276" t="str">
        <f>IF(ISNA(VLOOKUP(B276,Comments!B:E,2,FALSE)),"",VLOOKUP(B276,Comments!B:E,2,FALSE))</f>
        <v/>
      </c>
      <c r="O276" t="str">
        <f>IF(ISNA(VLOOKUP(B276,Comments!B:E,3,FALSE)),"",VLOOKUP(B276,Comments!B:E,3,FALSE))</f>
        <v/>
      </c>
      <c r="P276" t="str">
        <f t="shared" ca="1" si="9"/>
        <v>GT 62 days</v>
      </c>
      <c r="Q276" t="str">
        <f t="shared" si="10"/>
        <v>Membership</v>
      </c>
      <c r="R276" t="str">
        <f>IF(ISNA(VLOOKUP(B276,Comments!B:E,4,FALSE)),"",VLOOKUP(B276,Comments!B:E,4,FALSE))</f>
        <v/>
      </c>
    </row>
    <row r="277" spans="1:18" x14ac:dyDescent="0.25">
      <c r="A277" t="str">
        <f>Jira_RawData!A277</f>
        <v>Bug</v>
      </c>
      <c r="B277" t="str">
        <f>Jira_RawData!B277</f>
        <v>MEM-18947</v>
      </c>
      <c r="C277" t="str">
        <f>Jira_RawData!C277</f>
        <v xml:space="preserve">Select Your Committee(s) form page - The 'All' button is not removed from the 'Choose Subcommittee' box when a member clicks on the 'Cross' icon displayed on the 'All' button </v>
      </c>
      <c r="D277" t="str">
        <f>Jira_RawData!D277</f>
        <v>soumya.akkimardi</v>
      </c>
      <c r="E277" t="str">
        <f>Jira_RawData!E277</f>
        <v>soumya.akkimardi</v>
      </c>
      <c r="F277" t="str">
        <f>Jira_RawData!F277</f>
        <v>Closed</v>
      </c>
      <c r="G277" s="4">
        <f>Jira_RawData!K277</f>
        <v>44284.758333333331</v>
      </c>
      <c r="H277" s="4">
        <f>Jira_RawData!G277</f>
        <v>44285.731944444444</v>
      </c>
      <c r="I277" s="10" t="str">
        <f>IF(Jira_RawData!H277=0,"blank",Jira_RawData!H277)</f>
        <v>Minor</v>
      </c>
      <c r="J277" t="str">
        <f>Jira_RawData!I277</f>
        <v>Low</v>
      </c>
      <c r="K277" t="str">
        <f>Jira_RawData!M277</f>
        <v>QA</v>
      </c>
      <c r="L277" t="str">
        <f>IF(Jira_RawData!N277=0,"blank",Jira_RawData!N277)</f>
        <v>Application Code Issue</v>
      </c>
      <c r="M277" t="str">
        <f>IF(Jira_RawData!R277=0,"blank",Jira_RawData!R277)</f>
        <v>blank</v>
      </c>
      <c r="N277" t="str">
        <f>IF(ISNA(VLOOKUP(B277,Comments!B:E,2,FALSE)),"",VLOOKUP(B277,Comments!B:E,2,FALSE))</f>
        <v/>
      </c>
      <c r="O277" t="str">
        <f>IF(ISNA(VLOOKUP(B277,Comments!B:E,3,FALSE)),"",VLOOKUP(B277,Comments!B:E,3,FALSE))</f>
        <v/>
      </c>
      <c r="P277" t="str">
        <f t="shared" ca="1" si="9"/>
        <v>GT 62 days</v>
      </c>
      <c r="Q277" t="str">
        <f t="shared" si="10"/>
        <v>Membership</v>
      </c>
      <c r="R277" t="str">
        <f>IF(ISNA(VLOOKUP(B277,Comments!B:E,4,FALSE)),"",VLOOKUP(B277,Comments!B:E,4,FALSE))</f>
        <v/>
      </c>
    </row>
    <row r="278" spans="1:18" x14ac:dyDescent="0.25">
      <c r="A278" t="str">
        <f>Jira_RawData!A278</f>
        <v>Bug</v>
      </c>
      <c r="B278" t="str">
        <f>Jira_RawData!B278</f>
        <v>MEM-18930</v>
      </c>
      <c r="C278" t="str">
        <f>Jira_RawData!C278</f>
        <v>Member App-Invite a Colleague- Invitation Form- Getting 404 page if user click on link(www.astm.org/MEMBERSHIP/index.html)</v>
      </c>
      <c r="D278" t="str">
        <f>Jira_RawData!D278</f>
        <v>vinay.datla</v>
      </c>
      <c r="E278" t="str">
        <f>Jira_RawData!E278</f>
        <v>vinay.datla</v>
      </c>
      <c r="F278" t="str">
        <f>Jira_RawData!F278</f>
        <v>Closed</v>
      </c>
      <c r="G278" s="4">
        <f>Jira_RawData!K278</f>
        <v>44281.573611111111</v>
      </c>
      <c r="H278" s="4">
        <f>Jira_RawData!G278</f>
        <v>44344.539583333331</v>
      </c>
      <c r="I278" s="10" t="str">
        <f>IF(Jira_RawData!H278=0,"blank",Jira_RawData!H278)</f>
        <v>Minor</v>
      </c>
      <c r="J278" t="str">
        <f>Jira_RawData!I278</f>
        <v>Low</v>
      </c>
      <c r="K278" t="str">
        <f>Jira_RawData!M278</f>
        <v>QA</v>
      </c>
      <c r="L278" t="str">
        <f>IF(Jira_RawData!N278=0,"blank",Jira_RawData!N278)</f>
        <v>Application Code Issue</v>
      </c>
      <c r="M278" t="str">
        <f>IF(Jira_RawData!R278=0,"blank",Jira_RawData!R278)</f>
        <v>Wrong url mapped that redirects to 404 page</v>
      </c>
      <c r="N278" t="str">
        <f>IF(ISNA(VLOOKUP(B278,Comments!B:E,2,FALSE)),"",VLOOKUP(B278,Comments!B:E,2,FALSE))</f>
        <v/>
      </c>
      <c r="O278" t="str">
        <f>IF(ISNA(VLOOKUP(B278,Comments!B:E,3,FALSE)),"",VLOOKUP(B278,Comments!B:E,3,FALSE))</f>
        <v/>
      </c>
      <c r="P278" t="str">
        <f t="shared" ca="1" si="9"/>
        <v>GT 62 days</v>
      </c>
      <c r="Q278" t="str">
        <f t="shared" si="10"/>
        <v>Membership</v>
      </c>
      <c r="R278" t="str">
        <f>IF(ISNA(VLOOKUP(B278,Comments!B:E,4,FALSE)),"",VLOOKUP(B278,Comments!B:E,4,FALSE))</f>
        <v/>
      </c>
    </row>
    <row r="279" spans="1:18" x14ac:dyDescent="0.25">
      <c r="A279" t="str">
        <f>Jira_RawData!A279</f>
        <v>Bug</v>
      </c>
      <c r="B279" t="str">
        <f>Jira_RawData!B279</f>
        <v>MEM-18883</v>
      </c>
      <c r="C279" t="str">
        <f>Jira_RawData!C279</f>
        <v>UI : Sold Out - Committee/Meeting Title should be a clickable URL when Sold-out [SL] status is seen for the records Meeting, Symposia &amp; Workshop</v>
      </c>
      <c r="D279" t="str">
        <f>Jira_RawData!D279</f>
        <v>Siddhartha Mutyala</v>
      </c>
      <c r="E279" t="str">
        <f>Jira_RawData!E279</f>
        <v>Siddhartha Mutyala</v>
      </c>
      <c r="F279" t="str">
        <f>Jira_RawData!F279</f>
        <v>Closed</v>
      </c>
      <c r="G279" s="4">
        <f>Jira_RawData!K279</f>
        <v>44280.704861111109</v>
      </c>
      <c r="H279" s="4">
        <f>Jira_RawData!G279</f>
        <v>44286.867361111108</v>
      </c>
      <c r="I279" s="10" t="str">
        <f>IF(Jira_RawData!H279=0,"blank",Jira_RawData!H279)</f>
        <v>Moderate</v>
      </c>
      <c r="J279" t="str">
        <f>Jira_RawData!I279</f>
        <v>High</v>
      </c>
      <c r="K279" t="str">
        <f>Jira_RawData!M279</f>
        <v>QA</v>
      </c>
      <c r="L279" t="str">
        <f>IF(Jira_RawData!N279=0,"blank",Jira_RawData!N279)</f>
        <v>Configuration File Issue</v>
      </c>
      <c r="M279" t="str">
        <f>IF(Jira_RawData!R279=0,"blank",Jira_RawData!R279)</f>
        <v>blank</v>
      </c>
      <c r="N279" t="str">
        <f>IF(ISNA(VLOOKUP(B279,Comments!B:E,2,FALSE)),"",VLOOKUP(B279,Comments!B:E,2,FALSE))</f>
        <v/>
      </c>
      <c r="O279" t="str">
        <f>IF(ISNA(VLOOKUP(B279,Comments!B:E,3,FALSE)),"",VLOOKUP(B279,Comments!B:E,3,FALSE))</f>
        <v/>
      </c>
      <c r="P279" t="str">
        <f t="shared" ca="1" si="9"/>
        <v>GT 62 days</v>
      </c>
      <c r="Q279" t="str">
        <f t="shared" si="10"/>
        <v>Membership</v>
      </c>
      <c r="R279" t="str">
        <f>IF(ISNA(VLOOKUP(B279,Comments!B:E,4,FALSE)),"",VLOOKUP(B279,Comments!B:E,4,FALSE))</f>
        <v/>
      </c>
    </row>
    <row r="280" spans="1:18" x14ac:dyDescent="0.25">
      <c r="A280" t="str">
        <f>Jira_RawData!A280</f>
        <v>Bug</v>
      </c>
      <c r="B280" t="str">
        <f>Jira_RawData!B280</f>
        <v>MEM-18879</v>
      </c>
      <c r="C280" t="str">
        <f>Jira_RawData!C280</f>
        <v>When Joining/dropping the sub committee from Manage Committees, Member Committee Information &amp; Committee Roster grid are not getting updated in Internal App.</v>
      </c>
      <c r="D280" t="str">
        <f>Jira_RawData!D280</f>
        <v>soumya.akkimardi</v>
      </c>
      <c r="E280" t="str">
        <f>Jira_RawData!E280</f>
        <v>Praveen Gautam</v>
      </c>
      <c r="F280" t="str">
        <f>Jira_RawData!F280</f>
        <v>Closed</v>
      </c>
      <c r="G280" s="4">
        <f>Jira_RawData!K280</f>
        <v>44280.615277777775</v>
      </c>
      <c r="H280" s="4">
        <f>Jira_RawData!G280</f>
        <v>44300.825694444444</v>
      </c>
      <c r="I280" s="10" t="str">
        <f>IF(Jira_RawData!H280=0,"blank",Jira_RawData!H280)</f>
        <v>Moderate</v>
      </c>
      <c r="J280" t="str">
        <f>Jira_RawData!I280</f>
        <v>Medium</v>
      </c>
      <c r="K280" t="str">
        <f>Jira_RawData!M280</f>
        <v>QA</v>
      </c>
      <c r="L280" t="str">
        <f>IF(Jira_RawData!N280=0,"blank",Jira_RawData!N280)</f>
        <v>Application Code Issue</v>
      </c>
      <c r="M280" t="str">
        <f>IF(Jira_RawData!R280=0,"blank",Jira_RawData!R280)</f>
        <v>Officer Title updation in DB for subcommittees</v>
      </c>
      <c r="N280" t="str">
        <f>IF(ISNA(VLOOKUP(B280,Comments!B:E,2,FALSE)),"",VLOOKUP(B280,Comments!B:E,2,FALSE))</f>
        <v/>
      </c>
      <c r="O280" t="str">
        <f>IF(ISNA(VLOOKUP(B280,Comments!B:E,3,FALSE)),"",VLOOKUP(B280,Comments!B:E,3,FALSE))</f>
        <v/>
      </c>
      <c r="P280" t="str">
        <f t="shared" ca="1" si="9"/>
        <v>GT 62 days</v>
      </c>
      <c r="Q280" t="str">
        <f t="shared" si="10"/>
        <v>Membership</v>
      </c>
      <c r="R280" t="str">
        <f>IF(ISNA(VLOOKUP(B280,Comments!B:E,4,FALSE)),"",VLOOKUP(B280,Comments!B:E,4,FALSE))</f>
        <v/>
      </c>
    </row>
    <row r="281" spans="1:18" x14ac:dyDescent="0.25">
      <c r="A281" t="str">
        <f>Jira_RawData!A281</f>
        <v>Bug</v>
      </c>
      <c r="B281" t="str">
        <f>Jira_RawData!B281</f>
        <v>MEM-18878</v>
      </c>
      <c r="C281" t="str">
        <f>Jira_RawData!C281</f>
        <v>Sub-committees list is not sorted in Manage Committees, Reinstate, On-boarding the Membership.</v>
      </c>
      <c r="D281" t="str">
        <f>Jira_RawData!D281</f>
        <v>soumya.akkimardi</v>
      </c>
      <c r="E281" t="str">
        <f>Jira_RawData!E281</f>
        <v>Praveen Gautam</v>
      </c>
      <c r="F281" t="str">
        <f>Jira_RawData!F281</f>
        <v>Closed</v>
      </c>
      <c r="G281" s="4">
        <f>Jira_RawData!K281</f>
        <v>44280.564583333333</v>
      </c>
      <c r="H281" s="4">
        <f>Jira_RawData!G281</f>
        <v>44300.825694444444</v>
      </c>
      <c r="I281" s="10" t="str">
        <f>IF(Jira_RawData!H281=0,"blank",Jira_RawData!H281)</f>
        <v>Moderate</v>
      </c>
      <c r="J281" t="str">
        <f>Jira_RawData!I281</f>
        <v>Medium</v>
      </c>
      <c r="K281" t="str">
        <f>Jira_RawData!M281</f>
        <v>QA</v>
      </c>
      <c r="L281" t="str">
        <f>IF(Jira_RawData!N281=0,"blank",Jira_RawData!N281)</f>
        <v>Server Configuration/Permission Issue</v>
      </c>
      <c r="M281" t="str">
        <f>IF(Jira_RawData!R281=0,"blank",Jira_RawData!R281)</f>
        <v>Sorted the committees list</v>
      </c>
      <c r="N281" t="str">
        <f>IF(ISNA(VLOOKUP(B281,Comments!B:E,2,FALSE)),"",VLOOKUP(B281,Comments!B:E,2,FALSE))</f>
        <v/>
      </c>
      <c r="O281" t="str">
        <f>IF(ISNA(VLOOKUP(B281,Comments!B:E,3,FALSE)),"",VLOOKUP(B281,Comments!B:E,3,FALSE))</f>
        <v/>
      </c>
      <c r="P281" t="str">
        <f t="shared" ca="1" si="9"/>
        <v>GT 62 days</v>
      </c>
      <c r="Q281" t="str">
        <f t="shared" si="10"/>
        <v>Membership</v>
      </c>
      <c r="R281" t="str">
        <f>IF(ISNA(VLOOKUP(B281,Comments!B:E,4,FALSE)),"",VLOOKUP(B281,Comments!B:E,4,FALSE))</f>
        <v/>
      </c>
    </row>
    <row r="282" spans="1:18" x14ac:dyDescent="0.25">
      <c r="A282" t="str">
        <f>Jira_RawData!A282</f>
        <v>Bug</v>
      </c>
      <c r="B282" t="str">
        <f>Jira_RawData!B282</f>
        <v>MEM-18877</v>
      </c>
      <c r="C282" t="str">
        <f>Jira_RawData!C282</f>
        <v>Accessibility Testing: Issues with the labels in meetings &amp; symposia and virtual meetings page.</v>
      </c>
      <c r="D282" t="str">
        <f>Jira_RawData!D282</f>
        <v>vinay.datla</v>
      </c>
      <c r="E282" t="str">
        <f>Jira_RawData!E282</f>
        <v>vinay.datla</v>
      </c>
      <c r="F282" t="str">
        <f>Jira_RawData!F282</f>
        <v>Closed</v>
      </c>
      <c r="G282" s="4">
        <f>Jira_RawData!K282</f>
        <v>44280.55</v>
      </c>
      <c r="H282" s="4">
        <f>Jira_RawData!G282</f>
        <v>44300.802083333336</v>
      </c>
      <c r="I282" s="10" t="str">
        <f>IF(Jira_RawData!H282=0,"blank",Jira_RawData!H282)</f>
        <v>Moderate</v>
      </c>
      <c r="J282" t="str">
        <f>Jira_RawData!I282</f>
        <v>Medium</v>
      </c>
      <c r="K282" t="str">
        <f>Jira_RawData!M282</f>
        <v>QA</v>
      </c>
      <c r="L282" t="str">
        <f>IF(Jira_RawData!N282=0,"blank",Jira_RawData!N282)</f>
        <v>Application Code Issue</v>
      </c>
      <c r="M282" t="str">
        <f>IF(Jira_RawData!R282=0,"blank",Jira_RawData!R282)</f>
        <v>no label in design or story</v>
      </c>
      <c r="N282" t="str">
        <f>IF(ISNA(VLOOKUP(B282,Comments!B:E,2,FALSE)),"",VLOOKUP(B282,Comments!B:E,2,FALSE))</f>
        <v/>
      </c>
      <c r="O282" t="str">
        <f>IF(ISNA(VLOOKUP(B282,Comments!B:E,3,FALSE)),"",VLOOKUP(B282,Comments!B:E,3,FALSE))</f>
        <v/>
      </c>
      <c r="P282" t="str">
        <f t="shared" ca="1" si="9"/>
        <v>GT 62 days</v>
      </c>
      <c r="Q282" t="str">
        <f t="shared" si="10"/>
        <v>Membership</v>
      </c>
      <c r="R282" t="str">
        <f>IF(ISNA(VLOOKUP(B282,Comments!B:E,4,FALSE)),"",VLOOKUP(B282,Comments!B:E,4,FALSE))</f>
        <v/>
      </c>
    </row>
    <row r="283" spans="1:18" x14ac:dyDescent="0.25">
      <c r="A283" t="str">
        <f>Jira_RawData!A283</f>
        <v>Bug</v>
      </c>
      <c r="B283" t="str">
        <f>Jira_RawData!B283</f>
        <v>MEM-18867</v>
      </c>
      <c r="C283" t="str">
        <f>Jira_RawData!C283</f>
        <v>Accessibility Testing: No alt text is displayed for the images present in Meetings &amp; Symposia page.</v>
      </c>
      <c r="D283" t="str">
        <f>Jira_RawData!D283</f>
        <v>Siddhartha Mutyala</v>
      </c>
      <c r="E283" t="str">
        <f>Jira_RawData!E283</f>
        <v>vinay.datla</v>
      </c>
      <c r="F283" t="str">
        <f>Jira_RawData!F283</f>
        <v>Closed</v>
      </c>
      <c r="G283" s="4">
        <f>Jira_RawData!K283</f>
        <v>44280.5</v>
      </c>
      <c r="H283" s="4">
        <f>Jira_RawData!G283</f>
        <v>44301.665972222225</v>
      </c>
      <c r="I283" s="10" t="str">
        <f>IF(Jira_RawData!H283=0,"blank",Jira_RawData!H283)</f>
        <v>Moderate</v>
      </c>
      <c r="J283" t="str">
        <f>Jira_RawData!I283</f>
        <v>Medium</v>
      </c>
      <c r="K283" t="str">
        <f>Jira_RawData!M283</f>
        <v>QA</v>
      </c>
      <c r="L283" t="str">
        <f>IF(Jira_RawData!N283=0,"blank",Jira_RawData!N283)</f>
        <v>Application Code Issue</v>
      </c>
      <c r="M283" t="str">
        <f>IF(Jira_RawData!R283=0,"blank",Jira_RawData!R283)</f>
        <v>ALT was missing from Image</v>
      </c>
      <c r="N283" t="str">
        <f>IF(ISNA(VLOOKUP(B283,Comments!B:E,2,FALSE)),"",VLOOKUP(B283,Comments!B:E,2,FALSE))</f>
        <v>This issue is picked in sprint 5.1</v>
      </c>
      <c r="O283" t="str">
        <f>IF(ISNA(VLOOKUP(B283,Comments!B:E,3,FALSE)),"",VLOOKUP(B283,Comments!B:E,3,FALSE))</f>
        <v>Current Sprint</v>
      </c>
      <c r="P283" t="str">
        <f t="shared" ca="1" si="9"/>
        <v>GT 62 days</v>
      </c>
      <c r="Q283" t="str">
        <f t="shared" si="10"/>
        <v>Membership</v>
      </c>
      <c r="R283">
        <f>IF(ISNA(VLOOKUP(B283,Comments!B:E,4,FALSE)),"",VLOOKUP(B283,Comments!B:E,4,FALSE))</f>
        <v>0</v>
      </c>
    </row>
    <row r="284" spans="1:18" x14ac:dyDescent="0.25">
      <c r="A284" t="str">
        <f>Jira_RawData!A284</f>
        <v>Bug</v>
      </c>
      <c r="B284" t="str">
        <f>Jira_RawData!B284</f>
        <v>MEM-18866</v>
      </c>
      <c r="C284" t="str">
        <f>Jira_RawData!C284</f>
        <v>Dockerfile Misconfiguration: Default User Privilege - SAST (Static Application Security Testing)</v>
      </c>
      <c r="D284" t="str">
        <f>Jira_RawData!D284</f>
        <v>Arunchand Kakkireni</v>
      </c>
      <c r="E284" t="str">
        <f>Jira_RawData!E284</f>
        <v>Arunchand Kakkireni</v>
      </c>
      <c r="F284" t="str">
        <f>Jira_RawData!F284</f>
        <v>Closed</v>
      </c>
      <c r="G284" s="4">
        <f>Jira_RawData!K284</f>
        <v>44280.46875</v>
      </c>
      <c r="H284" s="4">
        <f>Jira_RawData!G284</f>
        <v>44335.814583333333</v>
      </c>
      <c r="I284" s="10" t="str">
        <f>IF(Jira_RawData!H284=0,"blank",Jira_RawData!H284)</f>
        <v>Minor</v>
      </c>
      <c r="J284" t="str">
        <f>Jira_RawData!I284</f>
        <v>Low</v>
      </c>
      <c r="K284" t="str">
        <f>Jira_RawData!M284</f>
        <v>QA</v>
      </c>
      <c r="L284" t="str">
        <f>IF(Jira_RawData!N284=0,"blank",Jira_RawData!N284)</f>
        <v>Application Code Issue</v>
      </c>
      <c r="M284" t="str">
        <f>IF(Jira_RawData!R284=0,"blank",Jira_RawData!R284)</f>
        <v>blank</v>
      </c>
      <c r="N284" t="str">
        <f>IF(ISNA(VLOOKUP(B284,Comments!B:E,2,FALSE)),"",VLOOKUP(B284,Comments!B:E,2,FALSE))</f>
        <v/>
      </c>
      <c r="O284" t="str">
        <f>IF(ISNA(VLOOKUP(B284,Comments!B:E,3,FALSE)),"",VLOOKUP(B284,Comments!B:E,3,FALSE))</f>
        <v/>
      </c>
      <c r="P284" t="str">
        <f t="shared" ca="1" si="9"/>
        <v>GT 62 days</v>
      </c>
      <c r="Q284" t="str">
        <f t="shared" si="10"/>
        <v>Membership</v>
      </c>
      <c r="R284" t="str">
        <f>IF(ISNA(VLOOKUP(B284,Comments!B:E,4,FALSE)),"",VLOOKUP(B284,Comments!B:E,4,FALSE))</f>
        <v/>
      </c>
    </row>
    <row r="285" spans="1:18" x14ac:dyDescent="0.25">
      <c r="A285" t="str">
        <f>Jira_RawData!A285</f>
        <v>Bug</v>
      </c>
      <c r="B285" t="str">
        <f>Jira_RawData!B285</f>
        <v>MEM-18854</v>
      </c>
      <c r="C285" t="str">
        <f>Jira_RawData!C285</f>
        <v>UAT_3/23/2021-UAT VII- Stage-Collab area not enabled for the Technical contact of a work item.</v>
      </c>
      <c r="D285" t="str">
        <f>Jira_RawData!D285</f>
        <v>srinivas Yellamilli</v>
      </c>
      <c r="E285" t="str">
        <f>Jira_RawData!E285</f>
        <v>srinivas Yellamilli</v>
      </c>
      <c r="F285" t="str">
        <f>Jira_RawData!F285</f>
        <v>Closed</v>
      </c>
      <c r="G285" s="4">
        <f>Jira_RawData!K285</f>
        <v>44279.713194444441</v>
      </c>
      <c r="H285" s="4">
        <f>Jira_RawData!G285</f>
        <v>44344.540277777778</v>
      </c>
      <c r="I285" s="10" t="str">
        <f>IF(Jira_RawData!H285=0,"blank",Jira_RawData!H285)</f>
        <v>Major</v>
      </c>
      <c r="J285" t="str">
        <f>Jira_RawData!I285</f>
        <v>High</v>
      </c>
      <c r="K285" t="str">
        <f>Jira_RawData!M285</f>
        <v>Staging</v>
      </c>
      <c r="L285" t="str">
        <f>IF(Jira_RawData!N285=0,"blank",Jira_RawData!N285)</f>
        <v>Application Code Issue</v>
      </c>
      <c r="M285" t="str">
        <f>IF(Jira_RawData!R285=0,"blank",Jira_RawData!R285)</f>
        <v>Due to updated system API.</v>
      </c>
      <c r="N285" t="str">
        <f>IF(ISNA(VLOOKUP(B285,Comments!B:E,2,FALSE)),"",VLOOKUP(B285,Comments!B:E,2,FALSE))</f>
        <v/>
      </c>
      <c r="O285" t="str">
        <f>IF(ISNA(VLOOKUP(B285,Comments!B:E,3,FALSE)),"",VLOOKUP(B285,Comments!B:E,3,FALSE))</f>
        <v/>
      </c>
      <c r="P285" t="str">
        <f t="shared" ca="1" si="9"/>
        <v>GT 62 days</v>
      </c>
      <c r="Q285" t="str">
        <f t="shared" si="10"/>
        <v>Membership</v>
      </c>
      <c r="R285" t="str">
        <f>IF(ISNA(VLOOKUP(B285,Comments!B:E,4,FALSE)),"",VLOOKUP(B285,Comments!B:E,4,FALSE))</f>
        <v/>
      </c>
    </row>
    <row r="286" spans="1:18" x14ac:dyDescent="0.25">
      <c r="A286" t="str">
        <f>Jira_RawData!A286</f>
        <v>Bug</v>
      </c>
      <c r="B286" t="str">
        <f>Jira_RawData!B286</f>
        <v>MEM-18853</v>
      </c>
      <c r="C286" t="str">
        <f>Jira_RawData!C286</f>
        <v xml:space="preserve">UI : Symposium &amp; Workshop - Committee Tile is NOT properly displayed. </v>
      </c>
      <c r="D286" t="str">
        <f>Jira_RawData!D286</f>
        <v>Naresh Patel</v>
      </c>
      <c r="E286" t="str">
        <f>Jira_RawData!E286</f>
        <v>Siddhartha Mutyala</v>
      </c>
      <c r="F286" t="str">
        <f>Jira_RawData!F286</f>
        <v>Closed</v>
      </c>
      <c r="G286" s="4">
        <f>Jira_RawData!K286</f>
        <v>44279.708333333336</v>
      </c>
      <c r="H286" s="4">
        <f>Jira_RawData!G286</f>
        <v>44284.09097222222</v>
      </c>
      <c r="I286" s="10" t="str">
        <f>IF(Jira_RawData!H286=0,"blank",Jira_RawData!H286)</f>
        <v>Moderate</v>
      </c>
      <c r="J286" t="str">
        <f>Jira_RawData!I286</f>
        <v>Medium</v>
      </c>
      <c r="K286" t="str">
        <f>Jira_RawData!M286</f>
        <v>QA</v>
      </c>
      <c r="L286" t="str">
        <f>IF(Jira_RawData!N286=0,"blank",Jira_RawData!N286)</f>
        <v>Data Issue</v>
      </c>
      <c r="M286" t="str">
        <f>IF(Jira_RawData!R286=0,"blank",Jira_RawData!R286)</f>
        <v>Bad data setup in Aventri.</v>
      </c>
      <c r="N286" t="str">
        <f>IF(ISNA(VLOOKUP(B286,Comments!B:E,2,FALSE)),"",VLOOKUP(B286,Comments!B:E,2,FALSE))</f>
        <v/>
      </c>
      <c r="O286" t="str">
        <f>IF(ISNA(VLOOKUP(B286,Comments!B:E,3,FALSE)),"",VLOOKUP(B286,Comments!B:E,3,FALSE))</f>
        <v/>
      </c>
      <c r="P286" t="str">
        <f t="shared" ca="1" si="9"/>
        <v>GT 62 days</v>
      </c>
      <c r="Q286" t="str">
        <f t="shared" si="10"/>
        <v>Membership</v>
      </c>
      <c r="R286" t="str">
        <f>IF(ISNA(VLOOKUP(B286,Comments!B:E,4,FALSE)),"",VLOOKUP(B286,Comments!B:E,4,FALSE))</f>
        <v/>
      </c>
    </row>
    <row r="287" spans="1:18" x14ac:dyDescent="0.25">
      <c r="A287" t="str">
        <f>Jira_RawData!A287</f>
        <v>Bug</v>
      </c>
      <c r="B287" t="str">
        <f>Jira_RawData!B287</f>
        <v>MEM-18830</v>
      </c>
      <c r="C287" t="str">
        <f>Jira_RawData!C287</f>
        <v>IA App - The Member name is not displayed in the 'Chair' column in the 'Committee' list page but the member who's an officer with the designation 'Chair' is displayed in the "Committee Roster" grid and in the "Member Committee" full-screen pop up</v>
      </c>
      <c r="D287" t="str">
        <f>Jira_RawData!D287</f>
        <v>Pabitra Samal</v>
      </c>
      <c r="E287" t="str">
        <f>Jira_RawData!E287</f>
        <v>Pabitra Samal</v>
      </c>
      <c r="F287" t="str">
        <f>Jira_RawData!F287</f>
        <v>Closed</v>
      </c>
      <c r="G287" s="4">
        <f>Jira_RawData!K287</f>
        <v>44279.515277777777</v>
      </c>
      <c r="H287" s="4">
        <f>Jira_RawData!G287</f>
        <v>44286.522916666669</v>
      </c>
      <c r="I287" s="10" t="str">
        <f>IF(Jira_RawData!H287=0,"blank",Jira_RawData!H287)</f>
        <v>Minor</v>
      </c>
      <c r="J287" t="str">
        <f>Jira_RawData!I287</f>
        <v>Medium</v>
      </c>
      <c r="K287" t="str">
        <f>Jira_RawData!M287</f>
        <v>QA</v>
      </c>
      <c r="L287" t="str">
        <f>IF(Jira_RawData!N287=0,"blank",Jira_RawData!N287)</f>
        <v>Application Code Issue</v>
      </c>
      <c r="M287" t="str">
        <f>IF(Jira_RawData!R287=0,"blank",Jira_RawData!R287)</f>
        <v>Mongo Syncing issue</v>
      </c>
      <c r="N287" t="str">
        <f>IF(ISNA(VLOOKUP(B287,Comments!B:E,2,FALSE)),"",VLOOKUP(B287,Comments!B:E,2,FALSE))</f>
        <v/>
      </c>
      <c r="O287" t="str">
        <f>IF(ISNA(VLOOKUP(B287,Comments!B:E,3,FALSE)),"",VLOOKUP(B287,Comments!B:E,3,FALSE))</f>
        <v/>
      </c>
      <c r="P287" t="str">
        <f t="shared" ca="1" si="9"/>
        <v>GT 62 days</v>
      </c>
      <c r="Q287" t="str">
        <f t="shared" si="10"/>
        <v>Membership</v>
      </c>
      <c r="R287" t="str">
        <f>IF(ISNA(VLOOKUP(B287,Comments!B:E,4,FALSE)),"",VLOOKUP(B287,Comments!B:E,4,FALSE))</f>
        <v/>
      </c>
    </row>
    <row r="288" spans="1:18" x14ac:dyDescent="0.25">
      <c r="A288" t="str">
        <f>Jira_RawData!A288</f>
        <v>Bug</v>
      </c>
      <c r="B288" t="str">
        <f>Jira_RawData!B288</f>
        <v>MEM-18829</v>
      </c>
      <c r="C288" t="str">
        <f>Jira_RawData!C288</f>
        <v xml:space="preserve">Member Onboarding - Unable to get Auto Suggestion in 'Organization Name' field </v>
      </c>
      <c r="D288" t="str">
        <f>Jira_RawData!D288</f>
        <v>Pabitra Samal</v>
      </c>
      <c r="E288" t="str">
        <f>Jira_RawData!E288</f>
        <v>Pabitra Samal</v>
      </c>
      <c r="F288" t="str">
        <f>Jira_RawData!F288</f>
        <v>Closed</v>
      </c>
      <c r="G288" s="4">
        <f>Jira_RawData!K288</f>
        <v>44279.505555555559</v>
      </c>
      <c r="H288" s="4">
        <f>Jira_RawData!G288</f>
        <v>44280.477083333331</v>
      </c>
      <c r="I288" s="10" t="str">
        <f>IF(Jira_RawData!H288=0,"blank",Jira_RawData!H288)</f>
        <v>Major</v>
      </c>
      <c r="J288" t="str">
        <f>Jira_RawData!I288</f>
        <v>Medium</v>
      </c>
      <c r="K288" t="str">
        <f>Jira_RawData!M288</f>
        <v>QA</v>
      </c>
      <c r="L288" t="str">
        <f>IF(Jira_RawData!N288=0,"blank",Jira_RawData!N288)</f>
        <v>Application Code Issue</v>
      </c>
      <c r="M288" t="str">
        <f>IF(Jira_RawData!R288=0,"blank",Jira_RawData!R288)</f>
        <v>Impacted by implementation of System API changes</v>
      </c>
      <c r="N288" t="str">
        <f>IF(ISNA(VLOOKUP(B288,Comments!B:E,2,FALSE)),"",VLOOKUP(B288,Comments!B:E,2,FALSE))</f>
        <v/>
      </c>
      <c r="O288" t="str">
        <f>IF(ISNA(VLOOKUP(B288,Comments!B:E,3,FALSE)),"",VLOOKUP(B288,Comments!B:E,3,FALSE))</f>
        <v/>
      </c>
      <c r="P288" t="str">
        <f t="shared" ca="1" si="9"/>
        <v>GT 62 days</v>
      </c>
      <c r="Q288" t="str">
        <f t="shared" si="10"/>
        <v>Membership</v>
      </c>
      <c r="R288" t="str">
        <f>IF(ISNA(VLOOKUP(B288,Comments!B:E,4,FALSE)),"",VLOOKUP(B288,Comments!B:E,4,FALSE))</f>
        <v/>
      </c>
    </row>
    <row r="289" spans="1:18" x14ac:dyDescent="0.25">
      <c r="A289" t="str">
        <f>Jira_RawData!A289</f>
        <v>Bug</v>
      </c>
      <c r="B289" t="str">
        <f>Jira_RawData!B289</f>
        <v>MEM-18828</v>
      </c>
      <c r="C289" t="str">
        <f>Jira_RawData!C289</f>
        <v>Regression-Error message is not displaying when submitting Minutes Or Agenda without selecting Minutes or Agenda radio button</v>
      </c>
      <c r="D289" t="str">
        <f>Jira_RawData!D289</f>
        <v>Sai Kumar Kodipetla</v>
      </c>
      <c r="E289" t="str">
        <f>Jira_RawData!E289</f>
        <v>Sai Kumar Kodipetla</v>
      </c>
      <c r="F289" t="str">
        <f>Jira_RawData!F289</f>
        <v>Closed</v>
      </c>
      <c r="G289" s="4">
        <f>Jira_RawData!K289</f>
        <v>44279.495138888888</v>
      </c>
      <c r="H289" s="4">
        <f>Jira_RawData!G289</f>
        <v>44300.479166666664</v>
      </c>
      <c r="I289" s="10" t="str">
        <f>IF(Jira_RawData!H289=0,"blank",Jira_RawData!H289)</f>
        <v>Minor</v>
      </c>
      <c r="J289" t="str">
        <f>Jira_RawData!I289</f>
        <v>Low</v>
      </c>
      <c r="K289" t="str">
        <f>Jira_RawData!M289</f>
        <v>QA</v>
      </c>
      <c r="L289" t="str">
        <f>IF(Jira_RawData!N289=0,"blank",Jira_RawData!N289)</f>
        <v>Application Code Issue</v>
      </c>
      <c r="M289" t="str">
        <f>IF(Jira_RawData!R289=0,"blank",Jira_RawData!R289)</f>
        <v>blank</v>
      </c>
      <c r="N289" t="str">
        <f>IF(ISNA(VLOOKUP(B289,Comments!B:E,2,FALSE)),"",VLOOKUP(B289,Comments!B:E,2,FALSE))</f>
        <v/>
      </c>
      <c r="O289" t="str">
        <f>IF(ISNA(VLOOKUP(B289,Comments!B:E,3,FALSE)),"",VLOOKUP(B289,Comments!B:E,3,FALSE))</f>
        <v/>
      </c>
      <c r="P289" t="str">
        <f t="shared" ca="1" si="9"/>
        <v>GT 62 days</v>
      </c>
      <c r="Q289" t="str">
        <f t="shared" si="10"/>
        <v>Membership</v>
      </c>
      <c r="R289" t="str">
        <f>IF(ISNA(VLOOKUP(B289,Comments!B:E,4,FALSE)),"",VLOOKUP(B289,Comments!B:E,4,FALSE))</f>
        <v/>
      </c>
    </row>
    <row r="290" spans="1:18" x14ac:dyDescent="0.25">
      <c r="A290" t="str">
        <f>Jira_RawData!A290</f>
        <v>Bug</v>
      </c>
      <c r="B290" t="str">
        <f>Jira_RawData!B290</f>
        <v>MEM-18754</v>
      </c>
      <c r="C290" t="str">
        <f>Jira_RawData!C290</f>
        <v>API-All the API's returning response as 502-BadGateway</v>
      </c>
      <c r="D290" t="str">
        <f>Jira_RawData!D290</f>
        <v>Sachi Rai</v>
      </c>
      <c r="E290" t="str">
        <f>Jira_RawData!E290</f>
        <v>Sai Kumar Kodipetla</v>
      </c>
      <c r="F290" t="str">
        <f>Jira_RawData!F290</f>
        <v>Closed</v>
      </c>
      <c r="G290" s="4">
        <f>Jira_RawData!K290</f>
        <v>44277.474999999999</v>
      </c>
      <c r="H290" s="4">
        <f>Jira_RawData!G290</f>
        <v>44300.476388888892</v>
      </c>
      <c r="I290" s="10" t="str">
        <f>IF(Jira_RawData!H290=0,"blank",Jira_RawData!H290)</f>
        <v>Showstopper</v>
      </c>
      <c r="J290" t="str">
        <f>Jira_RawData!I290</f>
        <v>Critical</v>
      </c>
      <c r="K290" t="str">
        <f>Jira_RawData!M290</f>
        <v>QA</v>
      </c>
      <c r="L290" t="str">
        <f>IF(Jira_RawData!N290=0,"blank",Jira_RawData!N290)</f>
        <v>Network Issue</v>
      </c>
      <c r="M290" t="str">
        <f>IF(Jira_RawData!R290=0,"blank",Jira_RawData!R290)</f>
        <v>blank</v>
      </c>
      <c r="N290" t="str">
        <f>IF(ISNA(VLOOKUP(B290,Comments!B:E,2,FALSE)),"",VLOOKUP(B290,Comments!B:E,2,FALSE))</f>
        <v/>
      </c>
      <c r="O290" t="str">
        <f>IF(ISNA(VLOOKUP(B290,Comments!B:E,3,FALSE)),"",VLOOKUP(B290,Comments!B:E,3,FALSE))</f>
        <v/>
      </c>
      <c r="P290" t="str">
        <f t="shared" ca="1" si="9"/>
        <v>GT 62 days</v>
      </c>
      <c r="Q290" t="str">
        <f t="shared" si="10"/>
        <v>Membership</v>
      </c>
      <c r="R290" t="str">
        <f>IF(ISNA(VLOOKUP(B290,Comments!B:E,4,FALSE)),"",VLOOKUP(B290,Comments!B:E,4,FALSE))</f>
        <v/>
      </c>
    </row>
    <row r="291" spans="1:18" x14ac:dyDescent="0.25">
      <c r="A291" t="str">
        <f>Jira_RawData!A291</f>
        <v>Bug</v>
      </c>
      <c r="B291" t="str">
        <f>Jira_RawData!B291</f>
        <v>MEM-18753</v>
      </c>
      <c r="C291" t="str">
        <f>Jira_RawData!C291</f>
        <v>UI : Proposal for Symposium - Sponsoring Technical Committee details are NOT displayed in the list.</v>
      </c>
      <c r="D291" t="str">
        <f>Jira_RawData!D291</f>
        <v>Siddhartha Mutyala</v>
      </c>
      <c r="E291" t="str">
        <f>Jira_RawData!E291</f>
        <v>Siddhartha Mutyala</v>
      </c>
      <c r="F291" t="str">
        <f>Jira_RawData!F291</f>
        <v>Closed</v>
      </c>
      <c r="G291" s="4">
        <f>Jira_RawData!K291</f>
        <v>44277.46875</v>
      </c>
      <c r="H291" s="4">
        <f>Jira_RawData!G291</f>
        <v>44300.476388888892</v>
      </c>
      <c r="I291" s="10" t="str">
        <f>IF(Jira_RawData!H291=0,"blank",Jira_RawData!H291)</f>
        <v>Major</v>
      </c>
      <c r="J291" t="str">
        <f>Jira_RawData!I291</f>
        <v>Critical</v>
      </c>
      <c r="K291" t="str">
        <f>Jira_RawData!M291</f>
        <v>QA</v>
      </c>
      <c r="L291" t="str">
        <f>IF(Jira_RawData!N291=0,"blank",Jira_RawData!N291)</f>
        <v>Server Configuration/Permission Issue</v>
      </c>
      <c r="M291" t="str">
        <f>IF(Jira_RawData!R291=0,"blank",Jira_RawData!R291)</f>
        <v>blank</v>
      </c>
      <c r="N291" t="str">
        <f>IF(ISNA(VLOOKUP(B291,Comments!B:E,2,FALSE)),"",VLOOKUP(B291,Comments!B:E,2,FALSE))</f>
        <v/>
      </c>
      <c r="O291" t="str">
        <f>IF(ISNA(VLOOKUP(B291,Comments!B:E,3,FALSE)),"",VLOOKUP(B291,Comments!B:E,3,FALSE))</f>
        <v/>
      </c>
      <c r="P291" t="str">
        <f t="shared" ca="1" si="9"/>
        <v>GT 62 days</v>
      </c>
      <c r="Q291" t="str">
        <f t="shared" si="10"/>
        <v>Membership</v>
      </c>
      <c r="R291" t="str">
        <f>IF(ISNA(VLOOKUP(B291,Comments!B:E,4,FALSE)),"",VLOOKUP(B291,Comments!B:E,4,FALSE))</f>
        <v/>
      </c>
    </row>
    <row r="292" spans="1:18" x14ac:dyDescent="0.25">
      <c r="A292" t="str">
        <f>Jira_RawData!A292</f>
        <v>Bug</v>
      </c>
      <c r="B292" t="str">
        <f>Jira_RawData!B292</f>
        <v>MEM-18723</v>
      </c>
      <c r="C292" t="str">
        <f>Jira_RawData!C292</f>
        <v xml:space="preserve">MEM Application - Unable to login into MEM application, the system is redirecting to 'Membership Types' page </v>
      </c>
      <c r="D292" t="str">
        <f>Jira_RawData!D292</f>
        <v>soumya.akkimardi</v>
      </c>
      <c r="E292" t="str">
        <f>Jira_RawData!E292</f>
        <v>soumya.akkimardi</v>
      </c>
      <c r="F292" t="str">
        <f>Jira_RawData!F292</f>
        <v>Closed</v>
      </c>
      <c r="G292" s="4">
        <f>Jira_RawData!K292</f>
        <v>44273.85833333333</v>
      </c>
      <c r="H292" s="4">
        <f>Jira_RawData!G292</f>
        <v>44295.40347222222</v>
      </c>
      <c r="I292" s="10" t="str">
        <f>IF(Jira_RawData!H292=0,"blank",Jira_RawData!H292)</f>
        <v>Showstopper</v>
      </c>
      <c r="J292" t="str">
        <f>Jira_RawData!I292</f>
        <v>High</v>
      </c>
      <c r="K292" t="str">
        <f>Jira_RawData!M292</f>
        <v>QA</v>
      </c>
      <c r="L292" t="str">
        <f>IF(Jira_RawData!N292=0,"blank",Jira_RawData!N292)</f>
        <v>Server Configuration/Permission Issue</v>
      </c>
      <c r="M292" t="str">
        <f>IF(Jira_RawData!R292=0,"blank",Jira_RawData!R292)</f>
        <v>EKS Node was not in ready state</v>
      </c>
      <c r="N292" t="str">
        <f>IF(ISNA(VLOOKUP(B292,Comments!B:E,2,FALSE)),"",VLOOKUP(B292,Comments!B:E,2,FALSE))</f>
        <v/>
      </c>
      <c r="O292" t="str">
        <f>IF(ISNA(VLOOKUP(B292,Comments!B:E,3,FALSE)),"",VLOOKUP(B292,Comments!B:E,3,FALSE))</f>
        <v/>
      </c>
      <c r="P292" t="str">
        <f t="shared" ca="1" si="9"/>
        <v>GT 62 days</v>
      </c>
      <c r="Q292" t="str">
        <f t="shared" si="10"/>
        <v>Membership</v>
      </c>
      <c r="R292" t="str">
        <f>IF(ISNA(VLOOKUP(B292,Comments!B:E,4,FALSE)),"",VLOOKUP(B292,Comments!B:E,4,FALSE))</f>
        <v/>
      </c>
    </row>
    <row r="293" spans="1:18" x14ac:dyDescent="0.25">
      <c r="A293" t="str">
        <f>Jira_RawData!A293</f>
        <v>Bug</v>
      </c>
      <c r="B293" t="str">
        <f>Jira_RawData!B293</f>
        <v>MEM-18717</v>
      </c>
      <c r="C293" t="str">
        <f>Jira_RawData!C293</f>
        <v>Regression: Internal App: Add/Update Organization is not working</v>
      </c>
      <c r="D293" t="str">
        <f>Jira_RawData!D293</f>
        <v>Sai Kumar Kodipetla</v>
      </c>
      <c r="E293" t="str">
        <f>Jira_RawData!E293</f>
        <v>Sai Kumar Kodipetla</v>
      </c>
      <c r="F293" t="str">
        <f>Jira_RawData!F293</f>
        <v>Closed</v>
      </c>
      <c r="G293" s="4">
        <f>Jira_RawData!K293</f>
        <v>44273.779166666667</v>
      </c>
      <c r="H293" s="4">
        <f>Jira_RawData!G293</f>
        <v>44300.479166666664</v>
      </c>
      <c r="I293" s="10" t="str">
        <f>IF(Jira_RawData!H293=0,"blank",Jira_RawData!H293)</f>
        <v>Moderate</v>
      </c>
      <c r="J293" t="str">
        <f>Jira_RawData!I293</f>
        <v>Medium</v>
      </c>
      <c r="K293" t="str">
        <f>Jira_RawData!M293</f>
        <v>QA</v>
      </c>
      <c r="L293" t="str">
        <f>IF(Jira_RawData!N293=0,"blank",Jira_RawData!N293)</f>
        <v>Application Code Issue</v>
      </c>
      <c r="M293" t="str">
        <f>IF(Jira_RawData!R293=0,"blank",Jira_RawData!R293)</f>
        <v>That was caused because of Mem-org new development going on</v>
      </c>
      <c r="N293" t="str">
        <f>IF(ISNA(VLOOKUP(B293,Comments!B:E,2,FALSE)),"",VLOOKUP(B293,Comments!B:E,2,FALSE))</f>
        <v/>
      </c>
      <c r="O293" t="str">
        <f>IF(ISNA(VLOOKUP(B293,Comments!B:E,3,FALSE)),"",VLOOKUP(B293,Comments!B:E,3,FALSE))</f>
        <v/>
      </c>
      <c r="P293" t="str">
        <f t="shared" ca="1" si="9"/>
        <v>GT 62 days</v>
      </c>
      <c r="Q293" t="str">
        <f t="shared" si="10"/>
        <v>Membership</v>
      </c>
      <c r="R293" t="str">
        <f>IF(ISNA(VLOOKUP(B293,Comments!B:E,4,FALSE)),"",VLOOKUP(B293,Comments!B:E,4,FALSE))</f>
        <v/>
      </c>
    </row>
    <row r="294" spans="1:18" x14ac:dyDescent="0.25">
      <c r="A294" t="str">
        <f>Jira_RawData!A294</f>
        <v>Bug</v>
      </c>
      <c r="B294" t="str">
        <f>Jira_RawData!B294</f>
        <v>MEM-18711</v>
      </c>
      <c r="C294" t="str">
        <f>Jira_RawData!C294</f>
        <v>Stage:Intermittent Issue: The left panel in 'My ASTM' landing page is not showing up</v>
      </c>
      <c r="D294" t="str">
        <f>Jira_RawData!D294</f>
        <v>Sai Kumar Kodipetla</v>
      </c>
      <c r="E294" t="str">
        <f>Jira_RawData!E294</f>
        <v>Sai Kumar Kodipetla</v>
      </c>
      <c r="F294" t="str">
        <f>Jira_RawData!F294</f>
        <v>Closed</v>
      </c>
      <c r="G294" s="4">
        <f>Jira_RawData!K294</f>
        <v>44273.734027777777</v>
      </c>
      <c r="H294" s="4">
        <f>Jira_RawData!G294</f>
        <v>44300.479166666664</v>
      </c>
      <c r="I294" s="10" t="str">
        <f>IF(Jira_RawData!H294=0,"blank",Jira_RawData!H294)</f>
        <v>Major</v>
      </c>
      <c r="J294" t="str">
        <f>Jira_RawData!I294</f>
        <v>High</v>
      </c>
      <c r="K294" t="str">
        <f>Jira_RawData!M294</f>
        <v>QA</v>
      </c>
      <c r="L294" t="str">
        <f>IF(Jira_RawData!N294=0,"blank",Jira_RawData!N294)</f>
        <v>Server Configuration/Permission Issue</v>
      </c>
      <c r="M294" t="str">
        <f>IF(Jira_RawData!R294=0,"blank",Jira_RawData!R294)</f>
        <v>MAE issue</v>
      </c>
      <c r="N294" t="str">
        <f>IF(ISNA(VLOOKUP(B294,Comments!B:E,2,FALSE)),"",VLOOKUP(B294,Comments!B:E,2,FALSE))</f>
        <v/>
      </c>
      <c r="O294" t="str">
        <f>IF(ISNA(VLOOKUP(B294,Comments!B:E,3,FALSE)),"",VLOOKUP(B294,Comments!B:E,3,FALSE))</f>
        <v/>
      </c>
      <c r="P294" t="str">
        <f t="shared" ca="1" si="9"/>
        <v>GT 62 days</v>
      </c>
      <c r="Q294" t="str">
        <f t="shared" si="10"/>
        <v>Membership</v>
      </c>
      <c r="R294" t="str">
        <f>IF(ISNA(VLOOKUP(B294,Comments!B:E,4,FALSE)),"",VLOOKUP(B294,Comments!B:E,4,FALSE))</f>
        <v/>
      </c>
    </row>
    <row r="295" spans="1:18" x14ac:dyDescent="0.25">
      <c r="A295" t="str">
        <f>Jira_RawData!A295</f>
        <v>Bug</v>
      </c>
      <c r="B295" t="str">
        <f>Jira_RawData!B295</f>
        <v>MEM-18639</v>
      </c>
      <c r="C295" t="str">
        <f>Jira_RawData!C295</f>
        <v>Reinstate Form Page - No response from the system when a member clicks on the 'Yes' button from the 'Cancel' confirmation pop up</v>
      </c>
      <c r="D295" t="str">
        <f>Jira_RawData!D295</f>
        <v>soumya.akkimardi</v>
      </c>
      <c r="E295" t="str">
        <f>Jira_RawData!E295</f>
        <v>soumya.akkimardi</v>
      </c>
      <c r="F295" t="str">
        <f>Jira_RawData!F295</f>
        <v>Closed</v>
      </c>
      <c r="G295" s="4">
        <f>Jira_RawData!K295</f>
        <v>44273.540972222225</v>
      </c>
      <c r="H295" s="4">
        <f>Jira_RawData!G295</f>
        <v>44287.491666666669</v>
      </c>
      <c r="I295" s="10" t="str">
        <f>IF(Jira_RawData!H295=0,"blank",Jira_RawData!H295)</f>
        <v>Moderate</v>
      </c>
      <c r="J295" t="str">
        <f>Jira_RawData!I295</f>
        <v>Medium</v>
      </c>
      <c r="K295" t="str">
        <f>Jira_RawData!M295</f>
        <v>QA</v>
      </c>
      <c r="L295" t="str">
        <f>IF(Jira_RawData!N295=0,"blank",Jira_RawData!N295)</f>
        <v>Application Code Issue</v>
      </c>
      <c r="M295" t="str">
        <f>IF(Jira_RawData!R295=0,"blank",Jira_RawData!R295)</f>
        <v>Exception handled.</v>
      </c>
      <c r="N295" t="str">
        <f>IF(ISNA(VLOOKUP(B295,Comments!B:E,2,FALSE)),"",VLOOKUP(B295,Comments!B:E,2,FALSE))</f>
        <v/>
      </c>
      <c r="O295" t="str">
        <f>IF(ISNA(VLOOKUP(B295,Comments!B:E,3,FALSE)),"",VLOOKUP(B295,Comments!B:E,3,FALSE))</f>
        <v/>
      </c>
      <c r="P295" t="str">
        <f t="shared" ca="1" si="9"/>
        <v>GT 62 days</v>
      </c>
      <c r="Q295" t="str">
        <f t="shared" si="10"/>
        <v>Membership</v>
      </c>
      <c r="R295" t="str">
        <f>IF(ISNA(VLOOKUP(B295,Comments!B:E,4,FALSE)),"",VLOOKUP(B295,Comments!B:E,4,FALSE))</f>
        <v/>
      </c>
    </row>
    <row r="296" spans="1:18" x14ac:dyDescent="0.25">
      <c r="A296" t="str">
        <f>Jira_RawData!A296</f>
        <v>Bug</v>
      </c>
      <c r="B296" t="str">
        <f>Jira_RawData!B296</f>
        <v>MEM-18634</v>
      </c>
      <c r="C296" t="str">
        <f>Jira_RawData!C296</f>
        <v>Internal App- Member Management- Status is displayed as Historical in Member list page but in Member details  page displayed as Active</v>
      </c>
      <c r="D296" t="str">
        <f>Jira_RawData!D296</f>
        <v>Rajyalakshmi</v>
      </c>
      <c r="E296" t="str">
        <f>Jira_RawData!E296</f>
        <v>vinay.datla</v>
      </c>
      <c r="F296" t="str">
        <f>Jira_RawData!F296</f>
        <v>Closed</v>
      </c>
      <c r="G296" s="4">
        <f>Jira_RawData!K296</f>
        <v>44272.895833333336</v>
      </c>
      <c r="H296" s="4">
        <f>Jira_RawData!G296</f>
        <v>44344.537499999999</v>
      </c>
      <c r="I296" s="10" t="str">
        <f>IF(Jira_RawData!H296=0,"blank",Jira_RawData!H296)</f>
        <v>Major</v>
      </c>
      <c r="J296" t="str">
        <f>Jira_RawData!I296</f>
        <v>Medium</v>
      </c>
      <c r="K296" t="str">
        <f>Jira_RawData!M296</f>
        <v>QA</v>
      </c>
      <c r="L296" t="str">
        <f>IF(Jira_RawData!N296=0,"blank",Jira_RawData!N296)</f>
        <v>Application Code Issue</v>
      </c>
      <c r="M296" t="str">
        <f>IF(Jira_RawData!R296=0,"blank",Jira_RawData!R296)</f>
        <v>blank</v>
      </c>
      <c r="N296" t="str">
        <f>IF(ISNA(VLOOKUP(B296,Comments!B:E,2,FALSE)),"",VLOOKUP(B296,Comments!B:E,2,FALSE))</f>
        <v>Improvement : Raised in Sprint 5.1</v>
      </c>
      <c r="O296" t="str">
        <f>IF(ISNA(VLOOKUP(B296,Comments!B:E,3,FALSE)),"",VLOOKUP(B296,Comments!B:E,3,FALSE))</f>
        <v>In Dev</v>
      </c>
      <c r="P296" t="str">
        <f t="shared" ca="1" si="9"/>
        <v>GT 62 days</v>
      </c>
      <c r="Q296" t="str">
        <f t="shared" si="10"/>
        <v>Membership</v>
      </c>
      <c r="R296">
        <f>IF(ISNA(VLOOKUP(B296,Comments!B:E,4,FALSE)),"",VLOOKUP(B296,Comments!B:E,4,FALSE))</f>
        <v>0</v>
      </c>
    </row>
    <row r="297" spans="1:18" x14ac:dyDescent="0.25">
      <c r="A297" t="str">
        <f>Jira_RawData!A297</f>
        <v>Bug</v>
      </c>
      <c r="B297" t="str">
        <f>Jira_RawData!B297</f>
        <v>MEM-18619</v>
      </c>
      <c r="C297" t="str">
        <f>Jira_RawData!C297</f>
        <v>UI : Proposal for Symposium - Validation error message : momentary issue is shown when junk data is entered in all mandatory fields.</v>
      </c>
      <c r="D297" t="str">
        <f>Jira_RawData!D297</f>
        <v>Siddhartha Mutyala</v>
      </c>
      <c r="E297" t="str">
        <f>Jira_RawData!E297</f>
        <v>Siddhartha Mutyala</v>
      </c>
      <c r="F297" t="str">
        <f>Jira_RawData!F297</f>
        <v>Closed</v>
      </c>
      <c r="G297" s="4">
        <f>Jira_RawData!K297</f>
        <v>44272.76458333333</v>
      </c>
      <c r="H297" s="4">
        <f>Jira_RawData!G297</f>
        <v>44328.663194444445</v>
      </c>
      <c r="I297" s="10" t="str">
        <f>IF(Jira_RawData!H297=0,"blank",Jira_RawData!H297)</f>
        <v>Major</v>
      </c>
      <c r="J297" t="str">
        <f>Jira_RawData!I297</f>
        <v>Low</v>
      </c>
      <c r="K297" t="str">
        <f>Jira_RawData!M297</f>
        <v>QA</v>
      </c>
      <c r="L297" t="str">
        <f>IF(Jira_RawData!N297=0,"blank",Jira_RawData!N297)</f>
        <v>Data Issue</v>
      </c>
      <c r="M297" t="str">
        <f>IF(Jira_RawData!R297=0,"blank",Jira_RawData!R297)</f>
        <v>Maximum length we fixed as improvement.</v>
      </c>
      <c r="N297" t="str">
        <f>IF(ISNA(VLOOKUP(B297,Comments!B:E,2,FALSE)),"",VLOOKUP(B297,Comments!B:E,2,FALSE))</f>
        <v/>
      </c>
      <c r="O297" t="str">
        <f>IF(ISNA(VLOOKUP(B297,Comments!B:E,3,FALSE)),"",VLOOKUP(B297,Comments!B:E,3,FALSE))</f>
        <v/>
      </c>
      <c r="P297" t="str">
        <f t="shared" ca="1" si="9"/>
        <v>GT 62 days</v>
      </c>
      <c r="Q297" t="str">
        <f t="shared" si="10"/>
        <v>Membership</v>
      </c>
      <c r="R297" t="str">
        <f>IF(ISNA(VLOOKUP(B297,Comments!B:E,4,FALSE)),"",VLOOKUP(B297,Comments!B:E,4,FALSE))</f>
        <v/>
      </c>
    </row>
    <row r="298" spans="1:18" x14ac:dyDescent="0.25">
      <c r="A298" t="str">
        <f>Jira_RawData!A298</f>
        <v>Bug</v>
      </c>
      <c r="B298" t="str">
        <f>Jira_RawData!B298</f>
        <v>MEM-18612</v>
      </c>
      <c r="C298" t="str">
        <f>Jira_RawData!C298</f>
        <v>[Improvement]- UI : Proposal for Symposium - End Time should be greater than Start Time &amp; Lesser than start time should get grey out</v>
      </c>
      <c r="D298" t="str">
        <f>Jira_RawData!D298</f>
        <v>Siddhartha Mutyala</v>
      </c>
      <c r="E298" t="str">
        <f>Jira_RawData!E298</f>
        <v>Siddhartha Mutyala</v>
      </c>
      <c r="F298" t="str">
        <f>Jira_RawData!F298</f>
        <v>Closed</v>
      </c>
      <c r="G298" s="4">
        <f>Jira_RawData!K298</f>
        <v>44272.711805555555</v>
      </c>
      <c r="H298" s="4">
        <f>Jira_RawData!G298</f>
        <v>44315.710416666669</v>
      </c>
      <c r="I298" s="10" t="str">
        <f>IF(Jira_RawData!H298=0,"blank",Jira_RawData!H298)</f>
        <v>Moderate</v>
      </c>
      <c r="J298" t="str">
        <f>Jira_RawData!I298</f>
        <v>Medium</v>
      </c>
      <c r="K298" t="str">
        <f>Jira_RawData!M298</f>
        <v>QA</v>
      </c>
      <c r="L298" t="str">
        <f>IF(Jira_RawData!N298=0,"blank",Jira_RawData!N298)</f>
        <v>Unclear/Incorrect Requirements/Design</v>
      </c>
      <c r="M298" t="str">
        <f>IF(Jira_RawData!R298=0,"blank",Jira_RawData!R298)</f>
        <v>This was completely improvement, not mention in original story</v>
      </c>
      <c r="N298" t="str">
        <f>IF(ISNA(VLOOKUP(B298,Comments!B:E,2,FALSE)),"",VLOOKUP(B298,Comments!B:E,2,FALSE))</f>
        <v/>
      </c>
      <c r="O298" t="str">
        <f>IF(ISNA(VLOOKUP(B298,Comments!B:E,3,FALSE)),"",VLOOKUP(B298,Comments!B:E,3,FALSE))</f>
        <v/>
      </c>
      <c r="P298" t="str">
        <f t="shared" ca="1" si="9"/>
        <v>GT 62 days</v>
      </c>
      <c r="Q298" t="str">
        <f t="shared" si="10"/>
        <v>Membership</v>
      </c>
      <c r="R298" t="str">
        <f>IF(ISNA(VLOOKUP(B298,Comments!B:E,4,FALSE)),"",VLOOKUP(B298,Comments!B:E,4,FALSE))</f>
        <v/>
      </c>
    </row>
    <row r="299" spans="1:18" x14ac:dyDescent="0.25">
      <c r="A299" t="str">
        <f>Jira_RawData!A299</f>
        <v>Bug</v>
      </c>
      <c r="B299" t="str">
        <f>Jira_RawData!B299</f>
        <v>MEM-18610</v>
      </c>
      <c r="C299" t="str">
        <f>Jira_RawData!C299</f>
        <v>UI : Proposal for Symposium - Type of ASTM Publisher Tool Tip Spell errors.</v>
      </c>
      <c r="D299" t="str">
        <f>Jira_RawData!D299</f>
        <v>Siddhartha Mutyala</v>
      </c>
      <c r="E299" t="str">
        <f>Jira_RawData!E299</f>
        <v>Siddhartha Mutyala</v>
      </c>
      <c r="F299" t="str">
        <f>Jira_RawData!F299</f>
        <v>Closed</v>
      </c>
      <c r="G299" s="4">
        <f>Jira_RawData!K299</f>
        <v>44272.681944444441</v>
      </c>
      <c r="H299" s="4">
        <f>Jira_RawData!G299</f>
        <v>44300.477083333331</v>
      </c>
      <c r="I299" s="10" t="str">
        <f>IF(Jira_RawData!H299=0,"blank",Jira_RawData!H299)</f>
        <v>Moderate</v>
      </c>
      <c r="J299" t="str">
        <f>Jira_RawData!I299</f>
        <v>Medium</v>
      </c>
      <c r="K299" t="str">
        <f>Jira_RawData!M299</f>
        <v>QA</v>
      </c>
      <c r="L299" t="str">
        <f>IF(Jira_RawData!N299=0,"blank",Jira_RawData!N299)</f>
        <v>Application Code Issue</v>
      </c>
      <c r="M299" t="str">
        <f>IF(Jira_RawData!R299=0,"blank",Jira_RawData!R299)</f>
        <v>That was spelling mistake</v>
      </c>
      <c r="N299" t="str">
        <f>IF(ISNA(VLOOKUP(B299,Comments!B:E,2,FALSE)),"",VLOOKUP(B299,Comments!B:E,2,FALSE))</f>
        <v/>
      </c>
      <c r="O299" t="str">
        <f>IF(ISNA(VLOOKUP(B299,Comments!B:E,3,FALSE)),"",VLOOKUP(B299,Comments!B:E,3,FALSE))</f>
        <v/>
      </c>
      <c r="P299" t="str">
        <f t="shared" ca="1" si="9"/>
        <v>GT 62 days</v>
      </c>
      <c r="Q299" t="str">
        <f t="shared" si="10"/>
        <v>Membership</v>
      </c>
      <c r="R299" t="str">
        <f>IF(ISNA(VLOOKUP(B299,Comments!B:E,4,FALSE)),"",VLOOKUP(B299,Comments!B:E,4,FALSE))</f>
        <v/>
      </c>
    </row>
    <row r="300" spans="1:18" x14ac:dyDescent="0.25">
      <c r="A300" t="str">
        <f>Jira_RawData!A300</f>
        <v>Bug</v>
      </c>
      <c r="B300" t="str">
        <f>Jira_RawData!B300</f>
        <v>MEM-18608</v>
      </c>
      <c r="C300" t="str">
        <f>Jira_RawData!C300</f>
        <v>UI : Proposal for Symposium - Start Date Tool Tip is NOT present.</v>
      </c>
      <c r="D300" t="str">
        <f>Jira_RawData!D300</f>
        <v>Siddhartha Mutyala</v>
      </c>
      <c r="E300" t="str">
        <f>Jira_RawData!E300</f>
        <v>Siddhartha Mutyala</v>
      </c>
      <c r="F300" t="str">
        <f>Jira_RawData!F300</f>
        <v>Closed</v>
      </c>
      <c r="G300" s="4">
        <f>Jira_RawData!K300</f>
        <v>44272.670138888891</v>
      </c>
      <c r="H300" s="4">
        <f>Jira_RawData!G300</f>
        <v>44300.477083333331</v>
      </c>
      <c r="I300" s="10" t="str">
        <f>IF(Jira_RawData!H300=0,"blank",Jira_RawData!H300)</f>
        <v>Moderate</v>
      </c>
      <c r="J300" t="str">
        <f>Jira_RawData!I300</f>
        <v>Medium</v>
      </c>
      <c r="K300" t="str">
        <f>Jira_RawData!M300</f>
        <v>QA</v>
      </c>
      <c r="L300" t="str">
        <f>IF(Jira_RawData!N300=0,"blank",Jira_RawData!N300)</f>
        <v>Application Code Issue</v>
      </c>
      <c r="M300" t="str">
        <f>IF(Jira_RawData!R300=0,"blank",Jira_RawData!R300)</f>
        <v>Missing from implementation</v>
      </c>
      <c r="N300" t="str">
        <f>IF(ISNA(VLOOKUP(B300,Comments!B:E,2,FALSE)),"",VLOOKUP(B300,Comments!B:E,2,FALSE))</f>
        <v/>
      </c>
      <c r="O300" t="str">
        <f>IF(ISNA(VLOOKUP(B300,Comments!B:E,3,FALSE)),"",VLOOKUP(B300,Comments!B:E,3,FALSE))</f>
        <v/>
      </c>
      <c r="P300" t="str">
        <f t="shared" ca="1" si="9"/>
        <v>GT 62 days</v>
      </c>
      <c r="Q300" t="str">
        <f t="shared" si="10"/>
        <v>Membership</v>
      </c>
      <c r="R300" t="str">
        <f>IF(ISNA(VLOOKUP(B300,Comments!B:E,4,FALSE)),"",VLOOKUP(B300,Comments!B:E,4,FALSE))</f>
        <v/>
      </c>
    </row>
    <row r="301" spans="1:18" x14ac:dyDescent="0.25">
      <c r="A301" t="str">
        <f>Jira_RawData!A301</f>
        <v>Bug</v>
      </c>
      <c r="B301" t="str">
        <f>Jira_RawData!B301</f>
        <v>MEM-18606</v>
      </c>
      <c r="C301" t="str">
        <f>Jira_RawData!C301</f>
        <v>UI : Proposal for Symposium - Sponsoring Technical Committee's should be in ASC order format &amp; Committees are NOT properly aligned.</v>
      </c>
      <c r="D301" t="str">
        <f>Jira_RawData!D301</f>
        <v>Siddhartha Mutyala</v>
      </c>
      <c r="E301" t="str">
        <f>Jira_RawData!E301</f>
        <v>Siddhartha Mutyala</v>
      </c>
      <c r="F301" t="str">
        <f>Jira_RawData!F301</f>
        <v>Closed</v>
      </c>
      <c r="G301" s="4">
        <f>Jira_RawData!K301</f>
        <v>44272.665972222225</v>
      </c>
      <c r="H301" s="4">
        <f>Jira_RawData!G301</f>
        <v>44300.477083333331</v>
      </c>
      <c r="I301" s="10" t="str">
        <f>IF(Jira_RawData!H301=0,"blank",Jira_RawData!H301)</f>
        <v>Moderate</v>
      </c>
      <c r="J301" t="str">
        <f>Jira_RawData!I301</f>
        <v>High</v>
      </c>
      <c r="K301" t="str">
        <f>Jira_RawData!M301</f>
        <v>QA</v>
      </c>
      <c r="L301" t="str">
        <f>IF(Jira_RawData!N301=0,"blank",Jira_RawData!N301)</f>
        <v>Unclear/Incorrect Requirements/Design</v>
      </c>
      <c r="M301" t="str">
        <f>IF(Jira_RawData!R301=0,"blank",Jira_RawData!R301)</f>
        <v>Sorting was not mentioned in requirement</v>
      </c>
      <c r="N301" t="str">
        <f>IF(ISNA(VLOOKUP(B301,Comments!B:E,2,FALSE)),"",VLOOKUP(B301,Comments!B:E,2,FALSE))</f>
        <v/>
      </c>
      <c r="O301" t="str">
        <f>IF(ISNA(VLOOKUP(B301,Comments!B:E,3,FALSE)),"",VLOOKUP(B301,Comments!B:E,3,FALSE))</f>
        <v/>
      </c>
      <c r="P301" t="str">
        <f t="shared" ca="1" si="9"/>
        <v>GT 62 days</v>
      </c>
      <c r="Q301" t="str">
        <f t="shared" si="10"/>
        <v>Membership</v>
      </c>
      <c r="R301" t="str">
        <f>IF(ISNA(VLOOKUP(B301,Comments!B:E,4,FALSE)),"",VLOOKUP(B301,Comments!B:E,4,FALSE))</f>
        <v/>
      </c>
    </row>
    <row r="302" spans="1:18" x14ac:dyDescent="0.25">
      <c r="A302" t="str">
        <f>Jira_RawData!A302</f>
        <v>Bug</v>
      </c>
      <c r="B302" t="str">
        <f>Jira_RawData!B302</f>
        <v>MEM-18595</v>
      </c>
      <c r="C302" t="str">
        <f>Jira_RawData!C302</f>
        <v>UI : Performance issue - Meetings &amp; Symposia page loading is taking too long to load.</v>
      </c>
      <c r="D302" t="str">
        <f>Jira_RawData!D302</f>
        <v>Siddhartha Mutyala</v>
      </c>
      <c r="E302" t="str">
        <f>Jira_RawData!E302</f>
        <v>Siddhartha Mutyala</v>
      </c>
      <c r="F302" t="str">
        <f>Jira_RawData!F302</f>
        <v>Closed</v>
      </c>
      <c r="G302" s="4">
        <f>Jira_RawData!K302</f>
        <v>44272.446527777778</v>
      </c>
      <c r="H302" s="4">
        <f>Jira_RawData!G302</f>
        <v>44300.477083333331</v>
      </c>
      <c r="I302" s="10" t="str">
        <f>IF(Jira_RawData!H302=0,"blank",Jira_RawData!H302)</f>
        <v>Major</v>
      </c>
      <c r="J302" t="str">
        <f>Jira_RawData!I302</f>
        <v>Medium</v>
      </c>
      <c r="K302" t="str">
        <f>Jira_RawData!M302</f>
        <v>QA</v>
      </c>
      <c r="L302" t="str">
        <f>IF(Jira_RawData!N302=0,"blank",Jira_RawData!N302)</f>
        <v>Server Configuration/Permission Issue</v>
      </c>
      <c r="M302" t="str">
        <f>IF(Jira_RawData!R302=0,"blank",Jira_RawData!R302)</f>
        <v>QA server infra issue</v>
      </c>
      <c r="N302" t="str">
        <f>IF(ISNA(VLOOKUP(B302,Comments!B:E,2,FALSE)),"",VLOOKUP(B302,Comments!B:E,2,FALSE))</f>
        <v/>
      </c>
      <c r="O302" t="str">
        <f>IF(ISNA(VLOOKUP(B302,Comments!B:E,3,FALSE)),"",VLOOKUP(B302,Comments!B:E,3,FALSE))</f>
        <v/>
      </c>
      <c r="P302" t="str">
        <f t="shared" ca="1" si="9"/>
        <v>GT 62 days</v>
      </c>
      <c r="Q302" t="str">
        <f t="shared" si="10"/>
        <v>Membership</v>
      </c>
      <c r="R302" t="str">
        <f>IF(ISNA(VLOOKUP(B302,Comments!B:E,4,FALSE)),"",VLOOKUP(B302,Comments!B:E,4,FALSE))</f>
        <v/>
      </c>
    </row>
    <row r="303" spans="1:18" x14ac:dyDescent="0.25">
      <c r="A303" t="str">
        <f>Jira_RawData!A303</f>
        <v>Bug</v>
      </c>
      <c r="B303" t="str">
        <f>Jira_RawData!B303</f>
        <v>MEM-18593</v>
      </c>
      <c r="C303" t="str">
        <f>Jira_RawData!C303</f>
        <v>Manual Order Reinstate - The system displayed an error message i.e. "Error occurred while listing users" with a red bar on top of the page when we click on the 'Submit' button on the review page while reinstating the member</v>
      </c>
      <c r="D303" t="str">
        <f>Jira_RawData!D303</f>
        <v>soumya.akkimardi</v>
      </c>
      <c r="E303" t="str">
        <f>Jira_RawData!E303</f>
        <v>soumya.akkimardi</v>
      </c>
      <c r="F303" t="str">
        <f>Jira_RawData!F303</f>
        <v>Closed</v>
      </c>
      <c r="G303" s="4">
        <f>Jira_RawData!K303</f>
        <v>44272.030555555553</v>
      </c>
      <c r="H303" s="4">
        <f>Jira_RawData!G303</f>
        <v>44286.555555555555</v>
      </c>
      <c r="I303" s="10" t="str">
        <f>IF(Jira_RawData!H303=0,"blank",Jira_RawData!H303)</f>
        <v>Major</v>
      </c>
      <c r="J303" t="str">
        <f>Jira_RawData!I303</f>
        <v>High</v>
      </c>
      <c r="K303" t="str">
        <f>Jira_RawData!M303</f>
        <v>QA</v>
      </c>
      <c r="L303" t="str">
        <f>IF(Jira_RawData!N303=0,"blank",Jira_RawData!N303)</f>
        <v>Application Code Issue</v>
      </c>
      <c r="M303" t="str">
        <f>IF(Jira_RawData!R303=0,"blank",Jira_RawData!R303)</f>
        <v>MEM-ORG Query updated</v>
      </c>
      <c r="N303" t="str">
        <f>IF(ISNA(VLOOKUP(B303,Comments!B:E,2,FALSE)),"",VLOOKUP(B303,Comments!B:E,2,FALSE))</f>
        <v/>
      </c>
      <c r="O303" t="str">
        <f>IF(ISNA(VLOOKUP(B303,Comments!B:E,3,FALSE)),"",VLOOKUP(B303,Comments!B:E,3,FALSE))</f>
        <v/>
      </c>
      <c r="P303" t="str">
        <f t="shared" ca="1" si="9"/>
        <v>GT 62 days</v>
      </c>
      <c r="Q303" t="str">
        <f t="shared" si="10"/>
        <v>Membership</v>
      </c>
      <c r="R303" t="str">
        <f>IF(ISNA(VLOOKUP(B303,Comments!B:E,4,FALSE)),"",VLOOKUP(B303,Comments!B:E,4,FALSE))</f>
        <v/>
      </c>
    </row>
    <row r="304" spans="1:18" x14ac:dyDescent="0.25">
      <c r="A304" t="str">
        <f>Jira_RawData!A304</f>
        <v>Bug</v>
      </c>
      <c r="B304" t="str">
        <f>Jira_RawData!B304</f>
        <v>MEM-18588</v>
      </c>
      <c r="C304" t="str">
        <f>Jira_RawData!C304</f>
        <v>[INVALID] - Membership Invoice or Receipt - When we click on 'Generate Invoice'/'Generate Invoice Stock' OR 'Generate Receipt'/'Generate Receipt Stock' button system display the form in new tab window and got closed by it self automatically</v>
      </c>
      <c r="D304" t="str">
        <f>Jira_RawData!D304</f>
        <v>soumya.akkimardi</v>
      </c>
      <c r="E304" t="str">
        <f>Jira_RawData!E304</f>
        <v>soumya.akkimardi</v>
      </c>
      <c r="F304" t="str">
        <f>Jira_RawData!F304</f>
        <v>Closed</v>
      </c>
      <c r="G304" s="4">
        <f>Jira_RawData!K304</f>
        <v>44271.990277777775</v>
      </c>
      <c r="H304" s="4">
        <f>Jira_RawData!G304</f>
        <v>44272.59375</v>
      </c>
      <c r="I304" s="10" t="str">
        <f>IF(Jira_RawData!H304=0,"blank",Jira_RawData!H304)</f>
        <v>Major</v>
      </c>
      <c r="J304" t="str">
        <f>Jira_RawData!I304</f>
        <v>High</v>
      </c>
      <c r="K304" t="str">
        <f>Jira_RawData!M304</f>
        <v>QA</v>
      </c>
      <c r="L304" t="str">
        <f>IF(Jira_RawData!N304=0,"blank",Jira_RawData!N304)</f>
        <v>Unclear/Incorrect Requirements/Design</v>
      </c>
      <c r="M304" t="str">
        <f>IF(Jira_RawData!R304=0,"blank",Jira_RawData!R304)</f>
        <v>System/Browser configuration issue</v>
      </c>
      <c r="N304" t="str">
        <f>IF(ISNA(VLOOKUP(B304,Comments!B:E,2,FALSE)),"",VLOOKUP(B304,Comments!B:E,2,FALSE))</f>
        <v/>
      </c>
      <c r="O304" t="str">
        <f>IF(ISNA(VLOOKUP(B304,Comments!B:E,3,FALSE)),"",VLOOKUP(B304,Comments!B:E,3,FALSE))</f>
        <v/>
      </c>
      <c r="P304" t="str">
        <f t="shared" ca="1" si="9"/>
        <v>GT 62 days</v>
      </c>
      <c r="Q304" t="str">
        <f t="shared" si="10"/>
        <v>Membership</v>
      </c>
      <c r="R304" t="str">
        <f>IF(ISNA(VLOOKUP(B304,Comments!B:E,4,FALSE)),"",VLOOKUP(B304,Comments!B:E,4,FALSE))</f>
        <v/>
      </c>
    </row>
    <row r="305" spans="1:18" x14ac:dyDescent="0.25">
      <c r="A305" t="str">
        <f>Jira_RawData!A305</f>
        <v>Bug</v>
      </c>
      <c r="B305" t="str">
        <f>Jira_RawData!B305</f>
        <v>MEM-18555</v>
      </c>
      <c r="C305" t="str">
        <f>Jira_RawData!C305</f>
        <v>Roster Maintenance - Roster application page is buffering and system didn't display roster application</v>
      </c>
      <c r="D305" t="str">
        <f>Jira_RawData!D305</f>
        <v>Pabitra Samal</v>
      </c>
      <c r="E305" t="str">
        <f>Jira_RawData!E305</f>
        <v>Pabitra Samal</v>
      </c>
      <c r="F305" t="str">
        <f>Jira_RawData!F305</f>
        <v>Closed</v>
      </c>
      <c r="G305" s="4">
        <f>Jira_RawData!K305</f>
        <v>44271.724305555559</v>
      </c>
      <c r="H305" s="4">
        <f>Jira_RawData!G305</f>
        <v>44272.65347222222</v>
      </c>
      <c r="I305" s="10" t="str">
        <f>IF(Jira_RawData!H305=0,"blank",Jira_RawData!H305)</f>
        <v>Major</v>
      </c>
      <c r="J305" t="str">
        <f>Jira_RawData!I305</f>
        <v>Medium</v>
      </c>
      <c r="K305">
        <f>Jira_RawData!M305</f>
        <v>0</v>
      </c>
      <c r="L305" t="str">
        <f>IF(Jira_RawData!N305=0,"blank",Jira_RawData!N305)</f>
        <v>Server Configuration/Permission Issue</v>
      </c>
      <c r="M305" t="str">
        <f>IF(Jira_RawData!R305=0,"blank",Jira_RawData!R305)</f>
        <v>RM OSL RNE service was not connecting.</v>
      </c>
      <c r="N305" t="str">
        <f>IF(ISNA(VLOOKUP(B305,Comments!B:E,2,FALSE)),"",VLOOKUP(B305,Comments!B:E,2,FALSE))</f>
        <v/>
      </c>
      <c r="O305" t="str">
        <f>IF(ISNA(VLOOKUP(B305,Comments!B:E,3,FALSE)),"",VLOOKUP(B305,Comments!B:E,3,FALSE))</f>
        <v/>
      </c>
      <c r="P305" t="str">
        <f t="shared" ca="1" si="9"/>
        <v>GT 62 days</v>
      </c>
      <c r="Q305" t="str">
        <f t="shared" si="10"/>
        <v>Membership</v>
      </c>
      <c r="R305" t="str">
        <f>IF(ISNA(VLOOKUP(B305,Comments!B:E,4,FALSE)),"",VLOOKUP(B305,Comments!B:E,4,FALSE))</f>
        <v/>
      </c>
    </row>
    <row r="306" spans="1:18" x14ac:dyDescent="0.25">
      <c r="A306" t="str">
        <f>Jira_RawData!A306</f>
        <v>Bug</v>
      </c>
      <c r="B306" t="str">
        <f>Jira_RawData!B306</f>
        <v>MEM-18546</v>
      </c>
      <c r="C306" t="str">
        <f>Jira_RawData!C306</f>
        <v>Accessibility Testing: No focus is observed and unable to access from the keyboard for ASTM technical committee field in student membership page.</v>
      </c>
      <c r="D306" t="str">
        <f>Jira_RawData!D306</f>
        <v>vinay.datla</v>
      </c>
      <c r="E306" t="str">
        <f>Jira_RawData!E306</f>
        <v>vinay.datla</v>
      </c>
      <c r="F306" t="str">
        <f>Jira_RawData!F306</f>
        <v>Closed</v>
      </c>
      <c r="G306" s="4">
        <f>Jira_RawData!K306</f>
        <v>44271.638194444444</v>
      </c>
      <c r="H306" s="4">
        <f>Jira_RawData!G306</f>
        <v>44314.887499999997</v>
      </c>
      <c r="I306" s="10" t="str">
        <f>IF(Jira_RawData!H306=0,"blank",Jira_RawData!H306)</f>
        <v>Moderate</v>
      </c>
      <c r="J306" t="str">
        <f>Jira_RawData!I306</f>
        <v>Medium</v>
      </c>
      <c r="K306" t="str">
        <f>Jira_RawData!M306</f>
        <v>QA</v>
      </c>
      <c r="L306" t="str">
        <f>IF(Jira_RawData!N306=0,"blank",Jira_RawData!N306)</f>
        <v>Application Code Issue</v>
      </c>
      <c r="M306" t="str">
        <f>IF(Jira_RawData!R306=0,"blank",Jira_RawData!R306)</f>
        <v>no focus due to non-default form control element</v>
      </c>
      <c r="N306" t="str">
        <f>IF(ISNA(VLOOKUP(B306,Comments!B:E,2,FALSE)),"",VLOOKUP(B306,Comments!B:E,2,FALSE))</f>
        <v/>
      </c>
      <c r="O306" t="str">
        <f>IF(ISNA(VLOOKUP(B306,Comments!B:E,3,FALSE)),"",VLOOKUP(B306,Comments!B:E,3,FALSE))</f>
        <v/>
      </c>
      <c r="P306" t="str">
        <f t="shared" ca="1" si="9"/>
        <v>GT 62 days</v>
      </c>
      <c r="Q306" t="str">
        <f t="shared" si="10"/>
        <v>Membership</v>
      </c>
      <c r="R306" t="str">
        <f>IF(ISNA(VLOOKUP(B306,Comments!B:E,4,FALSE)),"",VLOOKUP(B306,Comments!B:E,4,FALSE))</f>
        <v/>
      </c>
    </row>
    <row r="307" spans="1:18" x14ac:dyDescent="0.25">
      <c r="A307" t="str">
        <f>Jira_RawData!A307</f>
        <v>Bug</v>
      </c>
      <c r="B307" t="str">
        <f>Jira_RawData!B307</f>
        <v>MEM-18538</v>
      </c>
      <c r="C307" t="str">
        <f>Jira_RawData!C307</f>
        <v>Internal Application - The member names under the 'Chair' column in the 'Committee' list page, in the 'Committee Roster' grid and in data base is not matching</v>
      </c>
      <c r="D307" t="str">
        <f>Jira_RawData!D307</f>
        <v>Pabitra Samal</v>
      </c>
      <c r="E307" t="str">
        <f>Jira_RawData!E307</f>
        <v>Pabitra Samal</v>
      </c>
      <c r="F307" t="str">
        <f>Jira_RawData!F307</f>
        <v>Closed</v>
      </c>
      <c r="G307" s="4">
        <f>Jira_RawData!K307</f>
        <v>44271.54791666667</v>
      </c>
      <c r="H307" s="4">
        <f>Jira_RawData!G307</f>
        <v>44272.65347222222</v>
      </c>
      <c r="I307" s="10" t="str">
        <f>IF(Jira_RawData!H307=0,"blank",Jira_RawData!H307)</f>
        <v>Moderate</v>
      </c>
      <c r="J307" t="str">
        <f>Jira_RawData!I307</f>
        <v>Medium</v>
      </c>
      <c r="K307" t="str">
        <f>Jira_RawData!M307</f>
        <v>QA</v>
      </c>
      <c r="L307" t="str">
        <f>IF(Jira_RawData!N307=0,"blank",Jira_RawData!N307)</f>
        <v>Data Issue</v>
      </c>
      <c r="M307" t="str">
        <f>IF(Jira_RawData!R307=0,"blank",Jira_RawData!R307)</f>
        <v>Data discrepancy on UI &amp; DB, corrected the data by updating the officer title.</v>
      </c>
      <c r="N307" t="str">
        <f>IF(ISNA(VLOOKUP(B307,Comments!B:E,2,FALSE)),"",VLOOKUP(B307,Comments!B:E,2,FALSE))</f>
        <v/>
      </c>
      <c r="O307" t="str">
        <f>IF(ISNA(VLOOKUP(B307,Comments!B:E,3,FALSE)),"",VLOOKUP(B307,Comments!B:E,3,FALSE))</f>
        <v/>
      </c>
      <c r="P307" t="str">
        <f t="shared" ca="1" si="9"/>
        <v>GT 62 days</v>
      </c>
      <c r="Q307" t="str">
        <f t="shared" si="10"/>
        <v>Membership</v>
      </c>
      <c r="R307" t="str">
        <f>IF(ISNA(VLOOKUP(B307,Comments!B:E,4,FALSE)),"",VLOOKUP(B307,Comments!B:E,4,FALSE))</f>
        <v/>
      </c>
    </row>
    <row r="308" spans="1:18" x14ac:dyDescent="0.25">
      <c r="A308" t="str">
        <f>Jira_RawData!A308</f>
        <v>Bug</v>
      </c>
      <c r="B308" t="str">
        <f>Jira_RawData!B308</f>
        <v>MEM-18528</v>
      </c>
      <c r="C308" t="str">
        <f>Jira_RawData!C308</f>
        <v>Reinstate Senior Member - The system displayed 'My membership is not associated with an organization' checkbox with checked and in read-only form (For member not associated with an organization)</v>
      </c>
      <c r="D308" t="str">
        <f>Jira_RawData!D308</f>
        <v>soumya.akkimardi</v>
      </c>
      <c r="E308" t="str">
        <f>Jira_RawData!E308</f>
        <v>soumya.akkimardi</v>
      </c>
      <c r="F308" t="str">
        <f>Jira_RawData!F308</f>
        <v>Closed</v>
      </c>
      <c r="G308" s="4">
        <f>Jira_RawData!K308</f>
        <v>44271.430555555555</v>
      </c>
      <c r="H308" s="4">
        <f>Jira_RawData!G308</f>
        <v>44272.875694444447</v>
      </c>
      <c r="I308" s="10" t="str">
        <f>IF(Jira_RawData!H308=0,"blank",Jira_RawData!H308)</f>
        <v>Major</v>
      </c>
      <c r="J308" t="str">
        <f>Jira_RawData!I308</f>
        <v>High</v>
      </c>
      <c r="K308" t="str">
        <f>Jira_RawData!M308</f>
        <v>QA</v>
      </c>
      <c r="L308" t="str">
        <f>IF(Jira_RawData!N308=0,"blank",Jira_RawData!N308)</f>
        <v>Application Code Issue</v>
      </c>
      <c r="M308" t="str">
        <f>IF(Jira_RawData!R308=0,"blank",Jira_RawData!R308)</f>
        <v>Org Fields made editable</v>
      </c>
      <c r="N308" t="str">
        <f>IF(ISNA(VLOOKUP(B308,Comments!B:E,2,FALSE)),"",VLOOKUP(B308,Comments!B:E,2,FALSE))</f>
        <v/>
      </c>
      <c r="O308" t="str">
        <f>IF(ISNA(VLOOKUP(B308,Comments!B:E,3,FALSE)),"",VLOOKUP(B308,Comments!B:E,3,FALSE))</f>
        <v/>
      </c>
      <c r="P308" t="str">
        <f t="shared" ca="1" si="9"/>
        <v>GT 62 days</v>
      </c>
      <c r="Q308" t="str">
        <f t="shared" si="10"/>
        <v>Membership</v>
      </c>
      <c r="R308" t="str">
        <f>IF(ISNA(VLOOKUP(B308,Comments!B:E,4,FALSE)),"",VLOOKUP(B308,Comments!B:E,4,FALSE))</f>
        <v/>
      </c>
    </row>
    <row r="309" spans="1:18" x14ac:dyDescent="0.25">
      <c r="A309" t="str">
        <f>Jira_RawData!A309</f>
        <v>Bug</v>
      </c>
      <c r="B309" t="str">
        <f>Jira_RawData!B309</f>
        <v>MEM-18526</v>
      </c>
      <c r="C309" t="str">
        <f>Jira_RawData!C309</f>
        <v>API :  Getting 200 Response instead of 404 Not found Error when Invalid request passed for Work Item Data</v>
      </c>
      <c r="D309" t="str">
        <f>Jira_RawData!D309</f>
        <v>Siddhartha Mutyala</v>
      </c>
      <c r="E309" t="str">
        <f>Jira_RawData!E309</f>
        <v>Siddhartha Mutyala</v>
      </c>
      <c r="F309" t="str">
        <f>Jira_RawData!F309</f>
        <v>Closed</v>
      </c>
      <c r="G309" s="4">
        <f>Jira_RawData!K309</f>
        <v>44270.876388888886</v>
      </c>
      <c r="H309" s="4">
        <f>Jira_RawData!G309</f>
        <v>44300.477083333331</v>
      </c>
      <c r="I309" s="10" t="str">
        <f>IF(Jira_RawData!H309=0,"blank",Jira_RawData!H309)</f>
        <v>Moderate</v>
      </c>
      <c r="J309" t="str">
        <f>Jira_RawData!I309</f>
        <v>Medium</v>
      </c>
      <c r="K309" t="str">
        <f>Jira_RawData!M309</f>
        <v>QA</v>
      </c>
      <c r="L309" t="str">
        <f>IF(Jira_RawData!N309=0,"blank",Jira_RawData!N309)</f>
        <v>Application Code Issue</v>
      </c>
      <c r="M309" t="str">
        <f>IF(Jira_RawData!R309=0,"blank",Jira_RawData!R309)</f>
        <v>Open API structure is like this</v>
      </c>
      <c r="N309" t="str">
        <f>IF(ISNA(VLOOKUP(B309,Comments!B:E,2,FALSE)),"",VLOOKUP(B309,Comments!B:E,2,FALSE))</f>
        <v/>
      </c>
      <c r="O309" t="str">
        <f>IF(ISNA(VLOOKUP(B309,Comments!B:E,3,FALSE)),"",VLOOKUP(B309,Comments!B:E,3,FALSE))</f>
        <v/>
      </c>
      <c r="P309" t="str">
        <f t="shared" ca="1" si="9"/>
        <v>GT 62 days</v>
      </c>
      <c r="Q309" t="str">
        <f t="shared" si="10"/>
        <v>Membership</v>
      </c>
      <c r="R309" t="str">
        <f>IF(ISNA(VLOOKUP(B309,Comments!B:E,4,FALSE)),"",VLOOKUP(B309,Comments!B:E,4,FALSE))</f>
        <v/>
      </c>
    </row>
    <row r="310" spans="1:18" x14ac:dyDescent="0.25">
      <c r="A310" t="str">
        <f>Jira_RawData!A310</f>
        <v>Bug</v>
      </c>
      <c r="B310" t="str">
        <f>Jira_RawData!B310</f>
        <v>MEM-18518</v>
      </c>
      <c r="C310" t="str">
        <f>Jira_RawData!C310</f>
        <v>Representative Membership Reinstate - By clicking on the ‘Cancel’ button all the Representative Details fields became empty</v>
      </c>
      <c r="D310" t="str">
        <f>Jira_RawData!D310</f>
        <v>soumya.akkimardi</v>
      </c>
      <c r="E310" t="str">
        <f>Jira_RawData!E310</f>
        <v>soumya.akkimardi</v>
      </c>
      <c r="F310" t="str">
        <f>Jira_RawData!F310</f>
        <v>Closed</v>
      </c>
      <c r="G310" s="4">
        <f>Jira_RawData!K310</f>
        <v>44270.658333333333</v>
      </c>
      <c r="H310" s="4">
        <f>Jira_RawData!G310</f>
        <v>44272.636111111111</v>
      </c>
      <c r="I310" s="10" t="str">
        <f>IF(Jira_RawData!H310=0,"blank",Jira_RawData!H310)</f>
        <v>Moderate</v>
      </c>
      <c r="J310" t="str">
        <f>Jira_RawData!I310</f>
        <v>Medium</v>
      </c>
      <c r="K310" t="str">
        <f>Jira_RawData!M310</f>
        <v>QA</v>
      </c>
      <c r="L310" t="str">
        <f>IF(Jira_RawData!N310=0,"blank",Jira_RawData!N310)</f>
        <v>Unclear/Incorrect Requirements/Design</v>
      </c>
      <c r="M310" t="str">
        <f>IF(Jira_RawData!R310=0,"blank",Jira_RawData!R310)</f>
        <v>Miscommunication in clearing the pre-populated REP info</v>
      </c>
      <c r="N310" t="str">
        <f>IF(ISNA(VLOOKUP(B310,Comments!B:E,2,FALSE)),"",VLOOKUP(B310,Comments!B:E,2,FALSE))</f>
        <v/>
      </c>
      <c r="O310" t="str">
        <f>IF(ISNA(VLOOKUP(B310,Comments!B:E,3,FALSE)),"",VLOOKUP(B310,Comments!B:E,3,FALSE))</f>
        <v/>
      </c>
      <c r="P310" t="str">
        <f t="shared" ca="1" si="9"/>
        <v>GT 62 days</v>
      </c>
      <c r="Q310" t="str">
        <f t="shared" si="10"/>
        <v>Membership</v>
      </c>
      <c r="R310" t="str">
        <f>IF(ISNA(VLOOKUP(B310,Comments!B:E,4,FALSE)),"",VLOOKUP(B310,Comments!B:E,4,FALSE))</f>
        <v/>
      </c>
    </row>
    <row r="311" spans="1:18" x14ac:dyDescent="0.25">
      <c r="A311" t="str">
        <f>Jira_RawData!A311</f>
        <v>Bug</v>
      </c>
      <c r="B311" t="str">
        <f>Jira_RawData!B311</f>
        <v>MEM-18514</v>
      </c>
      <c r="C311" t="str">
        <f>Jira_RawData!C311</f>
        <v xml:space="preserve">Representative Membership Reinstate (Where a member is associated with the same organization) - By clicking on the ‘Cancel’ button all Organization Details fields became empty and fields were still in read-only format </v>
      </c>
      <c r="D311" t="str">
        <f>Jira_RawData!D311</f>
        <v>soumya.akkimardi</v>
      </c>
      <c r="E311" t="str">
        <f>Jira_RawData!E311</f>
        <v>soumya.akkimardi</v>
      </c>
      <c r="F311" t="str">
        <f>Jira_RawData!F311</f>
        <v>Closed</v>
      </c>
      <c r="G311" s="4">
        <f>Jira_RawData!K311</f>
        <v>44270.643055555556</v>
      </c>
      <c r="H311" s="4">
        <f>Jira_RawData!G311</f>
        <v>44272.875694444447</v>
      </c>
      <c r="I311" s="10" t="str">
        <f>IF(Jira_RawData!H311=0,"blank",Jira_RawData!H311)</f>
        <v>Major</v>
      </c>
      <c r="J311" t="str">
        <f>Jira_RawData!I311</f>
        <v>High</v>
      </c>
      <c r="K311" t="str">
        <f>Jira_RawData!M311</f>
        <v>QA</v>
      </c>
      <c r="L311" t="str">
        <f>IF(Jira_RawData!N311=0,"blank",Jira_RawData!N311)</f>
        <v>Unclear/Incorrect Requirements/Design</v>
      </c>
      <c r="M311" t="str">
        <f>IF(Jira_RawData!R311=0,"blank",Jira_RawData!R311)</f>
        <v>Miscommunication in the requirement.</v>
      </c>
      <c r="N311" t="str">
        <f>IF(ISNA(VLOOKUP(B311,Comments!B:E,2,FALSE)),"",VLOOKUP(B311,Comments!B:E,2,FALSE))</f>
        <v/>
      </c>
      <c r="O311" t="str">
        <f>IF(ISNA(VLOOKUP(B311,Comments!B:E,3,FALSE)),"",VLOOKUP(B311,Comments!B:E,3,FALSE))</f>
        <v/>
      </c>
      <c r="P311" t="str">
        <f t="shared" ca="1" si="9"/>
        <v>GT 62 days</v>
      </c>
      <c r="Q311" t="str">
        <f t="shared" si="10"/>
        <v>Membership</v>
      </c>
      <c r="R311" t="str">
        <f>IF(ISNA(VLOOKUP(B311,Comments!B:E,4,FALSE)),"",VLOOKUP(B311,Comments!B:E,4,FALSE))</f>
        <v/>
      </c>
    </row>
    <row r="312" spans="1:18" x14ac:dyDescent="0.25">
      <c r="A312" t="str">
        <f>Jira_RawData!A312</f>
        <v>Bug</v>
      </c>
      <c r="B312" t="str">
        <f>Jira_RawData!B312</f>
        <v>MEM-18503</v>
      </c>
      <c r="C312" t="str">
        <f>Jira_RawData!C312</f>
        <v>Accessibility Testing: Form elements do not have labels for participating and Organizational membership application page.</v>
      </c>
      <c r="D312" t="str">
        <f>Jira_RawData!D312</f>
        <v>vinay.datla</v>
      </c>
      <c r="E312" t="str">
        <f>Jira_RawData!E312</f>
        <v>vinay.datla</v>
      </c>
      <c r="F312" t="str">
        <f>Jira_RawData!F312</f>
        <v>Closed</v>
      </c>
      <c r="G312" s="4">
        <f>Jira_RawData!K312</f>
        <v>44270.559027777781</v>
      </c>
      <c r="H312" s="4">
        <f>Jira_RawData!G312</f>
        <v>44314.888194444444</v>
      </c>
      <c r="I312" s="10" t="str">
        <f>IF(Jira_RawData!H312=0,"blank",Jira_RawData!H312)</f>
        <v>Moderate</v>
      </c>
      <c r="J312" t="str">
        <f>Jira_RawData!I312</f>
        <v>Medium</v>
      </c>
      <c r="K312">
        <f>Jira_RawData!M312</f>
        <v>0</v>
      </c>
      <c r="L312" t="str">
        <f>IF(Jira_RawData!N312=0,"blank",Jira_RawData!N312)</f>
        <v>Application Code Issue</v>
      </c>
      <c r="M312" t="str">
        <f>IF(Jira_RawData!R312=0,"blank",Jira_RawData!R312)</f>
        <v>HTML Corrected</v>
      </c>
      <c r="N312" t="str">
        <f>IF(ISNA(VLOOKUP(B312,Comments!B:E,2,FALSE)),"",VLOOKUP(B312,Comments!B:E,2,FALSE))</f>
        <v/>
      </c>
      <c r="O312" t="str">
        <f>IF(ISNA(VLOOKUP(B312,Comments!B:E,3,FALSE)),"",VLOOKUP(B312,Comments!B:E,3,FALSE))</f>
        <v/>
      </c>
      <c r="P312" t="str">
        <f t="shared" ca="1" si="9"/>
        <v>GT 62 days</v>
      </c>
      <c r="Q312" t="str">
        <f t="shared" si="10"/>
        <v>Membership</v>
      </c>
      <c r="R312" t="str">
        <f>IF(ISNA(VLOOKUP(B312,Comments!B:E,4,FALSE)),"",VLOOKUP(B312,Comments!B:E,4,FALSE))</f>
        <v/>
      </c>
    </row>
    <row r="313" spans="1:18" x14ac:dyDescent="0.25">
      <c r="A313" t="str">
        <f>Jira_RawData!A313</f>
        <v>Bug</v>
      </c>
      <c r="B313" t="str">
        <f>Jira_RawData!B313</f>
        <v>MEM-18494</v>
      </c>
      <c r="C313" t="str">
        <f>Jira_RawData!C313</f>
        <v>Accessibility Testing: For participating and Organizational membership application page consists duplicate ID's for few fields.</v>
      </c>
      <c r="D313" t="str">
        <f>Jira_RawData!D313</f>
        <v>vinay.datla</v>
      </c>
      <c r="E313" t="str">
        <f>Jira_RawData!E313</f>
        <v>vinay.datla</v>
      </c>
      <c r="F313" t="str">
        <f>Jira_RawData!F313</f>
        <v>Closed</v>
      </c>
      <c r="G313" s="4">
        <f>Jira_RawData!K313</f>
        <v>44270.522222222222</v>
      </c>
      <c r="H313" s="4">
        <f>Jira_RawData!G313</f>
        <v>44314.888194444444</v>
      </c>
      <c r="I313" s="10" t="str">
        <f>IF(Jira_RawData!H313=0,"blank",Jira_RawData!H313)</f>
        <v>Moderate</v>
      </c>
      <c r="J313" t="str">
        <f>Jira_RawData!I313</f>
        <v>Medium</v>
      </c>
      <c r="K313" t="str">
        <f>Jira_RawData!M313</f>
        <v>QA</v>
      </c>
      <c r="L313" t="str">
        <f>IF(Jira_RawData!N313=0,"blank",Jira_RawData!N313)</f>
        <v>Application Code Issue</v>
      </c>
      <c r="M313" t="str">
        <f>IF(Jira_RawData!R313=0,"blank",Jira_RawData!R313)</f>
        <v>HTML Corrected</v>
      </c>
      <c r="N313" t="str">
        <f>IF(ISNA(VLOOKUP(B313,Comments!B:E,2,FALSE)),"",VLOOKUP(B313,Comments!B:E,2,FALSE))</f>
        <v/>
      </c>
      <c r="O313" t="str">
        <f>IF(ISNA(VLOOKUP(B313,Comments!B:E,3,FALSE)),"",VLOOKUP(B313,Comments!B:E,3,FALSE))</f>
        <v/>
      </c>
      <c r="P313" t="str">
        <f t="shared" ca="1" si="9"/>
        <v>GT 62 days</v>
      </c>
      <c r="Q313" t="str">
        <f t="shared" si="10"/>
        <v>Membership</v>
      </c>
      <c r="R313" t="str">
        <f>IF(ISNA(VLOOKUP(B313,Comments!B:E,4,FALSE)),"",VLOOKUP(B313,Comments!B:E,4,FALSE))</f>
        <v/>
      </c>
    </row>
    <row r="314" spans="1:18" x14ac:dyDescent="0.25">
      <c r="A314" t="str">
        <f>Jira_RawData!A314</f>
        <v>Bug</v>
      </c>
      <c r="B314" t="str">
        <f>Jira_RawData!B314</f>
        <v>MEM-18493</v>
      </c>
      <c r="C314" t="str">
        <f>Jira_RawData!C314</f>
        <v>Reinstate Membership - In the "My membership not associated with an organization" confirmation pop up the 'Are' word is displayed twice</v>
      </c>
      <c r="D314" t="str">
        <f>Jira_RawData!D314</f>
        <v>soumya.akkimardi</v>
      </c>
      <c r="E314" t="str">
        <f>Jira_RawData!E314</f>
        <v>soumya.akkimardi</v>
      </c>
      <c r="F314" t="str">
        <f>Jira_RawData!F314</f>
        <v>Closed</v>
      </c>
      <c r="G314" s="4">
        <f>Jira_RawData!K314</f>
        <v>44270.500694444447</v>
      </c>
      <c r="H314" s="4">
        <f>Jira_RawData!G314</f>
        <v>44272.875</v>
      </c>
      <c r="I314" s="10" t="str">
        <f>IF(Jira_RawData!H314=0,"blank",Jira_RawData!H314)</f>
        <v>Minor</v>
      </c>
      <c r="J314" t="str">
        <f>Jira_RawData!I314</f>
        <v>Low</v>
      </c>
      <c r="K314" t="str">
        <f>Jira_RawData!M314</f>
        <v>QA</v>
      </c>
      <c r="L314" t="str">
        <f>IF(Jira_RawData!N314=0,"blank",Jira_RawData!N314)</f>
        <v>Application Code Issue</v>
      </c>
      <c r="M314" t="str">
        <f>IF(Jira_RawData!R314=0,"blank",Jira_RawData!R314)</f>
        <v>Message text corrected</v>
      </c>
      <c r="N314" t="str">
        <f>IF(ISNA(VLOOKUP(B314,Comments!B:E,2,FALSE)),"",VLOOKUP(B314,Comments!B:E,2,FALSE))</f>
        <v/>
      </c>
      <c r="O314" t="str">
        <f>IF(ISNA(VLOOKUP(B314,Comments!B:E,3,FALSE)),"",VLOOKUP(B314,Comments!B:E,3,FALSE))</f>
        <v/>
      </c>
      <c r="P314" t="str">
        <f t="shared" ca="1" si="9"/>
        <v>GT 62 days</v>
      </c>
      <c r="Q314" t="str">
        <f t="shared" si="10"/>
        <v>Membership</v>
      </c>
      <c r="R314" t="str">
        <f>IF(ISNA(VLOOKUP(B314,Comments!B:E,4,FALSE)),"",VLOOKUP(B314,Comments!B:E,4,FALSE))</f>
        <v/>
      </c>
    </row>
    <row r="315" spans="1:18" x14ac:dyDescent="0.25">
      <c r="A315" t="str">
        <f>Jira_RawData!A315</f>
        <v>Bug</v>
      </c>
      <c r="B315" t="str">
        <f>Jira_RawData!B315</f>
        <v>MEM-18492</v>
      </c>
      <c r="C315" t="str">
        <f>Jira_RawData!C315</f>
        <v>Roster Maintenance - Roster application page is showing blank page and system didn't display roster application</v>
      </c>
      <c r="D315" t="str">
        <f>Jira_RawData!D315</f>
        <v>Pabitra Samal</v>
      </c>
      <c r="E315" t="str">
        <f>Jira_RawData!E315</f>
        <v>Pabitra Samal</v>
      </c>
      <c r="F315" t="str">
        <f>Jira_RawData!F315</f>
        <v>Closed</v>
      </c>
      <c r="G315" s="4">
        <f>Jira_RawData!K315</f>
        <v>44270.397916666669</v>
      </c>
      <c r="H315" s="4">
        <f>Jira_RawData!G315</f>
        <v>44272.65347222222</v>
      </c>
      <c r="I315" s="10" t="str">
        <f>IF(Jira_RawData!H315=0,"blank",Jira_RawData!H315)</f>
        <v>Major</v>
      </c>
      <c r="J315" t="str">
        <f>Jira_RawData!I315</f>
        <v>High</v>
      </c>
      <c r="K315" t="str">
        <f>Jira_RawData!M315</f>
        <v>QA</v>
      </c>
      <c r="L315" t="str">
        <f>IF(Jira_RawData!N315=0,"blank",Jira_RawData!N315)</f>
        <v>Server Configuration/Permission Issue</v>
      </c>
      <c r="M315" t="str">
        <f>IF(Jira_RawData!R315=0,"blank",Jira_RawData!R315)</f>
        <v>security group got changed.</v>
      </c>
      <c r="N315" t="str">
        <f>IF(ISNA(VLOOKUP(B315,Comments!B:E,2,FALSE)),"",VLOOKUP(B315,Comments!B:E,2,FALSE))</f>
        <v/>
      </c>
      <c r="O315" t="str">
        <f>IF(ISNA(VLOOKUP(B315,Comments!B:E,3,FALSE)),"",VLOOKUP(B315,Comments!B:E,3,FALSE))</f>
        <v/>
      </c>
      <c r="P315" t="str">
        <f t="shared" ca="1" si="9"/>
        <v>GT 62 days</v>
      </c>
      <c r="Q315" t="str">
        <f t="shared" si="10"/>
        <v>Membership</v>
      </c>
      <c r="R315" t="str">
        <f>IF(ISNA(VLOOKUP(B315,Comments!B:E,4,FALSE)),"",VLOOKUP(B315,Comments!B:E,4,FALSE))</f>
        <v/>
      </c>
    </row>
    <row r="316" spans="1:18" x14ac:dyDescent="0.25">
      <c r="A316" t="str">
        <f>Jira_RawData!A316</f>
        <v>Bug</v>
      </c>
      <c r="B316" t="str">
        <f>Jira_RawData!B316</f>
        <v>MEM-18475</v>
      </c>
      <c r="C316" t="str">
        <f>Jira_RawData!C316</f>
        <v>Usability Testing: User is not navigated to the top of the page to check the validation message when any mandatory field is missed.</v>
      </c>
      <c r="D316" t="str">
        <f>Jira_RawData!D316</f>
        <v>Prabhakar Mishra</v>
      </c>
      <c r="E316" t="str">
        <f>Jira_RawData!E316</f>
        <v>vinay.datla</v>
      </c>
      <c r="F316" t="str">
        <f>Jira_RawData!F316</f>
        <v>Open</v>
      </c>
      <c r="G316" s="4">
        <f>Jira_RawData!K316</f>
        <v>44267.81527777778</v>
      </c>
      <c r="H316" s="4">
        <f>Jira_RawData!G316</f>
        <v>44336.250694444447</v>
      </c>
      <c r="I316" s="10" t="str">
        <f>IF(Jira_RawData!H316=0,"blank",Jira_RawData!H316)</f>
        <v>Moderate</v>
      </c>
      <c r="J316" t="str">
        <f>Jira_RawData!I316</f>
        <v>Medium</v>
      </c>
      <c r="K316" t="str">
        <f>Jira_RawData!M316</f>
        <v>QA</v>
      </c>
      <c r="L316" t="str">
        <f>IF(Jira_RawData!N316=0,"blank",Jira_RawData!N316)</f>
        <v>blank</v>
      </c>
      <c r="M316" t="str">
        <f>IF(Jira_RawData!R316=0,"blank",Jira_RawData!R316)</f>
        <v>blank</v>
      </c>
      <c r="N316" t="str">
        <f>IF(ISNA(VLOOKUP(B316,Comments!B:E,2,FALSE)),"",VLOOKUP(B316,Comments!B:E,2,FALSE))</f>
        <v/>
      </c>
      <c r="O316" t="str">
        <f>IF(ISNA(VLOOKUP(B316,Comments!B:E,3,FALSE)),"",VLOOKUP(B316,Comments!B:E,3,FALSE))</f>
        <v/>
      </c>
      <c r="P316" t="str">
        <f t="shared" ca="1" si="9"/>
        <v>GT 62 days</v>
      </c>
      <c r="Q316" t="str">
        <f t="shared" si="10"/>
        <v>Membership</v>
      </c>
      <c r="R316" t="str">
        <f>IF(ISNA(VLOOKUP(B316,Comments!B:E,4,FALSE)),"",VLOOKUP(B316,Comments!B:E,4,FALSE))</f>
        <v/>
      </c>
    </row>
    <row r="317" spans="1:18" x14ac:dyDescent="0.25">
      <c r="A317" t="str">
        <f>Jira_RawData!A317</f>
        <v>Bug</v>
      </c>
      <c r="B317" t="str">
        <f>Jira_RawData!B317</f>
        <v>MEM-18427</v>
      </c>
      <c r="C317" t="str">
        <f>Jira_RawData!C317</f>
        <v xml:space="preserve">Onboarding - Participating screen is not loading </v>
      </c>
      <c r="D317" t="str">
        <f>Jira_RawData!D317</f>
        <v>Pabitra Samal</v>
      </c>
      <c r="E317" t="str">
        <f>Jira_RawData!E317</f>
        <v>Pabitra Samal</v>
      </c>
      <c r="F317" t="str">
        <f>Jira_RawData!F317</f>
        <v>Closed</v>
      </c>
      <c r="G317" s="4">
        <f>Jira_RawData!K317</f>
        <v>44267.354861111111</v>
      </c>
      <c r="H317" s="4">
        <f>Jira_RawData!G317</f>
        <v>44272.869444444441</v>
      </c>
      <c r="I317" s="10" t="str">
        <f>IF(Jira_RawData!H317=0,"blank",Jira_RawData!H317)</f>
        <v>Moderate</v>
      </c>
      <c r="J317" t="str">
        <f>Jira_RawData!I317</f>
        <v>Medium</v>
      </c>
      <c r="K317">
        <f>Jira_RawData!M317</f>
        <v>0</v>
      </c>
      <c r="L317" t="str">
        <f>IF(Jira_RawData!N317=0,"blank",Jira_RawData!N317)</f>
        <v>Application Code Issue</v>
      </c>
      <c r="M317" t="str">
        <f>IF(Jira_RawData!R317=0,"blank",Jira_RawData!R317)</f>
        <v>Onboarding code fixed</v>
      </c>
      <c r="N317" t="str">
        <f>IF(ISNA(VLOOKUP(B317,Comments!B:E,2,FALSE)),"",VLOOKUP(B317,Comments!B:E,2,FALSE))</f>
        <v/>
      </c>
      <c r="O317" t="str">
        <f>IF(ISNA(VLOOKUP(B317,Comments!B:E,3,FALSE)),"",VLOOKUP(B317,Comments!B:E,3,FALSE))</f>
        <v/>
      </c>
      <c r="P317" t="str">
        <f t="shared" ca="1" si="9"/>
        <v>GT 62 days</v>
      </c>
      <c r="Q317" t="str">
        <f t="shared" si="10"/>
        <v>Membership</v>
      </c>
      <c r="R317" t="str">
        <f>IF(ISNA(VLOOKUP(B317,Comments!B:E,4,FALSE)),"",VLOOKUP(B317,Comments!B:E,4,FALSE))</f>
        <v/>
      </c>
    </row>
    <row r="318" spans="1:18" x14ac:dyDescent="0.25">
      <c r="A318" t="str">
        <f>Jira_RawData!A318</f>
        <v>Bug</v>
      </c>
      <c r="B318" t="str">
        <f>Jira_RawData!B318</f>
        <v>MEM-18426</v>
      </c>
      <c r="C318" t="str">
        <f>Jira_RawData!C318</f>
        <v>CLONE - Free volume is not visible on the cart page for Organization and Participating membership.</v>
      </c>
      <c r="D318" t="str">
        <f>Jira_RawData!D318</f>
        <v>Tanmay Verma</v>
      </c>
      <c r="E318" t="str">
        <f>Jira_RawData!E318</f>
        <v>Rahul Sharma</v>
      </c>
      <c r="F318" t="str">
        <f>Jira_RawData!F318</f>
        <v>Closed</v>
      </c>
      <c r="G318" s="4">
        <f>Jira_RawData!K318</f>
        <v>44266.968055555553</v>
      </c>
      <c r="H318" s="4">
        <f>Jira_RawData!G318</f>
        <v>44272.875694444447</v>
      </c>
      <c r="I318" s="10" t="str">
        <f>IF(Jira_RawData!H318=0,"blank",Jira_RawData!H318)</f>
        <v>Moderate</v>
      </c>
      <c r="J318" t="str">
        <f>Jira_RawData!I318</f>
        <v>To Be Defined</v>
      </c>
      <c r="K318" t="str">
        <f>Jira_RawData!M318</f>
        <v>QA</v>
      </c>
      <c r="L318" t="str">
        <f>IF(Jira_RawData!N318=0,"blank",Jira_RawData!N318)</f>
        <v>Application Code Issue</v>
      </c>
      <c r="M318" t="str">
        <f>IF(Jira_RawData!R318=0,"blank",Jira_RawData!R318)</f>
        <v>blank</v>
      </c>
      <c r="N318" t="str">
        <f>IF(ISNA(VLOOKUP(B318,Comments!B:E,2,FALSE)),"",VLOOKUP(B318,Comments!B:E,2,FALSE))</f>
        <v/>
      </c>
      <c r="O318" t="str">
        <f>IF(ISNA(VLOOKUP(B318,Comments!B:E,3,FALSE)),"",VLOOKUP(B318,Comments!B:E,3,FALSE))</f>
        <v/>
      </c>
      <c r="P318" t="str">
        <f t="shared" ca="1" si="9"/>
        <v>GT 62 days</v>
      </c>
      <c r="Q318" t="str">
        <f t="shared" si="10"/>
        <v>Membership</v>
      </c>
      <c r="R318" t="str">
        <f>IF(ISNA(VLOOKUP(B318,Comments!B:E,4,FALSE)),"",VLOOKUP(B318,Comments!B:E,4,FALSE))</f>
        <v/>
      </c>
    </row>
    <row r="319" spans="1:18" x14ac:dyDescent="0.25">
      <c r="A319" t="str">
        <f>Jira_RawData!A319</f>
        <v>Bug</v>
      </c>
      <c r="B319" t="str">
        <f>Jira_RawData!B319</f>
        <v>MEM-18425</v>
      </c>
      <c r="C319" t="str">
        <f>Jira_RawData!C319</f>
        <v>UI : Search functionality on Meeting and Symposia &amp; workshops is NOT working as expected.</v>
      </c>
      <c r="D319" t="str">
        <f>Jira_RawData!D319</f>
        <v>Siddhartha Mutyala</v>
      </c>
      <c r="E319" t="str">
        <f>Jira_RawData!E319</f>
        <v>Siddhartha Mutyala</v>
      </c>
      <c r="F319" t="str">
        <f>Jira_RawData!F319</f>
        <v>Closed</v>
      </c>
      <c r="G319" s="4">
        <f>Jira_RawData!K319</f>
        <v>44266.9375</v>
      </c>
      <c r="H319" s="4">
        <f>Jira_RawData!G319</f>
        <v>44300.476388888892</v>
      </c>
      <c r="I319" s="10" t="str">
        <f>IF(Jira_RawData!H319=0,"blank",Jira_RawData!H319)</f>
        <v>Major</v>
      </c>
      <c r="J319" t="str">
        <f>Jira_RawData!I319</f>
        <v>Medium</v>
      </c>
      <c r="K319" t="str">
        <f>Jira_RawData!M319</f>
        <v>QA</v>
      </c>
      <c r="L319" t="str">
        <f>IF(Jira_RawData!N319=0,"blank",Jira_RawData!N319)</f>
        <v>Application Code Issue</v>
      </c>
      <c r="M319" t="str">
        <f>IF(Jira_RawData!R319=0,"blank",Jira_RawData!R319)</f>
        <v>There was a tricky glitch</v>
      </c>
      <c r="N319" t="str">
        <f>IF(ISNA(VLOOKUP(B319,Comments!B:E,2,FALSE)),"",VLOOKUP(B319,Comments!B:E,2,FALSE))</f>
        <v/>
      </c>
      <c r="O319" t="str">
        <f>IF(ISNA(VLOOKUP(B319,Comments!B:E,3,FALSE)),"",VLOOKUP(B319,Comments!B:E,3,FALSE))</f>
        <v/>
      </c>
      <c r="P319" t="str">
        <f t="shared" ca="1" si="9"/>
        <v>GT 62 days</v>
      </c>
      <c r="Q319" t="str">
        <f t="shared" si="10"/>
        <v>Membership</v>
      </c>
      <c r="R319" t="str">
        <f>IF(ISNA(VLOOKUP(B319,Comments!B:E,4,FALSE)),"",VLOOKUP(B319,Comments!B:E,4,FALSE))</f>
        <v/>
      </c>
    </row>
    <row r="320" spans="1:18" x14ac:dyDescent="0.25">
      <c r="A320" t="str">
        <f>Jira_RawData!A320</f>
        <v>Bug</v>
      </c>
      <c r="B320" t="str">
        <f>Jira_RawData!B320</f>
        <v>MEM-18388</v>
      </c>
      <c r="C320" t="str">
        <f>Jira_RawData!C320</f>
        <v>Internal Application - The system didn't display the 'Upload Book Volume Movement Information' button on the "Membership Renewal" page</v>
      </c>
      <c r="D320" t="str">
        <f>Jira_RawData!D320</f>
        <v>soumya.akkimardi</v>
      </c>
      <c r="E320" t="str">
        <f>Jira_RawData!E320</f>
        <v>soumya.akkimardi</v>
      </c>
      <c r="F320" t="str">
        <f>Jira_RawData!F320</f>
        <v>Closed</v>
      </c>
      <c r="G320" s="4">
        <f>Jira_RawData!K320</f>
        <v>44265.696527777778</v>
      </c>
      <c r="H320" s="4">
        <f>Jira_RawData!G320</f>
        <v>44267.603472222225</v>
      </c>
      <c r="I320" s="10" t="str">
        <f>IF(Jira_RawData!H320=0,"blank",Jira_RawData!H320)</f>
        <v>Major</v>
      </c>
      <c r="J320" t="str">
        <f>Jira_RawData!I320</f>
        <v>High</v>
      </c>
      <c r="K320" t="str">
        <f>Jira_RawData!M320</f>
        <v>QA</v>
      </c>
      <c r="L320" t="str">
        <f>IF(Jira_RawData!N320=0,"blank",Jira_RawData!N320)</f>
        <v>Data Issue</v>
      </c>
      <c r="M320" t="str">
        <f>IF(Jira_RawData!R320=0,"blank",Jira_RawData!R320)</f>
        <v>Book Volume Movement permission retrieved.</v>
      </c>
      <c r="N320" t="str">
        <f>IF(ISNA(VLOOKUP(B320,Comments!B:E,2,FALSE)),"",VLOOKUP(B320,Comments!B:E,2,FALSE))</f>
        <v/>
      </c>
      <c r="O320" t="str">
        <f>IF(ISNA(VLOOKUP(B320,Comments!B:E,3,FALSE)),"",VLOOKUP(B320,Comments!B:E,3,FALSE))</f>
        <v/>
      </c>
      <c r="P320" t="str">
        <f t="shared" ca="1" si="9"/>
        <v>GT 62 days</v>
      </c>
      <c r="Q320" t="str">
        <f t="shared" si="10"/>
        <v>Membership</v>
      </c>
      <c r="R320" t="str">
        <f>IF(ISNA(VLOOKUP(B320,Comments!B:E,4,FALSE)),"",VLOOKUP(B320,Comments!B:E,4,FALSE))</f>
        <v/>
      </c>
    </row>
    <row r="321" spans="1:18" x14ac:dyDescent="0.25">
      <c r="A321" t="str">
        <f>Jira_RawData!A321</f>
        <v>Bug</v>
      </c>
      <c r="B321" t="str">
        <f>Jira_RawData!B321</f>
        <v>MEM-18371</v>
      </c>
      <c r="C321" t="str">
        <f>Jira_RawData!C321</f>
        <v>Internal App- Manual Order- Membership Type is not displayed the same as selected</v>
      </c>
      <c r="D321" t="str">
        <f>Jira_RawData!D321</f>
        <v>soumya.akkimardi</v>
      </c>
      <c r="E321" t="str">
        <f>Jira_RawData!E321</f>
        <v>vinay.datla</v>
      </c>
      <c r="F321" t="str">
        <f>Jira_RawData!F321</f>
        <v>Closed</v>
      </c>
      <c r="G321" s="4">
        <f>Jira_RawData!K321</f>
        <v>44265.582638888889</v>
      </c>
      <c r="H321" s="4">
        <f>Jira_RawData!G321</f>
        <v>44344.538888888892</v>
      </c>
      <c r="I321" s="10" t="str">
        <f>IF(Jira_RawData!H321=0,"blank",Jira_RawData!H321)</f>
        <v>Major</v>
      </c>
      <c r="J321" t="str">
        <f>Jira_RawData!I321</f>
        <v>High</v>
      </c>
      <c r="K321" t="str">
        <f>Jira_RawData!M321</f>
        <v>QA</v>
      </c>
      <c r="L321" t="str">
        <f>IF(Jira_RawData!N321=0,"blank",Jira_RawData!N321)</f>
        <v>Application Code Issue</v>
      </c>
      <c r="M321" t="str">
        <f>IF(Jira_RawData!R321=0,"blank",Jira_RawData!R321)</f>
        <v>Member Type selection controlled</v>
      </c>
      <c r="N321" t="str">
        <f>IF(ISNA(VLOOKUP(B321,Comments!B:E,2,FALSE)),"",VLOOKUP(B321,Comments!B:E,2,FALSE))</f>
        <v/>
      </c>
      <c r="O321" t="str">
        <f>IF(ISNA(VLOOKUP(B321,Comments!B:E,3,FALSE)),"",VLOOKUP(B321,Comments!B:E,3,FALSE))</f>
        <v/>
      </c>
      <c r="P321" t="str">
        <f t="shared" ca="1" si="9"/>
        <v>GT 62 days</v>
      </c>
      <c r="Q321" t="str">
        <f t="shared" si="10"/>
        <v>Membership</v>
      </c>
      <c r="R321" t="str">
        <f>IF(ISNA(VLOOKUP(B321,Comments!B:E,4,FALSE)),"",VLOOKUP(B321,Comments!B:E,4,FALSE))</f>
        <v/>
      </c>
    </row>
    <row r="322" spans="1:18" x14ac:dyDescent="0.25">
      <c r="A322" t="str">
        <f>Jira_RawData!A322</f>
        <v>Bug</v>
      </c>
      <c r="B322" t="str">
        <f>Jira_RawData!B322</f>
        <v>MEM-18354</v>
      </c>
      <c r="C322" t="str">
        <f>Jira_RawData!C322</f>
        <v>API : Minor Spell mistake message : "Track Name/Aventri ReferenceId is required", when we get 400 Bad Request.</v>
      </c>
      <c r="D322" t="str">
        <f>Jira_RawData!D322</f>
        <v>Siddhartha Mutyala</v>
      </c>
      <c r="E322" t="str">
        <f>Jira_RawData!E322</f>
        <v>Siddhartha Mutyala</v>
      </c>
      <c r="F322" t="str">
        <f>Jira_RawData!F322</f>
        <v>Closed</v>
      </c>
      <c r="G322" s="4">
        <f>Jira_RawData!K322</f>
        <v>44265.513194444444</v>
      </c>
      <c r="H322" s="4">
        <f>Jira_RawData!G322</f>
        <v>44300.477083333331</v>
      </c>
      <c r="I322" s="10" t="str">
        <f>IF(Jira_RawData!H322=0,"blank",Jira_RawData!H322)</f>
        <v>Minor</v>
      </c>
      <c r="J322" t="str">
        <f>Jira_RawData!I322</f>
        <v>Low</v>
      </c>
      <c r="K322" t="str">
        <f>Jira_RawData!M322</f>
        <v>QA</v>
      </c>
      <c r="L322" t="str">
        <f>IF(Jira_RawData!N322=0,"blank",Jira_RawData!N322)</f>
        <v>Application Code Issue</v>
      </c>
      <c r="M322" t="str">
        <f>IF(Jira_RawData!R322=0,"blank",Jira_RawData!R322)</f>
        <v>Refactor problem</v>
      </c>
      <c r="N322" t="str">
        <f>IF(ISNA(VLOOKUP(B322,Comments!B:E,2,FALSE)),"",VLOOKUP(B322,Comments!B:E,2,FALSE))</f>
        <v>This issue is picked in sprint 5.1</v>
      </c>
      <c r="O322" t="str">
        <f>IF(ISNA(VLOOKUP(B322,Comments!B:E,3,FALSE)),"",VLOOKUP(B322,Comments!B:E,3,FALSE))</f>
        <v>Current Sprint</v>
      </c>
      <c r="P322" t="str">
        <f t="shared" ca="1" si="9"/>
        <v>GT 62 days</v>
      </c>
      <c r="Q322" t="str">
        <f t="shared" si="10"/>
        <v>Membership</v>
      </c>
      <c r="R322" t="str">
        <f>IF(ISNA(VLOOKUP(B322,Comments!B:E,4,FALSE)),"",VLOOKUP(B322,Comments!B:E,4,FALSE))</f>
        <v>FollowUp with Nicole - Hakuna</v>
      </c>
    </row>
    <row r="323" spans="1:18" x14ac:dyDescent="0.25">
      <c r="A323" t="str">
        <f>Jira_RawData!A323</f>
        <v>Bug</v>
      </c>
      <c r="B323" t="str">
        <f>Jira_RawData!B323</f>
        <v>MEM-18344</v>
      </c>
      <c r="C323" t="str">
        <f>Jira_RawData!C323</f>
        <v>Regression-Stage-Ballot Submission-WorkItem Number is not displayed in Submit and Confirm page with Revision action</v>
      </c>
      <c r="D323" t="str">
        <f>Jira_RawData!D323</f>
        <v>Sai Kumar Kodipetla</v>
      </c>
      <c r="E323" t="str">
        <f>Jira_RawData!E323</f>
        <v>Sai Kumar Kodipetla</v>
      </c>
      <c r="F323" t="str">
        <f>Jira_RawData!F323</f>
        <v>Closed</v>
      </c>
      <c r="G323" s="4">
        <f>Jira_RawData!K323</f>
        <v>44265.000694444447</v>
      </c>
      <c r="H323" s="4">
        <f>Jira_RawData!G323</f>
        <v>44337.768750000003</v>
      </c>
      <c r="I323" s="10" t="str">
        <f>IF(Jira_RawData!H323=0,"blank",Jira_RawData!H323)</f>
        <v>blank</v>
      </c>
      <c r="J323" t="str">
        <f>Jira_RawData!I323</f>
        <v>Low</v>
      </c>
      <c r="K323" t="str">
        <f>Jira_RawData!M323</f>
        <v>Staging</v>
      </c>
      <c r="L323" t="str">
        <f>IF(Jira_RawData!N323=0,"blank",Jira_RawData!N323)</f>
        <v>Application Code Issue</v>
      </c>
      <c r="M323" t="str">
        <f>IF(Jira_RawData!R323=0,"blank",Jira_RawData!R323)</f>
        <v>Some refactoring caused this</v>
      </c>
      <c r="N323" t="str">
        <f>IF(ISNA(VLOOKUP(B323,Comments!B:E,2,FALSE)),"",VLOOKUP(B323,Comments!B:E,2,FALSE))</f>
        <v/>
      </c>
      <c r="O323" t="str">
        <f>IF(ISNA(VLOOKUP(B323,Comments!B:E,3,FALSE)),"",VLOOKUP(B323,Comments!B:E,3,FALSE))</f>
        <v/>
      </c>
      <c r="P323" t="str">
        <f t="shared" ref="P323:P386" ca="1" si="11">IF(_xlfn.DAYS(TODAY(),G323)&lt;7,"00 days - 07 days",IF(_xlfn.DAYS(TODAY(),G323)&lt;14,"07 days - 13 days",IF(_xlfn.DAYS(TODAY(),G323)&lt;21,"14 days - 20 days",IF(_xlfn.DAYS(TODAY(),G323)&lt;28,"21 days - 27 days",IF(_xlfn.DAYS(TODAY(),G323)&lt;35,"28 days - 34 days",IF(_xlfn.DAYS(TODAY(),G323)&lt;42,"35 days - 41 days",IF(_xlfn.DAYS(TODAY(),G323)&lt;49,"42 days - 48 days",IF(_xlfn.DAYS(TODAY(),G323)&lt;56,"49 days - 55 days",IF(_xlfn.DAYS(TODAY(),G323)&lt;63,"56 days - 62 days","GT 62 days")))))))))</f>
        <v>GT 62 days</v>
      </c>
      <c r="Q323" t="str">
        <f t="shared" ref="Q323:Q386" si="12">IF(LEFT(B323,3)="MIG","Migration",IF(LEFT(B323,3)="MEM","Membership","Core"))</f>
        <v>Membership</v>
      </c>
      <c r="R323" t="str">
        <f>IF(ISNA(VLOOKUP(B323,Comments!B:E,4,FALSE)),"",VLOOKUP(B323,Comments!B:E,4,FALSE))</f>
        <v/>
      </c>
    </row>
    <row r="324" spans="1:18" x14ac:dyDescent="0.25">
      <c r="A324" t="str">
        <f>Jira_RawData!A324</f>
        <v>Bug</v>
      </c>
      <c r="B324" t="str">
        <f>Jira_RawData!B324</f>
        <v>MEM-18343</v>
      </c>
      <c r="C324" t="str">
        <f>Jira_RawData!C324</f>
        <v>UI :  Event/Committee Title doesn't look highlighted for Meeting &amp; Symposia public page.</v>
      </c>
      <c r="D324" t="str">
        <f>Jira_RawData!D324</f>
        <v>Siddhartha Mutyala</v>
      </c>
      <c r="E324" t="str">
        <f>Jira_RawData!E324</f>
        <v>Siddhartha Mutyala</v>
      </c>
      <c r="F324" t="str">
        <f>Jira_RawData!F324</f>
        <v>Closed</v>
      </c>
      <c r="G324" s="4">
        <f>Jira_RawData!K324</f>
        <v>44264.736111111109</v>
      </c>
      <c r="H324" s="4">
        <f>Jira_RawData!G324</f>
        <v>44300.477083333331</v>
      </c>
      <c r="I324" s="10" t="str">
        <f>IF(Jira_RawData!H324=0,"blank",Jira_RawData!H324)</f>
        <v>Moderate</v>
      </c>
      <c r="J324" t="str">
        <f>Jira_RawData!I324</f>
        <v>Medium</v>
      </c>
      <c r="K324" t="str">
        <f>Jira_RawData!M324</f>
        <v>QA</v>
      </c>
      <c r="L324" t="str">
        <f>IF(Jira_RawData!N324=0,"blank",Jira_RawData!N324)</f>
        <v>Configuration File Issue</v>
      </c>
      <c r="M324" t="str">
        <f>IF(Jira_RawData!R324=0,"blank",Jira_RawData!R324)</f>
        <v>We need to look into think - story book as there is no framework like this</v>
      </c>
      <c r="N324" t="str">
        <f>IF(ISNA(VLOOKUP(B324,Comments!B:E,2,FALSE)),"",VLOOKUP(B324,Comments!B:E,2,FALSE))</f>
        <v/>
      </c>
      <c r="O324" t="str">
        <f>IF(ISNA(VLOOKUP(B324,Comments!B:E,3,FALSE)),"",VLOOKUP(B324,Comments!B:E,3,FALSE))</f>
        <v/>
      </c>
      <c r="P324" t="str">
        <f t="shared" ca="1" si="11"/>
        <v>GT 62 days</v>
      </c>
      <c r="Q324" t="str">
        <f t="shared" si="12"/>
        <v>Membership</v>
      </c>
      <c r="R324" t="str">
        <f>IF(ISNA(VLOOKUP(B324,Comments!B:E,4,FALSE)),"",VLOOKUP(B324,Comments!B:E,4,FALSE))</f>
        <v/>
      </c>
    </row>
    <row r="325" spans="1:18" x14ac:dyDescent="0.25">
      <c r="A325" t="str">
        <f>Jira_RawData!A325</f>
        <v>Bug</v>
      </c>
      <c r="B325" t="str">
        <f>Jira_RawData!B325</f>
        <v>MEM-18334</v>
      </c>
      <c r="C325" t="str">
        <f>Jira_RawData!C325</f>
        <v>MEM Application Slowness Issue</v>
      </c>
      <c r="D325" t="str">
        <f>Jira_RawData!D325</f>
        <v>soumya.akkimardi</v>
      </c>
      <c r="E325" t="str">
        <f>Jira_RawData!E325</f>
        <v>soumya.akkimardi</v>
      </c>
      <c r="F325" t="str">
        <f>Jira_RawData!F325</f>
        <v>Closed</v>
      </c>
      <c r="G325" s="4">
        <f>Jira_RawData!K325</f>
        <v>44264.572916666664</v>
      </c>
      <c r="H325" s="4">
        <f>Jira_RawData!G325</f>
        <v>44270.915972222225</v>
      </c>
      <c r="I325" s="10" t="str">
        <f>IF(Jira_RawData!H325=0,"blank",Jira_RawData!H325)</f>
        <v>Moderate</v>
      </c>
      <c r="J325" t="str">
        <f>Jira_RawData!I325</f>
        <v>High</v>
      </c>
      <c r="K325" t="str">
        <f>Jira_RawData!M325</f>
        <v>QA</v>
      </c>
      <c r="L325" t="str">
        <f>IF(Jira_RawData!N325=0,"blank",Jira_RawData!N325)</f>
        <v>Data Issue</v>
      </c>
      <c r="M325" t="str">
        <f>IF(Jira_RawData!R325=0,"blank",Jira_RawData!R325)</f>
        <v>Data Migration Issue - One account associated with multiple role (ASTM_MEMBER &amp; MEMBER_USER)</v>
      </c>
      <c r="N325" t="str">
        <f>IF(ISNA(VLOOKUP(B325,Comments!B:E,2,FALSE)),"",VLOOKUP(B325,Comments!B:E,2,FALSE))</f>
        <v/>
      </c>
      <c r="O325" t="str">
        <f>IF(ISNA(VLOOKUP(B325,Comments!B:E,3,FALSE)),"",VLOOKUP(B325,Comments!B:E,3,FALSE))</f>
        <v/>
      </c>
      <c r="P325" t="str">
        <f t="shared" ca="1" si="11"/>
        <v>GT 62 days</v>
      </c>
      <c r="Q325" t="str">
        <f t="shared" si="12"/>
        <v>Membership</v>
      </c>
      <c r="R325" t="str">
        <f>IF(ISNA(VLOOKUP(B325,Comments!B:E,4,FALSE)),"",VLOOKUP(B325,Comments!B:E,4,FALSE))</f>
        <v/>
      </c>
    </row>
    <row r="326" spans="1:18" x14ac:dyDescent="0.25">
      <c r="A326" t="str">
        <f>Jira_RawData!A326</f>
        <v>Bug</v>
      </c>
      <c r="B326" t="str">
        <f>Jira_RawData!B326</f>
        <v>MEM-18284</v>
      </c>
      <c r="C326" t="str">
        <f>Jira_RawData!C326</f>
        <v>Change Of Employment - The system displayed an "Error Occured" text with a red bar on the step1 form page when a member clicks on the 'Edit' button which is displayed against step1 on the review page</v>
      </c>
      <c r="D326" t="str">
        <f>Jira_RawData!D326</f>
        <v>soumya.akkimardi</v>
      </c>
      <c r="E326" t="str">
        <f>Jira_RawData!E326</f>
        <v>soumya.akkimardi</v>
      </c>
      <c r="F326" t="str">
        <f>Jira_RawData!F326</f>
        <v>Closed</v>
      </c>
      <c r="G326" s="4">
        <f>Jira_RawData!K326</f>
        <v>44260.688194444447</v>
      </c>
      <c r="H326" s="4">
        <f>Jira_RawData!G326</f>
        <v>44272.87222222222</v>
      </c>
      <c r="I326" s="10" t="str">
        <f>IF(Jira_RawData!H326=0,"blank",Jira_RawData!H326)</f>
        <v>Minor</v>
      </c>
      <c r="J326" t="str">
        <f>Jira_RawData!I326</f>
        <v>Medium</v>
      </c>
      <c r="K326" t="str">
        <f>Jira_RawData!M326</f>
        <v>QA</v>
      </c>
      <c r="L326" t="str">
        <f>IF(Jira_RawData!N326=0,"blank",Jira_RawData!N326)</f>
        <v>Application Code Issue</v>
      </c>
      <c r="M326" t="str">
        <f>IF(Jira_RawData!R326=0,"blank",Jira_RawData!R326)</f>
        <v>Route correction</v>
      </c>
      <c r="N326" t="str">
        <f>IF(ISNA(VLOOKUP(B326,Comments!B:E,2,FALSE)),"",VLOOKUP(B326,Comments!B:E,2,FALSE))</f>
        <v/>
      </c>
      <c r="O326" t="str">
        <f>IF(ISNA(VLOOKUP(B326,Comments!B:E,3,FALSE)),"",VLOOKUP(B326,Comments!B:E,3,FALSE))</f>
        <v/>
      </c>
      <c r="P326" t="str">
        <f t="shared" ca="1" si="11"/>
        <v>GT 62 days</v>
      </c>
      <c r="Q326" t="str">
        <f t="shared" si="12"/>
        <v>Membership</v>
      </c>
      <c r="R326" t="str">
        <f>IF(ISNA(VLOOKUP(B326,Comments!B:E,4,FALSE)),"",VLOOKUP(B326,Comments!B:E,4,FALSE))</f>
        <v/>
      </c>
    </row>
    <row r="327" spans="1:18" x14ac:dyDescent="0.25">
      <c r="A327" t="str">
        <f>Jira_RawData!A327</f>
        <v>Bug</v>
      </c>
      <c r="B327" t="str">
        <f>Jira_RawData!B327</f>
        <v>MEM-18281</v>
      </c>
      <c r="C327" t="str">
        <f>Jira_RawData!C327</f>
        <v>Member Onboard Form Page - For the 'Country' and 'State/Province' fields the exclamation mark &amp; dropdown icon are overlapped</v>
      </c>
      <c r="D327" t="str">
        <f>Jira_RawData!D327</f>
        <v>soumya.akkimardi</v>
      </c>
      <c r="E327" t="str">
        <f>Jira_RawData!E327</f>
        <v>soumya.akkimardi</v>
      </c>
      <c r="F327" t="str">
        <f>Jira_RawData!F327</f>
        <v>Closed</v>
      </c>
      <c r="G327" s="4">
        <f>Jira_RawData!K327</f>
        <v>44260.476388888892</v>
      </c>
      <c r="H327" s="4">
        <f>Jira_RawData!G327</f>
        <v>44272.87222222222</v>
      </c>
      <c r="I327" s="10" t="str">
        <f>IF(Jira_RawData!H327=0,"blank",Jira_RawData!H327)</f>
        <v>Minor</v>
      </c>
      <c r="J327" t="str">
        <f>Jira_RawData!I327</f>
        <v>Low</v>
      </c>
      <c r="K327" t="str">
        <f>Jira_RawData!M327</f>
        <v>QA</v>
      </c>
      <c r="L327" t="str">
        <f>IF(Jira_RawData!N327=0,"blank",Jira_RawData!N327)</f>
        <v>Application Code Issue</v>
      </c>
      <c r="M327" t="str">
        <f>IF(Jira_RawData!R327=0,"blank",Jira_RawData!R327)</f>
        <v>Class corrected</v>
      </c>
      <c r="N327" t="str">
        <f>IF(ISNA(VLOOKUP(B327,Comments!B:E,2,FALSE)),"",VLOOKUP(B327,Comments!B:E,2,FALSE))</f>
        <v>This issue is picked in sprint 5.1</v>
      </c>
      <c r="O327" t="str">
        <f>IF(ISNA(VLOOKUP(B327,Comments!B:E,3,FALSE)),"",VLOOKUP(B327,Comments!B:E,3,FALSE))</f>
        <v>Current Sprint - NFR</v>
      </c>
      <c r="P327" t="str">
        <f t="shared" ca="1" si="11"/>
        <v>GT 62 days</v>
      </c>
      <c r="Q327" t="str">
        <f t="shared" si="12"/>
        <v>Membership</v>
      </c>
      <c r="R327">
        <f>IF(ISNA(VLOOKUP(B327,Comments!B:E,4,FALSE)),"",VLOOKUP(B327,Comments!B:E,4,FALSE))</f>
        <v>0</v>
      </c>
    </row>
    <row r="328" spans="1:18" x14ac:dyDescent="0.25">
      <c r="A328" t="str">
        <f>Jira_RawData!A328</f>
        <v>Bug</v>
      </c>
      <c r="B328" t="str">
        <f>Jira_RawData!B328</f>
        <v>MEM-18220</v>
      </c>
      <c r="C328" t="str">
        <f>Jira_RawData!C328</f>
        <v>Unable to view membership benefit &amp; volume in summary page for Reinitiate Participating Member and the edit button for step1 is displayed with value as a secondary button</v>
      </c>
      <c r="D328" t="str">
        <f>Jira_RawData!D328</f>
        <v>Pabitra Samal</v>
      </c>
      <c r="E328" t="str">
        <f>Jira_RawData!E328</f>
        <v>Pabitra Samal</v>
      </c>
      <c r="F328" t="str">
        <f>Jira_RawData!F328</f>
        <v>Closed</v>
      </c>
      <c r="G328" s="4">
        <f>Jira_RawData!K328</f>
        <v>44259.751388888886</v>
      </c>
      <c r="H328" s="4">
        <f>Jira_RawData!G328</f>
        <v>44295.776388888888</v>
      </c>
      <c r="I328" s="10" t="str">
        <f>IF(Jira_RawData!H328=0,"blank",Jira_RawData!H328)</f>
        <v>Moderate</v>
      </c>
      <c r="J328" t="str">
        <f>Jira_RawData!I328</f>
        <v>Medium</v>
      </c>
      <c r="K328" t="str">
        <f>Jira_RawData!M328</f>
        <v>QA</v>
      </c>
      <c r="L328" t="str">
        <f>IF(Jira_RawData!N328=0,"blank",Jira_RawData!N328)</f>
        <v>Application Code Issue</v>
      </c>
      <c r="M328" t="str">
        <f>IF(Jira_RawData!R328=0,"blank",Jira_RawData!R328)</f>
        <v>Code fixed</v>
      </c>
      <c r="N328" t="str">
        <f>IF(ISNA(VLOOKUP(B328,Comments!B:E,2,FALSE)),"",VLOOKUP(B328,Comments!B:E,2,FALSE))</f>
        <v/>
      </c>
      <c r="O328" t="str">
        <f>IF(ISNA(VLOOKUP(B328,Comments!B:E,3,FALSE)),"",VLOOKUP(B328,Comments!B:E,3,FALSE))</f>
        <v/>
      </c>
      <c r="P328" t="str">
        <f t="shared" ca="1" si="11"/>
        <v>GT 62 days</v>
      </c>
      <c r="Q328" t="str">
        <f t="shared" si="12"/>
        <v>Membership</v>
      </c>
      <c r="R328" t="str">
        <f>IF(ISNA(VLOOKUP(B328,Comments!B:E,4,FALSE)),"",VLOOKUP(B328,Comments!B:E,4,FALSE))</f>
        <v/>
      </c>
    </row>
    <row r="329" spans="1:18" x14ac:dyDescent="0.25">
      <c r="A329" t="str">
        <f>Jira_RawData!A329</f>
        <v>Bug</v>
      </c>
      <c r="B329" t="str">
        <f>Jira_RawData!B329</f>
        <v>MEM-18202</v>
      </c>
      <c r="C329" t="str">
        <f>Jira_RawData!C329</f>
        <v>Organization Member Onboard - The system displayed the 'Step 2 - Select Your Committee(s)' header in 'Review Your Application' for the page when the committee is not chosen on the step2 form page</v>
      </c>
      <c r="D329" t="str">
        <f>Jira_RawData!D329</f>
        <v>soumya.akkimardi</v>
      </c>
      <c r="E329" t="str">
        <f>Jira_RawData!E329</f>
        <v>soumya.akkimardi</v>
      </c>
      <c r="F329" t="str">
        <f>Jira_RawData!F329</f>
        <v>Closed</v>
      </c>
      <c r="G329" s="4">
        <f>Jira_RawData!K329</f>
        <v>44259.695833333331</v>
      </c>
      <c r="H329" s="4">
        <f>Jira_RawData!G329</f>
        <v>44267.782638888886</v>
      </c>
      <c r="I329" s="10" t="str">
        <f>IF(Jira_RawData!H329=0,"blank",Jira_RawData!H329)</f>
        <v>Minor</v>
      </c>
      <c r="J329" t="str">
        <f>Jira_RawData!I329</f>
        <v>Low</v>
      </c>
      <c r="K329" t="str">
        <f>Jira_RawData!M329</f>
        <v>QA</v>
      </c>
      <c r="L329" t="str">
        <f>IF(Jira_RawData!N329=0,"blank",Jira_RawData!N329)</f>
        <v>Unclear/Incorrect Requirements/Design</v>
      </c>
      <c r="M329" t="str">
        <f>IF(Jira_RawData!R329=0,"blank",Jira_RawData!R329)</f>
        <v>As per comment, this ticket is invalid as per acceptance criteria of user story and improvement will be created for the same.</v>
      </c>
      <c r="N329" t="str">
        <f>IF(ISNA(VLOOKUP(B329,Comments!B:E,2,FALSE)),"",VLOOKUP(B329,Comments!B:E,2,FALSE))</f>
        <v/>
      </c>
      <c r="O329" t="str">
        <f>IF(ISNA(VLOOKUP(B329,Comments!B:E,3,FALSE)),"",VLOOKUP(B329,Comments!B:E,3,FALSE))</f>
        <v/>
      </c>
      <c r="P329" t="str">
        <f t="shared" ca="1" si="11"/>
        <v>GT 62 days</v>
      </c>
      <c r="Q329" t="str">
        <f t="shared" si="12"/>
        <v>Membership</v>
      </c>
      <c r="R329" t="str">
        <f>IF(ISNA(VLOOKUP(B329,Comments!B:E,4,FALSE)),"",VLOOKUP(B329,Comments!B:E,4,FALSE))</f>
        <v/>
      </c>
    </row>
    <row r="330" spans="1:18" x14ac:dyDescent="0.25">
      <c r="A330" t="str">
        <f>Jira_RawData!A330</f>
        <v>Bug</v>
      </c>
      <c r="B330" t="str">
        <f>Jira_RawData!B330</f>
        <v>MEM-18193</v>
      </c>
      <c r="C330" t="str">
        <f>Jira_RawData!C330</f>
        <v xml:space="preserve">Participating/Organizational Onboard - System displayed 'Not Now, I'll choose my volume later' text under step3 on the review form page even though the member choose volume on step3 form page </v>
      </c>
      <c r="D330" t="str">
        <f>Jira_RawData!D330</f>
        <v>soumya.akkimardi</v>
      </c>
      <c r="E330" t="str">
        <f>Jira_RawData!E330</f>
        <v>soumya.akkimardi</v>
      </c>
      <c r="F330" t="str">
        <f>Jira_RawData!F330</f>
        <v>Closed</v>
      </c>
      <c r="G330" s="4">
        <f>Jira_RawData!K330</f>
        <v>44259.68472222222</v>
      </c>
      <c r="H330" s="4">
        <f>Jira_RawData!G330</f>
        <v>44266.724305555559</v>
      </c>
      <c r="I330" s="10" t="str">
        <f>IF(Jira_RawData!H330=0,"blank",Jira_RawData!H330)</f>
        <v>Moderate</v>
      </c>
      <c r="J330" t="str">
        <f>Jira_RawData!I330</f>
        <v>Medium</v>
      </c>
      <c r="K330" t="str">
        <f>Jira_RawData!M330</f>
        <v>QA</v>
      </c>
      <c r="L330" t="str">
        <f>IF(Jira_RawData!N330=0,"blank",Jira_RawData!N330)</f>
        <v>Data Issue</v>
      </c>
      <c r="M330" t="str">
        <f>IF(Jira_RawData!R330=0,"blank",Jira_RawData!R330)</f>
        <v>Volume format data issue</v>
      </c>
      <c r="N330" t="str">
        <f>IF(ISNA(VLOOKUP(B330,Comments!B:E,2,FALSE)),"",VLOOKUP(B330,Comments!B:E,2,FALSE))</f>
        <v/>
      </c>
      <c r="O330" t="str">
        <f>IF(ISNA(VLOOKUP(B330,Comments!B:E,3,FALSE)),"",VLOOKUP(B330,Comments!B:E,3,FALSE))</f>
        <v/>
      </c>
      <c r="P330" t="str">
        <f t="shared" ca="1" si="11"/>
        <v>GT 62 days</v>
      </c>
      <c r="Q330" t="str">
        <f t="shared" si="12"/>
        <v>Membership</v>
      </c>
      <c r="R330" t="str">
        <f>IF(ISNA(VLOOKUP(B330,Comments!B:E,4,FALSE)),"",VLOOKUP(B330,Comments!B:E,4,FALSE))</f>
        <v/>
      </c>
    </row>
    <row r="331" spans="1:18" x14ac:dyDescent="0.25">
      <c r="A331" t="str">
        <f>Jira_RawData!A331</f>
        <v>Bug</v>
      </c>
      <c r="B331" t="str">
        <f>Jira_RawData!B331</f>
        <v>MEM-18178</v>
      </c>
      <c r="C331" t="str">
        <f>Jira_RawData!C331</f>
        <v>Change Of Employment - For ISO/JOINT Member, the title text on top of the change of employment form page is not consistent</v>
      </c>
      <c r="D331" t="str">
        <f>Jira_RawData!D331</f>
        <v>soumya.akkimardi</v>
      </c>
      <c r="E331" t="str">
        <f>Jira_RawData!E331</f>
        <v>soumya.akkimardi</v>
      </c>
      <c r="F331" t="str">
        <f>Jira_RawData!F331</f>
        <v>Closed</v>
      </c>
      <c r="G331" s="4">
        <f>Jira_RawData!K331</f>
        <v>44259.631944444445</v>
      </c>
      <c r="H331" s="4">
        <f>Jira_RawData!G331</f>
        <v>44272.872916666667</v>
      </c>
      <c r="I331" s="10" t="str">
        <f>IF(Jira_RawData!H331=0,"blank",Jira_RawData!H331)</f>
        <v>Minor</v>
      </c>
      <c r="J331" t="str">
        <f>Jira_RawData!I331</f>
        <v>Low</v>
      </c>
      <c r="K331" t="str">
        <f>Jira_RawData!M331</f>
        <v>QA</v>
      </c>
      <c r="L331" t="str">
        <f>IF(Jira_RawData!N331=0,"blank",Jira_RawData!N331)</f>
        <v>Application Code Issue</v>
      </c>
      <c r="M331" t="str">
        <f>IF(Jira_RawData!R331=0,"blank",Jira_RawData!R331)</f>
        <v>Corrected the member type header</v>
      </c>
      <c r="N331" t="str">
        <f>IF(ISNA(VLOOKUP(B331,Comments!B:E,2,FALSE)),"",VLOOKUP(B331,Comments!B:E,2,FALSE))</f>
        <v/>
      </c>
      <c r="O331" t="str">
        <f>IF(ISNA(VLOOKUP(B331,Comments!B:E,3,FALSE)),"",VLOOKUP(B331,Comments!B:E,3,FALSE))</f>
        <v/>
      </c>
      <c r="P331" t="str">
        <f t="shared" ca="1" si="11"/>
        <v>GT 62 days</v>
      </c>
      <c r="Q331" t="str">
        <f t="shared" si="12"/>
        <v>Membership</v>
      </c>
      <c r="R331" t="str">
        <f>IF(ISNA(VLOOKUP(B331,Comments!B:E,4,FALSE)),"",VLOOKUP(B331,Comments!B:E,4,FALSE))</f>
        <v/>
      </c>
    </row>
    <row r="332" spans="1:18" x14ac:dyDescent="0.25">
      <c r="A332" t="str">
        <f>Jira_RawData!A332</f>
        <v>Bug</v>
      </c>
      <c r="B332" t="str">
        <f>Jira_RawData!B332</f>
        <v>MEM-18142</v>
      </c>
      <c r="C332" t="str">
        <f>Jira_RawData!C332</f>
        <v>Participating/Organizational Onboard Review Form - The 'Membership Type/Cost' is not displayed as per the refer design and the cost of membership is not displayed with currency symbol</v>
      </c>
      <c r="D332" t="str">
        <f>Jira_RawData!D332</f>
        <v>soumya.akkimardi</v>
      </c>
      <c r="E332" t="str">
        <f>Jira_RawData!E332</f>
        <v>soumya.akkimardi</v>
      </c>
      <c r="F332" t="str">
        <f>Jira_RawData!F332</f>
        <v>Closed</v>
      </c>
      <c r="G332" s="4">
        <f>Jira_RawData!K332</f>
        <v>44259.571527777778</v>
      </c>
      <c r="H332" s="4">
        <f>Jira_RawData!G332</f>
        <v>44272.87222222222</v>
      </c>
      <c r="I332" s="10" t="str">
        <f>IF(Jira_RawData!H332=0,"blank",Jira_RawData!H332)</f>
        <v>Minor</v>
      </c>
      <c r="J332" t="str">
        <f>Jira_RawData!I332</f>
        <v>Low</v>
      </c>
      <c r="K332" t="str">
        <f>Jira_RawData!M332</f>
        <v>QA</v>
      </c>
      <c r="L332" t="str">
        <f>IF(Jira_RawData!N332=0,"blank",Jira_RawData!N332)</f>
        <v>Application Code Issue</v>
      </c>
      <c r="M332" t="str">
        <f>IF(Jira_RawData!R332=0,"blank",Jira_RawData!R332)</f>
        <v>Corrected as per design.</v>
      </c>
      <c r="N332" t="str">
        <f>IF(ISNA(VLOOKUP(B332,Comments!B:E,2,FALSE)),"",VLOOKUP(B332,Comments!B:E,2,FALSE))</f>
        <v>UAT - IV - BUG</v>
      </c>
      <c r="O332" t="str">
        <f>IF(ISNA(VLOOKUP(B332,Comments!B:E,3,FALSE)),"",VLOOKUP(B332,Comments!B:E,3,FALSE))</f>
        <v>Done - UAT</v>
      </c>
      <c r="P332" t="str">
        <f t="shared" ca="1" si="11"/>
        <v>GT 62 days</v>
      </c>
      <c r="Q332" t="str">
        <f t="shared" si="12"/>
        <v>Membership</v>
      </c>
      <c r="R332">
        <f>IF(ISNA(VLOOKUP(B332,Comments!B:E,4,FALSE)),"",VLOOKUP(B332,Comments!B:E,4,FALSE))</f>
        <v>0</v>
      </c>
    </row>
    <row r="333" spans="1:18" x14ac:dyDescent="0.25">
      <c r="A333" t="str">
        <f>Jira_RawData!A333</f>
        <v>Bug</v>
      </c>
      <c r="B333" t="str">
        <f>Jira_RawData!B333</f>
        <v>MEM-18127</v>
      </c>
      <c r="C333" t="str">
        <f>Jira_RawData!C333</f>
        <v>The system displays the incorrect field name in the step2 COE form page for 'Consumer' primary activity</v>
      </c>
      <c r="D333" t="str">
        <f>Jira_RawData!D333</f>
        <v>soumya.akkimardi</v>
      </c>
      <c r="E333" t="str">
        <f>Jira_RawData!E333</f>
        <v>soumya.akkimardi</v>
      </c>
      <c r="F333" t="str">
        <f>Jira_RawData!F333</f>
        <v>Closed</v>
      </c>
      <c r="G333" s="4">
        <f>Jira_RawData!K333</f>
        <v>44258.906944444447</v>
      </c>
      <c r="H333" s="4">
        <f>Jira_RawData!G333</f>
        <v>44272.87222222222</v>
      </c>
      <c r="I333" s="10" t="str">
        <f>IF(Jira_RawData!H333=0,"blank",Jira_RawData!H333)</f>
        <v>Minor</v>
      </c>
      <c r="J333" t="str">
        <f>Jira_RawData!I333</f>
        <v>Low</v>
      </c>
      <c r="K333" t="str">
        <f>Jira_RawData!M333</f>
        <v>QA</v>
      </c>
      <c r="L333" t="str">
        <f>IF(Jira_RawData!N333=0,"blank",Jira_RawData!N333)</f>
        <v>Application Code Issue</v>
      </c>
      <c r="M333" t="str">
        <f>IF(Jira_RawData!R333=0,"blank",Jira_RawData!R333)</f>
        <v>Field Corrected</v>
      </c>
      <c r="N333" t="str">
        <f>IF(ISNA(VLOOKUP(B333,Comments!B:E,2,FALSE)),"",VLOOKUP(B333,Comments!B:E,2,FALSE))</f>
        <v/>
      </c>
      <c r="O333" t="str">
        <f>IF(ISNA(VLOOKUP(B333,Comments!B:E,3,FALSE)),"",VLOOKUP(B333,Comments!B:E,3,FALSE))</f>
        <v/>
      </c>
      <c r="P333" t="str">
        <f t="shared" ca="1" si="11"/>
        <v>GT 62 days</v>
      </c>
      <c r="Q333" t="str">
        <f t="shared" si="12"/>
        <v>Membership</v>
      </c>
      <c r="R333" t="str">
        <f>IF(ISNA(VLOOKUP(B333,Comments!B:E,4,FALSE)),"",VLOOKUP(B333,Comments!B:E,4,FALSE))</f>
        <v/>
      </c>
    </row>
    <row r="334" spans="1:18" x14ac:dyDescent="0.25">
      <c r="A334" t="str">
        <f>Jira_RawData!A334</f>
        <v>Bug</v>
      </c>
      <c r="B334" t="str">
        <f>Jira_RawData!B334</f>
        <v>MEM-18105</v>
      </c>
      <c r="C334" t="str">
        <f>Jira_RawData!C334</f>
        <v xml:space="preserve">UI : Unable to select committees properly from Committee(s) field box </v>
      </c>
      <c r="D334" t="str">
        <f>Jira_RawData!D334</f>
        <v>Siddhartha Mutyala</v>
      </c>
      <c r="E334" t="str">
        <f>Jira_RawData!E334</f>
        <v>Siddhartha Mutyala</v>
      </c>
      <c r="F334" t="str">
        <f>Jira_RawData!F334</f>
        <v>Closed</v>
      </c>
      <c r="G334" s="4">
        <f>Jira_RawData!K334</f>
        <v>44258.63958333333</v>
      </c>
      <c r="H334" s="4">
        <f>Jira_RawData!G334</f>
        <v>44323.484722222223</v>
      </c>
      <c r="I334" s="10" t="str">
        <f>IF(Jira_RawData!H334=0,"blank",Jira_RawData!H334)</f>
        <v>Minor</v>
      </c>
      <c r="J334" t="str">
        <f>Jira_RawData!I334</f>
        <v>Low</v>
      </c>
      <c r="K334" t="str">
        <f>Jira_RawData!M334</f>
        <v>QA</v>
      </c>
      <c r="L334" t="str">
        <f>IF(Jira_RawData!N334=0,"blank",Jira_RawData!N334)</f>
        <v>Unclear/Incorrect Requirements/Design</v>
      </c>
      <c r="M334" t="str">
        <f>IF(Jira_RawData!R334=0,"blank",Jira_RawData!R334)</f>
        <v>This is improvement actually which is changed overall Meeting App</v>
      </c>
      <c r="N334" t="str">
        <f>IF(ISNA(VLOOKUP(B334,Comments!B:E,2,FALSE)),"",VLOOKUP(B334,Comments!B:E,2,FALSE))</f>
        <v>Improvement : Raised in Sprint 5.1</v>
      </c>
      <c r="O334" t="str">
        <f>IF(ISNA(VLOOKUP(B334,Comments!B:E,3,FALSE)),"",VLOOKUP(B334,Comments!B:E,3,FALSE))</f>
        <v>Deferred for future sprint</v>
      </c>
      <c r="P334" t="str">
        <f t="shared" ca="1" si="11"/>
        <v>GT 62 days</v>
      </c>
      <c r="Q334" t="str">
        <f t="shared" si="12"/>
        <v>Membership</v>
      </c>
      <c r="R334">
        <f>IF(ISNA(VLOOKUP(B334,Comments!B:E,4,FALSE)),"",VLOOKUP(B334,Comments!B:E,4,FALSE))</f>
        <v>0</v>
      </c>
    </row>
    <row r="335" spans="1:18" x14ac:dyDescent="0.25">
      <c r="A335" t="str">
        <f>Jira_RawData!A335</f>
        <v>Bug</v>
      </c>
      <c r="B335" t="str">
        <f>Jira_RawData!B335</f>
        <v>MEM-18101</v>
      </c>
      <c r="C335" t="str">
        <f>Jira_RawData!C335</f>
        <v>[INVALID] - UI : 'Reset' button functionality should be improved as suggested in the Description.</v>
      </c>
      <c r="D335" t="str">
        <f>Jira_RawData!D335</f>
        <v>Siddhartha Mutyala</v>
      </c>
      <c r="E335" t="str">
        <f>Jira_RawData!E335</f>
        <v>Siddhartha Mutyala</v>
      </c>
      <c r="F335" t="str">
        <f>Jira_RawData!F335</f>
        <v>Closed</v>
      </c>
      <c r="G335" s="4">
        <f>Jira_RawData!K335</f>
        <v>44258.61041666667</v>
      </c>
      <c r="H335" s="4">
        <f>Jira_RawData!G335</f>
        <v>44306.574305555558</v>
      </c>
      <c r="I335" s="10" t="str">
        <f>IF(Jira_RawData!H335=0,"blank",Jira_RawData!H335)</f>
        <v>Minor</v>
      </c>
      <c r="J335" t="str">
        <f>Jira_RawData!I335</f>
        <v>Low</v>
      </c>
      <c r="K335" t="str">
        <f>Jira_RawData!M335</f>
        <v>QA</v>
      </c>
      <c r="L335" t="str">
        <f>IF(Jira_RawData!N335=0,"blank",Jira_RawData!N335)</f>
        <v>Unclear/Incorrect Requirements/Design</v>
      </c>
      <c r="M335" t="str">
        <f>IF(Jira_RawData!R335=0,"blank",Jira_RawData!R335)</f>
        <v>That was not in actual requirement, we took it as improvement in different way</v>
      </c>
      <c r="N335" t="str">
        <f>IF(ISNA(VLOOKUP(B335,Comments!B:E,2,FALSE)),"",VLOOKUP(B335,Comments!B:E,2,FALSE))</f>
        <v>Improvement : Raised in Sprint 5.1</v>
      </c>
      <c r="O335" t="str">
        <f>IF(ISNA(VLOOKUP(B335,Comments!B:E,3,FALSE)),"",VLOOKUP(B335,Comments!B:E,3,FALSE))</f>
        <v>Deferred for future sprint</v>
      </c>
      <c r="P335" t="str">
        <f t="shared" ca="1" si="11"/>
        <v>GT 62 days</v>
      </c>
      <c r="Q335" t="str">
        <f t="shared" si="12"/>
        <v>Membership</v>
      </c>
      <c r="R335">
        <f>IF(ISNA(VLOOKUP(B335,Comments!B:E,4,FALSE)),"",VLOOKUP(B335,Comments!B:E,4,FALSE))</f>
        <v>0</v>
      </c>
    </row>
    <row r="336" spans="1:18" x14ac:dyDescent="0.25">
      <c r="A336" t="str">
        <f>Jira_RawData!A336</f>
        <v>Bug</v>
      </c>
      <c r="B336" t="str">
        <f>Jira_RawData!B336</f>
        <v>MEM-18100</v>
      </c>
      <c r="C336" t="str">
        <f>Jira_RawData!C336</f>
        <v>[INVALID] - UI : Alert/ warning messages should be displayed when the Sub-Filter is partially selected (or) when we choose wrong format for All Events</v>
      </c>
      <c r="D336" t="str">
        <f>Jira_RawData!D336</f>
        <v>Siddhartha Mutyala</v>
      </c>
      <c r="E336" t="str">
        <f>Jira_RawData!E336</f>
        <v>Siddhartha Mutyala</v>
      </c>
      <c r="F336" t="str">
        <f>Jira_RawData!F336</f>
        <v>Closed</v>
      </c>
      <c r="G336" s="4">
        <f>Jira_RawData!K336</f>
        <v>44258.577777777777</v>
      </c>
      <c r="H336" s="4">
        <f>Jira_RawData!G336</f>
        <v>44306.572916666664</v>
      </c>
      <c r="I336" s="10" t="str">
        <f>IF(Jira_RawData!H336=0,"blank",Jira_RawData!H336)</f>
        <v>Moderate</v>
      </c>
      <c r="J336" t="str">
        <f>Jira_RawData!I336</f>
        <v>Low</v>
      </c>
      <c r="K336" t="str">
        <f>Jira_RawData!M336</f>
        <v>QA</v>
      </c>
      <c r="L336" t="str">
        <f>IF(Jira_RawData!N336=0,"blank",Jira_RawData!N336)</f>
        <v>Unclear/Incorrect Requirements/Design</v>
      </c>
      <c r="M336" t="str">
        <f>IF(Jira_RawData!R336=0,"blank",Jira_RawData!R336)</f>
        <v>This was not in actual story, we took improvement in different way</v>
      </c>
      <c r="N336" t="str">
        <f>IF(ISNA(VLOOKUP(B336,Comments!B:E,2,FALSE)),"",VLOOKUP(B336,Comments!B:E,2,FALSE))</f>
        <v>UAT - IV - BUG</v>
      </c>
      <c r="O336" t="str">
        <f>IF(ISNA(VLOOKUP(B336,Comments!B:E,3,FALSE)),"",VLOOKUP(B336,Comments!B:E,3,FALSE))</f>
        <v>Done - UAT</v>
      </c>
      <c r="P336" t="str">
        <f t="shared" ca="1" si="11"/>
        <v>GT 62 days</v>
      </c>
      <c r="Q336" t="str">
        <f t="shared" si="12"/>
        <v>Membership</v>
      </c>
      <c r="R336">
        <f>IF(ISNA(VLOOKUP(B336,Comments!B:E,4,FALSE)),"",VLOOKUP(B336,Comments!B:E,4,FALSE))</f>
        <v>0</v>
      </c>
    </row>
    <row r="337" spans="1:18" x14ac:dyDescent="0.25">
      <c r="A337" t="str">
        <f>Jira_RawData!A337</f>
        <v>Bug</v>
      </c>
      <c r="B337" t="str">
        <f>Jira_RawData!B337</f>
        <v>MEM-18097</v>
      </c>
      <c r="C337" t="str">
        <f>Jira_RawData!C337</f>
        <v>[INVALID] IMPROVEMENT - UI : Main Filter by Committee(s) should be Mandatory when Searched - alert message should be displayed when left blank.</v>
      </c>
      <c r="D337" t="str">
        <f>Jira_RawData!D337</f>
        <v>Siddhartha Mutyala</v>
      </c>
      <c r="E337" t="str">
        <f>Jira_RawData!E337</f>
        <v>Siddhartha Mutyala</v>
      </c>
      <c r="F337" t="str">
        <f>Jira_RawData!F337</f>
        <v>Closed</v>
      </c>
      <c r="G337" s="4">
        <f>Jira_RawData!K337</f>
        <v>44258.563888888886</v>
      </c>
      <c r="H337" s="4">
        <f>Jira_RawData!G337</f>
        <v>44302.713194444441</v>
      </c>
      <c r="I337" s="10" t="str">
        <f>IF(Jira_RawData!H337=0,"blank",Jira_RawData!H337)</f>
        <v>Moderate</v>
      </c>
      <c r="J337" t="str">
        <f>Jira_RawData!I337</f>
        <v>Medium</v>
      </c>
      <c r="K337" t="str">
        <f>Jira_RawData!M337</f>
        <v>QA</v>
      </c>
      <c r="L337" t="str">
        <f>IF(Jira_RawData!N337=0,"blank",Jira_RawData!N337)</f>
        <v>Unclear/Incorrect Requirements/Design</v>
      </c>
      <c r="M337" t="str">
        <f>IF(Jira_RawData!R337=0,"blank",Jira_RawData!R337)</f>
        <v>blank</v>
      </c>
      <c r="N337" t="str">
        <f>IF(ISNA(VLOOKUP(B337,Comments!B:E,2,FALSE)),"",VLOOKUP(B337,Comments!B:E,2,FALSE))</f>
        <v>UAT - IV - BUG</v>
      </c>
      <c r="O337" t="str">
        <f>IF(ISNA(VLOOKUP(B337,Comments!B:E,3,FALSE)),"",VLOOKUP(B337,Comments!B:E,3,FALSE))</f>
        <v>Done - UAT</v>
      </c>
      <c r="P337" t="str">
        <f t="shared" ca="1" si="11"/>
        <v>GT 62 days</v>
      </c>
      <c r="Q337" t="str">
        <f t="shared" si="12"/>
        <v>Membership</v>
      </c>
      <c r="R337">
        <f>IF(ISNA(VLOOKUP(B337,Comments!B:E,4,FALSE)),"",VLOOKUP(B337,Comments!B:E,4,FALSE))</f>
        <v>0</v>
      </c>
    </row>
    <row r="338" spans="1:18" x14ac:dyDescent="0.25">
      <c r="A338" t="str">
        <f>Jira_RawData!A338</f>
        <v>Bug</v>
      </c>
      <c r="B338" t="str">
        <f>Jira_RawData!B338</f>
        <v>MEM-18096</v>
      </c>
      <c r="C338" t="str">
        <f>Jira_RawData!C338</f>
        <v xml:space="preserve">UI : Title: &lt;Title of the Meeting&gt; should be Hyperlink for All Events/ Meetings (public page) </v>
      </c>
      <c r="D338" t="str">
        <f>Jira_RawData!D338</f>
        <v>Siddhartha Mutyala</v>
      </c>
      <c r="E338" t="str">
        <f>Jira_RawData!E338</f>
        <v>Siddhartha Mutyala</v>
      </c>
      <c r="F338" t="str">
        <f>Jira_RawData!F338</f>
        <v>Closed</v>
      </c>
      <c r="G338" s="4">
        <f>Jira_RawData!K338</f>
        <v>44258.545138888891</v>
      </c>
      <c r="H338" s="4">
        <f>Jira_RawData!G338</f>
        <v>44300.477083333331</v>
      </c>
      <c r="I338" s="10" t="str">
        <f>IF(Jira_RawData!H338=0,"blank",Jira_RawData!H338)</f>
        <v>Moderate</v>
      </c>
      <c r="J338" t="str">
        <f>Jira_RawData!I338</f>
        <v>Medium</v>
      </c>
      <c r="K338" t="str">
        <f>Jira_RawData!M338</f>
        <v>QA</v>
      </c>
      <c r="L338" t="str">
        <f>IF(Jira_RawData!N338=0,"blank",Jira_RawData!N338)</f>
        <v>Application Code Issue</v>
      </c>
      <c r="M338" t="str">
        <f>IF(Jira_RawData!R338=0,"blank",Jira_RawData!R338)</f>
        <v>That was missing from code.</v>
      </c>
      <c r="N338" t="str">
        <f>IF(ISNA(VLOOKUP(B338,Comments!B:E,2,FALSE)),"",VLOOKUP(B338,Comments!B:E,2,FALSE))</f>
        <v>UAT - IV - BUG</v>
      </c>
      <c r="O338" t="str">
        <f>IF(ISNA(VLOOKUP(B338,Comments!B:E,3,FALSE)),"",VLOOKUP(B338,Comments!B:E,3,FALSE))</f>
        <v>Done - UAT</v>
      </c>
      <c r="P338" t="str">
        <f t="shared" ca="1" si="11"/>
        <v>GT 62 days</v>
      </c>
      <c r="Q338" t="str">
        <f t="shared" si="12"/>
        <v>Membership</v>
      </c>
      <c r="R338">
        <f>IF(ISNA(VLOOKUP(B338,Comments!B:E,4,FALSE)),"",VLOOKUP(B338,Comments!B:E,4,FALSE))</f>
        <v>0</v>
      </c>
    </row>
    <row r="339" spans="1:18" x14ac:dyDescent="0.25">
      <c r="A339" t="str">
        <f>Jira_RawData!A339</f>
        <v>Bug</v>
      </c>
      <c r="B339" t="str">
        <f>Jira_RawData!B339</f>
        <v>MEM-18075</v>
      </c>
      <c r="C339" t="str">
        <f>Jira_RawData!C339</f>
        <v>Participating/ Organizational Member Onboard - In step2 form page the primary activities field should display field type as 'Text Box' but it's displayed as 'Text Area'</v>
      </c>
      <c r="D339" t="str">
        <f>Jira_RawData!D339</f>
        <v>soumya.akkimardi</v>
      </c>
      <c r="E339" t="str">
        <f>Jira_RawData!E339</f>
        <v>soumya.akkimardi</v>
      </c>
      <c r="F339" t="str">
        <f>Jira_RawData!F339</f>
        <v>Closed</v>
      </c>
      <c r="G339" s="4">
        <f>Jira_RawData!K339</f>
        <v>44258.052777777775</v>
      </c>
      <c r="H339" s="4">
        <f>Jira_RawData!G339</f>
        <v>44258.696527777778</v>
      </c>
      <c r="I339" s="10" t="str">
        <f>IF(Jira_RawData!H339=0,"blank",Jira_RawData!H339)</f>
        <v>Moderate</v>
      </c>
      <c r="J339" t="str">
        <f>Jira_RawData!I339</f>
        <v>Medium</v>
      </c>
      <c r="K339" t="str">
        <f>Jira_RawData!M339</f>
        <v>QA</v>
      </c>
      <c r="L339" t="str">
        <f>IF(Jira_RawData!N339=0,"blank",Jira_RawData!N339)</f>
        <v>Unclear/Incorrect Requirements/Design</v>
      </c>
      <c r="M339" t="str">
        <f>IF(Jira_RawData!R339=0,"blank",Jira_RawData!R339)</f>
        <v>Miscommunication in understanding the requirement as Text Box is broader term for both text field and text area.</v>
      </c>
      <c r="N339" t="str">
        <f>IF(ISNA(VLOOKUP(B339,Comments!B:E,2,FALSE)),"",VLOOKUP(B339,Comments!B:E,2,FALSE))</f>
        <v/>
      </c>
      <c r="O339" t="str">
        <f>IF(ISNA(VLOOKUP(B339,Comments!B:E,3,FALSE)),"",VLOOKUP(B339,Comments!B:E,3,FALSE))</f>
        <v/>
      </c>
      <c r="P339" t="str">
        <f t="shared" ca="1" si="11"/>
        <v>GT 62 days</v>
      </c>
      <c r="Q339" t="str">
        <f t="shared" si="12"/>
        <v>Membership</v>
      </c>
      <c r="R339" t="str">
        <f>IF(ISNA(VLOOKUP(B339,Comments!B:E,4,FALSE)),"",VLOOKUP(B339,Comments!B:E,4,FALSE))</f>
        <v/>
      </c>
    </row>
    <row r="340" spans="1:18" x14ac:dyDescent="0.25">
      <c r="A340" t="str">
        <f>Jira_RawData!A340</f>
        <v>Bug</v>
      </c>
      <c r="B340" t="str">
        <f>Jira_RawData!B340</f>
        <v>MEM-18074</v>
      </c>
      <c r="C340" t="str">
        <f>Jira_RawData!C340</f>
        <v xml:space="preserve">[INVALID] - UI : Meeting, Symposia and Workshops page looks tiny &amp; shrink &amp; lot of space on right/left side of the page. </v>
      </c>
      <c r="D340" t="str">
        <f>Jira_RawData!D340</f>
        <v>Siddhartha Mutyala</v>
      </c>
      <c r="E340" t="str">
        <f>Jira_RawData!E340</f>
        <v>Siddhartha Mutyala</v>
      </c>
      <c r="F340" t="str">
        <f>Jira_RawData!F340</f>
        <v>Closed</v>
      </c>
      <c r="G340" s="4">
        <f>Jira_RawData!K340</f>
        <v>44258.01666666667</v>
      </c>
      <c r="H340" s="4">
        <f>Jira_RawData!G340</f>
        <v>44306.572222222225</v>
      </c>
      <c r="I340" s="10" t="str">
        <f>IF(Jira_RawData!H340=0,"blank",Jira_RawData!H340)</f>
        <v>Minor</v>
      </c>
      <c r="J340" t="str">
        <f>Jira_RawData!I340</f>
        <v>Low</v>
      </c>
      <c r="K340" t="str">
        <f>Jira_RawData!M340</f>
        <v>QA</v>
      </c>
      <c r="L340" t="str">
        <f>IF(Jira_RawData!N340=0,"blank",Jira_RawData!N340)</f>
        <v>Browser Issue</v>
      </c>
      <c r="M340" t="str">
        <f>IF(Jira_RawData!R340=0,"blank",Jira_RawData!R340)</f>
        <v>This occurred as the browser Zoom level was not set to 100%</v>
      </c>
      <c r="N340" t="str">
        <f>IF(ISNA(VLOOKUP(B340,Comments!B:E,2,FALSE)),"",VLOOKUP(B340,Comments!B:E,2,FALSE))</f>
        <v>Improvement : Raised in Sprint 5.1</v>
      </c>
      <c r="O340" t="str">
        <f>IF(ISNA(VLOOKUP(B340,Comments!B:E,3,FALSE)),"",VLOOKUP(B340,Comments!B:E,3,FALSE))</f>
        <v>Deferred for future sprint</v>
      </c>
      <c r="P340" t="str">
        <f t="shared" ca="1" si="11"/>
        <v>GT 62 days</v>
      </c>
      <c r="Q340" t="str">
        <f t="shared" si="12"/>
        <v>Membership</v>
      </c>
      <c r="R340">
        <f>IF(ISNA(VLOOKUP(B340,Comments!B:E,4,FALSE)),"",VLOOKUP(B340,Comments!B:E,4,FALSE))</f>
        <v>0</v>
      </c>
    </row>
    <row r="341" spans="1:18" x14ac:dyDescent="0.25">
      <c r="A341" t="str">
        <f>Jira_RawData!A341</f>
        <v>Bug</v>
      </c>
      <c r="B341" t="str">
        <f>Jira_RawData!B341</f>
        <v>MEM-18073</v>
      </c>
      <c r="C341" t="str">
        <f>Jira_RawData!C341</f>
        <v>UI : Related Information is displayed instead of Meeting Information in Meetings/Symposia and Workshops</v>
      </c>
      <c r="D341" t="str">
        <f>Jira_RawData!D341</f>
        <v>Siddhartha Mutyala</v>
      </c>
      <c r="E341" t="str">
        <f>Jira_RawData!E341</f>
        <v>Siddhartha Mutyala</v>
      </c>
      <c r="F341" t="str">
        <f>Jira_RawData!F341</f>
        <v>Closed</v>
      </c>
      <c r="G341" s="4">
        <f>Jira_RawData!K341</f>
        <v>44258.009027777778</v>
      </c>
      <c r="H341" s="4">
        <f>Jira_RawData!G341</f>
        <v>44300.477083333331</v>
      </c>
      <c r="I341" s="10" t="str">
        <f>IF(Jira_RawData!H341=0,"blank",Jira_RawData!H341)</f>
        <v>Minor</v>
      </c>
      <c r="J341" t="str">
        <f>Jira_RawData!I341</f>
        <v>Low</v>
      </c>
      <c r="K341" t="str">
        <f>Jira_RawData!M341</f>
        <v>QA</v>
      </c>
      <c r="L341" t="str">
        <f>IF(Jira_RawData!N341=0,"blank",Jira_RawData!N341)</f>
        <v>Unclear/Incorrect Requirements/Design</v>
      </c>
      <c r="M341" t="str">
        <f>IF(Jira_RawData!R341=0,"blank",Jira_RawData!R341)</f>
        <v>Last moment this wording change was suggested by TCO</v>
      </c>
      <c r="N341" t="str">
        <f>IF(ISNA(VLOOKUP(B341,Comments!B:E,2,FALSE)),"",VLOOKUP(B341,Comments!B:E,2,FALSE))</f>
        <v/>
      </c>
      <c r="O341" t="str">
        <f>IF(ISNA(VLOOKUP(B341,Comments!B:E,3,FALSE)),"",VLOOKUP(B341,Comments!B:E,3,FALSE))</f>
        <v/>
      </c>
      <c r="P341" t="str">
        <f t="shared" ca="1" si="11"/>
        <v>GT 62 days</v>
      </c>
      <c r="Q341" t="str">
        <f t="shared" si="12"/>
        <v>Membership</v>
      </c>
      <c r="R341" t="str">
        <f>IF(ISNA(VLOOKUP(B341,Comments!B:E,4,FALSE)),"",VLOOKUP(B341,Comments!B:E,4,FALSE))</f>
        <v/>
      </c>
    </row>
    <row r="342" spans="1:18" x14ac:dyDescent="0.25">
      <c r="A342" t="str">
        <f>Jira_RawData!A342</f>
        <v>Bug</v>
      </c>
      <c r="B342" t="str">
        <f>Jira_RawData!B342</f>
        <v>MEM-18072</v>
      </c>
      <c r="C342" t="str">
        <f>Jira_RawData!C342</f>
        <v>[INVALID] UI : Search fields in Meeting/Symposia &amp; Workshop page are NOT properly aligned.</v>
      </c>
      <c r="D342" t="str">
        <f>Jira_RawData!D342</f>
        <v>Siddhartha Mutyala</v>
      </c>
      <c r="E342" t="str">
        <f>Jira_RawData!E342</f>
        <v>Siddhartha Mutyala</v>
      </c>
      <c r="F342" t="str">
        <f>Jira_RawData!F342</f>
        <v>Closed</v>
      </c>
      <c r="G342" s="4">
        <f>Jira_RawData!K342</f>
        <v>44258.004166666666</v>
      </c>
      <c r="H342" s="4">
        <f>Jira_RawData!G342</f>
        <v>44301.474999999999</v>
      </c>
      <c r="I342" s="10" t="str">
        <f>IF(Jira_RawData!H342=0,"blank",Jira_RawData!H342)</f>
        <v>Moderate</v>
      </c>
      <c r="J342" t="str">
        <f>Jira_RawData!I342</f>
        <v>Low</v>
      </c>
      <c r="K342" t="str">
        <f>Jira_RawData!M342</f>
        <v>QA</v>
      </c>
      <c r="L342" t="str">
        <f>IF(Jira_RawData!N342=0,"blank",Jira_RawData!N342)</f>
        <v>Browser Issue</v>
      </c>
      <c r="M342" t="str">
        <f>IF(Jira_RawData!R342=0,"blank",Jira_RawData!R342)</f>
        <v>blank</v>
      </c>
      <c r="N342" t="str">
        <f>IF(ISNA(VLOOKUP(B342,Comments!B:E,2,FALSE)),"",VLOOKUP(B342,Comments!B:E,2,FALSE))</f>
        <v/>
      </c>
      <c r="O342" t="str">
        <f>IF(ISNA(VLOOKUP(B342,Comments!B:E,3,FALSE)),"",VLOOKUP(B342,Comments!B:E,3,FALSE))</f>
        <v/>
      </c>
      <c r="P342" t="str">
        <f t="shared" ca="1" si="11"/>
        <v>GT 62 days</v>
      </c>
      <c r="Q342" t="str">
        <f t="shared" si="12"/>
        <v>Membership</v>
      </c>
      <c r="R342" t="str">
        <f>IF(ISNA(VLOOKUP(B342,Comments!B:E,4,FALSE)),"",VLOOKUP(B342,Comments!B:E,4,FALSE))</f>
        <v/>
      </c>
    </row>
    <row r="343" spans="1:18" x14ac:dyDescent="0.25">
      <c r="A343" t="str">
        <f>Jira_RawData!A343</f>
        <v>Bug</v>
      </c>
      <c r="B343" t="str">
        <f>Jira_RawData!B343</f>
        <v>MEM-18063</v>
      </c>
      <c r="C343" t="str">
        <f>Jira_RawData!C343</f>
        <v>API :  Getting 200 Response instead of 400 Bad Request when Invalid request passed for Member Data.</v>
      </c>
      <c r="D343" t="str">
        <f>Jira_RawData!D343</f>
        <v>Siddhartha Mutyala</v>
      </c>
      <c r="E343" t="str">
        <f>Jira_RawData!E343</f>
        <v>Siddhartha Mutyala</v>
      </c>
      <c r="F343" t="str">
        <f>Jira_RawData!F343</f>
        <v>Closed</v>
      </c>
      <c r="G343" s="4">
        <f>Jira_RawData!K343</f>
        <v>44257.806250000001</v>
      </c>
      <c r="H343" s="4">
        <f>Jira_RawData!G343</f>
        <v>44300.477083333331</v>
      </c>
      <c r="I343" s="10" t="str">
        <f>IF(Jira_RawData!H343=0,"blank",Jira_RawData!H343)</f>
        <v>Moderate</v>
      </c>
      <c r="J343" t="str">
        <f>Jira_RawData!I343</f>
        <v>Medium</v>
      </c>
      <c r="K343" t="str">
        <f>Jira_RawData!M343</f>
        <v>QA</v>
      </c>
      <c r="L343" t="str">
        <f>IF(Jira_RawData!N343=0,"blank",Jira_RawData!N343)</f>
        <v>Application Code Issue</v>
      </c>
      <c r="M343" t="str">
        <f>IF(Jira_RawData!R343=0,"blank",Jira_RawData!R343)</f>
        <v>This is something, which we implemented in different way.</v>
      </c>
      <c r="N343" t="str">
        <f>IF(ISNA(VLOOKUP(B343,Comments!B:E,2,FALSE)),"",VLOOKUP(B343,Comments!B:E,2,FALSE))</f>
        <v/>
      </c>
      <c r="O343" t="str">
        <f>IF(ISNA(VLOOKUP(B343,Comments!B:E,3,FALSE)),"",VLOOKUP(B343,Comments!B:E,3,FALSE))</f>
        <v/>
      </c>
      <c r="P343" t="str">
        <f t="shared" ca="1" si="11"/>
        <v>GT 62 days</v>
      </c>
      <c r="Q343" t="str">
        <f t="shared" si="12"/>
        <v>Membership</v>
      </c>
      <c r="R343" t="str">
        <f>IF(ISNA(VLOOKUP(B343,Comments!B:E,4,FALSE)),"",VLOOKUP(B343,Comments!B:E,4,FALSE))</f>
        <v/>
      </c>
    </row>
    <row r="344" spans="1:18" x14ac:dyDescent="0.25">
      <c r="A344" t="str">
        <f>Jira_RawData!A344</f>
        <v>Bug</v>
      </c>
      <c r="B344" t="str">
        <f>Jira_RawData!B344</f>
        <v>MEM-18057</v>
      </c>
      <c r="C344" t="str">
        <f>Jira_RawData!C344</f>
        <v>Accessibility Testing: Select elements must have an accessible name in roster maintenance page.</v>
      </c>
      <c r="D344" t="str">
        <f>Jira_RawData!D344</f>
        <v>vinay.datla</v>
      </c>
      <c r="E344" t="str">
        <f>Jira_RawData!E344</f>
        <v>vinay.datla</v>
      </c>
      <c r="F344" t="str">
        <f>Jira_RawData!F344</f>
        <v>Closed</v>
      </c>
      <c r="G344" s="4">
        <f>Jira_RawData!K344</f>
        <v>44257.747916666667</v>
      </c>
      <c r="H344" s="4">
        <f>Jira_RawData!G344</f>
        <v>44281.632638888892</v>
      </c>
      <c r="I344" s="10" t="str">
        <f>IF(Jira_RawData!H344=0,"blank",Jira_RawData!H344)</f>
        <v>Moderate</v>
      </c>
      <c r="J344" t="str">
        <f>Jira_RawData!I344</f>
        <v>Medium</v>
      </c>
      <c r="K344" t="str">
        <f>Jira_RawData!M344</f>
        <v>QA</v>
      </c>
      <c r="L344" t="str">
        <f>IF(Jira_RawData!N344=0,"blank",Jira_RawData!N344)</f>
        <v>Application Code Issue</v>
      </c>
      <c r="M344" t="str">
        <f>IF(Jira_RawData!R344=0,"blank",Jira_RawData!R344)</f>
        <v>HTML FIxes</v>
      </c>
      <c r="N344" t="str">
        <f>IF(ISNA(VLOOKUP(B344,Comments!B:E,2,FALSE)),"",VLOOKUP(B344,Comments!B:E,2,FALSE))</f>
        <v/>
      </c>
      <c r="O344" t="str">
        <f>IF(ISNA(VLOOKUP(B344,Comments!B:E,3,FALSE)),"",VLOOKUP(B344,Comments!B:E,3,FALSE))</f>
        <v/>
      </c>
      <c r="P344" t="str">
        <f t="shared" ca="1" si="11"/>
        <v>GT 62 days</v>
      </c>
      <c r="Q344" t="str">
        <f t="shared" si="12"/>
        <v>Membership</v>
      </c>
      <c r="R344" t="str">
        <f>IF(ISNA(VLOOKUP(B344,Comments!B:E,4,FALSE)),"",VLOOKUP(B344,Comments!B:E,4,FALSE))</f>
        <v/>
      </c>
    </row>
    <row r="345" spans="1:18" x14ac:dyDescent="0.25">
      <c r="A345" t="str">
        <f>Jira_RawData!A345</f>
        <v>Bug</v>
      </c>
      <c r="B345" t="str">
        <f>Jira_RawData!B345</f>
        <v>MEM-18045</v>
      </c>
      <c r="C345" t="str">
        <f>Jira_RawData!C345</f>
        <v>The system displays the incorrect field name in step2 Organization Onboard form page for 'Consumer Advocacy Group' primary activity</v>
      </c>
      <c r="D345" t="str">
        <f>Jira_RawData!D345</f>
        <v>soumya.akkimardi</v>
      </c>
      <c r="E345" t="str">
        <f>Jira_RawData!E345</f>
        <v>soumya.akkimardi</v>
      </c>
      <c r="F345" t="str">
        <f>Jira_RawData!F345</f>
        <v>Closed</v>
      </c>
      <c r="G345" s="4">
        <f>Jira_RawData!K345</f>
        <v>44257.42083333333</v>
      </c>
      <c r="H345" s="4">
        <f>Jira_RawData!G345</f>
        <v>44258.756944444445</v>
      </c>
      <c r="I345" s="10" t="str">
        <f>IF(Jira_RawData!H345=0,"blank",Jira_RawData!H345)</f>
        <v>Minor</v>
      </c>
      <c r="J345" t="str">
        <f>Jira_RawData!I345</f>
        <v>Low</v>
      </c>
      <c r="K345" t="str">
        <f>Jira_RawData!M345</f>
        <v>QA</v>
      </c>
      <c r="L345" t="str">
        <f>IF(Jira_RawData!N345=0,"blank",Jira_RawData!N345)</f>
        <v>Application Code Issue</v>
      </c>
      <c r="M345" t="str">
        <f>IF(Jira_RawData!R345=0,"blank",Jira_RawData!R345)</f>
        <v>field correction</v>
      </c>
      <c r="N345" t="str">
        <f>IF(ISNA(VLOOKUP(B345,Comments!B:E,2,FALSE)),"",VLOOKUP(B345,Comments!B:E,2,FALSE))</f>
        <v/>
      </c>
      <c r="O345" t="str">
        <f>IF(ISNA(VLOOKUP(B345,Comments!B:E,3,FALSE)),"",VLOOKUP(B345,Comments!B:E,3,FALSE))</f>
        <v/>
      </c>
      <c r="P345" t="str">
        <f t="shared" ca="1" si="11"/>
        <v>GT 62 days</v>
      </c>
      <c r="Q345" t="str">
        <f t="shared" si="12"/>
        <v>Membership</v>
      </c>
      <c r="R345" t="str">
        <f>IF(ISNA(VLOOKUP(B345,Comments!B:E,4,FALSE)),"",VLOOKUP(B345,Comments!B:E,4,FALSE))</f>
        <v/>
      </c>
    </row>
    <row r="346" spans="1:18" x14ac:dyDescent="0.25">
      <c r="A346" t="str">
        <f>Jira_RawData!A346</f>
        <v>Bug</v>
      </c>
      <c r="B346" t="str">
        <f>Jira_RawData!B346</f>
        <v>MEM-18044</v>
      </c>
      <c r="C346" t="str">
        <f>Jira_RawData!C346</f>
        <v xml:space="preserve">The static text and field name in the Participating Onboard form page is not displayed appropriately </v>
      </c>
      <c r="D346" t="str">
        <f>Jira_RawData!D346</f>
        <v>soumya.akkimardi</v>
      </c>
      <c r="E346" t="str">
        <f>Jira_RawData!E346</f>
        <v>soumya.akkimardi</v>
      </c>
      <c r="F346" t="str">
        <f>Jira_RawData!F346</f>
        <v>Closed</v>
      </c>
      <c r="G346" s="4">
        <f>Jira_RawData!K346</f>
        <v>44257.401388888888</v>
      </c>
      <c r="H346" s="4">
        <f>Jira_RawData!G346</f>
        <v>44258.756249999999</v>
      </c>
      <c r="I346" s="10" t="str">
        <f>IF(Jira_RawData!H346=0,"blank",Jira_RawData!H346)</f>
        <v>Moderate</v>
      </c>
      <c r="J346" t="str">
        <f>Jira_RawData!I346</f>
        <v>Medium</v>
      </c>
      <c r="K346" t="str">
        <f>Jira_RawData!M346</f>
        <v>QA</v>
      </c>
      <c r="L346" t="str">
        <f>IF(Jira_RawData!N346=0,"blank",Jira_RawData!N346)</f>
        <v>Application Code Issue</v>
      </c>
      <c r="M346" t="str">
        <f>IF(Jira_RawData!R346=0,"blank",Jira_RawData!R346)</f>
        <v>Validation &amp; field correction</v>
      </c>
      <c r="N346" t="str">
        <f>IF(ISNA(VLOOKUP(B346,Comments!B:E,2,FALSE)),"",VLOOKUP(B346,Comments!B:E,2,FALSE))</f>
        <v/>
      </c>
      <c r="O346" t="str">
        <f>IF(ISNA(VLOOKUP(B346,Comments!B:E,3,FALSE)),"",VLOOKUP(B346,Comments!B:E,3,FALSE))</f>
        <v/>
      </c>
      <c r="P346" t="str">
        <f t="shared" ca="1" si="11"/>
        <v>GT 62 days</v>
      </c>
      <c r="Q346" t="str">
        <f t="shared" si="12"/>
        <v>Membership</v>
      </c>
      <c r="R346" t="str">
        <f>IF(ISNA(VLOOKUP(B346,Comments!B:E,4,FALSE)),"",VLOOKUP(B346,Comments!B:E,4,FALSE))</f>
        <v/>
      </c>
    </row>
    <row r="347" spans="1:18" x14ac:dyDescent="0.25">
      <c r="A347" t="str">
        <f>Jira_RawData!A347</f>
        <v>Bug</v>
      </c>
      <c r="B347" t="str">
        <f>Jira_RawData!B347</f>
        <v>MEM-18039</v>
      </c>
      <c r="C347" t="str">
        <f>Jira_RawData!C347</f>
        <v>Accessibility Testing: In Roster Maintenance page tables have duplicate ID's</v>
      </c>
      <c r="D347" t="str">
        <f>Jira_RawData!D347</f>
        <v>vinay.datla</v>
      </c>
      <c r="E347" t="str">
        <f>Jira_RawData!E347</f>
        <v>vinay.datla</v>
      </c>
      <c r="F347" t="str">
        <f>Jira_RawData!F347</f>
        <v>Closed</v>
      </c>
      <c r="G347" s="4">
        <f>Jira_RawData!K347</f>
        <v>44256.869444444441</v>
      </c>
      <c r="H347" s="4">
        <f>Jira_RawData!G347</f>
        <v>44281.602083333331</v>
      </c>
      <c r="I347" s="10" t="str">
        <f>IF(Jira_RawData!H347=0,"blank",Jira_RawData!H347)</f>
        <v>Minor</v>
      </c>
      <c r="J347" t="str">
        <f>Jira_RawData!I347</f>
        <v>Low</v>
      </c>
      <c r="K347" t="str">
        <f>Jira_RawData!M347</f>
        <v>QA</v>
      </c>
      <c r="L347" t="str">
        <f>IF(Jira_RawData!N347=0,"blank",Jira_RawData!N347)</f>
        <v>Application Code Issue</v>
      </c>
      <c r="M347" t="str">
        <f>IF(Jira_RawData!R347=0,"blank",Jira_RawData!R347)</f>
        <v>Duplication of ID's removed.</v>
      </c>
      <c r="N347" t="str">
        <f>IF(ISNA(VLOOKUP(B347,Comments!B:E,2,FALSE)),"",VLOOKUP(B347,Comments!B:E,2,FALSE))</f>
        <v/>
      </c>
      <c r="O347" t="str">
        <f>IF(ISNA(VLOOKUP(B347,Comments!B:E,3,FALSE)),"",VLOOKUP(B347,Comments!B:E,3,FALSE))</f>
        <v/>
      </c>
      <c r="P347" t="str">
        <f t="shared" ca="1" si="11"/>
        <v>GT 62 days</v>
      </c>
      <c r="Q347" t="str">
        <f t="shared" si="12"/>
        <v>Membership</v>
      </c>
      <c r="R347" t="str">
        <f>IF(ISNA(VLOOKUP(B347,Comments!B:E,4,FALSE)),"",VLOOKUP(B347,Comments!B:E,4,FALSE))</f>
        <v/>
      </c>
    </row>
    <row r="348" spans="1:18" x14ac:dyDescent="0.25">
      <c r="A348" t="str">
        <f>Jira_RawData!A348</f>
        <v>Bug</v>
      </c>
      <c r="B348" t="str">
        <f>Jira_RawData!B348</f>
        <v>MEM-18016</v>
      </c>
      <c r="C348" t="str">
        <f>Jira_RawData!C348</f>
        <v>Internal App- Unable to REACTIVATE COMMITTEE</v>
      </c>
      <c r="D348" t="str">
        <f>Jira_RawData!D348</f>
        <v>soumya.akkimardi</v>
      </c>
      <c r="E348" t="str">
        <f>Jira_RawData!E348</f>
        <v>srinivas Yellamilli</v>
      </c>
      <c r="F348" t="str">
        <f>Jira_RawData!F348</f>
        <v>Closed</v>
      </c>
      <c r="G348" s="4">
        <f>Jira_RawData!K348</f>
        <v>44256.59652777778</v>
      </c>
      <c r="H348" s="4">
        <f>Jira_RawData!G348</f>
        <v>44259.640277777777</v>
      </c>
      <c r="I348" s="10" t="str">
        <f>IF(Jira_RawData!H348=0,"blank",Jira_RawData!H348)</f>
        <v>Major</v>
      </c>
      <c r="J348" t="str">
        <f>Jira_RawData!I348</f>
        <v>High</v>
      </c>
      <c r="K348" t="str">
        <f>Jira_RawData!M348</f>
        <v>QA</v>
      </c>
      <c r="L348" t="str">
        <f>IF(Jira_RawData!N348=0,"blank",Jira_RawData!N348)</f>
        <v>Application Code Issue</v>
      </c>
      <c r="M348" t="str">
        <f>IF(Jira_RawData!R348=0,"blank",Jira_RawData!R348)</f>
        <v xml:space="preserve">one of the boolean field value was null, it should be true or false </v>
      </c>
      <c r="N348" t="str">
        <f>IF(ISNA(VLOOKUP(B348,Comments!B:E,2,FALSE)),"",VLOOKUP(B348,Comments!B:E,2,FALSE))</f>
        <v/>
      </c>
      <c r="O348" t="str">
        <f>IF(ISNA(VLOOKUP(B348,Comments!B:E,3,FALSE)),"",VLOOKUP(B348,Comments!B:E,3,FALSE))</f>
        <v/>
      </c>
      <c r="P348" t="str">
        <f t="shared" ca="1" si="11"/>
        <v>GT 62 days</v>
      </c>
      <c r="Q348" t="str">
        <f t="shared" si="12"/>
        <v>Membership</v>
      </c>
      <c r="R348" t="str">
        <f>IF(ISNA(VLOOKUP(B348,Comments!B:E,4,FALSE)),"",VLOOKUP(B348,Comments!B:E,4,FALSE))</f>
        <v/>
      </c>
    </row>
    <row r="349" spans="1:18" x14ac:dyDescent="0.25">
      <c r="A349" t="str">
        <f>Jira_RawData!A349</f>
        <v>Bug</v>
      </c>
      <c r="B349" t="str">
        <f>Jira_RawData!B349</f>
        <v>MEM-17985</v>
      </c>
      <c r="C349" t="str">
        <f>Jira_RawData!C349</f>
        <v>UAT--Standards Tracking EXCEL missing standard title</v>
      </c>
      <c r="D349" t="str">
        <f>Jira_RawData!D349</f>
        <v>Nicole Baldini</v>
      </c>
      <c r="E349" t="str">
        <f>Jira_RawData!E349</f>
        <v>Nicole Baldini</v>
      </c>
      <c r="F349" t="str">
        <f>Jira_RawData!F349</f>
        <v>Closed</v>
      </c>
      <c r="G349" s="4">
        <f>Jira_RawData!K349</f>
        <v>44254.142361111109</v>
      </c>
      <c r="H349" s="4">
        <f>Jira_RawData!G349</f>
        <v>44287.728472222225</v>
      </c>
      <c r="I349" s="10" t="str">
        <f>IF(Jira_RawData!H349=0,"blank",Jira_RawData!H349)</f>
        <v>blank</v>
      </c>
      <c r="J349" t="str">
        <f>Jira_RawData!I349</f>
        <v>Medium</v>
      </c>
      <c r="K349">
        <f>Jira_RawData!M349</f>
        <v>0</v>
      </c>
      <c r="L349" t="str">
        <f>IF(Jira_RawData!N349=0,"blank",Jira_RawData!N349)</f>
        <v>Application Code Issue</v>
      </c>
      <c r="M349" t="str">
        <f>IF(Jira_RawData!R349=0,"blank",Jira_RawData!R349)</f>
        <v>Code was missed that used to pick standard title.</v>
      </c>
      <c r="N349" t="str">
        <f>IF(ISNA(VLOOKUP(B349,Comments!B:E,2,FALSE)),"",VLOOKUP(B349,Comments!B:E,2,FALSE))</f>
        <v/>
      </c>
      <c r="O349" t="str">
        <f>IF(ISNA(VLOOKUP(B349,Comments!B:E,3,FALSE)),"",VLOOKUP(B349,Comments!B:E,3,FALSE))</f>
        <v/>
      </c>
      <c r="P349" t="str">
        <f t="shared" ca="1" si="11"/>
        <v>GT 62 days</v>
      </c>
      <c r="Q349" t="str">
        <f t="shared" si="12"/>
        <v>Membership</v>
      </c>
      <c r="R349" t="str">
        <f>IF(ISNA(VLOOKUP(B349,Comments!B:E,4,FALSE)),"",VLOOKUP(B349,Comments!B:E,4,FALSE))</f>
        <v/>
      </c>
    </row>
    <row r="350" spans="1:18" x14ac:dyDescent="0.25">
      <c r="A350" t="str">
        <f>Jira_RawData!A350</f>
        <v>Bug</v>
      </c>
      <c r="B350" t="str">
        <f>Jira_RawData!B350</f>
        <v>MEM-17980</v>
      </c>
      <c r="C350" t="str">
        <f>Jira_RawData!C350</f>
        <v xml:space="preserve">Member On-Board - System didn't display 'Informational' membership type </v>
      </c>
      <c r="D350" t="str">
        <f>Jira_RawData!D350</f>
        <v>soumya.akkimardi</v>
      </c>
      <c r="E350" t="str">
        <f>Jira_RawData!E350</f>
        <v>soumya.akkimardi</v>
      </c>
      <c r="F350" t="str">
        <f>Jira_RawData!F350</f>
        <v>Closed</v>
      </c>
      <c r="G350" s="4">
        <f>Jira_RawData!K350</f>
        <v>44253.82916666667</v>
      </c>
      <c r="H350" s="4">
        <f>Jira_RawData!G350</f>
        <v>44253.837500000001</v>
      </c>
      <c r="I350" s="10" t="str">
        <f>IF(Jira_RawData!H350=0,"blank",Jira_RawData!H350)</f>
        <v>Major</v>
      </c>
      <c r="J350" t="str">
        <f>Jira_RawData!I350</f>
        <v>High</v>
      </c>
      <c r="K350" t="str">
        <f>Jira_RawData!M350</f>
        <v>QA</v>
      </c>
      <c r="L350" t="str">
        <f>IF(Jira_RawData!N350=0,"blank",Jira_RawData!N350)</f>
        <v>Deployment Issue / Incorrect Instructions</v>
      </c>
      <c r="M350" t="str">
        <f>IF(Jira_RawData!R350=0,"blank",Jira_RawData!R350)</f>
        <v>blank</v>
      </c>
      <c r="N350" t="str">
        <f>IF(ISNA(VLOOKUP(B350,Comments!B:E,2,FALSE)),"",VLOOKUP(B350,Comments!B:E,2,FALSE))</f>
        <v/>
      </c>
      <c r="O350" t="str">
        <f>IF(ISNA(VLOOKUP(B350,Comments!B:E,3,FALSE)),"",VLOOKUP(B350,Comments!B:E,3,FALSE))</f>
        <v/>
      </c>
      <c r="P350" t="str">
        <f t="shared" ca="1" si="11"/>
        <v>GT 62 days</v>
      </c>
      <c r="Q350" t="str">
        <f t="shared" si="12"/>
        <v>Membership</v>
      </c>
      <c r="R350" t="str">
        <f>IF(ISNA(VLOOKUP(B350,Comments!B:E,4,FALSE)),"",VLOOKUP(B350,Comments!B:E,4,FALSE))</f>
        <v/>
      </c>
    </row>
    <row r="351" spans="1:18" x14ac:dyDescent="0.25">
      <c r="A351" t="str">
        <f>Jira_RawData!A351</f>
        <v>Bug</v>
      </c>
      <c r="B351" t="str">
        <f>Jira_RawData!B351</f>
        <v>MEM-17979</v>
      </c>
      <c r="C351" t="str">
        <f>Jira_RawData!C351</f>
        <v>Manual Order - System showing Paid for Unpaid Participating member in Pop Up</v>
      </c>
      <c r="D351" t="str">
        <f>Jira_RawData!D351</f>
        <v>Pabitra Samal</v>
      </c>
      <c r="E351" t="str">
        <f>Jira_RawData!E351</f>
        <v>Pabitra Samal</v>
      </c>
      <c r="F351" t="str">
        <f>Jira_RawData!F351</f>
        <v>Closed</v>
      </c>
      <c r="G351" s="4">
        <f>Jira_RawData!K351</f>
        <v>44253.790277777778</v>
      </c>
      <c r="H351" s="4">
        <f>Jira_RawData!G351</f>
        <v>44272.869444444441</v>
      </c>
      <c r="I351" s="10" t="str">
        <f>IF(Jira_RawData!H351=0,"blank",Jira_RawData!H351)</f>
        <v>Major</v>
      </c>
      <c r="J351" t="str">
        <f>Jira_RawData!I351</f>
        <v>Medium</v>
      </c>
      <c r="K351" t="str">
        <f>Jira_RawData!M351</f>
        <v>QA</v>
      </c>
      <c r="L351" t="str">
        <f>IF(Jira_RawData!N351=0,"blank",Jira_RawData!N351)</f>
        <v>Application Code Issue</v>
      </c>
      <c r="M351" t="str">
        <f>IF(Jira_RawData!R351=0,"blank",Jira_RawData!R351)</f>
        <v>Corrected the mapping of Paid Status Id</v>
      </c>
      <c r="N351" t="str">
        <f>IF(ISNA(VLOOKUP(B351,Comments!B:E,2,FALSE)),"",VLOOKUP(B351,Comments!B:E,2,FALSE))</f>
        <v/>
      </c>
      <c r="O351" t="str">
        <f>IF(ISNA(VLOOKUP(B351,Comments!B:E,3,FALSE)),"",VLOOKUP(B351,Comments!B:E,3,FALSE))</f>
        <v/>
      </c>
      <c r="P351" t="str">
        <f t="shared" ca="1" si="11"/>
        <v>GT 62 days</v>
      </c>
      <c r="Q351" t="str">
        <f t="shared" si="12"/>
        <v>Membership</v>
      </c>
      <c r="R351" t="str">
        <f>IF(ISNA(VLOOKUP(B351,Comments!B:E,4,FALSE)),"",VLOOKUP(B351,Comments!B:E,4,FALSE))</f>
        <v/>
      </c>
    </row>
    <row r="352" spans="1:18" x14ac:dyDescent="0.25">
      <c r="A352" t="str">
        <f>Jira_RawData!A352</f>
        <v>Bug</v>
      </c>
      <c r="B352" t="str">
        <f>Jira_RawData!B352</f>
        <v>MEM-17913</v>
      </c>
      <c r="C352" t="str">
        <f>Jira_RawData!C352</f>
        <v>Unable to login to Member application with Okta enabled accounts</v>
      </c>
      <c r="D352" t="str">
        <f>Jira_RawData!D352</f>
        <v>Pabitra Samal</v>
      </c>
      <c r="E352" t="str">
        <f>Jira_RawData!E352</f>
        <v>ilangovan.ponnuraman</v>
      </c>
      <c r="F352" t="str">
        <f>Jira_RawData!F352</f>
        <v>Closed</v>
      </c>
      <c r="G352" s="4">
        <f>Jira_RawData!K352</f>
        <v>44253.685416666667</v>
      </c>
      <c r="H352" s="4">
        <f>Jira_RawData!G352</f>
        <v>44258.802083333336</v>
      </c>
      <c r="I352" s="10" t="str">
        <f>IF(Jira_RawData!H352=0,"blank",Jira_RawData!H352)</f>
        <v>Showstopper</v>
      </c>
      <c r="J352" t="str">
        <f>Jira_RawData!I352</f>
        <v>High</v>
      </c>
      <c r="K352" t="str">
        <f>Jira_RawData!M352</f>
        <v>QA</v>
      </c>
      <c r="L352" t="str">
        <f>IF(Jira_RawData!N352=0,"blank",Jira_RawData!N352)</f>
        <v>Data Issue</v>
      </c>
      <c r="M352" t="str">
        <f>IF(Jira_RawData!R352=0,"blank",Jira_RawData!R352)</f>
        <v>Data corrupted due to data migration. Fixed the issue by updating MAE DB</v>
      </c>
      <c r="N352" t="str">
        <f>IF(ISNA(VLOOKUP(B352,Comments!B:E,2,FALSE)),"",VLOOKUP(B352,Comments!B:E,2,FALSE))</f>
        <v/>
      </c>
      <c r="O352" t="str">
        <f>IF(ISNA(VLOOKUP(B352,Comments!B:E,3,FALSE)),"",VLOOKUP(B352,Comments!B:E,3,FALSE))</f>
        <v/>
      </c>
      <c r="P352" t="str">
        <f t="shared" ca="1" si="11"/>
        <v>GT 62 days</v>
      </c>
      <c r="Q352" t="str">
        <f t="shared" si="12"/>
        <v>Membership</v>
      </c>
      <c r="R352" t="str">
        <f>IF(ISNA(VLOOKUP(B352,Comments!B:E,4,FALSE)),"",VLOOKUP(B352,Comments!B:E,4,FALSE))</f>
        <v/>
      </c>
    </row>
    <row r="353" spans="1:18" x14ac:dyDescent="0.25">
      <c r="A353" t="str">
        <f>Jira_RawData!A353</f>
        <v>Bug</v>
      </c>
      <c r="B353" t="str">
        <f>Jira_RawData!B353</f>
        <v>MEM-17900</v>
      </c>
      <c r="C353" t="str">
        <f>Jira_RawData!C353</f>
        <v>The 'Paid Status' audit log is not displaying the appropriate result</v>
      </c>
      <c r="D353" t="str">
        <f>Jira_RawData!D353</f>
        <v>soumya.akkimardi</v>
      </c>
      <c r="E353" t="str">
        <f>Jira_RawData!E353</f>
        <v>soumya.akkimardi</v>
      </c>
      <c r="F353" t="str">
        <f>Jira_RawData!F353</f>
        <v>Closed</v>
      </c>
      <c r="G353" s="4">
        <f>Jira_RawData!K353</f>
        <v>44253.631249999999</v>
      </c>
      <c r="H353" s="4">
        <f>Jira_RawData!G353</f>
        <v>44258.446527777778</v>
      </c>
      <c r="I353" s="10" t="str">
        <f>IF(Jira_RawData!H353=0,"blank",Jira_RawData!H353)</f>
        <v>Moderate</v>
      </c>
      <c r="J353" t="str">
        <f>Jira_RawData!I353</f>
        <v>Medium</v>
      </c>
      <c r="K353" t="str">
        <f>Jira_RawData!M353</f>
        <v>QA</v>
      </c>
      <c r="L353" t="str">
        <f>IF(Jira_RawData!N353=0,"blank",Jira_RawData!N353)</f>
        <v>Application Code Issue</v>
      </c>
      <c r="M353" t="str">
        <f>IF(Jira_RawData!R353=0,"blank",Jira_RawData!R353)</f>
        <v>Corrected mapping of Paid Status ID</v>
      </c>
      <c r="N353" t="str">
        <f>IF(ISNA(VLOOKUP(B353,Comments!B:E,2,FALSE)),"",VLOOKUP(B353,Comments!B:E,2,FALSE))</f>
        <v/>
      </c>
      <c r="O353" t="str">
        <f>IF(ISNA(VLOOKUP(B353,Comments!B:E,3,FALSE)),"",VLOOKUP(B353,Comments!B:E,3,FALSE))</f>
        <v/>
      </c>
      <c r="P353" t="str">
        <f t="shared" ca="1" si="11"/>
        <v>GT 62 days</v>
      </c>
      <c r="Q353" t="str">
        <f t="shared" si="12"/>
        <v>Membership</v>
      </c>
      <c r="R353" t="str">
        <f>IF(ISNA(VLOOKUP(B353,Comments!B:E,4,FALSE)),"",VLOOKUP(B353,Comments!B:E,4,FALSE))</f>
        <v/>
      </c>
    </row>
    <row r="354" spans="1:18" x14ac:dyDescent="0.25">
      <c r="A354" t="str">
        <f>Jira_RawData!A354</f>
        <v>Bug</v>
      </c>
      <c r="B354" t="str">
        <f>Jira_RawData!B354</f>
        <v>MEM-17753</v>
      </c>
      <c r="C354" t="str">
        <f>Jira_RawData!C354</f>
        <v>STAGE - Soft delete API not deleting the existing collab area</v>
      </c>
      <c r="D354" t="str">
        <f>Jira_RawData!D354</f>
        <v>vikas choudhary</v>
      </c>
      <c r="E354" t="str">
        <f>Jira_RawData!E354</f>
        <v>vikas choudhary</v>
      </c>
      <c r="F354" t="str">
        <f>Jira_RawData!F354</f>
        <v>Closed</v>
      </c>
      <c r="G354" s="4">
        <f>Jira_RawData!K354</f>
        <v>44246.489583333336</v>
      </c>
      <c r="H354" s="4">
        <f>Jira_RawData!G354</f>
        <v>44249.763194444444</v>
      </c>
      <c r="I354" s="10" t="str">
        <f>IF(Jira_RawData!H354=0,"blank",Jira_RawData!H354)</f>
        <v>Showstopper</v>
      </c>
      <c r="J354" t="str">
        <f>Jira_RawData!I354</f>
        <v>Critical</v>
      </c>
      <c r="K354" t="str">
        <f>Jira_RawData!M354</f>
        <v>Staging</v>
      </c>
      <c r="L354" t="str">
        <f>IF(Jira_RawData!N354=0,"blank",Jira_RawData!N354)</f>
        <v>Configuration File Issue</v>
      </c>
      <c r="M354" t="str">
        <f>IF(Jira_RawData!R354=0,"blank",Jira_RawData!R354)</f>
        <v>blank</v>
      </c>
      <c r="N354" t="str">
        <f>IF(ISNA(VLOOKUP(B354,Comments!B:E,2,FALSE)),"",VLOOKUP(B354,Comments!B:E,2,FALSE))</f>
        <v/>
      </c>
      <c r="O354" t="str">
        <f>IF(ISNA(VLOOKUP(B354,Comments!B:E,3,FALSE)),"",VLOOKUP(B354,Comments!B:E,3,FALSE))</f>
        <v/>
      </c>
      <c r="P354" t="str">
        <f t="shared" ca="1" si="11"/>
        <v>GT 62 days</v>
      </c>
      <c r="Q354" t="str">
        <f t="shared" si="12"/>
        <v>Membership</v>
      </c>
      <c r="R354" t="str">
        <f>IF(ISNA(VLOOKUP(B354,Comments!B:E,4,FALSE)),"",VLOOKUP(B354,Comments!B:E,4,FALSE))</f>
        <v/>
      </c>
    </row>
    <row r="355" spans="1:18" x14ac:dyDescent="0.25">
      <c r="A355" t="str">
        <f>Jira_RawData!A355</f>
        <v>Bug</v>
      </c>
      <c r="B355" t="str">
        <f>Jira_RawData!B355</f>
        <v>MEM-17651</v>
      </c>
      <c r="C355" t="str">
        <f>Jira_RawData!C355</f>
        <v>Refactoring of audit log based on MEM-ORG changes - The 'Paid Status' audit log is not displaying the appropriate result</v>
      </c>
      <c r="D355" t="str">
        <f>Jira_RawData!D355</f>
        <v>soumya.akkimardi</v>
      </c>
      <c r="E355" t="str">
        <f>Jira_RawData!E355</f>
        <v>soumya.akkimardi</v>
      </c>
      <c r="F355" t="str">
        <f>Jira_RawData!F355</f>
        <v>Closed</v>
      </c>
      <c r="G355" s="4">
        <f>Jira_RawData!K355</f>
        <v>44243.84652777778</v>
      </c>
      <c r="H355" s="4">
        <f>Jira_RawData!G355</f>
        <v>44245.511805555558</v>
      </c>
      <c r="I355" s="10" t="str">
        <f>IF(Jira_RawData!H355=0,"blank",Jira_RawData!H355)</f>
        <v>Minor</v>
      </c>
      <c r="J355" t="str">
        <f>Jira_RawData!I355</f>
        <v>Medium</v>
      </c>
      <c r="K355" t="str">
        <f>Jira_RawData!M355</f>
        <v>Development</v>
      </c>
      <c r="L355" t="str">
        <f>IF(Jira_RawData!N355=0,"blank",Jira_RawData!N355)</f>
        <v>Unclear/Incorrect Requirements/Design</v>
      </c>
      <c r="M355" t="str">
        <f>IF(Jira_RawData!R355=0,"blank",Jira_RawData!R355)</f>
        <v>Invalid Issue</v>
      </c>
      <c r="N355" t="str">
        <f>IF(ISNA(VLOOKUP(B355,Comments!B:E,2,FALSE)),"",VLOOKUP(B355,Comments!B:E,2,FALSE))</f>
        <v/>
      </c>
      <c r="O355" t="str">
        <f>IF(ISNA(VLOOKUP(B355,Comments!B:E,3,FALSE)),"",VLOOKUP(B355,Comments!B:E,3,FALSE))</f>
        <v/>
      </c>
      <c r="P355" t="str">
        <f t="shared" ca="1" si="11"/>
        <v>GT 62 days</v>
      </c>
      <c r="Q355" t="str">
        <f t="shared" si="12"/>
        <v>Membership</v>
      </c>
      <c r="R355" t="str">
        <f>IF(ISNA(VLOOKUP(B355,Comments!B:E,4,FALSE)),"",VLOOKUP(B355,Comments!B:E,4,FALSE))</f>
        <v/>
      </c>
    </row>
    <row r="356" spans="1:18" x14ac:dyDescent="0.25">
      <c r="A356" t="str">
        <f>Jira_RawData!A356</f>
        <v>Bug</v>
      </c>
      <c r="B356" t="str">
        <f>Jira_RawData!B356</f>
        <v>MEM-17637</v>
      </c>
      <c r="C356" t="str">
        <f>Jira_RawData!C356</f>
        <v>Member Onboard - System displayed blank screen when we click on 'Organization Address Line 1' field</v>
      </c>
      <c r="D356" t="str">
        <f>Jira_RawData!D356</f>
        <v>soumya.akkimardi</v>
      </c>
      <c r="E356" t="str">
        <f>Jira_RawData!E356</f>
        <v>soumya.akkimardi</v>
      </c>
      <c r="F356" t="str">
        <f>Jira_RawData!F356</f>
        <v>Closed</v>
      </c>
      <c r="G356" s="4">
        <f>Jira_RawData!K356</f>
        <v>44243.609722222223</v>
      </c>
      <c r="H356" s="4">
        <f>Jira_RawData!G356</f>
        <v>44245.511805555558</v>
      </c>
      <c r="I356" s="10" t="str">
        <f>IF(Jira_RawData!H356=0,"blank",Jira_RawData!H356)</f>
        <v>Minor</v>
      </c>
      <c r="J356" t="str">
        <f>Jira_RawData!I356</f>
        <v>Low</v>
      </c>
      <c r="K356" t="str">
        <f>Jira_RawData!M356</f>
        <v>Development</v>
      </c>
      <c r="L356" t="str">
        <f>IF(Jira_RawData!N356=0,"blank",Jira_RawData!N356)</f>
        <v>Data Issue</v>
      </c>
      <c r="M356" t="str">
        <f>IF(Jira_RawData!R356=0,"blank",Jira_RawData!R356)</f>
        <v>Data correction in DB</v>
      </c>
      <c r="N356" t="str">
        <f>IF(ISNA(VLOOKUP(B356,Comments!B:E,2,FALSE)),"",VLOOKUP(B356,Comments!B:E,2,FALSE))</f>
        <v/>
      </c>
      <c r="O356" t="str">
        <f>IF(ISNA(VLOOKUP(B356,Comments!B:E,3,FALSE)),"",VLOOKUP(B356,Comments!B:E,3,FALSE))</f>
        <v/>
      </c>
      <c r="P356" t="str">
        <f t="shared" ca="1" si="11"/>
        <v>GT 62 days</v>
      </c>
      <c r="Q356" t="str">
        <f t="shared" si="12"/>
        <v>Membership</v>
      </c>
      <c r="R356" t="str">
        <f>IF(ISNA(VLOOKUP(B356,Comments!B:E,4,FALSE)),"",VLOOKUP(B356,Comments!B:E,4,FALSE))</f>
        <v/>
      </c>
    </row>
    <row r="357" spans="1:18" x14ac:dyDescent="0.25">
      <c r="A357" t="str">
        <f>Jira_RawData!A357</f>
        <v>Bug</v>
      </c>
      <c r="B357" t="str">
        <f>Jira_RawData!B357</f>
        <v>MEM-17618</v>
      </c>
      <c r="C357" t="str">
        <f>Jira_RawData!C357</f>
        <v>Member On-Board Form Page - The text under the 'Organizational Details' header should be displayed without punctuation marks</v>
      </c>
      <c r="D357" t="str">
        <f>Jira_RawData!D357</f>
        <v>soumya.akkimardi</v>
      </c>
      <c r="E357" t="str">
        <f>Jira_RawData!E357</f>
        <v>soumya.akkimardi</v>
      </c>
      <c r="F357" t="str">
        <f>Jira_RawData!F357</f>
        <v>Closed</v>
      </c>
      <c r="G357" s="4">
        <f>Jira_RawData!K357</f>
        <v>44242.814583333333</v>
      </c>
      <c r="H357" s="4">
        <f>Jira_RawData!G357</f>
        <v>44245.511805555558</v>
      </c>
      <c r="I357" s="10" t="str">
        <f>IF(Jira_RawData!H357=0,"blank",Jira_RawData!H357)</f>
        <v>Minor</v>
      </c>
      <c r="J357" t="str">
        <f>Jira_RawData!I357</f>
        <v>Low</v>
      </c>
      <c r="K357" t="str">
        <f>Jira_RawData!M357</f>
        <v>Development</v>
      </c>
      <c r="L357" t="str">
        <f>IF(Jira_RawData!N357=0,"blank",Jira_RawData!N357)</f>
        <v>Unclear/Incorrect Requirements/Design</v>
      </c>
      <c r="M357" t="str">
        <f>IF(Jira_RawData!R357=0,"blank",Jira_RawData!R357)</f>
        <v>There was gap in Requirement Clarity.</v>
      </c>
      <c r="N357" t="str">
        <f>IF(ISNA(VLOOKUP(B357,Comments!B:E,2,FALSE)),"",VLOOKUP(B357,Comments!B:E,2,FALSE))</f>
        <v/>
      </c>
      <c r="O357" t="str">
        <f>IF(ISNA(VLOOKUP(B357,Comments!B:E,3,FALSE)),"",VLOOKUP(B357,Comments!B:E,3,FALSE))</f>
        <v/>
      </c>
      <c r="P357" t="str">
        <f t="shared" ca="1" si="11"/>
        <v>GT 62 days</v>
      </c>
      <c r="Q357" t="str">
        <f t="shared" si="12"/>
        <v>Membership</v>
      </c>
      <c r="R357" t="str">
        <f>IF(ISNA(VLOOKUP(B357,Comments!B:E,4,FALSE)),"",VLOOKUP(B357,Comments!B:E,4,FALSE))</f>
        <v/>
      </c>
    </row>
    <row r="358" spans="1:18" x14ac:dyDescent="0.25">
      <c r="A358" t="str">
        <f>Jira_RawData!A358</f>
        <v>Bug</v>
      </c>
      <c r="B358" t="str">
        <f>Jira_RawData!B358</f>
        <v>MEM-17617</v>
      </c>
      <c r="C358" t="str">
        <f>Jira_RawData!C358</f>
        <v>Organization Member Onboard - "Organization Address Line 1" field is not displaying results based on the partial match condition.</v>
      </c>
      <c r="D358" t="str">
        <f>Jira_RawData!D358</f>
        <v>soumya.akkimardi</v>
      </c>
      <c r="E358" t="str">
        <f>Jira_RawData!E358</f>
        <v>soumya.akkimardi</v>
      </c>
      <c r="F358" t="str">
        <f>Jira_RawData!F358</f>
        <v>Closed</v>
      </c>
      <c r="G358" s="4">
        <f>Jira_RawData!K358</f>
        <v>44242.742361111108</v>
      </c>
      <c r="H358" s="4">
        <f>Jira_RawData!G358</f>
        <v>44245.511805555558</v>
      </c>
      <c r="I358" s="10" t="str">
        <f>IF(Jira_RawData!H358=0,"blank",Jira_RawData!H358)</f>
        <v>Minor</v>
      </c>
      <c r="J358" t="str">
        <f>Jira_RawData!I358</f>
        <v>Low</v>
      </c>
      <c r="K358" t="str">
        <f>Jira_RawData!M358</f>
        <v>Development</v>
      </c>
      <c r="L358" t="str">
        <f>IF(Jira_RawData!N358=0,"blank",Jira_RawData!N358)</f>
        <v>Application Code Issue</v>
      </c>
      <c r="M358" t="str">
        <f>IF(Jira_RawData!R358=0,"blank",Jira_RawData!R358)</f>
        <v>Auto-suggestion API partial match condition added</v>
      </c>
      <c r="N358" t="str">
        <f>IF(ISNA(VLOOKUP(B358,Comments!B:E,2,FALSE)),"",VLOOKUP(B358,Comments!B:E,2,FALSE))</f>
        <v/>
      </c>
      <c r="O358" t="str">
        <f>IF(ISNA(VLOOKUP(B358,Comments!B:E,3,FALSE)),"",VLOOKUP(B358,Comments!B:E,3,FALSE))</f>
        <v/>
      </c>
      <c r="P358" t="str">
        <f t="shared" ca="1" si="11"/>
        <v>GT 62 days</v>
      </c>
      <c r="Q358" t="str">
        <f t="shared" si="12"/>
        <v>Membership</v>
      </c>
      <c r="R358" t="str">
        <f>IF(ISNA(VLOOKUP(B358,Comments!B:E,4,FALSE)),"",VLOOKUP(B358,Comments!B:E,4,FALSE))</f>
        <v/>
      </c>
    </row>
    <row r="359" spans="1:18" x14ac:dyDescent="0.25">
      <c r="A359" t="str">
        <f>Jira_RawData!A359</f>
        <v>Bug</v>
      </c>
      <c r="B359" t="str">
        <f>Jira_RawData!B359</f>
        <v>MEM-17615</v>
      </c>
      <c r="C359" t="str">
        <f>Jira_RawData!C359</f>
        <v xml:space="preserve">Participating Member Onboard - The 'State/Province' field displayed the 'Required Field' message when it's not a mandatory field </v>
      </c>
      <c r="D359" t="str">
        <f>Jira_RawData!D359</f>
        <v>soumya.akkimardi</v>
      </c>
      <c r="E359" t="str">
        <f>Jira_RawData!E359</f>
        <v>soumya.akkimardi</v>
      </c>
      <c r="F359" t="str">
        <f>Jira_RawData!F359</f>
        <v>Closed</v>
      </c>
      <c r="G359" s="4">
        <f>Jira_RawData!K359</f>
        <v>44242.719444444447</v>
      </c>
      <c r="H359" s="4">
        <f>Jira_RawData!G359</f>
        <v>44245.511805555558</v>
      </c>
      <c r="I359" s="10" t="str">
        <f>IF(Jira_RawData!H359=0,"blank",Jira_RawData!H359)</f>
        <v>Minor</v>
      </c>
      <c r="J359" t="str">
        <f>Jira_RawData!I359</f>
        <v>Low</v>
      </c>
      <c r="K359" t="str">
        <f>Jira_RawData!M359</f>
        <v>Development</v>
      </c>
      <c r="L359" t="str">
        <f>IF(Jira_RawData!N359=0,"blank",Jira_RawData!N359)</f>
        <v>Application Code Issue</v>
      </c>
      <c r="M359" t="str">
        <f>IF(Jira_RawData!R359=0,"blank",Jira_RawData!R359)</f>
        <v>Validation fixed</v>
      </c>
      <c r="N359" t="str">
        <f>IF(ISNA(VLOOKUP(B359,Comments!B:E,2,FALSE)),"",VLOOKUP(B359,Comments!B:E,2,FALSE))</f>
        <v/>
      </c>
      <c r="O359" t="str">
        <f>IF(ISNA(VLOOKUP(B359,Comments!B:E,3,FALSE)),"",VLOOKUP(B359,Comments!B:E,3,FALSE))</f>
        <v/>
      </c>
      <c r="P359" t="str">
        <f t="shared" ca="1" si="11"/>
        <v>GT 62 days</v>
      </c>
      <c r="Q359" t="str">
        <f t="shared" si="12"/>
        <v>Membership</v>
      </c>
      <c r="R359" t="str">
        <f>IF(ISNA(VLOOKUP(B359,Comments!B:E,4,FALSE)),"",VLOOKUP(B359,Comments!B:E,4,FALSE))</f>
        <v/>
      </c>
    </row>
    <row r="360" spans="1:18" x14ac:dyDescent="0.25">
      <c r="A360" t="str">
        <f>Jira_RawData!A360</f>
        <v>Bug</v>
      </c>
      <c r="B360" t="str">
        <f>Jira_RawData!B360</f>
        <v>MEM-17594</v>
      </c>
      <c r="C360" t="str">
        <f>Jira_RawData!C360</f>
        <v>Duplicate data is displayed in the standards tracking detail page</v>
      </c>
      <c r="D360" t="str">
        <f>Jira_RawData!D360</f>
        <v>Aanchal Bhandari</v>
      </c>
      <c r="E360" t="str">
        <f>Jira_RawData!E360</f>
        <v>Rajyalakshmi</v>
      </c>
      <c r="F360" t="str">
        <f>Jira_RawData!F360</f>
        <v>Closed</v>
      </c>
      <c r="G360" s="4">
        <f>Jira_RawData!K360</f>
        <v>44242.638194444444</v>
      </c>
      <c r="H360" s="4">
        <f>Jira_RawData!G360</f>
        <v>44260.54791666667</v>
      </c>
      <c r="I360" s="10" t="str">
        <f>IF(Jira_RawData!H360=0,"blank",Jira_RawData!H360)</f>
        <v>Moderate</v>
      </c>
      <c r="J360" t="str">
        <f>Jira_RawData!I360</f>
        <v>Medium</v>
      </c>
      <c r="K360" t="str">
        <f>Jira_RawData!M360</f>
        <v>Staging</v>
      </c>
      <c r="L360" t="str">
        <f>IF(Jira_RawData!N360=0,"blank",Jira_RawData!N360)</f>
        <v>Application Code Issue</v>
      </c>
      <c r="M360" t="str">
        <f>IF(Jira_RawData!R360=0,"blank",Jira_RawData!R360)</f>
        <v>blank</v>
      </c>
      <c r="N360" t="str">
        <f>IF(ISNA(VLOOKUP(B360,Comments!B:E,2,FALSE)),"",VLOOKUP(B360,Comments!B:E,2,FALSE))</f>
        <v/>
      </c>
      <c r="O360" t="str">
        <f>IF(ISNA(VLOOKUP(B360,Comments!B:E,3,FALSE)),"",VLOOKUP(B360,Comments!B:E,3,FALSE))</f>
        <v/>
      </c>
      <c r="P360" t="str">
        <f t="shared" ca="1" si="11"/>
        <v>GT 62 days</v>
      </c>
      <c r="Q360" t="str">
        <f t="shared" si="12"/>
        <v>Membership</v>
      </c>
      <c r="R360" t="str">
        <f>IF(ISNA(VLOOKUP(B360,Comments!B:E,4,FALSE)),"",VLOOKUP(B360,Comments!B:E,4,FALSE))</f>
        <v/>
      </c>
    </row>
    <row r="361" spans="1:18" x14ac:dyDescent="0.25">
      <c r="A361" t="str">
        <f>Jira_RawData!A361</f>
        <v>Bug</v>
      </c>
      <c r="B361" t="str">
        <f>Jira_RawData!B361</f>
        <v>MEM-17525</v>
      </c>
      <c r="C361" t="str">
        <f>Jira_RawData!C361</f>
        <v>Student Member On-board - When member clicks on 'Become a Student Member' button system is re-directing "Benefits for ASTM Student members"</v>
      </c>
      <c r="D361" t="str">
        <f>Jira_RawData!D361</f>
        <v>Pabitra Samal</v>
      </c>
      <c r="E361" t="str">
        <f>Jira_RawData!E361</f>
        <v>Pabitra Samal</v>
      </c>
      <c r="F361" t="str">
        <f>Jira_RawData!F361</f>
        <v>Closed</v>
      </c>
      <c r="G361" s="4">
        <f>Jira_RawData!K361</f>
        <v>44239.576388888891</v>
      </c>
      <c r="H361" s="4">
        <f>Jira_RawData!G361</f>
        <v>44273.577777777777</v>
      </c>
      <c r="I361" s="10" t="str">
        <f>IF(Jira_RawData!H361=0,"blank",Jira_RawData!H361)</f>
        <v>Major</v>
      </c>
      <c r="J361" t="str">
        <f>Jira_RawData!I361</f>
        <v>Medium</v>
      </c>
      <c r="K361" t="str">
        <f>Jira_RawData!M361</f>
        <v>QA</v>
      </c>
      <c r="L361" t="str">
        <f>IF(Jira_RawData!N361=0,"blank",Jira_RawData!N361)</f>
        <v>Unclear/Incorrect Requirements/Design</v>
      </c>
      <c r="M361" t="str">
        <f>IF(Jira_RawData!R361=0,"blank",Jira_RawData!R361)</f>
        <v>Other Application Dependencies Issues -[Depends on Public Team]</v>
      </c>
      <c r="N361" t="str">
        <f>IF(ISNA(VLOOKUP(B361,Comments!B:E,2,FALSE)),"",VLOOKUP(B361,Comments!B:E,2,FALSE))</f>
        <v/>
      </c>
      <c r="O361" t="str">
        <f>IF(ISNA(VLOOKUP(B361,Comments!B:E,3,FALSE)),"",VLOOKUP(B361,Comments!B:E,3,FALSE))</f>
        <v/>
      </c>
      <c r="P361" t="str">
        <f t="shared" ca="1" si="11"/>
        <v>GT 62 days</v>
      </c>
      <c r="Q361" t="str">
        <f t="shared" si="12"/>
        <v>Membership</v>
      </c>
      <c r="R361" t="str">
        <f>IF(ISNA(VLOOKUP(B361,Comments!B:E,4,FALSE)),"",VLOOKUP(B361,Comments!B:E,4,FALSE))</f>
        <v/>
      </c>
    </row>
    <row r="362" spans="1:18" x14ac:dyDescent="0.25">
      <c r="A362" t="str">
        <f>Jira_RawData!A362</f>
        <v>Bug</v>
      </c>
      <c r="B362" t="str">
        <f>Jira_RawData!B362</f>
        <v>MEM-17523</v>
      </c>
      <c r="C362" t="str">
        <f>Jira_RawData!C362</f>
        <v>API-API is not fetching the Minutes document for only provided committee Id, It fetching all committee minutes documents</v>
      </c>
      <c r="D362" t="str">
        <f>Jira_RawData!D362</f>
        <v>Sai Kumar Kodipetla</v>
      </c>
      <c r="E362" t="str">
        <f>Jira_RawData!E362</f>
        <v>Sai Kumar Kodipetla</v>
      </c>
      <c r="F362" t="str">
        <f>Jira_RawData!F362</f>
        <v>Closed</v>
      </c>
      <c r="G362" s="4">
        <f>Jira_RawData!K362</f>
        <v>44239.5625</v>
      </c>
      <c r="H362" s="4">
        <f>Jira_RawData!G362</f>
        <v>44300.477083333331</v>
      </c>
      <c r="I362" s="10" t="str">
        <f>IF(Jira_RawData!H362=0,"blank",Jira_RawData!H362)</f>
        <v>Moderate</v>
      </c>
      <c r="J362" t="str">
        <f>Jira_RawData!I362</f>
        <v>Medium</v>
      </c>
      <c r="K362" t="str">
        <f>Jira_RawData!M362</f>
        <v>QA</v>
      </c>
      <c r="L362" t="str">
        <f>IF(Jira_RawData!N362=0,"blank",Jira_RawData!N362)</f>
        <v>Data Issue</v>
      </c>
      <c r="M362" t="str">
        <f>IF(Jira_RawData!R362=0,"blank",Jira_RawData!R362)</f>
        <v>Invalid Bug</v>
      </c>
      <c r="N362" t="str">
        <f>IF(ISNA(VLOOKUP(B362,Comments!B:E,2,FALSE)),"",VLOOKUP(B362,Comments!B:E,2,FALSE))</f>
        <v/>
      </c>
      <c r="O362" t="str">
        <f>IF(ISNA(VLOOKUP(B362,Comments!B:E,3,FALSE)),"",VLOOKUP(B362,Comments!B:E,3,FALSE))</f>
        <v/>
      </c>
      <c r="P362" t="str">
        <f t="shared" ca="1" si="11"/>
        <v>GT 62 days</v>
      </c>
      <c r="Q362" t="str">
        <f t="shared" si="12"/>
        <v>Membership</v>
      </c>
      <c r="R362" t="str">
        <f>IF(ISNA(VLOOKUP(B362,Comments!B:E,4,FALSE)),"",VLOOKUP(B362,Comments!B:E,4,FALSE))</f>
        <v/>
      </c>
    </row>
    <row r="363" spans="1:18" x14ac:dyDescent="0.25">
      <c r="A363" t="str">
        <f>Jira_RawData!A363</f>
        <v>Bug</v>
      </c>
      <c r="B363" t="str">
        <f>Jira_RawData!B363</f>
        <v>MEM-17522</v>
      </c>
      <c r="C363" t="str">
        <f>Jira_RawData!C363</f>
        <v>API-API is not fetching the Agenda document for provided committee Id</v>
      </c>
      <c r="D363" t="str">
        <f>Jira_RawData!D363</f>
        <v>Sai Kumar Kodipetla</v>
      </c>
      <c r="E363" t="str">
        <f>Jira_RawData!E363</f>
        <v>Sai Kumar Kodipetla</v>
      </c>
      <c r="F363" t="str">
        <f>Jira_RawData!F363</f>
        <v>Closed</v>
      </c>
      <c r="G363" s="4">
        <f>Jira_RawData!K363</f>
        <v>44239.545138888891</v>
      </c>
      <c r="H363" s="4">
        <f>Jira_RawData!G363</f>
        <v>44300.477083333331</v>
      </c>
      <c r="I363" s="10" t="str">
        <f>IF(Jira_RawData!H363=0,"blank",Jira_RawData!H363)</f>
        <v>Major</v>
      </c>
      <c r="J363" t="str">
        <f>Jira_RawData!I363</f>
        <v>High</v>
      </c>
      <c r="K363" t="str">
        <f>Jira_RawData!M363</f>
        <v>QA</v>
      </c>
      <c r="L363" t="str">
        <f>IF(Jira_RawData!N363=0,"blank",Jira_RawData!N363)</f>
        <v>Data Issue</v>
      </c>
      <c r="M363" t="str">
        <f>IF(Jira_RawData!R363=0,"blank",Jira_RawData!R363)</f>
        <v>Invalid Bug</v>
      </c>
      <c r="N363" t="str">
        <f>IF(ISNA(VLOOKUP(B363,Comments!B:E,2,FALSE)),"",VLOOKUP(B363,Comments!B:E,2,FALSE))</f>
        <v/>
      </c>
      <c r="O363" t="str">
        <f>IF(ISNA(VLOOKUP(B363,Comments!B:E,3,FALSE)),"",VLOOKUP(B363,Comments!B:E,3,FALSE))</f>
        <v/>
      </c>
      <c r="P363" t="str">
        <f t="shared" ca="1" si="11"/>
        <v>GT 62 days</v>
      </c>
      <c r="Q363" t="str">
        <f t="shared" si="12"/>
        <v>Membership</v>
      </c>
      <c r="R363" t="str">
        <f>IF(ISNA(VLOOKUP(B363,Comments!B:E,4,FALSE)),"",VLOOKUP(B363,Comments!B:E,4,FALSE))</f>
        <v/>
      </c>
    </row>
    <row r="364" spans="1:18" x14ac:dyDescent="0.25">
      <c r="A364" t="str">
        <f>Jira_RawData!A364</f>
        <v>Bug</v>
      </c>
      <c r="B364" t="str">
        <f>Jira_RawData!B364</f>
        <v>MEM-17521</v>
      </c>
      <c r="C364" t="str">
        <f>Jira_RawData!C364</f>
        <v>UAT_1/27/2021 - Membership Info -&gt; Print Member Invoice OR View Print Member Invoice link on the left navigation - Unable to verify  if fee changed for Rep, as it does not appear a Rep account is set up in MemAppStage</v>
      </c>
      <c r="D364" t="str">
        <f>Jira_RawData!D364</f>
        <v>soumya.akkimardi</v>
      </c>
      <c r="E364" t="str">
        <f>Jira_RawData!E364</f>
        <v>soumya.akkimardi</v>
      </c>
      <c r="F364" t="str">
        <f>Jira_RawData!F364</f>
        <v>Closed</v>
      </c>
      <c r="G364" s="4">
        <f>Jira_RawData!K364</f>
        <v>44239.532638888886</v>
      </c>
      <c r="H364" s="4">
        <f>Jira_RawData!G364</f>
        <v>44300.679861111108</v>
      </c>
      <c r="I364" s="10" t="str">
        <f>IF(Jira_RawData!H364=0,"blank",Jira_RawData!H364)</f>
        <v>Moderate</v>
      </c>
      <c r="J364" t="str">
        <f>Jira_RawData!I364</f>
        <v>Medium</v>
      </c>
      <c r="K364" t="str">
        <f>Jira_RawData!M364</f>
        <v>Staging</v>
      </c>
      <c r="L364" t="str">
        <f>IF(Jira_RawData!N364=0,"blank",Jira_RawData!N364)</f>
        <v>Unclear/Incorrect Requirements/Design</v>
      </c>
      <c r="M364" t="str">
        <f>IF(Jira_RawData!R364=0,"blank",Jira_RawData!R364)</f>
        <v>blank</v>
      </c>
      <c r="N364" t="str">
        <f>IF(ISNA(VLOOKUP(B364,Comments!B:E,2,FALSE)),"",VLOOKUP(B364,Comments!B:E,2,FALSE))</f>
        <v>As per the comments added we validated</v>
      </c>
      <c r="O364" t="str">
        <f>IF(ISNA(VLOOKUP(B364,Comments!B:E,3,FALSE)),"",VLOOKUP(B364,Comments!B:E,3,FALSE))</f>
        <v>Hakuna Sprint 5.4</v>
      </c>
      <c r="P364" t="str">
        <f t="shared" ca="1" si="11"/>
        <v>GT 62 days</v>
      </c>
      <c r="Q364" t="str">
        <f t="shared" si="12"/>
        <v>Membership</v>
      </c>
      <c r="R364" t="str">
        <f>IF(ISNA(VLOOKUP(B364,Comments!B:E,4,FALSE)),"",VLOOKUP(B364,Comments!B:E,4,FALSE))</f>
        <v>???</v>
      </c>
    </row>
    <row r="365" spans="1:18" x14ac:dyDescent="0.25">
      <c r="A365" t="str">
        <f>Jira_RawData!A365</f>
        <v>Bug</v>
      </c>
      <c r="B365" t="str">
        <f>Jira_RawData!B365</f>
        <v>MEM-17502</v>
      </c>
      <c r="C365" t="str">
        <f>Jira_RawData!C365</f>
        <v xml:space="preserve">UAT_1/27/2021-UAT V - Stage- Work Item Admin </v>
      </c>
      <c r="D365" t="str">
        <f>Jira_RawData!D365</f>
        <v>Vijaya Durga Bonthu</v>
      </c>
      <c r="E365" t="str">
        <f>Jira_RawData!E365</f>
        <v>srinivas Yellamilli</v>
      </c>
      <c r="F365" t="str">
        <f>Jira_RawData!F365</f>
        <v>Open</v>
      </c>
      <c r="G365" s="4">
        <f>Jira_RawData!K365</f>
        <v>44238.761111111111</v>
      </c>
      <c r="H365" s="4">
        <f>Jira_RawData!G365</f>
        <v>44336.250694444447</v>
      </c>
      <c r="I365" s="10" t="str">
        <f>IF(Jira_RawData!H365=0,"blank",Jira_RawData!H365)</f>
        <v>Moderate</v>
      </c>
      <c r="J365" t="str">
        <f>Jira_RawData!I365</f>
        <v>Medium</v>
      </c>
      <c r="K365" t="str">
        <f>Jira_RawData!M365</f>
        <v>Staging</v>
      </c>
      <c r="L365" t="str">
        <f>IF(Jira_RawData!N365=0,"blank",Jira_RawData!N365)</f>
        <v>blank</v>
      </c>
      <c r="M365" t="str">
        <f>IF(Jira_RawData!R365=0,"blank",Jira_RawData!R365)</f>
        <v>blank</v>
      </c>
      <c r="N365" t="str">
        <f>IF(ISNA(VLOOKUP(B365,Comments!B:E,2,FALSE)),"",VLOOKUP(B365,Comments!B:E,2,FALSE))</f>
        <v>There is a call with Bev in next week for all her UAT feedback</v>
      </c>
      <c r="O365" t="str">
        <f>IF(ISNA(VLOOKUP(B365,Comments!B:E,3,FALSE)),"",VLOOKUP(B365,Comments!B:E,3,FALSE))</f>
        <v>In Triage</v>
      </c>
      <c r="P365" t="str">
        <f t="shared" ca="1" si="11"/>
        <v>GT 62 days</v>
      </c>
      <c r="Q365" t="str">
        <f t="shared" si="12"/>
        <v>Membership</v>
      </c>
      <c r="R365">
        <f>IF(ISNA(VLOOKUP(B365,Comments!B:E,4,FALSE)),"",VLOOKUP(B365,Comments!B:E,4,FALSE))</f>
        <v>0</v>
      </c>
    </row>
    <row r="366" spans="1:18" x14ac:dyDescent="0.25">
      <c r="A366" t="str">
        <f>Jira_RawData!A366</f>
        <v>Bug</v>
      </c>
      <c r="B366" t="str">
        <f>Jira_RawData!B366</f>
        <v>MEM-17501</v>
      </c>
      <c r="C366" t="str">
        <f>Jira_RawData!C366</f>
        <v>UAT_1/27/2021-UAT V - Stage-Meetings Related</v>
      </c>
      <c r="D366" t="str">
        <f>Jira_RawData!D366</f>
        <v>Gaurav Upreti</v>
      </c>
      <c r="E366" t="str">
        <f>Jira_RawData!E366</f>
        <v>srinivas Yellamilli</v>
      </c>
      <c r="F366" t="str">
        <f>Jira_RawData!F366</f>
        <v>Closed</v>
      </c>
      <c r="G366" s="4">
        <f>Jira_RawData!K366</f>
        <v>44238.756944444445</v>
      </c>
      <c r="H366" s="4">
        <f>Jira_RawData!G366</f>
        <v>44313.724999999999</v>
      </c>
      <c r="I366" s="10" t="str">
        <f>IF(Jira_RawData!H366=0,"blank",Jira_RawData!H366)</f>
        <v>Moderate</v>
      </c>
      <c r="J366" t="str">
        <f>Jira_RawData!I366</f>
        <v>Medium</v>
      </c>
      <c r="K366" t="str">
        <f>Jira_RawData!M366</f>
        <v>QA</v>
      </c>
      <c r="L366" t="str">
        <f>IF(Jira_RawData!N366=0,"blank",Jira_RawData!N366)</f>
        <v>Data Issue</v>
      </c>
      <c r="M366" t="str">
        <f>IF(Jira_RawData!R366=0,"blank",Jira_RawData!R366)</f>
        <v>blank</v>
      </c>
      <c r="N366" t="str">
        <f>IF(ISNA(VLOOKUP(B366,Comments!B:E,2,FALSE)),"",VLOOKUP(B366,Comments!B:E,2,FALSE))</f>
        <v>Will be tested in Sprint 5.5(Timon)</v>
      </c>
      <c r="O366" t="str">
        <f>IF(ISNA(VLOOKUP(B366,Comments!B:E,3,FALSE)),"",VLOOKUP(B366,Comments!B:E,3,FALSE))</f>
        <v>Deferred for future sprint</v>
      </c>
      <c r="P366" t="str">
        <f t="shared" ca="1" si="11"/>
        <v>GT 62 days</v>
      </c>
      <c r="Q366" t="str">
        <f t="shared" si="12"/>
        <v>Membership</v>
      </c>
      <c r="R366">
        <f>IF(ISNA(VLOOKUP(B366,Comments!B:E,4,FALSE)),"",VLOOKUP(B366,Comments!B:E,4,FALSE))</f>
        <v>0</v>
      </c>
    </row>
    <row r="367" spans="1:18" x14ac:dyDescent="0.25">
      <c r="A367" t="str">
        <f>Jira_RawData!A367</f>
        <v>Bug</v>
      </c>
      <c r="B367" t="str">
        <f>Jira_RawData!B367</f>
        <v>MEM-17500</v>
      </c>
      <c r="C367" t="str">
        <f>Jira_RawData!C367</f>
        <v>UAT_1/27/2021- UAT V - Stage -Collab area listing &amp; redirection</v>
      </c>
      <c r="D367" t="str">
        <f>Jira_RawData!D367</f>
        <v>Beverly Benson</v>
      </c>
      <c r="E367" t="str">
        <f>Jira_RawData!E367</f>
        <v>srinivas Yellamilli</v>
      </c>
      <c r="F367" t="str">
        <f>Jira_RawData!F367</f>
        <v>Closed</v>
      </c>
      <c r="G367" s="4">
        <f>Jira_RawData!K367</f>
        <v>44238.754861111112</v>
      </c>
      <c r="H367" s="4">
        <f>Jira_RawData!G367</f>
        <v>44287.768055555556</v>
      </c>
      <c r="I367" s="10" t="str">
        <f>IF(Jira_RawData!H367=0,"blank",Jira_RawData!H367)</f>
        <v>Moderate</v>
      </c>
      <c r="J367" t="str">
        <f>Jira_RawData!I367</f>
        <v>Medium</v>
      </c>
      <c r="K367" t="str">
        <f>Jira_RawData!M367</f>
        <v>Staging</v>
      </c>
      <c r="L367" t="str">
        <f>IF(Jira_RawData!N367=0,"blank",Jira_RawData!N367)</f>
        <v>Data Issue</v>
      </c>
      <c r="M367" t="str">
        <f>IF(Jira_RawData!R367=0,"blank",Jira_RawData!R367)</f>
        <v>blank</v>
      </c>
      <c r="N367" t="str">
        <f>IF(ISNA(VLOOKUP(B367,Comments!B:E,2,FALSE)),"",VLOOKUP(B367,Comments!B:E,2,FALSE))</f>
        <v>There is a call with Bev in next week for all her UAT feedback</v>
      </c>
      <c r="O367" t="str">
        <f>IF(ISNA(VLOOKUP(B367,Comments!B:E,3,FALSE)),"",VLOOKUP(B367,Comments!B:E,3,FALSE))</f>
        <v>In Triage</v>
      </c>
      <c r="P367" t="str">
        <f t="shared" ca="1" si="11"/>
        <v>GT 62 days</v>
      </c>
      <c r="Q367" t="str">
        <f t="shared" si="12"/>
        <v>Membership</v>
      </c>
      <c r="R367">
        <f>IF(ISNA(VLOOKUP(B367,Comments!B:E,4,FALSE)),"",VLOOKUP(B367,Comments!B:E,4,FALSE))</f>
        <v>0</v>
      </c>
    </row>
    <row r="368" spans="1:18" x14ac:dyDescent="0.25">
      <c r="A368" t="str">
        <f>Jira_RawData!A368</f>
        <v>Bug</v>
      </c>
      <c r="B368" t="str">
        <f>Jira_RawData!B368</f>
        <v>MEM-17499</v>
      </c>
      <c r="C368" t="str">
        <f>Jira_RawData!C368</f>
        <v>UAT_1/27/2021-UAT V - Stage-Set up Collaboration area from work Item registration process</v>
      </c>
      <c r="D368" t="str">
        <f>Jira_RawData!D368</f>
        <v>srinivas Yellamilli</v>
      </c>
      <c r="E368" t="str">
        <f>Jira_RawData!E368</f>
        <v>srinivas Yellamilli</v>
      </c>
      <c r="F368" t="str">
        <f>Jira_RawData!F368</f>
        <v>Closed</v>
      </c>
      <c r="G368" s="4">
        <f>Jira_RawData!K368</f>
        <v>44238.752083333333</v>
      </c>
      <c r="H368" s="4">
        <f>Jira_RawData!G368</f>
        <v>44315.646527777775</v>
      </c>
      <c r="I368" s="10" t="str">
        <f>IF(Jira_RawData!H368=0,"blank",Jira_RawData!H368)</f>
        <v>Moderate</v>
      </c>
      <c r="J368" t="str">
        <f>Jira_RawData!I368</f>
        <v>Medium</v>
      </c>
      <c r="K368" t="str">
        <f>Jira_RawData!M368</f>
        <v>Staging</v>
      </c>
      <c r="L368" t="str">
        <f>IF(Jira_RawData!N368=0,"blank",Jira_RawData!N368)</f>
        <v>Unclear/Incorrect Requirements/Design</v>
      </c>
      <c r="M368" t="str">
        <f>IF(Jira_RawData!R368=0,"blank",Jira_RawData!R368)</f>
        <v>blank</v>
      </c>
      <c r="N368" t="str">
        <f>IF(ISNA(VLOOKUP(B368,Comments!B:E,2,FALSE)),"",VLOOKUP(B368,Comments!B:E,2,FALSE))</f>
        <v>There is a call with Bev in next week for all her UAT feedback</v>
      </c>
      <c r="O368" t="str">
        <f>IF(ISNA(VLOOKUP(B368,Comments!B:E,3,FALSE)),"",VLOOKUP(B368,Comments!B:E,3,FALSE))</f>
        <v>In Triage</v>
      </c>
      <c r="P368" t="str">
        <f t="shared" ca="1" si="11"/>
        <v>GT 62 days</v>
      </c>
      <c r="Q368" t="str">
        <f t="shared" si="12"/>
        <v>Membership</v>
      </c>
      <c r="R368">
        <f>IF(ISNA(VLOOKUP(B368,Comments!B:E,4,FALSE)),"",VLOOKUP(B368,Comments!B:E,4,FALSE))</f>
        <v>0</v>
      </c>
    </row>
    <row r="369" spans="1:18" x14ac:dyDescent="0.25">
      <c r="A369" t="str">
        <f>Jira_RawData!A369</f>
        <v>Bug</v>
      </c>
      <c r="B369" t="str">
        <f>Jira_RawData!B369</f>
        <v>MEM-17497</v>
      </c>
      <c r="C369" t="str">
        <f>Jira_RawData!C369</f>
        <v>UAT_1/27/2021-UAT V - Stage-Colaboration Area Integration</v>
      </c>
      <c r="D369" t="str">
        <f>Jira_RawData!D369</f>
        <v>srinivas Yellamilli</v>
      </c>
      <c r="E369" t="str">
        <f>Jira_RawData!E369</f>
        <v>srinivas Yellamilli</v>
      </c>
      <c r="F369" t="str">
        <f>Jira_RawData!F369</f>
        <v>Closed</v>
      </c>
      <c r="G369" s="4">
        <f>Jira_RawData!K369</f>
        <v>44238.74722222222</v>
      </c>
      <c r="H369" s="4">
        <f>Jira_RawData!G369</f>
        <v>44315.64166666667</v>
      </c>
      <c r="I369" s="10" t="str">
        <f>IF(Jira_RawData!H369=0,"blank",Jira_RawData!H369)</f>
        <v>Moderate</v>
      </c>
      <c r="J369" t="str">
        <f>Jira_RawData!I369</f>
        <v>Medium</v>
      </c>
      <c r="K369" t="str">
        <f>Jira_RawData!M369</f>
        <v>Staging</v>
      </c>
      <c r="L369" t="str">
        <f>IF(Jira_RawData!N369=0,"blank",Jira_RawData!N369)</f>
        <v>Unclear/Incorrect Requirements/Design</v>
      </c>
      <c r="M369" t="str">
        <f>IF(Jira_RawData!R369=0,"blank",Jira_RawData!R369)</f>
        <v>blank</v>
      </c>
      <c r="N369" t="str">
        <f>IF(ISNA(VLOOKUP(B369,Comments!B:E,2,FALSE)),"",VLOOKUP(B369,Comments!B:E,2,FALSE))</f>
        <v>There is a call with Bev in next week for all her UAT feedback</v>
      </c>
      <c r="O369" t="str">
        <f>IF(ISNA(VLOOKUP(B369,Comments!B:E,3,FALSE)),"",VLOOKUP(B369,Comments!B:E,3,FALSE))</f>
        <v>In Triage</v>
      </c>
      <c r="P369" t="str">
        <f t="shared" ca="1" si="11"/>
        <v>GT 62 days</v>
      </c>
      <c r="Q369" t="str">
        <f t="shared" si="12"/>
        <v>Membership</v>
      </c>
      <c r="R369">
        <f>IF(ISNA(VLOOKUP(B369,Comments!B:E,4,FALSE)),"",VLOOKUP(B369,Comments!B:E,4,FALSE))</f>
        <v>0</v>
      </c>
    </row>
    <row r="370" spans="1:18" x14ac:dyDescent="0.25">
      <c r="A370" t="str">
        <f>Jira_RawData!A370</f>
        <v>Bug</v>
      </c>
      <c r="B370" t="str">
        <f>Jira_RawData!B370</f>
        <v>MEM-17496</v>
      </c>
      <c r="C370" t="str">
        <f>Jira_RawData!C370</f>
        <v>UAT_1/27/2021-UAT V - Stage-Work Item Admin</v>
      </c>
      <c r="D370" t="str">
        <f>Jira_RawData!D370</f>
        <v>srinivas Yellamilli</v>
      </c>
      <c r="E370" t="str">
        <f>Jira_RawData!E370</f>
        <v>srinivas Yellamilli</v>
      </c>
      <c r="F370" t="str">
        <f>Jira_RawData!F370</f>
        <v>Closed</v>
      </c>
      <c r="G370" s="4">
        <f>Jira_RawData!K370</f>
        <v>44238.737500000003</v>
      </c>
      <c r="H370" s="4">
        <f>Jira_RawData!G370</f>
        <v>44265.943749999999</v>
      </c>
      <c r="I370" s="10" t="str">
        <f>IF(Jira_RawData!H370=0,"blank",Jira_RawData!H370)</f>
        <v>blank</v>
      </c>
      <c r="J370" t="str">
        <f>Jira_RawData!I370</f>
        <v>Medium</v>
      </c>
      <c r="K370" t="str">
        <f>Jira_RawData!M370</f>
        <v>Staging</v>
      </c>
      <c r="L370" t="str">
        <f>IF(Jira_RawData!N370=0,"blank",Jira_RawData!N370)</f>
        <v>Unclear/Incorrect Requirements/Design</v>
      </c>
      <c r="M370" t="str">
        <f>IF(Jira_RawData!R370=0,"blank",Jira_RawData!R370)</f>
        <v>blank</v>
      </c>
      <c r="N370" t="str">
        <f>IF(ISNA(VLOOKUP(B370,Comments!B:E,2,FALSE)),"",VLOOKUP(B370,Comments!B:E,2,FALSE))</f>
        <v/>
      </c>
      <c r="O370" t="str">
        <f>IF(ISNA(VLOOKUP(B370,Comments!B:E,3,FALSE)),"",VLOOKUP(B370,Comments!B:E,3,FALSE))</f>
        <v/>
      </c>
      <c r="P370" t="str">
        <f t="shared" ca="1" si="11"/>
        <v>GT 62 days</v>
      </c>
      <c r="Q370" t="str">
        <f t="shared" si="12"/>
        <v>Membership</v>
      </c>
      <c r="R370" t="str">
        <f>IF(ISNA(VLOOKUP(B370,Comments!B:E,4,FALSE)),"",VLOOKUP(B370,Comments!B:E,4,FALSE))</f>
        <v/>
      </c>
    </row>
    <row r="371" spans="1:18" x14ac:dyDescent="0.25">
      <c r="A371" t="str">
        <f>Jira_RawData!A371</f>
        <v>Bug</v>
      </c>
      <c r="B371" t="str">
        <f>Jira_RawData!B371</f>
        <v>MEM-17495</v>
      </c>
      <c r="C371" t="str">
        <f>Jira_RawData!C371</f>
        <v>UAT_1/27/2021-UAT V - Stage-Work Item Summary page</v>
      </c>
      <c r="D371">
        <f>Jira_RawData!D371</f>
        <v>0</v>
      </c>
      <c r="E371" t="str">
        <f>Jira_RawData!E371</f>
        <v>srinivas Yellamilli</v>
      </c>
      <c r="F371" t="str">
        <f>Jira_RawData!F371</f>
        <v>Closed</v>
      </c>
      <c r="G371" s="4">
        <f>Jira_RawData!K371</f>
        <v>44238.73541666667</v>
      </c>
      <c r="H371" s="4">
        <f>Jira_RawData!G371</f>
        <v>44287.731249999997</v>
      </c>
      <c r="I371" s="10" t="str">
        <f>IF(Jira_RawData!H371=0,"blank",Jira_RawData!H371)</f>
        <v>blank</v>
      </c>
      <c r="J371" t="str">
        <f>Jira_RawData!I371</f>
        <v>Medium</v>
      </c>
      <c r="K371" t="str">
        <f>Jira_RawData!M371</f>
        <v>Staging</v>
      </c>
      <c r="L371" t="str">
        <f>IF(Jira_RawData!N371=0,"blank",Jira_RawData!N371)</f>
        <v>Unclear/Incorrect Requirements/Design</v>
      </c>
      <c r="M371" t="str">
        <f>IF(Jira_RawData!R371=0,"blank",Jira_RawData!R371)</f>
        <v>blank</v>
      </c>
      <c r="N371" t="str">
        <f>IF(ISNA(VLOOKUP(B371,Comments!B:E,2,FALSE)),"",VLOOKUP(B371,Comments!B:E,2,FALSE))</f>
        <v/>
      </c>
      <c r="O371" t="str">
        <f>IF(ISNA(VLOOKUP(B371,Comments!B:E,3,FALSE)),"",VLOOKUP(B371,Comments!B:E,3,FALSE))</f>
        <v/>
      </c>
      <c r="P371" t="str">
        <f t="shared" ca="1" si="11"/>
        <v>GT 62 days</v>
      </c>
      <c r="Q371" t="str">
        <f t="shared" si="12"/>
        <v>Membership</v>
      </c>
      <c r="R371" t="str">
        <f>IF(ISNA(VLOOKUP(B371,Comments!B:E,4,FALSE)),"",VLOOKUP(B371,Comments!B:E,4,FALSE))</f>
        <v/>
      </c>
    </row>
    <row r="372" spans="1:18" x14ac:dyDescent="0.25">
      <c r="A372" t="str">
        <f>Jira_RawData!A372</f>
        <v>Bug</v>
      </c>
      <c r="B372" t="str">
        <f>Jira_RawData!B372</f>
        <v>MEM-17492</v>
      </c>
      <c r="C372" t="str">
        <f>Jira_RawData!C372</f>
        <v xml:space="preserve">UAT_1/27/2021-UAT V - Stage-Work Item Summary page </v>
      </c>
      <c r="D372" t="str">
        <f>Jira_RawData!D372</f>
        <v>srinivas Yellamilli</v>
      </c>
      <c r="E372" t="str">
        <f>Jira_RawData!E372</f>
        <v>srinivas Yellamilli</v>
      </c>
      <c r="F372" t="str">
        <f>Jira_RawData!F372</f>
        <v>Closed</v>
      </c>
      <c r="G372" s="4">
        <f>Jira_RawData!K372</f>
        <v>44238.726388888892</v>
      </c>
      <c r="H372" s="4">
        <f>Jira_RawData!G372</f>
        <v>44287.728472222225</v>
      </c>
      <c r="I372" s="10" t="str">
        <f>IF(Jira_RawData!H372=0,"blank",Jira_RawData!H372)</f>
        <v>Moderate</v>
      </c>
      <c r="J372" t="str">
        <f>Jira_RawData!I372</f>
        <v>Medium</v>
      </c>
      <c r="K372" t="str">
        <f>Jira_RawData!M372</f>
        <v>Staging</v>
      </c>
      <c r="L372" t="str">
        <f>IF(Jira_RawData!N372=0,"blank",Jira_RawData!N372)</f>
        <v>Application Code Issue</v>
      </c>
      <c r="M372" t="str">
        <f>IF(Jira_RawData!R372=0,"blank",Jira_RawData!R372)</f>
        <v>Code was not appropriate to handle this</v>
      </c>
      <c r="N372" t="str">
        <f>IF(ISNA(VLOOKUP(B372,Comments!B:E,2,FALSE)),"",VLOOKUP(B372,Comments!B:E,2,FALSE))</f>
        <v>Working in Current Sprint 5.3</v>
      </c>
      <c r="O372" t="str">
        <f>IF(ISNA(VLOOKUP(B372,Comments!B:E,3,FALSE)),"",VLOOKUP(B372,Comments!B:E,3,FALSE))</f>
        <v>In Progress</v>
      </c>
      <c r="P372" t="str">
        <f t="shared" ca="1" si="11"/>
        <v>GT 62 days</v>
      </c>
      <c r="Q372" t="str">
        <f t="shared" si="12"/>
        <v>Membership</v>
      </c>
      <c r="R372">
        <f>IF(ISNA(VLOOKUP(B372,Comments!B:E,4,FALSE)),"",VLOOKUP(B372,Comments!B:E,4,FALSE))</f>
        <v>0</v>
      </c>
    </row>
    <row r="373" spans="1:18" x14ac:dyDescent="0.25">
      <c r="A373" t="str">
        <f>Jira_RawData!A373</f>
        <v>Bug</v>
      </c>
      <c r="B373" t="str">
        <f>Jira_RawData!B373</f>
        <v>MEM-17488</v>
      </c>
      <c r="C373" t="str">
        <f>Jira_RawData!C373</f>
        <v>UAT_1/27/2021-UAT V - Stage- Standards Tracking</v>
      </c>
      <c r="D373" t="str">
        <f>Jira_RawData!D373</f>
        <v>Lisa Sementa</v>
      </c>
      <c r="E373" t="str">
        <f>Jira_RawData!E373</f>
        <v>srinivas Yellamilli</v>
      </c>
      <c r="F373" t="str">
        <f>Jira_RawData!F373</f>
        <v>Closed</v>
      </c>
      <c r="G373" s="4">
        <f>Jira_RawData!K373</f>
        <v>44238.70208333333</v>
      </c>
      <c r="H373" s="4">
        <f>Jira_RawData!G373</f>
        <v>44287.730555555558</v>
      </c>
      <c r="I373" s="10" t="str">
        <f>IF(Jira_RawData!H373=0,"blank",Jira_RawData!H373)</f>
        <v>blank</v>
      </c>
      <c r="J373" t="str">
        <f>Jira_RawData!I373</f>
        <v>Medium</v>
      </c>
      <c r="K373" t="str">
        <f>Jira_RawData!M373</f>
        <v>Staging</v>
      </c>
      <c r="L373" t="str">
        <f>IF(Jira_RawData!N373=0,"blank",Jira_RawData!N373)</f>
        <v>Data Issue</v>
      </c>
      <c r="M373" t="str">
        <f>IF(Jira_RawData!R373=0,"blank",Jira_RawData!R373)</f>
        <v>blank</v>
      </c>
      <c r="N373" t="str">
        <f>IF(ISNA(VLOOKUP(B373,Comments!B:E,2,FALSE)),"",VLOOKUP(B373,Comments!B:E,2,FALSE))</f>
        <v/>
      </c>
      <c r="O373" t="str">
        <f>IF(ISNA(VLOOKUP(B373,Comments!B:E,3,FALSE)),"",VLOOKUP(B373,Comments!B:E,3,FALSE))</f>
        <v/>
      </c>
      <c r="P373" t="str">
        <f t="shared" ca="1" si="11"/>
        <v>GT 62 days</v>
      </c>
      <c r="Q373" t="str">
        <f t="shared" si="12"/>
        <v>Membership</v>
      </c>
      <c r="R373" t="str">
        <f>IF(ISNA(VLOOKUP(B373,Comments!B:E,4,FALSE)),"",VLOOKUP(B373,Comments!B:E,4,FALSE))</f>
        <v/>
      </c>
    </row>
    <row r="374" spans="1:18" x14ac:dyDescent="0.25">
      <c r="A374" t="str">
        <f>Jira_RawData!A374</f>
        <v>Bug</v>
      </c>
      <c r="B374" t="str">
        <f>Jira_RawData!B374</f>
        <v>MEM-17481</v>
      </c>
      <c r="C374" t="str">
        <f>Jira_RawData!C374</f>
        <v>Designation ID's displayed in the UI should not have underscore</v>
      </c>
      <c r="D374" t="str">
        <f>Jira_RawData!D374</f>
        <v>Md Shahbaz Ahmad</v>
      </c>
      <c r="E374" t="str">
        <f>Jira_RawData!E374</f>
        <v>Rajyalakshmi</v>
      </c>
      <c r="F374" t="str">
        <f>Jira_RawData!F374</f>
        <v>Closed</v>
      </c>
      <c r="G374" s="4">
        <f>Jira_RawData!K374</f>
        <v>44237.843055555553</v>
      </c>
      <c r="H374" s="4">
        <f>Jira_RawData!G374</f>
        <v>44294.762499999997</v>
      </c>
      <c r="I374" s="10" t="str">
        <f>IF(Jira_RawData!H374=0,"blank",Jira_RawData!H374)</f>
        <v>Moderate</v>
      </c>
      <c r="J374" t="str">
        <f>Jira_RawData!I374</f>
        <v>Medium</v>
      </c>
      <c r="K374" t="str">
        <f>Jira_RawData!M374</f>
        <v>QA</v>
      </c>
      <c r="L374" t="str">
        <f>IF(Jira_RawData!N374=0,"blank",Jira_RawData!N374)</f>
        <v>Data Issue</v>
      </c>
      <c r="M374" t="str">
        <f>IF(Jira_RawData!R374=0,"blank",Jira_RawData!R374)</f>
        <v>blank</v>
      </c>
      <c r="N374" t="str">
        <f>IF(ISNA(VLOOKUP(B374,Comments!B:E,2,FALSE)),"",VLOOKUP(B374,Comments!B:E,2,FALSE))</f>
        <v>???</v>
      </c>
      <c r="O374">
        <f>IF(ISNA(VLOOKUP(B374,Comments!B:E,3,FALSE)),"",VLOOKUP(B374,Comments!B:E,3,FALSE))</f>
        <v>0</v>
      </c>
      <c r="P374" t="str">
        <f t="shared" ca="1" si="11"/>
        <v>GT 62 days</v>
      </c>
      <c r="Q374" t="str">
        <f t="shared" si="12"/>
        <v>Membership</v>
      </c>
      <c r="R374">
        <f>IF(ISNA(VLOOKUP(B374,Comments!B:E,4,FALSE)),"",VLOOKUP(B374,Comments!B:E,4,FALSE))</f>
        <v>0</v>
      </c>
    </row>
    <row r="375" spans="1:18" x14ac:dyDescent="0.25">
      <c r="A375" t="str">
        <f>Jira_RawData!A375</f>
        <v>Bug</v>
      </c>
      <c r="B375" t="str">
        <f>Jira_RawData!B375</f>
        <v>MEM-17463</v>
      </c>
      <c r="C375" t="str">
        <f>Jira_RawData!C375</f>
        <v>Auto redirection post logout taking us to OKTA URL instead on Member/Public URL</v>
      </c>
      <c r="D375" t="str">
        <f>Jira_RawData!D375</f>
        <v>soumya.akkimardi</v>
      </c>
      <c r="E375" t="str">
        <f>Jira_RawData!E375</f>
        <v>Yashwant Kumar</v>
      </c>
      <c r="F375" t="str">
        <f>Jira_RawData!F375</f>
        <v>Closed</v>
      </c>
      <c r="G375" s="4">
        <f>Jira_RawData!K375</f>
        <v>44237.661111111112</v>
      </c>
      <c r="H375" s="4">
        <f>Jira_RawData!G375</f>
        <v>44258.569444444445</v>
      </c>
      <c r="I375" s="10" t="str">
        <f>IF(Jira_RawData!H375=0,"blank",Jira_RawData!H375)</f>
        <v>blank</v>
      </c>
      <c r="J375" t="str">
        <f>Jira_RawData!I375</f>
        <v>Medium</v>
      </c>
      <c r="K375" t="str">
        <f>Jira_RawData!M375</f>
        <v>Staging</v>
      </c>
      <c r="L375" t="str">
        <f>IF(Jira_RawData!N375=0,"blank",Jira_RawData!N375)</f>
        <v>Browser Issue</v>
      </c>
      <c r="M375" t="str">
        <f>IF(Jira_RawData!R375=0,"blank",Jira_RawData!R375)</f>
        <v>Whenever open a different environment in the same browser and try to logout, it gets redirected to the okta console login page rather than the public page</v>
      </c>
      <c r="N375" t="str">
        <f>IF(ISNA(VLOOKUP(B375,Comments!B:E,2,FALSE)),"",VLOOKUP(B375,Comments!B:E,2,FALSE))</f>
        <v/>
      </c>
      <c r="O375" t="str">
        <f>IF(ISNA(VLOOKUP(B375,Comments!B:E,3,FALSE)),"",VLOOKUP(B375,Comments!B:E,3,FALSE))</f>
        <v/>
      </c>
      <c r="P375" t="str">
        <f t="shared" ca="1" si="11"/>
        <v>GT 62 days</v>
      </c>
      <c r="Q375" t="str">
        <f t="shared" si="12"/>
        <v>Membership</v>
      </c>
      <c r="R375" t="str">
        <f>IF(ISNA(VLOOKUP(B375,Comments!B:E,4,FALSE)),"",VLOOKUP(B375,Comments!B:E,4,FALSE))</f>
        <v/>
      </c>
    </row>
    <row r="376" spans="1:18" x14ac:dyDescent="0.25">
      <c r="A376" t="str">
        <f>Jira_RawData!A376</f>
        <v>Bug</v>
      </c>
      <c r="B376" t="str">
        <f>Jira_RawData!B376</f>
        <v>MEM-17462</v>
      </c>
      <c r="C376" t="str">
        <f>Jira_RawData!C376</f>
        <v>Session time out when clicked on ILS link</v>
      </c>
      <c r="D376" t="str">
        <f>Jira_RawData!D376</f>
        <v>soumya.akkimardi</v>
      </c>
      <c r="E376" t="str">
        <f>Jira_RawData!E376</f>
        <v>Yashwant Kumar</v>
      </c>
      <c r="F376" t="str">
        <f>Jira_RawData!F376</f>
        <v>Closed</v>
      </c>
      <c r="G376" s="4">
        <f>Jira_RawData!K376</f>
        <v>44237.661111111112</v>
      </c>
      <c r="H376" s="4">
        <f>Jira_RawData!G376</f>
        <v>44258.674305555556</v>
      </c>
      <c r="I376" s="10" t="str">
        <f>IF(Jira_RawData!H376=0,"blank",Jira_RawData!H376)</f>
        <v>blank</v>
      </c>
      <c r="J376" t="str">
        <f>Jira_RawData!I376</f>
        <v>Medium</v>
      </c>
      <c r="K376" t="str">
        <f>Jira_RawData!M376</f>
        <v>Staging</v>
      </c>
      <c r="L376" t="str">
        <f>IF(Jira_RawData!N376=0,"blank",Jira_RawData!N376)</f>
        <v>Browser Issue</v>
      </c>
      <c r="M376" t="str">
        <f>IF(Jira_RawData!R376=0,"blank",Jira_RawData!R376)</f>
        <v>Session time out message getting appear while the open different environment in the same browser</v>
      </c>
      <c r="N376" t="str">
        <f>IF(ISNA(VLOOKUP(B376,Comments!B:E,2,FALSE)),"",VLOOKUP(B376,Comments!B:E,2,FALSE))</f>
        <v/>
      </c>
      <c r="O376" t="str">
        <f>IF(ISNA(VLOOKUP(B376,Comments!B:E,3,FALSE)),"",VLOOKUP(B376,Comments!B:E,3,FALSE))</f>
        <v/>
      </c>
      <c r="P376" t="str">
        <f t="shared" ca="1" si="11"/>
        <v>GT 62 days</v>
      </c>
      <c r="Q376" t="str">
        <f t="shared" si="12"/>
        <v>Membership</v>
      </c>
      <c r="R376" t="str">
        <f>IF(ISNA(VLOOKUP(B376,Comments!B:E,4,FALSE)),"",VLOOKUP(B376,Comments!B:E,4,FALSE))</f>
        <v/>
      </c>
    </row>
    <row r="377" spans="1:18" x14ac:dyDescent="0.25">
      <c r="A377" t="str">
        <f>Jira_RawData!A377</f>
        <v>Bug</v>
      </c>
      <c r="B377" t="str">
        <f>Jira_RawData!B377</f>
        <v>MEM-17383</v>
      </c>
      <c r="C377" t="str">
        <f>Jira_RawData!C377</f>
        <v>Stage - Member On-Board - Unable to View "Become a participating member" button</v>
      </c>
      <c r="D377" t="str">
        <f>Jira_RawData!D377</f>
        <v>soumya.akkimardi</v>
      </c>
      <c r="E377" t="str">
        <f>Jira_RawData!E377</f>
        <v>Pabitra Samal</v>
      </c>
      <c r="F377" t="str">
        <f>Jira_RawData!F377</f>
        <v>Closed</v>
      </c>
      <c r="G377" s="4">
        <f>Jira_RawData!K377</f>
        <v>44236.495833333334</v>
      </c>
      <c r="H377" s="4">
        <f>Jira_RawData!G377</f>
        <v>44273.706250000003</v>
      </c>
      <c r="I377" s="10" t="str">
        <f>IF(Jira_RawData!H377=0,"blank",Jira_RawData!H377)</f>
        <v>Moderate</v>
      </c>
      <c r="J377" t="str">
        <f>Jira_RawData!I377</f>
        <v>Medium</v>
      </c>
      <c r="K377">
        <f>Jira_RawData!M377</f>
        <v>0</v>
      </c>
      <c r="L377" t="str">
        <f>IF(Jira_RawData!N377=0,"blank",Jira_RawData!N377)</f>
        <v>Unclear/Incorrect Requirements/Design</v>
      </c>
      <c r="M377" t="str">
        <f>IF(Jira_RawData!R377=0,"blank",Jira_RawData!R377)</f>
        <v>Other Application Dependencies Issues -[Depends on Public Team]</v>
      </c>
      <c r="N377" t="str">
        <f>IF(ISNA(VLOOKUP(B377,Comments!B:E,2,FALSE)),"",VLOOKUP(B377,Comments!B:E,2,FALSE))</f>
        <v/>
      </c>
      <c r="O377" t="str">
        <f>IF(ISNA(VLOOKUP(B377,Comments!B:E,3,FALSE)),"",VLOOKUP(B377,Comments!B:E,3,FALSE))</f>
        <v/>
      </c>
      <c r="P377" t="str">
        <f t="shared" ca="1" si="11"/>
        <v>GT 62 days</v>
      </c>
      <c r="Q377" t="str">
        <f t="shared" si="12"/>
        <v>Membership</v>
      </c>
      <c r="R377" t="str">
        <f>IF(ISNA(VLOOKUP(B377,Comments!B:E,4,FALSE)),"",VLOOKUP(B377,Comments!B:E,4,FALSE))</f>
        <v/>
      </c>
    </row>
    <row r="378" spans="1:18" x14ac:dyDescent="0.25">
      <c r="A378" t="str">
        <f>Jira_RawData!A378</f>
        <v>Bug</v>
      </c>
      <c r="B378" t="str">
        <f>Jira_RawData!B378</f>
        <v>MEM-17259</v>
      </c>
      <c r="C378" t="str">
        <f>Jira_RawData!C378</f>
        <v>UAT_1/27/2021 - Roster Maintenance email scenario - Email template is incorrect</v>
      </c>
      <c r="D378" t="str">
        <f>Jira_RawData!D378</f>
        <v>soumya.akkimardi</v>
      </c>
      <c r="E378" t="str">
        <f>Jira_RawData!E378</f>
        <v>soumya.akkimardi</v>
      </c>
      <c r="F378" t="str">
        <f>Jira_RawData!F378</f>
        <v>Closed</v>
      </c>
      <c r="G378" s="4">
        <f>Jira_RawData!K378</f>
        <v>44231.715277777781</v>
      </c>
      <c r="H378" s="4">
        <f>Jira_RawData!G378</f>
        <v>44279.774305555555</v>
      </c>
      <c r="I378" s="10" t="str">
        <f>IF(Jira_RawData!H378=0,"blank",Jira_RawData!H378)</f>
        <v>Moderate</v>
      </c>
      <c r="J378" t="str">
        <f>Jira_RawData!I378</f>
        <v>Medium</v>
      </c>
      <c r="K378" t="str">
        <f>Jira_RawData!M378</f>
        <v>Staging</v>
      </c>
      <c r="L378" t="str">
        <f>IF(Jira_RawData!N378=0,"blank",Jira_RawData!N378)</f>
        <v>Unclear/Incorrect Requirements/Design</v>
      </c>
      <c r="M378" t="str">
        <f>IF(Jira_RawData!R378=0,"blank",Jira_RawData!R378)</f>
        <v>Corrected the email template.</v>
      </c>
      <c r="N378">
        <f>IF(ISNA(VLOOKUP(B378,Comments!B:E,2,FALSE)),"",VLOOKUP(B378,Comments!B:E,2,FALSE))</f>
        <v>0</v>
      </c>
      <c r="O378" t="str">
        <f>IF(ISNA(VLOOKUP(B378,Comments!B:E,3,FALSE)),"",VLOOKUP(B378,Comments!B:E,3,FALSE))</f>
        <v>Matata Sprint 5.3</v>
      </c>
      <c r="P378" t="str">
        <f t="shared" ca="1" si="11"/>
        <v>GT 62 days</v>
      </c>
      <c r="Q378" t="str">
        <f t="shared" si="12"/>
        <v>Membership</v>
      </c>
      <c r="R378" t="str">
        <f>IF(ISNA(VLOOKUP(B378,Comments!B:E,4,FALSE)),"",VLOOKUP(B378,Comments!B:E,4,FALSE))</f>
        <v>???</v>
      </c>
    </row>
    <row r="379" spans="1:18" x14ac:dyDescent="0.25">
      <c r="A379" t="str">
        <f>Jira_RawData!A379</f>
        <v>Bug</v>
      </c>
      <c r="B379" t="str">
        <f>Jira_RawData!B379</f>
        <v>MEM-17232</v>
      </c>
      <c r="C379" t="str">
        <f>Jira_RawData!C379</f>
        <v>UI : Member/Register user login text alignment is NOT properly displayed on an event detail page/sub-page.</v>
      </c>
      <c r="D379" t="str">
        <f>Jira_RawData!D379</f>
        <v>Siddhartha Mutyala</v>
      </c>
      <c r="E379" t="str">
        <f>Jira_RawData!E379</f>
        <v>Siddhartha Mutyala</v>
      </c>
      <c r="F379" t="str">
        <f>Jira_RawData!F379</f>
        <v>Closed</v>
      </c>
      <c r="G379" s="4">
        <f>Jira_RawData!K379</f>
        <v>44231.604861111111</v>
      </c>
      <c r="H379" s="4">
        <f>Jira_RawData!G379</f>
        <v>44300.477083333331</v>
      </c>
      <c r="I379" s="10" t="str">
        <f>IF(Jira_RawData!H379=0,"blank",Jira_RawData!H379)</f>
        <v>Moderate</v>
      </c>
      <c r="J379" t="str">
        <f>Jira_RawData!I379</f>
        <v>Low</v>
      </c>
      <c r="K379" t="str">
        <f>Jira_RawData!M379</f>
        <v>QA</v>
      </c>
      <c r="L379" t="str">
        <f>IF(Jira_RawData!N379=0,"blank",Jira_RawData!N379)</f>
        <v>Application Code Issue</v>
      </c>
      <c r="M379" t="str">
        <f>IF(Jira_RawData!R379=0,"blank",Jira_RawData!R379)</f>
        <v>It was not checked for multiple resolutions</v>
      </c>
      <c r="N379" t="str">
        <f>IF(ISNA(VLOOKUP(B379,Comments!B:E,2,FALSE)),"",VLOOKUP(B379,Comments!B:E,2,FALSE))</f>
        <v/>
      </c>
      <c r="O379" t="str">
        <f>IF(ISNA(VLOOKUP(B379,Comments!B:E,3,FALSE)),"",VLOOKUP(B379,Comments!B:E,3,FALSE))</f>
        <v/>
      </c>
      <c r="P379" t="str">
        <f t="shared" ca="1" si="11"/>
        <v>GT 62 days</v>
      </c>
      <c r="Q379" t="str">
        <f t="shared" si="12"/>
        <v>Membership</v>
      </c>
      <c r="R379" t="str">
        <f>IF(ISNA(VLOOKUP(B379,Comments!B:E,4,FALSE)),"",VLOOKUP(B379,Comments!B:E,4,FALSE))</f>
        <v/>
      </c>
    </row>
    <row r="380" spans="1:18" x14ac:dyDescent="0.25">
      <c r="A380" t="str">
        <f>Jira_RawData!A380</f>
        <v>Bug</v>
      </c>
      <c r="B380" t="str">
        <f>Jira_RawData!B380</f>
        <v>MEM-17179</v>
      </c>
      <c r="C380" t="str">
        <f>Jira_RawData!C380</f>
        <v>Accessibility Testing: No focus and verbalization is not observed for the error messages related to comboxes in work item creation and submit ballots screens.</v>
      </c>
      <c r="D380" t="str">
        <f>Jira_RawData!D380</f>
        <v>vinay.datla</v>
      </c>
      <c r="E380" t="str">
        <f>Jira_RawData!E380</f>
        <v>vinay.datla</v>
      </c>
      <c r="F380" t="str">
        <f>Jira_RawData!F380</f>
        <v>Closed</v>
      </c>
      <c r="G380" s="4">
        <f>Jira_RawData!K380</f>
        <v>44229.972222222219</v>
      </c>
      <c r="H380" s="4">
        <f>Jira_RawData!G380</f>
        <v>44328.647916666669</v>
      </c>
      <c r="I380" s="10" t="str">
        <f>IF(Jira_RawData!H380=0,"blank",Jira_RawData!H380)</f>
        <v>Minor</v>
      </c>
      <c r="J380" t="str">
        <f>Jira_RawData!I380</f>
        <v>Low</v>
      </c>
      <c r="K380" t="str">
        <f>Jira_RawData!M380</f>
        <v>QA</v>
      </c>
      <c r="L380" t="str">
        <f>IF(Jira_RawData!N380=0,"blank",Jira_RawData!N380)</f>
        <v>Application Code Issue</v>
      </c>
      <c r="M380" t="str">
        <f>IF(Jira_RawData!R380=0,"blank",Jira_RawData!R380)</f>
        <v>refactor problem</v>
      </c>
      <c r="N380" t="str">
        <f>IF(ISNA(VLOOKUP(B380,Comments!B:E,2,FALSE)),"",VLOOKUP(B380,Comments!B:E,2,FALSE))</f>
        <v>NFR - Accessibility</v>
      </c>
      <c r="O380" t="str">
        <f>IF(ISNA(VLOOKUP(B380,Comments!B:E,3,FALSE)),"",VLOOKUP(B380,Comments!B:E,3,FALSE))</f>
        <v>NFR</v>
      </c>
      <c r="P380" t="str">
        <f t="shared" ca="1" si="11"/>
        <v>GT 62 days</v>
      </c>
      <c r="Q380" t="str">
        <f t="shared" si="12"/>
        <v>Membership</v>
      </c>
      <c r="R380">
        <f>IF(ISNA(VLOOKUP(B380,Comments!B:E,4,FALSE)),"",VLOOKUP(B380,Comments!B:E,4,FALSE))</f>
        <v>0</v>
      </c>
    </row>
    <row r="381" spans="1:18" x14ac:dyDescent="0.25">
      <c r="A381" t="str">
        <f>Jira_RawData!A381</f>
        <v>Bug</v>
      </c>
      <c r="B381" t="str">
        <f>Jira_RawData!B381</f>
        <v>MEM-17083</v>
      </c>
      <c r="C381" t="str">
        <f>Jira_RawData!C381</f>
        <v>UAT_1/27/2021 - After reactivating the committee system displayed all the members in the committee roster grid with some delay</v>
      </c>
      <c r="D381" t="str">
        <f>Jira_RawData!D381</f>
        <v>soumya.akkimardi</v>
      </c>
      <c r="E381" t="str">
        <f>Jira_RawData!E381</f>
        <v>soumya.akkimardi</v>
      </c>
      <c r="F381" t="str">
        <f>Jira_RawData!F381</f>
        <v>Closed</v>
      </c>
      <c r="G381" s="4">
        <f>Jira_RawData!K381</f>
        <v>44229.472222222219</v>
      </c>
      <c r="H381" s="4">
        <f>Jira_RawData!G381</f>
        <v>44267.517361111109</v>
      </c>
      <c r="I381" s="10" t="str">
        <f>IF(Jira_RawData!H381=0,"blank",Jira_RawData!H381)</f>
        <v>Moderate</v>
      </c>
      <c r="J381" t="str">
        <f>Jira_RawData!I381</f>
        <v>Medium</v>
      </c>
      <c r="K381" t="str">
        <f>Jira_RawData!M381</f>
        <v>Staging</v>
      </c>
      <c r="L381" t="str">
        <f>IF(Jira_RawData!N381=0,"blank",Jira_RawData!N381)</f>
        <v>Unclear/Incorrect Requirements/Design</v>
      </c>
      <c r="M381" t="str">
        <f>IF(Jira_RawData!R381=0,"blank",Jira_RawData!R381)</f>
        <v>Requirement uncleared to the UAT user</v>
      </c>
      <c r="N381" t="str">
        <f>IF(ISNA(VLOOKUP(B381,Comments!B:E,2,FALSE)),"",VLOOKUP(B381,Comments!B:E,2,FALSE))</f>
        <v/>
      </c>
      <c r="O381" t="str">
        <f>IF(ISNA(VLOOKUP(B381,Comments!B:E,3,FALSE)),"",VLOOKUP(B381,Comments!B:E,3,FALSE))</f>
        <v/>
      </c>
      <c r="P381" t="str">
        <f t="shared" ca="1" si="11"/>
        <v>GT 62 days</v>
      </c>
      <c r="Q381" t="str">
        <f t="shared" si="12"/>
        <v>Membership</v>
      </c>
      <c r="R381" t="str">
        <f>IF(ISNA(VLOOKUP(B381,Comments!B:E,4,FALSE)),"",VLOOKUP(B381,Comments!B:E,4,FALSE))</f>
        <v/>
      </c>
    </row>
    <row r="382" spans="1:18" x14ac:dyDescent="0.25">
      <c r="A382" t="str">
        <f>Jira_RawData!A382</f>
        <v>Bug</v>
      </c>
      <c r="B382" t="str">
        <f>Jira_RawData!B382</f>
        <v>MEM-16991</v>
      </c>
      <c r="C382" t="str">
        <f>Jira_RawData!C382</f>
        <v>The system didn't redirect to cart page when member click on 'No' button on "Do you have an affiliation with an organization?" prompt message in Informational form page</v>
      </c>
      <c r="D382" t="str">
        <f>Jira_RawData!D382</f>
        <v>soumya.akkimardi</v>
      </c>
      <c r="E382" t="str">
        <f>Jira_RawData!E382</f>
        <v>soumya.akkimardi</v>
      </c>
      <c r="F382" t="str">
        <f>Jira_RawData!F382</f>
        <v>Closed</v>
      </c>
      <c r="G382" s="4">
        <f>Jira_RawData!K382</f>
        <v>44228.557638888888</v>
      </c>
      <c r="H382" s="4">
        <f>Jira_RawData!G382</f>
        <v>44272.871527777781</v>
      </c>
      <c r="I382" s="10" t="str">
        <f>IF(Jira_RawData!H382=0,"blank",Jira_RawData!H382)</f>
        <v>Moderate</v>
      </c>
      <c r="J382" t="str">
        <f>Jira_RawData!I382</f>
        <v>High</v>
      </c>
      <c r="K382" t="str">
        <f>Jira_RawData!M382</f>
        <v>Development</v>
      </c>
      <c r="L382" t="str">
        <f>IF(Jira_RawData!N382=0,"blank",Jira_RawData!N382)</f>
        <v>Configuration File Issue</v>
      </c>
      <c r="M382" t="str">
        <f>IF(Jira_RawData!R382=0,"blank",Jira_RawData!R382)</f>
        <v>public team token to redirect to cart page is expired for dev environmnet. New token is provided fro dev environment and it is update in configuration file.</v>
      </c>
      <c r="N382" t="str">
        <f>IF(ISNA(VLOOKUP(B382,Comments!B:E,2,FALSE)),"",VLOOKUP(B382,Comments!B:E,2,FALSE))</f>
        <v/>
      </c>
      <c r="O382" t="str">
        <f>IF(ISNA(VLOOKUP(B382,Comments!B:E,3,FALSE)),"",VLOOKUP(B382,Comments!B:E,3,FALSE))</f>
        <v/>
      </c>
      <c r="P382" t="str">
        <f t="shared" ca="1" si="11"/>
        <v>GT 62 days</v>
      </c>
      <c r="Q382" t="str">
        <f t="shared" si="12"/>
        <v>Membership</v>
      </c>
      <c r="R382" t="str">
        <f>IF(ISNA(VLOOKUP(B382,Comments!B:E,4,FALSE)),"",VLOOKUP(B382,Comments!B:E,4,FALSE))</f>
        <v/>
      </c>
    </row>
    <row r="383" spans="1:18" x14ac:dyDescent="0.25">
      <c r="A383" t="str">
        <f>Jira_RawData!A383</f>
        <v>Bug</v>
      </c>
      <c r="B383" t="str">
        <f>Jira_RawData!B383</f>
        <v>MEM-16957</v>
      </c>
      <c r="C383" t="str">
        <f>Jira_RawData!C383</f>
        <v xml:space="preserve">Member Onboard - Participating Membership - When a user clicks on the 'Next' button in step 2 form page the system didn't display the 'Required field.' message under the personal details mandatory fields </v>
      </c>
      <c r="D383" t="str">
        <f>Jira_RawData!D383</f>
        <v>soumya.akkimardi</v>
      </c>
      <c r="E383" t="str">
        <f>Jira_RawData!E383</f>
        <v>soumya.akkimardi</v>
      </c>
      <c r="F383" t="str">
        <f>Jira_RawData!F383</f>
        <v>Closed</v>
      </c>
      <c r="G383" s="4">
        <f>Jira_RawData!K383</f>
        <v>44225.640972222223</v>
      </c>
      <c r="H383" s="4">
        <f>Jira_RawData!G383</f>
        <v>44245.511805555558</v>
      </c>
      <c r="I383" s="10" t="str">
        <f>IF(Jira_RawData!H383=0,"blank",Jira_RawData!H383)</f>
        <v>Minor</v>
      </c>
      <c r="J383" t="str">
        <f>Jira_RawData!I383</f>
        <v>Low</v>
      </c>
      <c r="K383" t="str">
        <f>Jira_RawData!M383</f>
        <v>Development</v>
      </c>
      <c r="L383" t="str">
        <f>IF(Jira_RawData!N383=0,"blank",Jira_RawData!N383)</f>
        <v>Unclear/Incorrect Requirements/Design</v>
      </c>
      <c r="M383" t="str">
        <f>IF(Jira_RawData!R383=0,"blank",Jira_RawData!R383)</f>
        <v>Requirement changed</v>
      </c>
      <c r="N383" t="str">
        <f>IF(ISNA(VLOOKUP(B383,Comments!B:E,2,FALSE)),"",VLOOKUP(B383,Comments!B:E,2,FALSE))</f>
        <v/>
      </c>
      <c r="O383" t="str">
        <f>IF(ISNA(VLOOKUP(B383,Comments!B:E,3,FALSE)),"",VLOOKUP(B383,Comments!B:E,3,FALSE))</f>
        <v/>
      </c>
      <c r="P383" t="str">
        <f t="shared" ca="1" si="11"/>
        <v>GT 62 days</v>
      </c>
      <c r="Q383" t="str">
        <f t="shared" si="12"/>
        <v>Membership</v>
      </c>
      <c r="R383" t="str">
        <f>IF(ISNA(VLOOKUP(B383,Comments!B:E,4,FALSE)),"",VLOOKUP(B383,Comments!B:E,4,FALSE))</f>
        <v/>
      </c>
    </row>
    <row r="384" spans="1:18" x14ac:dyDescent="0.25">
      <c r="A384" t="str">
        <f>Jira_RawData!A384</f>
        <v>Bug</v>
      </c>
      <c r="B384" t="str">
        <f>Jira_RawData!B384</f>
        <v>MEM-16906</v>
      </c>
      <c r="C384" t="str">
        <f>Jira_RawData!C384</f>
        <v>UAT_1/27/2021-UAT V - Stage- Member App - Refactoring for word version of standards</v>
      </c>
      <c r="D384" t="str">
        <f>Jira_RawData!D384</f>
        <v>Lisa Sementa</v>
      </c>
      <c r="E384" t="str">
        <f>Jira_RawData!E384</f>
        <v>srinivas Yellamilli</v>
      </c>
      <c r="F384" t="str">
        <f>Jira_RawData!F384</f>
        <v>Closed</v>
      </c>
      <c r="G384" s="4">
        <f>Jira_RawData!K384</f>
        <v>44224.710416666669</v>
      </c>
      <c r="H384" s="4">
        <f>Jira_RawData!G384</f>
        <v>44288.607638888891</v>
      </c>
      <c r="I384" s="10" t="str">
        <f>IF(Jira_RawData!H384=0,"blank",Jira_RawData!H384)</f>
        <v>Moderate</v>
      </c>
      <c r="J384" t="str">
        <f>Jira_RawData!I384</f>
        <v>High</v>
      </c>
      <c r="K384" t="str">
        <f>Jira_RawData!M384</f>
        <v>Staging</v>
      </c>
      <c r="L384" t="str">
        <f>IF(Jira_RawData!N384=0,"blank",Jira_RawData!N384)</f>
        <v>Data Issue</v>
      </c>
      <c r="M384" t="str">
        <f>IF(Jira_RawData!R384=0,"blank",Jira_RawData!R384)</f>
        <v xml:space="preserve">Due to not available doc into s3 bucket for standard. </v>
      </c>
      <c r="N384" t="str">
        <f>IF(ISNA(VLOOKUP(B384,Comments!B:E,2,FALSE)),"",VLOOKUP(B384,Comments!B:E,2,FALSE))</f>
        <v/>
      </c>
      <c r="O384" t="str">
        <f>IF(ISNA(VLOOKUP(B384,Comments!B:E,3,FALSE)),"",VLOOKUP(B384,Comments!B:E,3,FALSE))</f>
        <v/>
      </c>
      <c r="P384" t="str">
        <f t="shared" ca="1" si="11"/>
        <v>GT 62 days</v>
      </c>
      <c r="Q384" t="str">
        <f t="shared" si="12"/>
        <v>Membership</v>
      </c>
      <c r="R384" t="str">
        <f>IF(ISNA(VLOOKUP(B384,Comments!B:E,4,FALSE)),"",VLOOKUP(B384,Comments!B:E,4,FALSE))</f>
        <v/>
      </c>
    </row>
    <row r="385" spans="1:18" x14ac:dyDescent="0.25">
      <c r="A385" t="str">
        <f>Jira_RawData!A385</f>
        <v>Bug</v>
      </c>
      <c r="B385" t="str">
        <f>Jira_RawData!B385</f>
        <v>MEM-16899</v>
      </c>
      <c r="C385" t="str">
        <f>Jira_RawData!C385</f>
        <v>Member app- My Outstanding Ballots- Bottom to Top hyperlink is not completely scrolling to top of the page and breadcrumb is not displayed</v>
      </c>
      <c r="D385" t="str">
        <f>Jira_RawData!D385</f>
        <v>vinay.datla</v>
      </c>
      <c r="E385" t="str">
        <f>Jira_RawData!E385</f>
        <v>vinay.datla</v>
      </c>
      <c r="F385" t="str">
        <f>Jira_RawData!F385</f>
        <v>Closed</v>
      </c>
      <c r="G385" s="4">
        <f>Jira_RawData!K385</f>
        <v>44224.592361111114</v>
      </c>
      <c r="H385" s="4">
        <f>Jira_RawData!G385</f>
        <v>44344.540277777778</v>
      </c>
      <c r="I385" s="10" t="str">
        <f>IF(Jira_RawData!H385=0,"blank",Jira_RawData!H385)</f>
        <v>Minor</v>
      </c>
      <c r="J385" t="str">
        <f>Jira_RawData!I385</f>
        <v>Low</v>
      </c>
      <c r="K385" t="str">
        <f>Jira_RawData!M385</f>
        <v>QA</v>
      </c>
      <c r="L385" t="str">
        <f>IF(Jira_RawData!N385=0,"blank",Jira_RawData!N385)</f>
        <v>Application Code Issue</v>
      </c>
      <c r="M385" t="str">
        <f>IF(Jira_RawData!R385=0,"blank",Jira_RawData!R385)</f>
        <v>incorrect design</v>
      </c>
      <c r="N385" t="str">
        <f>IF(ISNA(VLOOKUP(B385,Comments!B:E,2,FALSE)),"",VLOOKUP(B385,Comments!B:E,2,FALSE))</f>
        <v/>
      </c>
      <c r="O385" t="str">
        <f>IF(ISNA(VLOOKUP(B385,Comments!B:E,3,FALSE)),"",VLOOKUP(B385,Comments!B:E,3,FALSE))</f>
        <v/>
      </c>
      <c r="P385" t="str">
        <f t="shared" ca="1" si="11"/>
        <v>GT 62 days</v>
      </c>
      <c r="Q385" t="str">
        <f t="shared" si="12"/>
        <v>Membership</v>
      </c>
      <c r="R385" t="str">
        <f>IF(ISNA(VLOOKUP(B385,Comments!B:E,4,FALSE)),"",VLOOKUP(B385,Comments!B:E,4,FALSE))</f>
        <v/>
      </c>
    </row>
    <row r="386" spans="1:18" x14ac:dyDescent="0.25">
      <c r="A386" t="str">
        <f>Jira_RawData!A386</f>
        <v>Bug</v>
      </c>
      <c r="B386" t="str">
        <f>Jira_RawData!B386</f>
        <v>MEM-16864</v>
      </c>
      <c r="C386" t="str">
        <f>Jira_RawData!C386</f>
        <v>Stage - Unable to Submit New/Revision Standard Work item(Error Message "Error occurred while saving work item")</v>
      </c>
      <c r="D386" t="str">
        <f>Jira_RawData!D386</f>
        <v>srinivas Yellamilli</v>
      </c>
      <c r="E386" t="str">
        <f>Jira_RawData!E386</f>
        <v>srinivas Yellamilli</v>
      </c>
      <c r="F386" t="str">
        <f>Jira_RawData!F386</f>
        <v>Closed</v>
      </c>
      <c r="G386" s="4">
        <f>Jira_RawData!K386</f>
        <v>44223.611111111109</v>
      </c>
      <c r="H386" s="4">
        <f>Jira_RawData!G386</f>
        <v>44232.587500000001</v>
      </c>
      <c r="I386" s="10" t="str">
        <f>IF(Jira_RawData!H386=0,"blank",Jira_RawData!H386)</f>
        <v>Showstopper</v>
      </c>
      <c r="J386" t="str">
        <f>Jira_RawData!I386</f>
        <v>Critical</v>
      </c>
      <c r="K386" t="str">
        <f>Jira_RawData!M386</f>
        <v>Staging</v>
      </c>
      <c r="L386" t="str">
        <f>IF(Jira_RawData!N386=0,"blank",Jira_RawData!N386)</f>
        <v>Server Configuration/Permission Issue</v>
      </c>
      <c r="M386" t="str">
        <f>IF(Jira_RawData!R386=0,"blank",Jira_RawData!R386)</f>
        <v>blank</v>
      </c>
      <c r="N386" t="str">
        <f>IF(ISNA(VLOOKUP(B386,Comments!B:E,2,FALSE)),"",VLOOKUP(B386,Comments!B:E,2,FALSE))</f>
        <v/>
      </c>
      <c r="O386" t="str">
        <f>IF(ISNA(VLOOKUP(B386,Comments!B:E,3,FALSE)),"",VLOOKUP(B386,Comments!B:E,3,FALSE))</f>
        <v/>
      </c>
      <c r="P386" t="str">
        <f t="shared" ca="1" si="11"/>
        <v>GT 62 days</v>
      </c>
      <c r="Q386" t="str">
        <f t="shared" si="12"/>
        <v>Membership</v>
      </c>
      <c r="R386" t="str">
        <f>IF(ISNA(VLOOKUP(B386,Comments!B:E,4,FALSE)),"",VLOOKUP(B386,Comments!B:E,4,FALSE))</f>
        <v/>
      </c>
    </row>
    <row r="387" spans="1:18" x14ac:dyDescent="0.25">
      <c r="A387" t="str">
        <f>Jira_RawData!A387</f>
        <v>Bug</v>
      </c>
      <c r="B387" t="str">
        <f>Jira_RawData!B387</f>
        <v>MEM-16843</v>
      </c>
      <c r="C387" t="str">
        <f>Jira_RawData!C387</f>
        <v>Staging-Hakuna- Page loading issue while click on committee link in Standard Tracking</v>
      </c>
      <c r="D387" t="str">
        <f>Jira_RawData!D387</f>
        <v>Kishore Linga</v>
      </c>
      <c r="E387" t="str">
        <f>Jira_RawData!E387</f>
        <v>Kishore Linga</v>
      </c>
      <c r="F387" t="str">
        <f>Jira_RawData!F387</f>
        <v>Closed</v>
      </c>
      <c r="G387" s="4">
        <f>Jira_RawData!K387</f>
        <v>44221.743055555555</v>
      </c>
      <c r="H387" s="4">
        <f>Jira_RawData!G387</f>
        <v>44232.587500000001</v>
      </c>
      <c r="I387" s="10" t="str">
        <f>IF(Jira_RawData!H387=0,"blank",Jira_RawData!H387)</f>
        <v>Major</v>
      </c>
      <c r="J387" t="str">
        <f>Jira_RawData!I387</f>
        <v>High</v>
      </c>
      <c r="K387" t="str">
        <f>Jira_RawData!M387</f>
        <v>Staging</v>
      </c>
      <c r="L387" t="str">
        <f>IF(Jira_RawData!N387=0,"blank",Jira_RawData!N387)</f>
        <v>Application Code Issue</v>
      </c>
      <c r="M387" t="str">
        <f>IF(Jira_RawData!R387=0,"blank",Jira_RawData!R387)</f>
        <v>blank</v>
      </c>
      <c r="N387" t="str">
        <f>IF(ISNA(VLOOKUP(B387,Comments!B:E,2,FALSE)),"",VLOOKUP(B387,Comments!B:E,2,FALSE))</f>
        <v/>
      </c>
      <c r="O387" t="str">
        <f>IF(ISNA(VLOOKUP(B387,Comments!B:E,3,FALSE)),"",VLOOKUP(B387,Comments!B:E,3,FALSE))</f>
        <v/>
      </c>
      <c r="P387" t="str">
        <f t="shared" ref="P387:P450" ca="1" si="13">IF(_xlfn.DAYS(TODAY(),G387)&lt;7,"00 days - 07 days",IF(_xlfn.DAYS(TODAY(),G387)&lt;14,"07 days - 13 days",IF(_xlfn.DAYS(TODAY(),G387)&lt;21,"14 days - 20 days",IF(_xlfn.DAYS(TODAY(),G387)&lt;28,"21 days - 27 days",IF(_xlfn.DAYS(TODAY(),G387)&lt;35,"28 days - 34 days",IF(_xlfn.DAYS(TODAY(),G387)&lt;42,"35 days - 41 days",IF(_xlfn.DAYS(TODAY(),G387)&lt;49,"42 days - 48 days",IF(_xlfn.DAYS(TODAY(),G387)&lt;56,"49 days - 55 days",IF(_xlfn.DAYS(TODAY(),G387)&lt;63,"56 days - 62 days","GT 62 days")))))))))</f>
        <v>GT 62 days</v>
      </c>
      <c r="Q387" t="str">
        <f t="shared" ref="Q387:Q450" si="14">IF(LEFT(B387,3)="MIG","Migration",IF(LEFT(B387,3)="MEM","Membership","Core"))</f>
        <v>Membership</v>
      </c>
      <c r="R387" t="str">
        <f>IF(ISNA(VLOOKUP(B387,Comments!B:E,4,FALSE)),"",VLOOKUP(B387,Comments!B:E,4,FALSE))</f>
        <v/>
      </c>
    </row>
    <row r="388" spans="1:18" x14ac:dyDescent="0.25">
      <c r="A388" t="str">
        <f>Jira_RawData!A388</f>
        <v>Bug</v>
      </c>
      <c r="B388" t="str">
        <f>Jira_RawData!B388</f>
        <v>MEM-16811</v>
      </c>
      <c r="C388" t="str">
        <f>Jira_RawData!C388</f>
        <v>Stage-Regression: Ballot Submission with Re-Approval is not working</v>
      </c>
      <c r="D388" t="str">
        <f>Jira_RawData!D388</f>
        <v>Sai Kumar Kodipetla</v>
      </c>
      <c r="E388" t="str">
        <f>Jira_RawData!E388</f>
        <v>Sai Kumar Kodipetla</v>
      </c>
      <c r="F388" t="str">
        <f>Jira_RawData!F388</f>
        <v>Closed</v>
      </c>
      <c r="G388" s="4">
        <f>Jira_RawData!K388</f>
        <v>44218.626388888886</v>
      </c>
      <c r="H388" s="4">
        <f>Jira_RawData!G388</f>
        <v>44337.771527777775</v>
      </c>
      <c r="I388" s="10" t="str">
        <f>IF(Jira_RawData!H388=0,"blank",Jira_RawData!H388)</f>
        <v>Major</v>
      </c>
      <c r="J388" t="str">
        <f>Jira_RawData!I388</f>
        <v>Medium</v>
      </c>
      <c r="K388" t="str">
        <f>Jira_RawData!M388</f>
        <v>Staging</v>
      </c>
      <c r="L388" t="str">
        <f>IF(Jira_RawData!N388=0,"blank",Jira_RawData!N388)</f>
        <v>Application Code Issue</v>
      </c>
      <c r="M388" t="str">
        <f>IF(Jira_RawData!R388=0,"blank",Jira_RawData!R388)</f>
        <v>There was no check for if standard does not exists.</v>
      </c>
      <c r="N388" t="str">
        <f>IF(ISNA(VLOOKUP(B388,Comments!B:E,2,FALSE)),"",VLOOKUP(B388,Comments!B:E,2,FALSE))</f>
        <v/>
      </c>
      <c r="O388" t="str">
        <f>IF(ISNA(VLOOKUP(B388,Comments!B:E,3,FALSE)),"",VLOOKUP(B388,Comments!B:E,3,FALSE))</f>
        <v/>
      </c>
      <c r="P388" t="str">
        <f t="shared" ca="1" si="13"/>
        <v>GT 62 days</v>
      </c>
      <c r="Q388" t="str">
        <f t="shared" si="14"/>
        <v>Membership</v>
      </c>
      <c r="R388" t="str">
        <f>IF(ISNA(VLOOKUP(B388,Comments!B:E,4,FALSE)),"",VLOOKUP(B388,Comments!B:E,4,FALSE))</f>
        <v/>
      </c>
    </row>
    <row r="389" spans="1:18" x14ac:dyDescent="0.25">
      <c r="A389" t="str">
        <f>Jira_RawData!A389</f>
        <v>Bug</v>
      </c>
      <c r="B389" t="str">
        <f>Jira_RawData!B389</f>
        <v>MEM-16794</v>
      </c>
      <c r="C389" t="str">
        <f>Jira_RawData!C389</f>
        <v>Unable to view "My committees" and other options in Membership application</v>
      </c>
      <c r="D389" t="str">
        <f>Jira_RawData!D389</f>
        <v>Sai Kumar Kodipetla</v>
      </c>
      <c r="E389" t="str">
        <f>Jira_RawData!E389</f>
        <v>Sai Kumar Kodipetla</v>
      </c>
      <c r="F389" t="str">
        <f>Jira_RawData!F389</f>
        <v>Closed</v>
      </c>
      <c r="G389" s="4">
        <f>Jira_RawData!K389</f>
        <v>44217.771527777775</v>
      </c>
      <c r="H389" s="4">
        <f>Jira_RawData!G389</f>
        <v>44300.477083333331</v>
      </c>
      <c r="I389" s="10" t="str">
        <f>IF(Jira_RawData!H389=0,"blank",Jira_RawData!H389)</f>
        <v>Major</v>
      </c>
      <c r="J389" t="str">
        <f>Jira_RawData!I389</f>
        <v>High</v>
      </c>
      <c r="K389" t="str">
        <f>Jira_RawData!M389</f>
        <v>QA</v>
      </c>
      <c r="L389" t="str">
        <f>IF(Jira_RawData!N389=0,"blank",Jira_RawData!N389)</f>
        <v>Server Configuration/Permission Issue</v>
      </c>
      <c r="M389" t="str">
        <f>IF(Jira_RawData!R389=0,"blank",Jira_RawData!R389)</f>
        <v>There was fluctuation in servers</v>
      </c>
      <c r="N389" t="str">
        <f>IF(ISNA(VLOOKUP(B389,Comments!B:E,2,FALSE)),"",VLOOKUP(B389,Comments!B:E,2,FALSE))</f>
        <v/>
      </c>
      <c r="O389" t="str">
        <f>IF(ISNA(VLOOKUP(B389,Comments!B:E,3,FALSE)),"",VLOOKUP(B389,Comments!B:E,3,FALSE))</f>
        <v/>
      </c>
      <c r="P389" t="str">
        <f t="shared" ca="1" si="13"/>
        <v>GT 62 days</v>
      </c>
      <c r="Q389" t="str">
        <f t="shared" si="14"/>
        <v>Membership</v>
      </c>
      <c r="R389" t="str">
        <f>IF(ISNA(VLOOKUP(B389,Comments!B:E,4,FALSE)),"",VLOOKUP(B389,Comments!B:E,4,FALSE))</f>
        <v/>
      </c>
    </row>
    <row r="390" spans="1:18" x14ac:dyDescent="0.25">
      <c r="A390" t="str">
        <f>Jira_RawData!A390</f>
        <v>Bug</v>
      </c>
      <c r="B390" t="str">
        <f>Jira_RawData!B390</f>
        <v>MEM-16772</v>
      </c>
      <c r="C390" t="str">
        <f>Jira_RawData!C390</f>
        <v>Member On-Board - System displayed membership type list page with duplicate join&lt;membershipname&gt;/Become a &lt;membershipname&gt; member buttons</v>
      </c>
      <c r="D390" t="str">
        <f>Jira_RawData!D390</f>
        <v>soumya.akkimardi</v>
      </c>
      <c r="E390" t="str">
        <f>Jira_RawData!E390</f>
        <v>Pabitra Samal</v>
      </c>
      <c r="F390" t="str">
        <f>Jira_RawData!F390</f>
        <v>Closed</v>
      </c>
      <c r="G390" s="4">
        <f>Jira_RawData!K390</f>
        <v>44217.472916666666</v>
      </c>
      <c r="H390" s="4">
        <f>Jira_RawData!G390</f>
        <v>44273.498611111114</v>
      </c>
      <c r="I390" s="10" t="str">
        <f>IF(Jira_RawData!H390=0,"blank",Jira_RawData!H390)</f>
        <v>Moderate</v>
      </c>
      <c r="J390" t="str">
        <f>Jira_RawData!I390</f>
        <v>Medium</v>
      </c>
      <c r="K390" t="str">
        <f>Jira_RawData!M390</f>
        <v>QA</v>
      </c>
      <c r="L390" t="str">
        <f>IF(Jira_RawData!N390=0,"blank",Jira_RawData!N390)</f>
        <v>Unclear/Incorrect Requirements/Design</v>
      </c>
      <c r="M390" t="str">
        <f>IF(Jira_RawData!R390=0,"blank",Jira_RawData!R390)</f>
        <v>Other Application Dependencies Issues -[Depends on Public Team]</v>
      </c>
      <c r="N390" t="str">
        <f>IF(ISNA(VLOOKUP(B390,Comments!B:E,2,FALSE)),"",VLOOKUP(B390,Comments!B:E,2,FALSE))</f>
        <v/>
      </c>
      <c r="O390" t="str">
        <f>IF(ISNA(VLOOKUP(B390,Comments!B:E,3,FALSE)),"",VLOOKUP(B390,Comments!B:E,3,FALSE))</f>
        <v/>
      </c>
      <c r="P390" t="str">
        <f t="shared" ca="1" si="13"/>
        <v>GT 62 days</v>
      </c>
      <c r="Q390" t="str">
        <f t="shared" si="14"/>
        <v>Membership</v>
      </c>
      <c r="R390" t="str">
        <f>IF(ISNA(VLOOKUP(B390,Comments!B:E,4,FALSE)),"",VLOOKUP(B390,Comments!B:E,4,FALSE))</f>
        <v/>
      </c>
    </row>
    <row r="391" spans="1:18" x14ac:dyDescent="0.25">
      <c r="A391" t="str">
        <f>Jira_RawData!A391</f>
        <v>Bug</v>
      </c>
      <c r="B391" t="str">
        <f>Jira_RawData!B391</f>
        <v>MEM-16703</v>
      </c>
      <c r="C391" t="str">
        <f>Jira_RawData!C391</f>
        <v>Member On-Board - System didn't display 'Become an Orgnization Member' button on Membership Onboarding page</v>
      </c>
      <c r="D391" t="str">
        <f>Jira_RawData!D391</f>
        <v>soumya.akkimardi</v>
      </c>
      <c r="E391" t="str">
        <f>Jira_RawData!E391</f>
        <v>soumya.akkimardi</v>
      </c>
      <c r="F391" t="str">
        <f>Jira_RawData!F391</f>
        <v>Closed</v>
      </c>
      <c r="G391" s="4">
        <f>Jira_RawData!K391</f>
        <v>44216.604861111111</v>
      </c>
      <c r="H391" s="4">
        <f>Jira_RawData!G391</f>
        <v>44273.498611111114</v>
      </c>
      <c r="I391" s="10" t="str">
        <f>IF(Jira_RawData!H391=0,"blank",Jira_RawData!H391)</f>
        <v>Major</v>
      </c>
      <c r="J391" t="str">
        <f>Jira_RawData!I391</f>
        <v>High</v>
      </c>
      <c r="K391" t="str">
        <f>Jira_RawData!M391</f>
        <v>QA</v>
      </c>
      <c r="L391" t="str">
        <f>IF(Jira_RawData!N391=0,"blank",Jira_RawData!N391)</f>
        <v>Unclear/Incorrect Requirements/Design</v>
      </c>
      <c r="M391" t="str">
        <f>IF(Jira_RawData!R391=0,"blank",Jira_RawData!R391)</f>
        <v>Other Application Dependencies Issues -[Depends on Public Team]</v>
      </c>
      <c r="N391" t="str">
        <f>IF(ISNA(VLOOKUP(B391,Comments!B:E,2,FALSE)),"",VLOOKUP(B391,Comments!B:E,2,FALSE))</f>
        <v/>
      </c>
      <c r="O391" t="str">
        <f>IF(ISNA(VLOOKUP(B391,Comments!B:E,3,FALSE)),"",VLOOKUP(B391,Comments!B:E,3,FALSE))</f>
        <v/>
      </c>
      <c r="P391" t="str">
        <f t="shared" ca="1" si="13"/>
        <v>GT 62 days</v>
      </c>
      <c r="Q391" t="str">
        <f t="shared" si="14"/>
        <v>Membership</v>
      </c>
      <c r="R391" t="str">
        <f>IF(ISNA(VLOOKUP(B391,Comments!B:E,4,FALSE)),"",VLOOKUP(B391,Comments!B:E,4,FALSE))</f>
        <v/>
      </c>
    </row>
    <row r="392" spans="1:18" x14ac:dyDescent="0.25">
      <c r="A392" t="str">
        <f>Jira_RawData!A392</f>
        <v>Bug</v>
      </c>
      <c r="B392" t="str">
        <f>Jira_RawData!B392</f>
        <v>MEM-16634</v>
      </c>
      <c r="C392" t="str">
        <f>Jira_RawData!C392</f>
        <v xml:space="preserve">Participating Member Onboard - In step1 form page committee and primary activity list is not displayed </v>
      </c>
      <c r="D392" t="str">
        <f>Jira_RawData!D392</f>
        <v>soumya.akkimardi</v>
      </c>
      <c r="E392" t="str">
        <f>Jira_RawData!E392</f>
        <v>soumya.akkimardi</v>
      </c>
      <c r="F392" t="str">
        <f>Jira_RawData!F392</f>
        <v>Closed</v>
      </c>
      <c r="G392" s="4">
        <f>Jira_RawData!K392</f>
        <v>44216.477777777778</v>
      </c>
      <c r="H392" s="4">
        <f>Jira_RawData!G392</f>
        <v>44245.505555555559</v>
      </c>
      <c r="I392" s="10" t="str">
        <f>IF(Jira_RawData!H392=0,"blank",Jira_RawData!H392)</f>
        <v>Showstopper</v>
      </c>
      <c r="J392" t="str">
        <f>Jira_RawData!I392</f>
        <v>High</v>
      </c>
      <c r="K392" t="str">
        <f>Jira_RawData!M392</f>
        <v>Development</v>
      </c>
      <c r="L392" t="str">
        <f>IF(Jira_RawData!N392=0,"blank",Jira_RawData!N392)</f>
        <v>Server Configuration/Permission Issue</v>
      </c>
      <c r="M392" t="str">
        <f>IF(Jira_RawData!R392=0,"blank",Jira_RawData!R392)</f>
        <v>blank</v>
      </c>
      <c r="N392" t="str">
        <f>IF(ISNA(VLOOKUP(B392,Comments!B:E,2,FALSE)),"",VLOOKUP(B392,Comments!B:E,2,FALSE))</f>
        <v/>
      </c>
      <c r="O392" t="str">
        <f>IF(ISNA(VLOOKUP(B392,Comments!B:E,3,FALSE)),"",VLOOKUP(B392,Comments!B:E,3,FALSE))</f>
        <v/>
      </c>
      <c r="P392" t="str">
        <f t="shared" ca="1" si="13"/>
        <v>GT 62 days</v>
      </c>
      <c r="Q392" t="str">
        <f t="shared" si="14"/>
        <v>Membership</v>
      </c>
      <c r="R392" t="str">
        <f>IF(ISNA(VLOOKUP(B392,Comments!B:E,4,FALSE)),"",VLOOKUP(B392,Comments!B:E,4,FALSE))</f>
        <v/>
      </c>
    </row>
    <row r="393" spans="1:18" x14ac:dyDescent="0.25">
      <c r="A393" t="str">
        <f>Jira_RawData!A393</f>
        <v>Bug</v>
      </c>
      <c r="B393" t="str">
        <f>Jira_RawData!B393</f>
        <v>MEM-16633</v>
      </c>
      <c r="C393" t="str">
        <f>Jira_RawData!C393</f>
        <v>Member On-Board - System didn't display 'Become a Student Member' button on Membership Onboarding page</v>
      </c>
      <c r="D393" t="str">
        <f>Jira_RawData!D393</f>
        <v>soumya.akkimardi</v>
      </c>
      <c r="E393" t="str">
        <f>Jira_RawData!E393</f>
        <v>Pabitra Samal</v>
      </c>
      <c r="F393" t="str">
        <f>Jira_RawData!F393</f>
        <v>Closed</v>
      </c>
      <c r="G393" s="4">
        <f>Jira_RawData!K393</f>
        <v>44216.439583333333</v>
      </c>
      <c r="H393" s="4">
        <f>Jira_RawData!G393</f>
        <v>44273.498611111114</v>
      </c>
      <c r="I393" s="10" t="str">
        <f>IF(Jira_RawData!H393=0,"blank",Jira_RawData!H393)</f>
        <v>Major</v>
      </c>
      <c r="J393" t="str">
        <f>Jira_RawData!I393</f>
        <v>High</v>
      </c>
      <c r="K393" t="str">
        <f>Jira_RawData!M393</f>
        <v>QA</v>
      </c>
      <c r="L393" t="str">
        <f>IF(Jira_RawData!N393=0,"blank",Jira_RawData!N393)</f>
        <v>Unclear/Incorrect Requirements/Design</v>
      </c>
      <c r="M393" t="str">
        <f>IF(Jira_RawData!R393=0,"blank",Jira_RawData!R393)</f>
        <v>Other Application Dependencies Issues -[Depends on Public Team]</v>
      </c>
      <c r="N393" t="str">
        <f>IF(ISNA(VLOOKUP(B393,Comments!B:E,2,FALSE)),"",VLOOKUP(B393,Comments!B:E,2,FALSE))</f>
        <v/>
      </c>
      <c r="O393" t="str">
        <f>IF(ISNA(VLOOKUP(B393,Comments!B:E,3,FALSE)),"",VLOOKUP(B393,Comments!B:E,3,FALSE))</f>
        <v/>
      </c>
      <c r="P393" t="str">
        <f t="shared" ca="1" si="13"/>
        <v>GT 62 days</v>
      </c>
      <c r="Q393" t="str">
        <f t="shared" si="14"/>
        <v>Membership</v>
      </c>
      <c r="R393" t="str">
        <f>IF(ISNA(VLOOKUP(B393,Comments!B:E,4,FALSE)),"",VLOOKUP(B393,Comments!B:E,4,FALSE))</f>
        <v/>
      </c>
    </row>
    <row r="394" spans="1:18" x14ac:dyDescent="0.25">
      <c r="A394" t="str">
        <f>Jira_RawData!A394</f>
        <v>Bug</v>
      </c>
      <c r="B394" t="str">
        <f>Jira_RawData!B394</f>
        <v>MEM-16630</v>
      </c>
      <c r="C394" t="str">
        <f>Jira_RawData!C394</f>
        <v>Accessibility Testing: Profile menu dropdown in header section is wrongly verbalized in back navigation.</v>
      </c>
      <c r="D394" t="str">
        <f>Jira_RawData!D394</f>
        <v>vinay.datla</v>
      </c>
      <c r="E394" t="str">
        <f>Jira_RawData!E394</f>
        <v>vinay.datla</v>
      </c>
      <c r="F394" t="str">
        <f>Jira_RawData!F394</f>
        <v>Closed</v>
      </c>
      <c r="G394" s="4">
        <f>Jira_RawData!K394</f>
        <v>44215.84097222222</v>
      </c>
      <c r="H394" s="4">
        <f>Jira_RawData!G394</f>
        <v>44244.742361111108</v>
      </c>
      <c r="I394" s="10" t="str">
        <f>IF(Jira_RawData!H394=0,"blank",Jira_RawData!H394)</f>
        <v>Minor</v>
      </c>
      <c r="J394" t="str">
        <f>Jira_RawData!I394</f>
        <v>Low</v>
      </c>
      <c r="K394" t="str">
        <f>Jira_RawData!M394</f>
        <v>QA</v>
      </c>
      <c r="L394" t="str">
        <f>IF(Jira_RawData!N394=0,"blank",Jira_RawData!N394)</f>
        <v>Browser Issue</v>
      </c>
      <c r="M394" t="str">
        <f>IF(Jira_RawData!R394=0,"blank",Jira_RawData!R394)</f>
        <v xml:space="preserve">working as default </v>
      </c>
      <c r="N394" t="str">
        <f>IF(ISNA(VLOOKUP(B394,Comments!B:E,2,FALSE)),"",VLOOKUP(B394,Comments!B:E,2,FALSE))</f>
        <v/>
      </c>
      <c r="O394" t="str">
        <f>IF(ISNA(VLOOKUP(B394,Comments!B:E,3,FALSE)),"",VLOOKUP(B394,Comments!B:E,3,FALSE))</f>
        <v/>
      </c>
      <c r="P394" t="str">
        <f t="shared" ca="1" si="13"/>
        <v>GT 62 days</v>
      </c>
      <c r="Q394" t="str">
        <f t="shared" si="14"/>
        <v>Membership</v>
      </c>
      <c r="R394" t="str">
        <f>IF(ISNA(VLOOKUP(B394,Comments!B:E,4,FALSE)),"",VLOOKUP(B394,Comments!B:E,4,FALSE))</f>
        <v/>
      </c>
    </row>
    <row r="395" spans="1:18" x14ac:dyDescent="0.25">
      <c r="A395" t="str">
        <f>Jira_RawData!A395</f>
        <v>Bug</v>
      </c>
      <c r="B395" t="str">
        <f>Jira_RawData!B395</f>
        <v>MEM-16629</v>
      </c>
      <c r="C395" t="str">
        <f>Jira_RawData!C395</f>
        <v xml:space="preserve">Member App -  Unable to select the standard for List of Standards </v>
      </c>
      <c r="D395" t="str">
        <f>Jira_RawData!D395</f>
        <v>Kishore Linga</v>
      </c>
      <c r="E395" t="str">
        <f>Jira_RawData!E395</f>
        <v>Kishore Linga</v>
      </c>
      <c r="F395" t="str">
        <f>Jira_RawData!F395</f>
        <v>Closed</v>
      </c>
      <c r="G395" s="4">
        <f>Jira_RawData!K395</f>
        <v>44215.824305555558</v>
      </c>
      <c r="H395" s="4">
        <f>Jira_RawData!G395</f>
        <v>44215.880555555559</v>
      </c>
      <c r="I395" s="10" t="str">
        <f>IF(Jira_RawData!H395=0,"blank",Jira_RawData!H395)</f>
        <v>Major</v>
      </c>
      <c r="J395" t="str">
        <f>Jira_RawData!I395</f>
        <v>Critical</v>
      </c>
      <c r="K395" t="str">
        <f>Jira_RawData!M395</f>
        <v>QA</v>
      </c>
      <c r="L395" t="str">
        <f>IF(Jira_RawData!N395=0,"blank",Jira_RawData!N395)</f>
        <v>Application Code Issue</v>
      </c>
      <c r="M395" t="str">
        <f>IF(Jira_RawData!R395=0,"blank",Jira_RawData!R395)</f>
        <v>blank</v>
      </c>
      <c r="N395" t="str">
        <f>IF(ISNA(VLOOKUP(B395,Comments!B:E,2,FALSE)),"",VLOOKUP(B395,Comments!B:E,2,FALSE))</f>
        <v/>
      </c>
      <c r="O395" t="str">
        <f>IF(ISNA(VLOOKUP(B395,Comments!B:E,3,FALSE)),"",VLOOKUP(B395,Comments!B:E,3,FALSE))</f>
        <v/>
      </c>
      <c r="P395" t="str">
        <f t="shared" ca="1" si="13"/>
        <v>GT 62 days</v>
      </c>
      <c r="Q395" t="str">
        <f t="shared" si="14"/>
        <v>Membership</v>
      </c>
      <c r="R395" t="str">
        <f>IF(ISNA(VLOOKUP(B395,Comments!B:E,4,FALSE)),"",VLOOKUP(B395,Comments!B:E,4,FALSE))</f>
        <v/>
      </c>
    </row>
    <row r="396" spans="1:18" x14ac:dyDescent="0.25">
      <c r="A396" t="str">
        <f>Jira_RawData!A396</f>
        <v>Bug</v>
      </c>
      <c r="B396" t="str">
        <f>Jira_RawData!B396</f>
        <v>MEM-16614</v>
      </c>
      <c r="C396" t="str">
        <f>Jira_RawData!C396</f>
        <v>Regression-Work Item Selection in Combo select is not working for Ballot submission(Options: New Standard, Revision, Withdrawal)</v>
      </c>
      <c r="D396" t="str">
        <f>Jira_RawData!D396</f>
        <v>Sai Kumar Kodipetla</v>
      </c>
      <c r="E396" t="str">
        <f>Jira_RawData!E396</f>
        <v>Sai Kumar Kodipetla</v>
      </c>
      <c r="F396" t="str">
        <f>Jira_RawData!F396</f>
        <v>Closed</v>
      </c>
      <c r="G396" s="4">
        <f>Jira_RawData!K396</f>
        <v>44215.686111111114</v>
      </c>
      <c r="H396" s="4">
        <f>Jira_RawData!G396</f>
        <v>44300.477083333331</v>
      </c>
      <c r="I396" s="10" t="str">
        <f>IF(Jira_RawData!H396=0,"blank",Jira_RawData!H396)</f>
        <v>Major</v>
      </c>
      <c r="J396" t="str">
        <f>Jira_RawData!I396</f>
        <v>Medium</v>
      </c>
      <c r="K396" t="str">
        <f>Jira_RawData!M396</f>
        <v>QA</v>
      </c>
      <c r="L396" t="str">
        <f>IF(Jira_RawData!N396=0,"blank",Jira_RawData!N396)</f>
        <v>Configuration File Issue</v>
      </c>
      <c r="M396" t="str">
        <f>IF(Jira_RawData!R396=0,"blank",Jira_RawData!R396)</f>
        <v>ASTM has updated few HTML packages</v>
      </c>
      <c r="N396" t="str">
        <f>IF(ISNA(VLOOKUP(B396,Comments!B:E,2,FALSE)),"",VLOOKUP(B396,Comments!B:E,2,FALSE))</f>
        <v/>
      </c>
      <c r="O396" t="str">
        <f>IF(ISNA(VLOOKUP(B396,Comments!B:E,3,FALSE)),"",VLOOKUP(B396,Comments!B:E,3,FALSE))</f>
        <v/>
      </c>
      <c r="P396" t="str">
        <f t="shared" ca="1" si="13"/>
        <v>GT 62 days</v>
      </c>
      <c r="Q396" t="str">
        <f t="shared" si="14"/>
        <v>Membership</v>
      </c>
      <c r="R396" t="str">
        <f>IF(ISNA(VLOOKUP(B396,Comments!B:E,4,FALSE)),"",VLOOKUP(B396,Comments!B:E,4,FALSE))</f>
        <v/>
      </c>
    </row>
    <row r="397" spans="1:18" x14ac:dyDescent="0.25">
      <c r="A397" t="str">
        <f>Jira_RawData!A397</f>
        <v>Bug</v>
      </c>
      <c r="B397" t="str">
        <f>Jira_RawData!B397</f>
        <v>MEM-16586</v>
      </c>
      <c r="C397" t="str">
        <f>Jira_RawData!C397</f>
        <v>Accessibility Testing: No immediate navigation is observed for click here popup window in minutes &amp; agendas page.</v>
      </c>
      <c r="D397" t="str">
        <f>Jira_RawData!D397</f>
        <v>vikas choudhary</v>
      </c>
      <c r="E397" t="str">
        <f>Jira_RawData!E397</f>
        <v>vinay.datla</v>
      </c>
      <c r="F397" t="str">
        <f>Jira_RawData!F397</f>
        <v>Closed</v>
      </c>
      <c r="G397" s="4">
        <f>Jira_RawData!K397</f>
        <v>44214.784722222219</v>
      </c>
      <c r="H397" s="4">
        <f>Jira_RawData!G397</f>
        <v>44277.847222222219</v>
      </c>
      <c r="I397" s="10" t="str">
        <f>IF(Jira_RawData!H397=0,"blank",Jira_RawData!H397)</f>
        <v>Minor</v>
      </c>
      <c r="J397" t="str">
        <f>Jira_RawData!I397</f>
        <v>Low</v>
      </c>
      <c r="K397" t="str">
        <f>Jira_RawData!M397</f>
        <v>QA</v>
      </c>
      <c r="L397" t="str">
        <f>IF(Jira_RawData!N397=0,"blank",Jira_RawData!N397)</f>
        <v>Unclear/Incorrect Requirements/Design</v>
      </c>
      <c r="M397" t="str">
        <f>IF(Jira_RawData!R397=0,"blank",Jira_RawData!R397)</f>
        <v>blank</v>
      </c>
      <c r="N397" t="str">
        <f>IF(ISNA(VLOOKUP(B397,Comments!B:E,2,FALSE)),"",VLOOKUP(B397,Comments!B:E,2,FALSE))</f>
        <v/>
      </c>
      <c r="O397" t="str">
        <f>IF(ISNA(VLOOKUP(B397,Comments!B:E,3,FALSE)),"",VLOOKUP(B397,Comments!B:E,3,FALSE))</f>
        <v/>
      </c>
      <c r="P397" t="str">
        <f t="shared" ca="1" si="13"/>
        <v>GT 62 days</v>
      </c>
      <c r="Q397" t="str">
        <f t="shared" si="14"/>
        <v>Membership</v>
      </c>
      <c r="R397" t="str">
        <f>IF(ISNA(VLOOKUP(B397,Comments!B:E,4,FALSE)),"",VLOOKUP(B397,Comments!B:E,4,FALSE))</f>
        <v/>
      </c>
    </row>
    <row r="398" spans="1:18" x14ac:dyDescent="0.25">
      <c r="A398" t="str">
        <f>Jira_RawData!A398</f>
        <v>Bug</v>
      </c>
      <c r="B398" t="str">
        <f>Jira_RawData!B398</f>
        <v>MEM-16585</v>
      </c>
      <c r="C398" t="str">
        <f>Jira_RawData!C398</f>
        <v>Accessibility Testing: No alt text is displayed for the images present in the submenu links in header section for all pages.</v>
      </c>
      <c r="D398" t="str">
        <f>Jira_RawData!D398</f>
        <v>vinay.datla</v>
      </c>
      <c r="E398" t="str">
        <f>Jira_RawData!E398</f>
        <v>vinay.datla</v>
      </c>
      <c r="F398" t="str">
        <f>Jira_RawData!F398</f>
        <v>Closed</v>
      </c>
      <c r="G398" s="4">
        <f>Jira_RawData!K398</f>
        <v>44214.775694444441</v>
      </c>
      <c r="H398" s="4">
        <f>Jira_RawData!G398</f>
        <v>44244.743055555555</v>
      </c>
      <c r="I398" s="10" t="str">
        <f>IF(Jira_RawData!H398=0,"blank",Jira_RawData!H398)</f>
        <v>Moderate</v>
      </c>
      <c r="J398" t="str">
        <f>Jira_RawData!I398</f>
        <v>Medium</v>
      </c>
      <c r="K398" t="str">
        <f>Jira_RawData!M398</f>
        <v>QA</v>
      </c>
      <c r="L398" t="str">
        <f>IF(Jira_RawData!N398=0,"blank",Jira_RawData!N398)</f>
        <v>Unclear/Incorrect Requirements/Design</v>
      </c>
      <c r="M398" t="str">
        <f>IF(Jira_RawData!R398=0,"blank",Jira_RawData!R398)</f>
        <v>alt info was not provided</v>
      </c>
      <c r="N398" t="str">
        <f>IF(ISNA(VLOOKUP(B398,Comments!B:E,2,FALSE)),"",VLOOKUP(B398,Comments!B:E,2,FALSE))</f>
        <v/>
      </c>
      <c r="O398" t="str">
        <f>IF(ISNA(VLOOKUP(B398,Comments!B:E,3,FALSE)),"",VLOOKUP(B398,Comments!B:E,3,FALSE))</f>
        <v/>
      </c>
      <c r="P398" t="str">
        <f t="shared" ca="1" si="13"/>
        <v>GT 62 days</v>
      </c>
      <c r="Q398" t="str">
        <f t="shared" si="14"/>
        <v>Membership</v>
      </c>
      <c r="R398" t="str">
        <f>IF(ISNA(VLOOKUP(B398,Comments!B:E,4,FALSE)),"",VLOOKUP(B398,Comments!B:E,4,FALSE))</f>
        <v/>
      </c>
    </row>
    <row r="399" spans="1:18" x14ac:dyDescent="0.25">
      <c r="A399" t="str">
        <f>Jira_RawData!A399</f>
        <v>Bug</v>
      </c>
      <c r="B399" t="str">
        <f>Jira_RawData!B399</f>
        <v>MEM-16584</v>
      </c>
      <c r="C399" t="str">
        <f>Jira_RawData!C399</f>
        <v>Roster Maintenance - Roster application page is buffering and system didn't display roster application</v>
      </c>
      <c r="D399" t="str">
        <f>Jira_RawData!D399</f>
        <v>Pabitra Samal</v>
      </c>
      <c r="E399" t="str">
        <f>Jira_RawData!E399</f>
        <v>soumya.akkimardi</v>
      </c>
      <c r="F399" t="str">
        <f>Jira_RawData!F399</f>
        <v>Closed</v>
      </c>
      <c r="G399" s="4">
        <f>Jira_RawData!K399</f>
        <v>44214.730555555558</v>
      </c>
      <c r="H399" s="4">
        <f>Jira_RawData!G399</f>
        <v>44271.75277777778</v>
      </c>
      <c r="I399" s="10" t="str">
        <f>IF(Jira_RawData!H399=0,"blank",Jira_RawData!H399)</f>
        <v>Major</v>
      </c>
      <c r="J399" t="str">
        <f>Jira_RawData!I399</f>
        <v>High</v>
      </c>
      <c r="K399" t="str">
        <f>Jira_RawData!M399</f>
        <v>QA</v>
      </c>
      <c r="L399" t="str">
        <f>IF(Jira_RawData!N399=0,"blank",Jira_RawData!N399)</f>
        <v>Server Configuration/Permission Issue</v>
      </c>
      <c r="M399" t="str">
        <f>IF(Jira_RawData!R399=0,"blank",Jira_RawData!R399)</f>
        <v xml:space="preserve">OSL API was getting timed-out. </v>
      </c>
      <c r="N399" t="str">
        <f>IF(ISNA(VLOOKUP(B399,Comments!B:E,2,FALSE)),"",VLOOKUP(B399,Comments!B:E,2,FALSE))</f>
        <v/>
      </c>
      <c r="O399" t="str">
        <f>IF(ISNA(VLOOKUP(B399,Comments!B:E,3,FALSE)),"",VLOOKUP(B399,Comments!B:E,3,FALSE))</f>
        <v/>
      </c>
      <c r="P399" t="str">
        <f t="shared" ca="1" si="13"/>
        <v>GT 62 days</v>
      </c>
      <c r="Q399" t="str">
        <f t="shared" si="14"/>
        <v>Membership</v>
      </c>
      <c r="R399" t="str">
        <f>IF(ISNA(VLOOKUP(B399,Comments!B:E,4,FALSE)),"",VLOOKUP(B399,Comments!B:E,4,FALSE))</f>
        <v/>
      </c>
    </row>
    <row r="400" spans="1:18" x14ac:dyDescent="0.25">
      <c r="A400" t="str">
        <f>Jira_RawData!A400</f>
        <v>Bug</v>
      </c>
      <c r="B400" t="str">
        <f>Jira_RawData!B400</f>
        <v>MEM-16576</v>
      </c>
      <c r="C400" t="str">
        <f>Jira_RawData!C400</f>
        <v xml:space="preserve">Rules and Exception Application - System displayed 'You do not have permission to access this page.' page when logged into RnE application </v>
      </c>
      <c r="D400" t="str">
        <f>Jira_RawData!D400</f>
        <v>soumya.akkimardi</v>
      </c>
      <c r="E400" t="str">
        <f>Jira_RawData!E400</f>
        <v>soumya.akkimardi</v>
      </c>
      <c r="F400" t="str">
        <f>Jira_RawData!F400</f>
        <v>Closed</v>
      </c>
      <c r="G400" s="4">
        <f>Jira_RawData!K400</f>
        <v>44214.686111111114</v>
      </c>
      <c r="H400" s="4">
        <f>Jira_RawData!G400</f>
        <v>44230.712500000001</v>
      </c>
      <c r="I400" s="10" t="str">
        <f>IF(Jira_RawData!H400=0,"blank",Jira_RawData!H400)</f>
        <v>Moderate</v>
      </c>
      <c r="J400" t="str">
        <f>Jira_RawData!I400</f>
        <v>High</v>
      </c>
      <c r="K400" t="str">
        <f>Jira_RawData!M400</f>
        <v>QA</v>
      </c>
      <c r="L400" t="str">
        <f>IF(Jira_RawData!N400=0,"blank",Jira_RawData!N400)</f>
        <v>Server Configuration/Permission Issue</v>
      </c>
      <c r="M400" t="str">
        <f>IF(Jira_RawData!R400=0,"blank",Jira_RawData!R400)</f>
        <v>Server pods issue</v>
      </c>
      <c r="N400" t="str">
        <f>IF(ISNA(VLOOKUP(B400,Comments!B:E,2,FALSE)),"",VLOOKUP(B400,Comments!B:E,2,FALSE))</f>
        <v/>
      </c>
      <c r="O400" t="str">
        <f>IF(ISNA(VLOOKUP(B400,Comments!B:E,3,FALSE)),"",VLOOKUP(B400,Comments!B:E,3,FALSE))</f>
        <v/>
      </c>
      <c r="P400" t="str">
        <f t="shared" ca="1" si="13"/>
        <v>GT 62 days</v>
      </c>
      <c r="Q400" t="str">
        <f t="shared" si="14"/>
        <v>Membership</v>
      </c>
      <c r="R400" t="str">
        <f>IF(ISNA(VLOOKUP(B400,Comments!B:E,4,FALSE)),"",VLOOKUP(B400,Comments!B:E,4,FALSE))</f>
        <v/>
      </c>
    </row>
    <row r="401" spans="1:18" x14ac:dyDescent="0.25">
      <c r="A401" t="str">
        <f>Jira_RawData!A401</f>
        <v>Bug</v>
      </c>
      <c r="B401" t="str">
        <f>Jira_RawData!B401</f>
        <v>MEM-16502</v>
      </c>
      <c r="C401" t="str">
        <f>Jira_RawData!C401</f>
        <v>My Committees : Unable to access My Committees page, java.lang.String error... is displayed.</v>
      </c>
      <c r="D401" t="str">
        <f>Jira_RawData!D401</f>
        <v>Siddhartha Mutyala</v>
      </c>
      <c r="E401" t="str">
        <f>Jira_RawData!E401</f>
        <v>Siddhartha Mutyala</v>
      </c>
      <c r="F401" t="str">
        <f>Jira_RawData!F401</f>
        <v>Closed</v>
      </c>
      <c r="G401" s="4">
        <f>Jira_RawData!K401</f>
        <v>44211.452777777777</v>
      </c>
      <c r="H401" s="4">
        <f>Jira_RawData!G401</f>
        <v>44300.477083333331</v>
      </c>
      <c r="I401" s="10" t="str">
        <f>IF(Jira_RawData!H401=0,"blank",Jira_RawData!H401)</f>
        <v>Showstopper</v>
      </c>
      <c r="J401" t="str">
        <f>Jira_RawData!I401</f>
        <v>Critical</v>
      </c>
      <c r="K401" t="str">
        <f>Jira_RawData!M401</f>
        <v>QA</v>
      </c>
      <c r="L401" t="str">
        <f>IF(Jira_RawData!N401=0,"blank",Jira_RawData!N401)</f>
        <v>Server Configuration/Permission Issue</v>
      </c>
      <c r="M401" t="str">
        <f>IF(Jira_RawData!R401=0,"blank",Jira_RawData!R401)</f>
        <v>It was infra issue.</v>
      </c>
      <c r="N401" t="str">
        <f>IF(ISNA(VLOOKUP(B401,Comments!B:E,2,FALSE)),"",VLOOKUP(B401,Comments!B:E,2,FALSE))</f>
        <v/>
      </c>
      <c r="O401" t="str">
        <f>IF(ISNA(VLOOKUP(B401,Comments!B:E,3,FALSE)),"",VLOOKUP(B401,Comments!B:E,3,FALSE))</f>
        <v/>
      </c>
      <c r="P401" t="str">
        <f t="shared" ca="1" si="13"/>
        <v>GT 62 days</v>
      </c>
      <c r="Q401" t="str">
        <f t="shared" si="14"/>
        <v>Membership</v>
      </c>
      <c r="R401" t="str">
        <f>IF(ISNA(VLOOKUP(B401,Comments!B:E,4,FALSE)),"",VLOOKUP(B401,Comments!B:E,4,FALSE))</f>
        <v/>
      </c>
    </row>
    <row r="402" spans="1:18" x14ac:dyDescent="0.25">
      <c r="A402" t="str">
        <f>Jira_RawData!A402</f>
        <v>Bug</v>
      </c>
      <c r="B402" t="str">
        <f>Jira_RawData!B402</f>
        <v>MEM-16444</v>
      </c>
      <c r="C402" t="str">
        <f>Jira_RawData!C402</f>
        <v>Accessibility Testing: Focus is navigating to the blank elements in minutes &amp; agendas page while navigating from my committees page.</v>
      </c>
      <c r="D402" t="str">
        <f>Jira_RawData!D402</f>
        <v>vinay.datla</v>
      </c>
      <c r="E402" t="str">
        <f>Jira_RawData!E402</f>
        <v>vinay.datla</v>
      </c>
      <c r="F402" t="str">
        <f>Jira_RawData!F402</f>
        <v>Closed</v>
      </c>
      <c r="G402" s="4">
        <f>Jira_RawData!K402</f>
        <v>44209.698611111111</v>
      </c>
      <c r="H402" s="4">
        <f>Jira_RawData!G402</f>
        <v>44301.665972222225</v>
      </c>
      <c r="I402" s="10" t="str">
        <f>IF(Jira_RawData!H402=0,"blank",Jira_RawData!H402)</f>
        <v>Minor</v>
      </c>
      <c r="J402" t="str">
        <f>Jira_RawData!I402</f>
        <v>Low</v>
      </c>
      <c r="K402" t="str">
        <f>Jira_RawData!M402</f>
        <v>QA</v>
      </c>
      <c r="L402" t="str">
        <f>IF(Jira_RawData!N402=0,"blank",Jira_RawData!N402)</f>
        <v>Unclear/Incorrect Requirements/Design</v>
      </c>
      <c r="M402" t="str">
        <f>IF(Jira_RawData!R402=0,"blank",Jira_RawData!R402)</f>
        <v xml:space="preserve">no data in table </v>
      </c>
      <c r="N402" t="str">
        <f>IF(ISNA(VLOOKUP(B402,Comments!B:E,2,FALSE)),"",VLOOKUP(B402,Comments!B:E,2,FALSE))</f>
        <v/>
      </c>
      <c r="O402" t="str">
        <f>IF(ISNA(VLOOKUP(B402,Comments!B:E,3,FALSE)),"",VLOOKUP(B402,Comments!B:E,3,FALSE))</f>
        <v/>
      </c>
      <c r="P402" t="str">
        <f t="shared" ca="1" si="13"/>
        <v>GT 62 days</v>
      </c>
      <c r="Q402" t="str">
        <f t="shared" si="14"/>
        <v>Membership</v>
      </c>
      <c r="R402" t="str">
        <f>IF(ISNA(VLOOKUP(B402,Comments!B:E,4,FALSE)),"",VLOOKUP(B402,Comments!B:E,4,FALSE))</f>
        <v/>
      </c>
    </row>
    <row r="403" spans="1:18" x14ac:dyDescent="0.25">
      <c r="A403" t="str">
        <f>Jira_RawData!A403</f>
        <v>Bug</v>
      </c>
      <c r="B403" t="str">
        <f>Jira_RawData!B403</f>
        <v>MEM-16429</v>
      </c>
      <c r="C403" t="str">
        <f>Jira_RawData!C403</f>
        <v>Insecure Direct Object Reference - DAST (Dynamic Application Security Testing)</v>
      </c>
      <c r="D403" t="str">
        <f>Jira_RawData!D403</f>
        <v>Abhishek Thatipalli</v>
      </c>
      <c r="E403" t="str">
        <f>Jira_RawData!E403</f>
        <v>Abhishek Thatipalli</v>
      </c>
      <c r="F403" t="str">
        <f>Jira_RawData!F403</f>
        <v>Closed</v>
      </c>
      <c r="G403" s="4">
        <f>Jira_RawData!K403</f>
        <v>44208.833333333336</v>
      </c>
      <c r="H403" s="4">
        <f>Jira_RawData!G403</f>
        <v>44287.725694444445</v>
      </c>
      <c r="I403" s="10" t="str">
        <f>IF(Jira_RawData!H403=0,"blank",Jira_RawData!H403)</f>
        <v>Moderate</v>
      </c>
      <c r="J403" t="str">
        <f>Jira_RawData!I403</f>
        <v>Medium</v>
      </c>
      <c r="K403" t="str">
        <f>Jira_RawData!M403</f>
        <v>QA</v>
      </c>
      <c r="L403" t="str">
        <f>IF(Jira_RawData!N403=0,"blank",Jira_RawData!N403)</f>
        <v>Application Code Issue</v>
      </c>
      <c r="M403" t="str">
        <f>IF(Jira_RawData!R403=0,"blank",Jira_RawData!R403)</f>
        <v xml:space="preserve">Not implemented the forced check on account number on nick name updataion screen </v>
      </c>
      <c r="N403" t="str">
        <f>IF(ISNA(VLOOKUP(B403,Comments!B:E,2,FALSE)),"",VLOOKUP(B403,Comments!B:E,2,FALSE))</f>
        <v>NFR - Security</v>
      </c>
      <c r="O403" t="str">
        <f>IF(ISNA(VLOOKUP(B403,Comments!B:E,3,FALSE)),"",VLOOKUP(B403,Comments!B:E,3,FALSE))</f>
        <v>NFR</v>
      </c>
      <c r="P403" t="str">
        <f t="shared" ca="1" si="13"/>
        <v>GT 62 days</v>
      </c>
      <c r="Q403" t="str">
        <f t="shared" si="14"/>
        <v>Membership</v>
      </c>
      <c r="R403">
        <f>IF(ISNA(VLOOKUP(B403,Comments!B:E,4,FALSE)),"",VLOOKUP(B403,Comments!B:E,4,FALSE))</f>
        <v>0</v>
      </c>
    </row>
    <row r="404" spans="1:18" x14ac:dyDescent="0.25">
      <c r="A404" t="str">
        <f>Jira_RawData!A404</f>
        <v>Bug</v>
      </c>
      <c r="B404" t="str">
        <f>Jira_RawData!B404</f>
        <v>MEM-16428</v>
      </c>
      <c r="C404" t="str">
        <f>Jira_RawData!C404</f>
        <v>Accessibility Testing: Duplicate ID's are present in the header section for all screens in member application.</v>
      </c>
      <c r="D404" t="str">
        <f>Jira_RawData!D404</f>
        <v>vinay.datla</v>
      </c>
      <c r="E404" t="str">
        <f>Jira_RawData!E404</f>
        <v>vinay.datla</v>
      </c>
      <c r="F404" t="str">
        <f>Jira_RawData!F404</f>
        <v>Closed</v>
      </c>
      <c r="G404" s="4">
        <f>Jira_RawData!K404</f>
        <v>44208.806944444441</v>
      </c>
      <c r="H404" s="4">
        <f>Jira_RawData!G404</f>
        <v>44223.873611111114</v>
      </c>
      <c r="I404" s="10" t="str">
        <f>IF(Jira_RawData!H404=0,"blank",Jira_RawData!H404)</f>
        <v>Moderate</v>
      </c>
      <c r="J404" t="str">
        <f>Jira_RawData!I404</f>
        <v>Medium</v>
      </c>
      <c r="K404" t="str">
        <f>Jira_RawData!M404</f>
        <v>QA</v>
      </c>
      <c r="L404" t="str">
        <f>IF(Jira_RawData!N404=0,"blank",Jira_RawData!N404)</f>
        <v>Unclear/Incorrect Requirements/Design</v>
      </c>
      <c r="M404" t="str">
        <f>IF(Jira_RawData!R404=0,"blank",Jira_RawData!R404)</f>
        <v xml:space="preserve">it was duplicate due to a same component was called as required </v>
      </c>
      <c r="N404" t="str">
        <f>IF(ISNA(VLOOKUP(B404,Comments!B:E,2,FALSE)),"",VLOOKUP(B404,Comments!B:E,2,FALSE))</f>
        <v>UAT - BUG</v>
      </c>
      <c r="O404" t="str">
        <f>IF(ISNA(VLOOKUP(B404,Comments!B:E,3,FALSE)),"",VLOOKUP(B404,Comments!B:E,3,FALSE))</f>
        <v>Done - UAT</v>
      </c>
      <c r="P404" t="str">
        <f t="shared" ca="1" si="13"/>
        <v>GT 62 days</v>
      </c>
      <c r="Q404" t="str">
        <f t="shared" si="14"/>
        <v>Membership</v>
      </c>
      <c r="R404">
        <f>IF(ISNA(VLOOKUP(B404,Comments!B:E,4,FALSE)),"",VLOOKUP(B404,Comments!B:E,4,FALSE))</f>
        <v>0</v>
      </c>
    </row>
    <row r="405" spans="1:18" x14ac:dyDescent="0.25">
      <c r="A405" t="str">
        <f>Jira_RawData!A405</f>
        <v>Bug</v>
      </c>
      <c r="B405" t="str">
        <f>Jira_RawData!B405</f>
        <v>MEM-16426</v>
      </c>
      <c r="C405" t="str">
        <f>Jira_RawData!C405</f>
        <v>Internal App- Add Fee Group- Address 2 Field accepting characters, special characters and more than 10 digits</v>
      </c>
      <c r="D405" t="str">
        <f>Jira_RawData!D405</f>
        <v>vinay.datla</v>
      </c>
      <c r="E405" t="str">
        <f>Jira_RawData!E405</f>
        <v>vinay.datla</v>
      </c>
      <c r="F405" t="str">
        <f>Jira_RawData!F405</f>
        <v>Closed</v>
      </c>
      <c r="G405" s="4">
        <f>Jira_RawData!K405</f>
        <v>44208.753472222219</v>
      </c>
      <c r="H405" s="4">
        <f>Jira_RawData!G405</f>
        <v>44214.570138888892</v>
      </c>
      <c r="I405" s="10" t="str">
        <f>IF(Jira_RawData!H405=0,"blank",Jira_RawData!H405)</f>
        <v>Moderate</v>
      </c>
      <c r="J405" t="str">
        <f>Jira_RawData!I405</f>
        <v>Medium</v>
      </c>
      <c r="K405" t="str">
        <f>Jira_RawData!M405</f>
        <v>QA</v>
      </c>
      <c r="L405" t="str">
        <f>IF(Jira_RawData!N405=0,"blank",Jira_RawData!N405)</f>
        <v>Unclear/Incorrect Requirements/Design</v>
      </c>
      <c r="M405" t="str">
        <f>IF(Jira_RawData!R405=0,"blank",Jira_RawData!R405)</f>
        <v>blank</v>
      </c>
      <c r="N405" t="str">
        <f>IF(ISNA(VLOOKUP(B405,Comments!B:E,2,FALSE)),"",VLOOKUP(B405,Comments!B:E,2,FALSE))</f>
        <v/>
      </c>
      <c r="O405" t="str">
        <f>IF(ISNA(VLOOKUP(B405,Comments!B:E,3,FALSE)),"",VLOOKUP(B405,Comments!B:E,3,FALSE))</f>
        <v/>
      </c>
      <c r="P405" t="str">
        <f t="shared" ca="1" si="13"/>
        <v>GT 62 days</v>
      </c>
      <c r="Q405" t="str">
        <f t="shared" si="14"/>
        <v>Membership</v>
      </c>
      <c r="R405" t="str">
        <f>IF(ISNA(VLOOKUP(B405,Comments!B:E,4,FALSE)),"",VLOOKUP(B405,Comments!B:E,4,FALSE))</f>
        <v/>
      </c>
    </row>
    <row r="406" spans="1:18" x14ac:dyDescent="0.25">
      <c r="A406" t="str">
        <f>Jira_RawData!A406</f>
        <v>Bug</v>
      </c>
      <c r="B406" t="str">
        <f>Jira_RawData!B406</f>
        <v>MEM-16418</v>
      </c>
      <c r="C406" t="str">
        <f>Jira_RawData!C406</f>
        <v xml:space="preserve">The Create Collaboration Area, intermittently stops working, resulting in non-creation of the collaboration area against the Work Item </v>
      </c>
      <c r="D406" t="str">
        <f>Jira_RawData!D406</f>
        <v>Ritesh Kumar</v>
      </c>
      <c r="E406" t="str">
        <f>Jira_RawData!E406</f>
        <v>Meenakshi Bhatt</v>
      </c>
      <c r="F406" t="str">
        <f>Jira_RawData!F406</f>
        <v>Closed</v>
      </c>
      <c r="G406" s="4">
        <f>Jira_RawData!K406</f>
        <v>44208.574999999997</v>
      </c>
      <c r="H406" s="4">
        <f>Jira_RawData!G406</f>
        <v>44230.463888888888</v>
      </c>
      <c r="I406" s="10" t="str">
        <f>IF(Jira_RawData!H406=0,"blank",Jira_RawData!H406)</f>
        <v>Showstopper</v>
      </c>
      <c r="J406" t="str">
        <f>Jira_RawData!I406</f>
        <v>Critical</v>
      </c>
      <c r="K406" t="str">
        <f>Jira_RawData!M406</f>
        <v>QA</v>
      </c>
      <c r="L406" t="str">
        <f>IF(Jira_RawData!N406=0,"blank",Jira_RawData!N406)</f>
        <v>Application Code Issue</v>
      </c>
      <c r="M406" t="str">
        <f>IF(Jira_RawData!R406=0,"blank",Jira_RawData!R406)</f>
        <v>blank</v>
      </c>
      <c r="N406" t="str">
        <f>IF(ISNA(VLOOKUP(B406,Comments!B:E,2,FALSE)),"",VLOOKUP(B406,Comments!B:E,2,FALSE))</f>
        <v/>
      </c>
      <c r="O406" t="str">
        <f>IF(ISNA(VLOOKUP(B406,Comments!B:E,3,FALSE)),"",VLOOKUP(B406,Comments!B:E,3,FALSE))</f>
        <v/>
      </c>
      <c r="P406" t="str">
        <f t="shared" ca="1" si="13"/>
        <v>GT 62 days</v>
      </c>
      <c r="Q406" t="str">
        <f t="shared" si="14"/>
        <v>Membership</v>
      </c>
      <c r="R406" t="str">
        <f>IF(ISNA(VLOOKUP(B406,Comments!B:E,4,FALSE)),"",VLOOKUP(B406,Comments!B:E,4,FALSE))</f>
        <v/>
      </c>
    </row>
    <row r="407" spans="1:18" x14ac:dyDescent="0.25">
      <c r="A407" t="str">
        <f>Jira_RawData!A407</f>
        <v>Bug</v>
      </c>
      <c r="B407" t="str">
        <f>Jira_RawData!B407</f>
        <v>MEM-16396</v>
      </c>
      <c r="C407" t="str">
        <f>Jira_RawData!C407</f>
        <v>Stage- Member App- Launch Admin Collaboration Area is not redirecting correctly</v>
      </c>
      <c r="D407" t="str">
        <f>Jira_RawData!D407</f>
        <v>vinay.datla</v>
      </c>
      <c r="E407" t="str">
        <f>Jira_RawData!E407</f>
        <v>vinay.datla</v>
      </c>
      <c r="F407" t="str">
        <f>Jira_RawData!F407</f>
        <v>Closed</v>
      </c>
      <c r="G407" s="4">
        <f>Jira_RawData!K407</f>
        <v>44207.538888888892</v>
      </c>
      <c r="H407" s="4">
        <f>Jira_RawData!G407</f>
        <v>44215.568055555559</v>
      </c>
      <c r="I407" s="10" t="str">
        <f>IF(Jira_RawData!H407=0,"blank",Jira_RawData!H407)</f>
        <v>Major</v>
      </c>
      <c r="J407" t="str">
        <f>Jira_RawData!I407</f>
        <v>High</v>
      </c>
      <c r="K407" t="str">
        <f>Jira_RawData!M407</f>
        <v>Staging</v>
      </c>
      <c r="L407" t="str">
        <f>IF(Jira_RawData!N407=0,"blank",Jira_RawData!N407)</f>
        <v>Unclear/Incorrect Requirements/Design</v>
      </c>
      <c r="M407" t="str">
        <f>IF(Jira_RawData!R407=0,"blank",Jira_RawData!R407)</f>
        <v>blank</v>
      </c>
      <c r="N407" t="str">
        <f>IF(ISNA(VLOOKUP(B407,Comments!B:E,2,FALSE)),"",VLOOKUP(B407,Comments!B:E,2,FALSE))</f>
        <v/>
      </c>
      <c r="O407" t="str">
        <f>IF(ISNA(VLOOKUP(B407,Comments!B:E,3,FALSE)),"",VLOOKUP(B407,Comments!B:E,3,FALSE))</f>
        <v/>
      </c>
      <c r="P407" t="str">
        <f t="shared" ca="1" si="13"/>
        <v>GT 62 days</v>
      </c>
      <c r="Q407" t="str">
        <f t="shared" si="14"/>
        <v>Membership</v>
      </c>
      <c r="R407" t="str">
        <f>IF(ISNA(VLOOKUP(B407,Comments!B:E,4,FALSE)),"",VLOOKUP(B407,Comments!B:E,4,FALSE))</f>
        <v/>
      </c>
    </row>
    <row r="408" spans="1:18" x14ac:dyDescent="0.25">
      <c r="A408" t="str">
        <f>Jira_RawData!A408</f>
        <v>Bug</v>
      </c>
      <c r="B408" t="str">
        <f>Jira_RawData!B408</f>
        <v>MEM-16394</v>
      </c>
      <c r="C408" t="str">
        <f>Jira_RawData!C408</f>
        <v xml:space="preserve">Stage - The member accounts and committee present in database is not showing up in 'Staff Internal' application  </v>
      </c>
      <c r="D408" t="str">
        <f>Jira_RawData!D408</f>
        <v>vikas choudhary</v>
      </c>
      <c r="E408" t="str">
        <f>Jira_RawData!E408</f>
        <v>Pabitra Samal</v>
      </c>
      <c r="F408" t="str">
        <f>Jira_RawData!F408</f>
        <v>Closed</v>
      </c>
      <c r="G408" s="4">
        <f>Jira_RawData!K408</f>
        <v>44207.373611111114</v>
      </c>
      <c r="H408" s="4">
        <f>Jira_RawData!G408</f>
        <v>44250.696527777778</v>
      </c>
      <c r="I408" s="10" t="str">
        <f>IF(Jira_RawData!H408=0,"blank",Jira_RawData!H408)</f>
        <v>Showstopper</v>
      </c>
      <c r="J408" t="str">
        <f>Jira_RawData!I408</f>
        <v>Critical</v>
      </c>
      <c r="K408" t="str">
        <f>Jira_RawData!M408</f>
        <v>Staging</v>
      </c>
      <c r="L408" t="str">
        <f>IF(Jira_RawData!N408=0,"blank",Jira_RawData!N408)</f>
        <v>Data Issue</v>
      </c>
      <c r="M408" t="str">
        <f>IF(Jira_RawData!R408=0,"blank",Jira_RawData!R408)</f>
        <v>blank</v>
      </c>
      <c r="N408" t="str">
        <f>IF(ISNA(VLOOKUP(B408,Comments!B:E,2,FALSE)),"",VLOOKUP(B408,Comments!B:E,2,FALSE))</f>
        <v/>
      </c>
      <c r="O408" t="str">
        <f>IF(ISNA(VLOOKUP(B408,Comments!B:E,3,FALSE)),"",VLOOKUP(B408,Comments!B:E,3,FALSE))</f>
        <v/>
      </c>
      <c r="P408" t="str">
        <f t="shared" ca="1" si="13"/>
        <v>GT 62 days</v>
      </c>
      <c r="Q408" t="str">
        <f t="shared" si="14"/>
        <v>Membership</v>
      </c>
      <c r="R408" t="str">
        <f>IF(ISNA(VLOOKUP(B408,Comments!B:E,4,FALSE)),"",VLOOKUP(B408,Comments!B:E,4,FALSE))</f>
        <v/>
      </c>
    </row>
    <row r="409" spans="1:18" x14ac:dyDescent="0.25">
      <c r="A409" t="str">
        <f>Jira_RawData!A409</f>
        <v>Bug</v>
      </c>
      <c r="B409" t="str">
        <f>Jira_RawData!B409</f>
        <v>MEM-16390</v>
      </c>
      <c r="C409" t="str">
        <f>Jira_RawData!C409</f>
        <v>Member App - Mandatory error message is not getting fired for Rational text field in Data page</v>
      </c>
      <c r="D409" t="str">
        <f>Jira_RawData!D409</f>
        <v>Kishore Linga</v>
      </c>
      <c r="E409" t="str">
        <f>Jira_RawData!E409</f>
        <v>Kishore Linga</v>
      </c>
      <c r="F409" t="str">
        <f>Jira_RawData!F409</f>
        <v>Closed</v>
      </c>
      <c r="G409" s="4">
        <f>Jira_RawData!K409</f>
        <v>44204.838888888888</v>
      </c>
      <c r="H409" s="4">
        <f>Jira_RawData!G409</f>
        <v>44208.698611111111</v>
      </c>
      <c r="I409" s="10" t="str">
        <f>IF(Jira_RawData!H409=0,"blank",Jira_RawData!H409)</f>
        <v>Showstopper</v>
      </c>
      <c r="J409" t="str">
        <f>Jira_RawData!I409</f>
        <v>Critical</v>
      </c>
      <c r="K409" t="str">
        <f>Jira_RawData!M409</f>
        <v>Staging</v>
      </c>
      <c r="L409" t="str">
        <f>IF(Jira_RawData!N409=0,"blank",Jira_RawData!N409)</f>
        <v>Application Code Issue</v>
      </c>
      <c r="M409" t="str">
        <f>IF(Jira_RawData!R409=0,"blank",Jira_RawData!R409)</f>
        <v>blank</v>
      </c>
      <c r="N409" t="str">
        <f>IF(ISNA(VLOOKUP(B409,Comments!B:E,2,FALSE)),"",VLOOKUP(B409,Comments!B:E,2,FALSE))</f>
        <v/>
      </c>
      <c r="O409" t="str">
        <f>IF(ISNA(VLOOKUP(B409,Comments!B:E,3,FALSE)),"",VLOOKUP(B409,Comments!B:E,3,FALSE))</f>
        <v/>
      </c>
      <c r="P409" t="str">
        <f t="shared" ca="1" si="13"/>
        <v>GT 62 days</v>
      </c>
      <c r="Q409" t="str">
        <f t="shared" si="14"/>
        <v>Membership</v>
      </c>
      <c r="R409" t="str">
        <f>IF(ISNA(VLOOKUP(B409,Comments!B:E,4,FALSE)),"",VLOOKUP(B409,Comments!B:E,4,FALSE))</f>
        <v/>
      </c>
    </row>
    <row r="410" spans="1:18" x14ac:dyDescent="0.25">
      <c r="A410" t="str">
        <f>Jira_RawData!A410</f>
        <v>Bug</v>
      </c>
      <c r="B410" t="str">
        <f>Jira_RawData!B410</f>
        <v>MEM-16258</v>
      </c>
      <c r="C410" t="str">
        <f>Jira_RawData!C410</f>
        <v>Member App - Loading issue in Work Item registration page</v>
      </c>
      <c r="D410" t="str">
        <f>Jira_RawData!D410</f>
        <v>Kishore Linga</v>
      </c>
      <c r="E410" t="str">
        <f>Jira_RawData!E410</f>
        <v>Kishore Linga</v>
      </c>
      <c r="F410" t="str">
        <f>Jira_RawData!F410</f>
        <v>Closed</v>
      </c>
      <c r="G410" s="4">
        <f>Jira_RawData!K410</f>
        <v>44202.503472222219</v>
      </c>
      <c r="H410" s="4">
        <f>Jira_RawData!G410</f>
        <v>44203.577777777777</v>
      </c>
      <c r="I410" s="10" t="str">
        <f>IF(Jira_RawData!H410=0,"blank",Jira_RawData!H410)</f>
        <v>Major</v>
      </c>
      <c r="J410" t="str">
        <f>Jira_RawData!I410</f>
        <v>High</v>
      </c>
      <c r="K410" t="str">
        <f>Jira_RawData!M410</f>
        <v>QA</v>
      </c>
      <c r="L410" t="str">
        <f>IF(Jira_RawData!N410=0,"blank",Jira_RawData!N410)</f>
        <v>Application Code Issue</v>
      </c>
      <c r="M410" t="str">
        <f>IF(Jira_RawData!R410=0,"blank",Jira_RawData!R410)</f>
        <v>blank</v>
      </c>
      <c r="N410" t="str">
        <f>IF(ISNA(VLOOKUP(B410,Comments!B:E,2,FALSE)),"",VLOOKUP(B410,Comments!B:E,2,FALSE))</f>
        <v/>
      </c>
      <c r="O410" t="str">
        <f>IF(ISNA(VLOOKUP(B410,Comments!B:E,3,FALSE)),"",VLOOKUP(B410,Comments!B:E,3,FALSE))</f>
        <v/>
      </c>
      <c r="P410" t="str">
        <f t="shared" ca="1" si="13"/>
        <v>GT 62 days</v>
      </c>
      <c r="Q410" t="str">
        <f t="shared" si="14"/>
        <v>Membership</v>
      </c>
      <c r="R410" t="str">
        <f>IF(ISNA(VLOOKUP(B410,Comments!B:E,4,FALSE)),"",VLOOKUP(B410,Comments!B:E,4,FALSE))</f>
        <v/>
      </c>
    </row>
    <row r="411" spans="1:18" x14ac:dyDescent="0.25">
      <c r="A411" t="str">
        <f>Jira_RawData!A411</f>
        <v>Bug</v>
      </c>
      <c r="B411" t="str">
        <f>Jira_RawData!B411</f>
        <v>MEM-16257</v>
      </c>
      <c r="C411" t="str">
        <f>Jira_RawData!C411</f>
        <v>Internal App - You do not have permission to access this page</v>
      </c>
      <c r="D411" t="str">
        <f>Jira_RawData!D411</f>
        <v>Kishore Linga</v>
      </c>
      <c r="E411" t="str">
        <f>Jira_RawData!E411</f>
        <v>Kishore Linga</v>
      </c>
      <c r="F411" t="str">
        <f>Jira_RawData!F411</f>
        <v>Closed</v>
      </c>
      <c r="G411" s="4">
        <f>Jira_RawData!K411</f>
        <v>44202.49722222222</v>
      </c>
      <c r="H411" s="4">
        <f>Jira_RawData!G411</f>
        <v>44203.892361111109</v>
      </c>
      <c r="I411" s="10" t="str">
        <f>IF(Jira_RawData!H411=0,"blank",Jira_RawData!H411)</f>
        <v>Showstopper</v>
      </c>
      <c r="J411" t="str">
        <f>Jira_RawData!I411</f>
        <v>Critical</v>
      </c>
      <c r="K411" t="str">
        <f>Jira_RawData!M411</f>
        <v>QA</v>
      </c>
      <c r="L411" t="str">
        <f>IF(Jira_RawData!N411=0,"blank",Jira_RawData!N411)</f>
        <v>Application Code Issue</v>
      </c>
      <c r="M411" t="str">
        <f>IF(Jira_RawData!R411=0,"blank",Jira_RawData!R411)</f>
        <v>blank</v>
      </c>
      <c r="N411" t="str">
        <f>IF(ISNA(VLOOKUP(B411,Comments!B:E,2,FALSE)),"",VLOOKUP(B411,Comments!B:E,2,FALSE))</f>
        <v/>
      </c>
      <c r="O411" t="str">
        <f>IF(ISNA(VLOOKUP(B411,Comments!B:E,3,FALSE)),"",VLOOKUP(B411,Comments!B:E,3,FALSE))</f>
        <v/>
      </c>
      <c r="P411" t="str">
        <f t="shared" ca="1" si="13"/>
        <v>GT 62 days</v>
      </c>
      <c r="Q411" t="str">
        <f t="shared" si="14"/>
        <v>Membership</v>
      </c>
      <c r="R411" t="str">
        <f>IF(ISNA(VLOOKUP(B411,Comments!B:E,4,FALSE)),"",VLOOKUP(B411,Comments!B:E,4,FALSE))</f>
        <v/>
      </c>
    </row>
    <row r="412" spans="1:18" x14ac:dyDescent="0.25">
      <c r="A412" t="str">
        <f>Jira_RawData!A412</f>
        <v>Bug</v>
      </c>
      <c r="B412" t="str">
        <f>Jira_RawData!B412</f>
        <v>MEM-16256</v>
      </c>
      <c r="C412" t="str">
        <f>Jira_RawData!C412</f>
        <v>Roster Maintenance Application - The system displayed an error message as "Error occurred while fetching roster permission" after clicking on roster maintenance Link</v>
      </c>
      <c r="D412" t="str">
        <f>Jira_RawData!D412</f>
        <v>Pabitra Samal</v>
      </c>
      <c r="E412" t="str">
        <f>Jira_RawData!E412</f>
        <v>Pabitra Samal</v>
      </c>
      <c r="F412" t="str">
        <f>Jira_RawData!F412</f>
        <v>Closed</v>
      </c>
      <c r="G412" s="4">
        <f>Jira_RawData!K412</f>
        <v>44202.433333333334</v>
      </c>
      <c r="H412" s="4">
        <f>Jira_RawData!G412</f>
        <v>44204.507638888892</v>
      </c>
      <c r="I412" s="10" t="str">
        <f>IF(Jira_RawData!H412=0,"blank",Jira_RawData!H412)</f>
        <v>Showstopper</v>
      </c>
      <c r="J412" t="str">
        <f>Jira_RawData!I412</f>
        <v>High</v>
      </c>
      <c r="K412" t="str">
        <f>Jira_RawData!M412</f>
        <v>QA</v>
      </c>
      <c r="L412" t="str">
        <f>IF(Jira_RawData!N412=0,"blank",Jira_RawData!N412)</f>
        <v>Application Code Issue</v>
      </c>
      <c r="M412" t="str">
        <f>IF(Jira_RawData!R412=0,"blank",Jira_RawData!R412)</f>
        <v>Application code issue.</v>
      </c>
      <c r="N412" t="str">
        <f>IF(ISNA(VLOOKUP(B412,Comments!B:E,2,FALSE)),"",VLOOKUP(B412,Comments!B:E,2,FALSE))</f>
        <v/>
      </c>
      <c r="O412" t="str">
        <f>IF(ISNA(VLOOKUP(B412,Comments!B:E,3,FALSE)),"",VLOOKUP(B412,Comments!B:E,3,FALSE))</f>
        <v/>
      </c>
      <c r="P412" t="str">
        <f t="shared" ca="1" si="13"/>
        <v>GT 62 days</v>
      </c>
      <c r="Q412" t="str">
        <f t="shared" si="14"/>
        <v>Membership</v>
      </c>
      <c r="R412" t="str">
        <f>IF(ISNA(VLOOKUP(B412,Comments!B:E,4,FALSE)),"",VLOOKUP(B412,Comments!B:E,4,FALSE))</f>
        <v/>
      </c>
    </row>
    <row r="413" spans="1:18" x14ac:dyDescent="0.25">
      <c r="A413" t="str">
        <f>Jira_RawData!A413</f>
        <v>Bug</v>
      </c>
      <c r="B413" t="str">
        <f>Jira_RawData!B413</f>
        <v>MEM-16255</v>
      </c>
      <c r="C413" t="str">
        <f>Jira_RawData!C413</f>
        <v xml:space="preserve">Internal Apps - System displayed "You don't have permission to the page" after login into IA Apps </v>
      </c>
      <c r="D413" t="str">
        <f>Jira_RawData!D413</f>
        <v>Prageeth Saravanan</v>
      </c>
      <c r="E413" t="str">
        <f>Jira_RawData!E413</f>
        <v>Pabitra Samal</v>
      </c>
      <c r="F413" t="str">
        <f>Jira_RawData!F413</f>
        <v>Closed</v>
      </c>
      <c r="G413" s="4">
        <f>Jira_RawData!K413</f>
        <v>44202.427777777775</v>
      </c>
      <c r="H413" s="4">
        <f>Jira_RawData!G413</f>
        <v>44270.829861111109</v>
      </c>
      <c r="I413" s="10" t="str">
        <f>IF(Jira_RawData!H413=0,"blank",Jira_RawData!H413)</f>
        <v>Showstopper</v>
      </c>
      <c r="J413" t="str">
        <f>Jira_RawData!I413</f>
        <v>High</v>
      </c>
      <c r="K413" t="str">
        <f>Jira_RawData!M413</f>
        <v>QA</v>
      </c>
      <c r="L413" t="str">
        <f>IF(Jira_RawData!N413=0,"blank",Jira_RawData!N413)</f>
        <v>Application Code Issue</v>
      </c>
      <c r="M413" t="str">
        <f>IF(Jira_RawData!R413=0,"blank",Jira_RawData!R413)</f>
        <v>Infrastructure issue</v>
      </c>
      <c r="N413" t="str">
        <f>IF(ISNA(VLOOKUP(B413,Comments!B:E,2,FALSE)),"",VLOOKUP(B413,Comments!B:E,2,FALSE))</f>
        <v/>
      </c>
      <c r="O413" t="str">
        <f>IF(ISNA(VLOOKUP(B413,Comments!B:E,3,FALSE)),"",VLOOKUP(B413,Comments!B:E,3,FALSE))</f>
        <v/>
      </c>
      <c r="P413" t="str">
        <f t="shared" ca="1" si="13"/>
        <v>GT 62 days</v>
      </c>
      <c r="Q413" t="str">
        <f t="shared" si="14"/>
        <v>Membership</v>
      </c>
      <c r="R413" t="str">
        <f>IF(ISNA(VLOOKUP(B413,Comments!B:E,4,FALSE)),"",VLOOKUP(B413,Comments!B:E,4,FALSE))</f>
        <v/>
      </c>
    </row>
    <row r="414" spans="1:18" x14ac:dyDescent="0.25">
      <c r="A414" t="str">
        <f>Jira_RawData!A414</f>
        <v>Bug</v>
      </c>
      <c r="B414" t="str">
        <f>Jira_RawData!B414</f>
        <v>MEM-16224</v>
      </c>
      <c r="C414" t="str">
        <f>Jira_RawData!C414</f>
        <v xml:space="preserve">Display Committee &amp; WKs under My Work Items module under My Tools </v>
      </c>
      <c r="D414" t="str">
        <f>Jira_RawData!D414</f>
        <v>vinay.datla</v>
      </c>
      <c r="E414" t="str">
        <f>Jira_RawData!E414</f>
        <v>Meenakshi Bhatt</v>
      </c>
      <c r="F414" t="str">
        <f>Jira_RawData!F414</f>
        <v>Closed</v>
      </c>
      <c r="G414" s="4">
        <f>Jira_RawData!K414</f>
        <v>44188.690972222219</v>
      </c>
      <c r="H414" s="4">
        <f>Jira_RawData!G414</f>
        <v>44217.52847222222</v>
      </c>
      <c r="I414" s="10" t="str">
        <f>IF(Jira_RawData!H414=0,"blank",Jira_RawData!H414)</f>
        <v>blank</v>
      </c>
      <c r="J414" t="str">
        <f>Jira_RawData!I414</f>
        <v>Medium</v>
      </c>
      <c r="K414">
        <f>Jira_RawData!M414</f>
        <v>0</v>
      </c>
      <c r="L414" t="str">
        <f>IF(Jira_RawData!N414=0,"blank",Jira_RawData!N414)</f>
        <v>Application Code Issue</v>
      </c>
      <c r="M414" t="str">
        <f>IF(Jira_RawData!R414=0,"blank",Jira_RawData!R414)</f>
        <v>blank</v>
      </c>
      <c r="N414" t="str">
        <f>IF(ISNA(VLOOKUP(B414,Comments!B:E,2,FALSE)),"",VLOOKUP(B414,Comments!B:E,2,FALSE))</f>
        <v/>
      </c>
      <c r="O414" t="str">
        <f>IF(ISNA(VLOOKUP(B414,Comments!B:E,3,FALSE)),"",VLOOKUP(B414,Comments!B:E,3,FALSE))</f>
        <v/>
      </c>
      <c r="P414" t="str">
        <f t="shared" ca="1" si="13"/>
        <v>GT 62 days</v>
      </c>
      <c r="Q414" t="str">
        <f t="shared" si="14"/>
        <v>Membership</v>
      </c>
      <c r="R414" t="str">
        <f>IF(ISNA(VLOOKUP(B414,Comments!B:E,4,FALSE)),"",VLOOKUP(B414,Comments!B:E,4,FALSE))</f>
        <v/>
      </c>
    </row>
    <row r="415" spans="1:18" x14ac:dyDescent="0.25">
      <c r="A415" t="str">
        <f>Jira_RawData!A415</f>
        <v>Bug</v>
      </c>
      <c r="B415" t="str">
        <f>Jira_RawData!B415</f>
        <v>MEM-16221</v>
      </c>
      <c r="C415" t="str">
        <f>Jira_RawData!C415</f>
        <v>Internal App : Ballot Admin: Get Vote History Page is not opening</v>
      </c>
      <c r="D415" t="str">
        <f>Jira_RawData!D415</f>
        <v>Sai Kumar Kodipetla</v>
      </c>
      <c r="E415" t="str">
        <f>Jira_RawData!E415</f>
        <v>Sai Kumar Kodipetla</v>
      </c>
      <c r="F415" t="str">
        <f>Jira_RawData!F415</f>
        <v>Closed</v>
      </c>
      <c r="G415" s="4">
        <f>Jira_RawData!K415</f>
        <v>44188.487500000003</v>
      </c>
      <c r="H415" s="4">
        <f>Jira_RawData!G415</f>
        <v>44300.477083333331</v>
      </c>
      <c r="I415" s="10" t="str">
        <f>IF(Jira_RawData!H415=0,"blank",Jira_RawData!H415)</f>
        <v>Moderate</v>
      </c>
      <c r="J415" t="str">
        <f>Jira_RawData!I415</f>
        <v>High</v>
      </c>
      <c r="K415" t="str">
        <f>Jira_RawData!M415</f>
        <v>QA</v>
      </c>
      <c r="L415" t="str">
        <f>IF(Jira_RawData!N415=0,"blank",Jira_RawData!N415)</f>
        <v>Network Issue</v>
      </c>
      <c r="M415" t="str">
        <f>IF(Jira_RawData!R415=0,"blank",Jira_RawData!R415)</f>
        <v>blank</v>
      </c>
      <c r="N415" t="str">
        <f>IF(ISNA(VLOOKUP(B415,Comments!B:E,2,FALSE)),"",VLOOKUP(B415,Comments!B:E,2,FALSE))</f>
        <v/>
      </c>
      <c r="O415" t="str">
        <f>IF(ISNA(VLOOKUP(B415,Comments!B:E,3,FALSE)),"",VLOOKUP(B415,Comments!B:E,3,FALSE))</f>
        <v/>
      </c>
      <c r="P415" t="str">
        <f t="shared" ca="1" si="13"/>
        <v>GT 62 days</v>
      </c>
      <c r="Q415" t="str">
        <f t="shared" si="14"/>
        <v>Membership</v>
      </c>
      <c r="R415" t="str">
        <f>IF(ISNA(VLOOKUP(B415,Comments!B:E,4,FALSE)),"",VLOOKUP(B415,Comments!B:E,4,FALSE))</f>
        <v/>
      </c>
    </row>
    <row r="416" spans="1:18" x14ac:dyDescent="0.25">
      <c r="A416" t="str">
        <f>Jira_RawData!A416</f>
        <v>Bug</v>
      </c>
      <c r="B416" t="str">
        <f>Jira_RawData!B416</f>
        <v>MEM-16212</v>
      </c>
      <c r="C416" t="str">
        <f>Jira_RawData!C416</f>
        <v>The system didn't display a pop-up message when user add/update SM or AA officers where members are already officers in AA or SM</v>
      </c>
      <c r="D416" t="str">
        <f>Jira_RawData!D416</f>
        <v>soumya.akkimardi</v>
      </c>
      <c r="E416" t="str">
        <f>Jira_RawData!E416</f>
        <v>soumya.akkimardi</v>
      </c>
      <c r="F416" t="str">
        <f>Jira_RawData!F416</f>
        <v>Closed</v>
      </c>
      <c r="G416" s="4">
        <f>Jira_RawData!K416</f>
        <v>44187.65347222222</v>
      </c>
      <c r="H416" s="4">
        <f>Jira_RawData!G416</f>
        <v>44208.840277777781</v>
      </c>
      <c r="I416" s="10" t="str">
        <f>IF(Jira_RawData!H416=0,"blank",Jira_RawData!H416)</f>
        <v>Major</v>
      </c>
      <c r="J416" t="str">
        <f>Jira_RawData!I416</f>
        <v>High</v>
      </c>
      <c r="K416" t="str">
        <f>Jira_RawData!M416</f>
        <v>QA</v>
      </c>
      <c r="L416" t="str">
        <f>IF(Jira_RawData!N416=0,"blank",Jira_RawData!N416)</f>
        <v>Application Code Issue</v>
      </c>
      <c r="M416" t="str">
        <f>IF(Jira_RawData!R416=0,"blank",Jira_RawData!R416)</f>
        <v>React code issue</v>
      </c>
      <c r="N416" t="str">
        <f>IF(ISNA(VLOOKUP(B416,Comments!B:E,2,FALSE)),"",VLOOKUP(B416,Comments!B:E,2,FALSE))</f>
        <v/>
      </c>
      <c r="O416" t="str">
        <f>IF(ISNA(VLOOKUP(B416,Comments!B:E,3,FALSE)),"",VLOOKUP(B416,Comments!B:E,3,FALSE))</f>
        <v/>
      </c>
      <c r="P416" t="str">
        <f t="shared" ca="1" si="13"/>
        <v>GT 62 days</v>
      </c>
      <c r="Q416" t="str">
        <f t="shared" si="14"/>
        <v>Membership</v>
      </c>
      <c r="R416" t="str">
        <f>IF(ISNA(VLOOKUP(B416,Comments!B:E,4,FALSE)),"",VLOOKUP(B416,Comments!B:E,4,FALSE))</f>
        <v/>
      </c>
    </row>
    <row r="417" spans="1:18" x14ac:dyDescent="0.25">
      <c r="A417" t="str">
        <f>Jira_RawData!A417</f>
        <v>Bug</v>
      </c>
      <c r="B417" t="str">
        <f>Jira_RawData!B417</f>
        <v>MEM-16207</v>
      </c>
      <c r="C417" t="str">
        <f>Jira_RawData!C417</f>
        <v>Accessibility Testing: No labels for form control elements in submit minutes &amp; agendas page.</v>
      </c>
      <c r="D417" t="str">
        <f>Jira_RawData!D417</f>
        <v>vinay.datla</v>
      </c>
      <c r="E417" t="str">
        <f>Jira_RawData!E417</f>
        <v>vinay.datla</v>
      </c>
      <c r="F417" t="str">
        <f>Jira_RawData!F417</f>
        <v>Closed</v>
      </c>
      <c r="G417" s="4">
        <f>Jira_RawData!K417</f>
        <v>44186.796527777777</v>
      </c>
      <c r="H417" s="4">
        <f>Jira_RawData!G417</f>
        <v>44300.477083333331</v>
      </c>
      <c r="I417" s="10" t="str">
        <f>IF(Jira_RawData!H417=0,"blank",Jira_RawData!H417)</f>
        <v>Minor</v>
      </c>
      <c r="J417" t="str">
        <f>Jira_RawData!I417</f>
        <v>Low</v>
      </c>
      <c r="K417" t="str">
        <f>Jira_RawData!M417</f>
        <v>QA</v>
      </c>
      <c r="L417" t="str">
        <f>IF(Jira_RawData!N417=0,"blank",Jira_RawData!N417)</f>
        <v>Application Code Issue</v>
      </c>
      <c r="M417" t="str">
        <f>IF(Jira_RawData!R417=0,"blank",Jira_RawData!R417)</f>
        <v>Label Requirement was missing</v>
      </c>
      <c r="N417" t="str">
        <f>IF(ISNA(VLOOKUP(B417,Comments!B:E,2,FALSE)),"",VLOOKUP(B417,Comments!B:E,2,FALSE))</f>
        <v/>
      </c>
      <c r="O417" t="str">
        <f>IF(ISNA(VLOOKUP(B417,Comments!B:E,3,FALSE)),"",VLOOKUP(B417,Comments!B:E,3,FALSE))</f>
        <v/>
      </c>
      <c r="P417" t="str">
        <f t="shared" ca="1" si="13"/>
        <v>GT 62 days</v>
      </c>
      <c r="Q417" t="str">
        <f t="shared" si="14"/>
        <v>Membership</v>
      </c>
      <c r="R417" t="str">
        <f>IF(ISNA(VLOOKUP(B417,Comments!B:E,4,FALSE)),"",VLOOKUP(B417,Comments!B:E,4,FALSE))</f>
        <v/>
      </c>
    </row>
    <row r="418" spans="1:18" x14ac:dyDescent="0.25">
      <c r="A418" t="str">
        <f>Jira_RawData!A418</f>
        <v>Bug</v>
      </c>
      <c r="B418" t="str">
        <f>Jira_RawData!B418</f>
        <v>MEM-16200</v>
      </c>
      <c r="C418" t="str">
        <f>Jira_RawData!C418</f>
        <v>Issues in Membership Kafka Queue - queueing.ecommerce.memorder.create</v>
      </c>
      <c r="D418" t="str">
        <f>Jira_RawData!D418</f>
        <v>Pabitra Samal</v>
      </c>
      <c r="E418" t="str">
        <f>Jira_RawData!E418</f>
        <v>Pabitra Samal</v>
      </c>
      <c r="F418" t="str">
        <f>Jira_RawData!F418</f>
        <v>Closed</v>
      </c>
      <c r="G418" s="4">
        <f>Jira_RawData!K418</f>
        <v>44186.722916666666</v>
      </c>
      <c r="H418" s="4">
        <f>Jira_RawData!G418</f>
        <v>44312.493055555555</v>
      </c>
      <c r="I418" s="10" t="str">
        <f>IF(Jira_RawData!H418=0,"blank",Jira_RawData!H418)</f>
        <v>Major</v>
      </c>
      <c r="J418" t="str">
        <f>Jira_RawData!I418</f>
        <v>High</v>
      </c>
      <c r="K418" t="str">
        <f>Jira_RawData!M418</f>
        <v>QA</v>
      </c>
      <c r="L418" t="str">
        <f>IF(Jira_RawData!N418=0,"blank",Jira_RawData!N418)</f>
        <v>Unclear/Incorrect Requirements/Design</v>
      </c>
      <c r="M418" t="str">
        <f>IF(Jira_RawData!R418=0,"blank",Jira_RawData!R418)</f>
        <v>Other Application Dependencies Issues -[Fixed by CORE MULE Team]</v>
      </c>
      <c r="N418" t="str">
        <f>IF(ISNA(VLOOKUP(B418,Comments!B:E,2,FALSE)),"",VLOOKUP(B418,Comments!B:E,2,FALSE))</f>
        <v/>
      </c>
      <c r="O418" t="str">
        <f>IF(ISNA(VLOOKUP(B418,Comments!B:E,3,FALSE)),"",VLOOKUP(B418,Comments!B:E,3,FALSE))</f>
        <v/>
      </c>
      <c r="P418" t="str">
        <f t="shared" ca="1" si="13"/>
        <v>GT 62 days</v>
      </c>
      <c r="Q418" t="str">
        <f t="shared" si="14"/>
        <v>Membership</v>
      </c>
      <c r="R418" t="str">
        <f>IF(ISNA(VLOOKUP(B418,Comments!B:E,4,FALSE)),"",VLOOKUP(B418,Comments!B:E,4,FALSE))</f>
        <v/>
      </c>
    </row>
    <row r="419" spans="1:18" x14ac:dyDescent="0.25">
      <c r="A419" t="str">
        <f>Jira_RawData!A419</f>
        <v>Bug</v>
      </c>
      <c r="B419" t="str">
        <f>Jira_RawData!B419</f>
        <v>MEM-16199</v>
      </c>
      <c r="C419" t="str">
        <f>Jira_RawData!C419</f>
        <v xml:space="preserve">The Order Date Field in Manual Order Page is not displaying the current data as default </v>
      </c>
      <c r="D419" t="str">
        <f>Jira_RawData!D419</f>
        <v>Pabitra Samal</v>
      </c>
      <c r="E419" t="str">
        <f>Jira_RawData!E419</f>
        <v>Pabitra Samal</v>
      </c>
      <c r="F419" t="str">
        <f>Jira_RawData!F419</f>
        <v>Closed</v>
      </c>
      <c r="G419" s="4">
        <f>Jira_RawData!K419</f>
        <v>44186.711805555555</v>
      </c>
      <c r="H419" s="4">
        <f>Jira_RawData!G419</f>
        <v>44208.840277777781</v>
      </c>
      <c r="I419" s="10" t="str">
        <f>IF(Jira_RawData!H419=0,"blank",Jira_RawData!H419)</f>
        <v>Minor</v>
      </c>
      <c r="J419" t="str">
        <f>Jira_RawData!I419</f>
        <v>Low</v>
      </c>
      <c r="K419" t="str">
        <f>Jira_RawData!M419</f>
        <v>QA</v>
      </c>
      <c r="L419" t="str">
        <f>IF(Jira_RawData!N419=0,"blank",Jira_RawData!N419)</f>
        <v>Application Code Issue</v>
      </c>
      <c r="M419" t="str">
        <f>IF(Jira_RawData!R419=0,"blank",Jira_RawData!R419)</f>
        <v>Condition broken on UI.</v>
      </c>
      <c r="N419" t="str">
        <f>IF(ISNA(VLOOKUP(B419,Comments!B:E,2,FALSE)),"",VLOOKUP(B419,Comments!B:E,2,FALSE))</f>
        <v/>
      </c>
      <c r="O419" t="str">
        <f>IF(ISNA(VLOOKUP(B419,Comments!B:E,3,FALSE)),"",VLOOKUP(B419,Comments!B:E,3,FALSE))</f>
        <v/>
      </c>
      <c r="P419" t="str">
        <f t="shared" ca="1" si="13"/>
        <v>GT 62 days</v>
      </c>
      <c r="Q419" t="str">
        <f t="shared" si="14"/>
        <v>Membership</v>
      </c>
      <c r="R419" t="str">
        <f>IF(ISNA(VLOOKUP(B419,Comments!B:E,4,FALSE)),"",VLOOKUP(B419,Comments!B:E,4,FALSE))</f>
        <v/>
      </c>
    </row>
    <row r="420" spans="1:18" x14ac:dyDescent="0.25">
      <c r="A420" t="str">
        <f>Jira_RawData!A420</f>
        <v>Bug</v>
      </c>
      <c r="B420" t="str">
        <f>Jira_RawData!B420</f>
        <v>MEM-16140</v>
      </c>
      <c r="C420" t="str">
        <f>Jira_RawData!C420</f>
        <v>Member App - My Committees- Ballots &amp; Work Items- Launch Admin Collaboration Area- Account Selection Screen(Specbuilder) is displayed</v>
      </c>
      <c r="D420" t="str">
        <f>Jira_RawData!D420</f>
        <v>vinay.datla</v>
      </c>
      <c r="E420" t="str">
        <f>Jira_RawData!E420</f>
        <v>vinay.datla</v>
      </c>
      <c r="F420" t="str">
        <f>Jira_RawData!F420</f>
        <v>Closed</v>
      </c>
      <c r="G420" s="4">
        <f>Jira_RawData!K420</f>
        <v>44182.667361111111</v>
      </c>
      <c r="H420" s="4">
        <f>Jira_RawData!G420</f>
        <v>44188.776388888888</v>
      </c>
      <c r="I420" s="10" t="str">
        <f>IF(Jira_RawData!H420=0,"blank",Jira_RawData!H420)</f>
        <v>Moderate</v>
      </c>
      <c r="J420" t="str">
        <f>Jira_RawData!I420</f>
        <v>Medium</v>
      </c>
      <c r="K420" t="str">
        <f>Jira_RawData!M420</f>
        <v>QA</v>
      </c>
      <c r="L420" t="str">
        <f>IF(Jira_RawData!N420=0,"blank",Jira_RawData!N420)</f>
        <v>Application Code Issue</v>
      </c>
      <c r="M420" t="str">
        <f>IF(Jira_RawData!R420=0,"blank",Jira_RawData!R420)</f>
        <v>blank</v>
      </c>
      <c r="N420" t="str">
        <f>IF(ISNA(VLOOKUP(B420,Comments!B:E,2,FALSE)),"",VLOOKUP(B420,Comments!B:E,2,FALSE))</f>
        <v/>
      </c>
      <c r="O420" t="str">
        <f>IF(ISNA(VLOOKUP(B420,Comments!B:E,3,FALSE)),"",VLOOKUP(B420,Comments!B:E,3,FALSE))</f>
        <v/>
      </c>
      <c r="P420" t="str">
        <f t="shared" ca="1" si="13"/>
        <v>GT 62 days</v>
      </c>
      <c r="Q420" t="str">
        <f t="shared" si="14"/>
        <v>Membership</v>
      </c>
      <c r="R420" t="str">
        <f>IF(ISNA(VLOOKUP(B420,Comments!B:E,4,FALSE)),"",VLOOKUP(B420,Comments!B:E,4,FALSE))</f>
        <v/>
      </c>
    </row>
    <row r="421" spans="1:18" x14ac:dyDescent="0.25">
      <c r="A421" t="str">
        <f>Jira_RawData!A421</f>
        <v>Bug</v>
      </c>
      <c r="B421" t="str">
        <f>Jira_RawData!B421</f>
        <v>MEM-16071</v>
      </c>
      <c r="C421" t="str">
        <f>Jira_RawData!C421</f>
        <v>Regression:Create My Agenda page is not working.</v>
      </c>
      <c r="D421" t="str">
        <f>Jira_RawData!D421</f>
        <v>Sai Kumar Kodipetla</v>
      </c>
      <c r="E421" t="str">
        <f>Jira_RawData!E421</f>
        <v>Sai Kumar Kodipetla</v>
      </c>
      <c r="F421" t="str">
        <f>Jira_RawData!F421</f>
        <v>Closed</v>
      </c>
      <c r="G421" s="4">
        <f>Jira_RawData!K421</f>
        <v>44180.882638888892</v>
      </c>
      <c r="H421" s="4">
        <f>Jira_RawData!G421</f>
        <v>44300.477083333331</v>
      </c>
      <c r="I421" s="10" t="str">
        <f>IF(Jira_RawData!H421=0,"blank",Jira_RawData!H421)</f>
        <v>Moderate</v>
      </c>
      <c r="J421" t="str">
        <f>Jira_RawData!I421</f>
        <v>High</v>
      </c>
      <c r="K421" t="str">
        <f>Jira_RawData!M421</f>
        <v>QA</v>
      </c>
      <c r="L421" t="str">
        <f>IF(Jira_RawData!N421=0,"blank",Jira_RawData!N421)</f>
        <v>Application Code Issue</v>
      </c>
      <c r="M421" t="str">
        <f>IF(Jira_RawData!R421=0,"blank",Jira_RawData!R421)</f>
        <v>blank</v>
      </c>
      <c r="N421" t="str">
        <f>IF(ISNA(VLOOKUP(B421,Comments!B:E,2,FALSE)),"",VLOOKUP(B421,Comments!B:E,2,FALSE))</f>
        <v/>
      </c>
      <c r="O421" t="str">
        <f>IF(ISNA(VLOOKUP(B421,Comments!B:E,3,FALSE)),"",VLOOKUP(B421,Comments!B:E,3,FALSE))</f>
        <v/>
      </c>
      <c r="P421" t="str">
        <f t="shared" ca="1" si="13"/>
        <v>GT 62 days</v>
      </c>
      <c r="Q421" t="str">
        <f t="shared" si="14"/>
        <v>Membership</v>
      </c>
      <c r="R421" t="str">
        <f>IF(ISNA(VLOOKUP(B421,Comments!B:E,4,FALSE)),"",VLOOKUP(B421,Comments!B:E,4,FALSE))</f>
        <v/>
      </c>
    </row>
    <row r="422" spans="1:18" x14ac:dyDescent="0.25">
      <c r="A422" t="str">
        <f>Jira_RawData!A422</f>
        <v>Bug</v>
      </c>
      <c r="B422" t="str">
        <f>Jira_RawData!B422</f>
        <v>MEM-16054</v>
      </c>
      <c r="C422" t="str">
        <f>Jira_RawData!C422</f>
        <v>Roster Maintenance - Unable to access roster app, the roster screen is buffering and the member got logged out from application</v>
      </c>
      <c r="D422" t="str">
        <f>Jira_RawData!D422</f>
        <v>soumya.akkimardi</v>
      </c>
      <c r="E422" t="str">
        <f>Jira_RawData!E422</f>
        <v>soumya.akkimardi</v>
      </c>
      <c r="F422" t="str">
        <f>Jira_RawData!F422</f>
        <v>Closed</v>
      </c>
      <c r="G422" s="4">
        <f>Jira_RawData!K422</f>
        <v>44180.560416666667</v>
      </c>
      <c r="H422" s="4">
        <f>Jira_RawData!G422</f>
        <v>44245.518750000003</v>
      </c>
      <c r="I422" s="10" t="str">
        <f>IF(Jira_RawData!H422=0,"blank",Jira_RawData!H422)</f>
        <v>Showstopper</v>
      </c>
      <c r="J422" t="str">
        <f>Jira_RawData!I422</f>
        <v>High</v>
      </c>
      <c r="K422" t="str">
        <f>Jira_RawData!M422</f>
        <v>QA</v>
      </c>
      <c r="L422" t="str">
        <f>IF(Jira_RawData!N422=0,"blank",Jira_RawData!N422)</f>
        <v>Application Code Issue</v>
      </c>
      <c r="M422" t="str">
        <f>IF(Jira_RawData!R422=0,"blank",Jira_RawData!R422)</f>
        <v>Cookies was renamed, but one was missed</v>
      </c>
      <c r="N422" t="str">
        <f>IF(ISNA(VLOOKUP(B422,Comments!B:E,2,FALSE)),"",VLOOKUP(B422,Comments!B:E,2,FALSE))</f>
        <v/>
      </c>
      <c r="O422" t="str">
        <f>IF(ISNA(VLOOKUP(B422,Comments!B:E,3,FALSE)),"",VLOOKUP(B422,Comments!B:E,3,FALSE))</f>
        <v/>
      </c>
      <c r="P422" t="str">
        <f t="shared" ca="1" si="13"/>
        <v>GT 62 days</v>
      </c>
      <c r="Q422" t="str">
        <f t="shared" si="14"/>
        <v>Membership</v>
      </c>
      <c r="R422" t="str">
        <f>IF(ISNA(VLOOKUP(B422,Comments!B:E,4,FALSE)),"",VLOOKUP(B422,Comments!B:E,4,FALSE))</f>
        <v/>
      </c>
    </row>
    <row r="423" spans="1:18" x14ac:dyDescent="0.25">
      <c r="A423" t="str">
        <f>Jira_RawData!A423</f>
        <v>Bug</v>
      </c>
      <c r="B423" t="str">
        <f>Jira_RawData!B423</f>
        <v>MEM-16001</v>
      </c>
      <c r="C423" t="str">
        <f>Jira_RawData!C423</f>
        <v>Recent Activity - 403 Response code is observed during Performance Execution with 50 Users</v>
      </c>
      <c r="D423" t="str">
        <f>Jira_RawData!D423</f>
        <v>Prabhakar Mishra</v>
      </c>
      <c r="E423" t="str">
        <f>Jira_RawData!E423</f>
        <v>Sreevatsava</v>
      </c>
      <c r="F423" t="str">
        <f>Jira_RawData!F423</f>
        <v>Closed</v>
      </c>
      <c r="G423" s="4">
        <f>Jira_RawData!K423</f>
        <v>44176.702777777777</v>
      </c>
      <c r="H423" s="4">
        <f>Jira_RawData!G423</f>
        <v>44228.523611111108</v>
      </c>
      <c r="I423" s="10" t="str">
        <f>IF(Jira_RawData!H423=0,"blank",Jira_RawData!H423)</f>
        <v>blank</v>
      </c>
      <c r="J423" t="str">
        <f>Jira_RawData!I423</f>
        <v>Medium</v>
      </c>
      <c r="K423" t="str">
        <f>Jira_RawData!M423</f>
        <v>QA</v>
      </c>
      <c r="L423" t="str">
        <f>IF(Jira_RawData!N423=0,"blank",Jira_RawData!N423)</f>
        <v>Application Code Issue</v>
      </c>
      <c r="M423" t="str">
        <f>IF(Jira_RawData!R423=0,"blank",Jira_RawData!R423)</f>
        <v>blank</v>
      </c>
      <c r="N423" t="str">
        <f>IF(ISNA(VLOOKUP(B423,Comments!B:E,2,FALSE)),"",VLOOKUP(B423,Comments!B:E,2,FALSE))</f>
        <v/>
      </c>
      <c r="O423" t="str">
        <f>IF(ISNA(VLOOKUP(B423,Comments!B:E,3,FALSE)),"",VLOOKUP(B423,Comments!B:E,3,FALSE))</f>
        <v/>
      </c>
      <c r="P423" t="str">
        <f t="shared" ca="1" si="13"/>
        <v>GT 62 days</v>
      </c>
      <c r="Q423" t="str">
        <f t="shared" si="14"/>
        <v>Membership</v>
      </c>
      <c r="R423" t="str">
        <f>IF(ISNA(VLOOKUP(B423,Comments!B:E,4,FALSE)),"",VLOOKUP(B423,Comments!B:E,4,FALSE))</f>
        <v/>
      </c>
    </row>
    <row r="424" spans="1:18" x14ac:dyDescent="0.25">
      <c r="A424" t="str">
        <f>Jira_RawData!A424</f>
        <v>Bug</v>
      </c>
      <c r="B424" t="str">
        <f>Jira_RawData!B424</f>
        <v>MEM-15868</v>
      </c>
      <c r="C424" t="str">
        <f>Jira_RawData!C424</f>
        <v xml:space="preserve">Roster Maintenance - Mobile Screen - In the 'Meeting Attendance List' section the meeting date calendar is not displayed completely </v>
      </c>
      <c r="D424" t="str">
        <f>Jira_RawData!D424</f>
        <v>soumya.akkimardi</v>
      </c>
      <c r="E424" t="str">
        <f>Jira_RawData!E424</f>
        <v>soumya.akkimardi</v>
      </c>
      <c r="F424" t="str">
        <f>Jira_RawData!F424</f>
        <v>Closed</v>
      </c>
      <c r="G424" s="4">
        <f>Jira_RawData!K424</f>
        <v>44173.853472222225</v>
      </c>
      <c r="H424" s="4">
        <f>Jira_RawData!G424</f>
        <v>44175.419444444444</v>
      </c>
      <c r="I424" s="10" t="str">
        <f>IF(Jira_RawData!H424=0,"blank",Jira_RawData!H424)</f>
        <v>Minor</v>
      </c>
      <c r="J424" t="str">
        <f>Jira_RawData!I424</f>
        <v>Medium</v>
      </c>
      <c r="K424" t="str">
        <f>Jira_RawData!M424</f>
        <v>QA</v>
      </c>
      <c r="L424" t="str">
        <f>IF(Jira_RawData!N424=0,"blank",Jira_RawData!N424)</f>
        <v>Application Code Issue</v>
      </c>
      <c r="M424" t="str">
        <f>IF(Jira_RawData!R424=0,"blank",Jira_RawData!R424)</f>
        <v>Calendar has been fixed to middle of the screen.</v>
      </c>
      <c r="N424" t="str">
        <f>IF(ISNA(VLOOKUP(B424,Comments!B:E,2,FALSE)),"",VLOOKUP(B424,Comments!B:E,2,FALSE))</f>
        <v/>
      </c>
      <c r="O424" t="str">
        <f>IF(ISNA(VLOOKUP(B424,Comments!B:E,3,FALSE)),"",VLOOKUP(B424,Comments!B:E,3,FALSE))</f>
        <v/>
      </c>
      <c r="P424" t="str">
        <f t="shared" ca="1" si="13"/>
        <v>GT 62 days</v>
      </c>
      <c r="Q424" t="str">
        <f t="shared" si="14"/>
        <v>Membership</v>
      </c>
      <c r="R424" t="str">
        <f>IF(ISNA(VLOOKUP(B424,Comments!B:E,4,FALSE)),"",VLOOKUP(B424,Comments!B:E,4,FALSE))</f>
        <v/>
      </c>
    </row>
    <row r="425" spans="1:18" x14ac:dyDescent="0.25">
      <c r="A425" t="str">
        <f>Jira_RawData!A425</f>
        <v>Bug</v>
      </c>
      <c r="B425" t="str">
        <f>Jira_RawData!B425</f>
        <v>MEM-15867</v>
      </c>
      <c r="C425" t="str">
        <f>Jira_RawData!C425</f>
        <v>Roster Maintenance - Mobile Screen - The 'Sort By' text field is displayed blank</v>
      </c>
      <c r="D425" t="str">
        <f>Jira_RawData!D425</f>
        <v>soumya.akkimardi</v>
      </c>
      <c r="E425" t="str">
        <f>Jira_RawData!E425</f>
        <v>soumya.akkimardi</v>
      </c>
      <c r="F425" t="str">
        <f>Jira_RawData!F425</f>
        <v>Closed</v>
      </c>
      <c r="G425" s="4">
        <f>Jira_RawData!K425</f>
        <v>44173.841666666667</v>
      </c>
      <c r="H425" s="4">
        <f>Jira_RawData!G425</f>
        <v>44175.418749999997</v>
      </c>
      <c r="I425" s="10" t="str">
        <f>IF(Jira_RawData!H425=0,"blank",Jira_RawData!H425)</f>
        <v>Minor</v>
      </c>
      <c r="J425" t="str">
        <f>Jira_RawData!I425</f>
        <v>Low</v>
      </c>
      <c r="K425" t="str">
        <f>Jira_RawData!M425</f>
        <v>QA</v>
      </c>
      <c r="L425" t="str">
        <f>IF(Jira_RawData!N425=0,"blank",Jira_RawData!N425)</f>
        <v>Application Code Issue</v>
      </c>
      <c r="M425" t="str">
        <f>IF(Jira_RawData!R425=0,"blank",Jira_RawData!R425)</f>
        <v>Code issue</v>
      </c>
      <c r="N425" t="str">
        <f>IF(ISNA(VLOOKUP(B425,Comments!B:E,2,FALSE)),"",VLOOKUP(B425,Comments!B:E,2,FALSE))</f>
        <v/>
      </c>
      <c r="O425" t="str">
        <f>IF(ISNA(VLOOKUP(B425,Comments!B:E,3,FALSE)),"",VLOOKUP(B425,Comments!B:E,3,FALSE))</f>
        <v/>
      </c>
      <c r="P425" t="str">
        <f t="shared" ca="1" si="13"/>
        <v>GT 62 days</v>
      </c>
      <c r="Q425" t="str">
        <f t="shared" si="14"/>
        <v>Membership</v>
      </c>
      <c r="R425" t="str">
        <f>IF(ISNA(VLOOKUP(B425,Comments!B:E,4,FALSE)),"",VLOOKUP(B425,Comments!B:E,4,FALSE))</f>
        <v/>
      </c>
    </row>
    <row r="426" spans="1:18" x14ac:dyDescent="0.25">
      <c r="A426" t="str">
        <f>Jira_RawData!A426</f>
        <v>Bug</v>
      </c>
      <c r="B426" t="str">
        <f>Jira_RawData!B426</f>
        <v>MEM-15864</v>
      </c>
      <c r="C426" t="str">
        <f>Jira_RawData!C426</f>
        <v>Roster Maintenance - Mobile Screen - In the 'Galaxy Fold' responsive screen the roster maintenance details are not aligned properly</v>
      </c>
      <c r="D426" t="str">
        <f>Jira_RawData!D426</f>
        <v>soumya.akkimardi</v>
      </c>
      <c r="E426" t="str">
        <f>Jira_RawData!E426</f>
        <v>soumya.akkimardi</v>
      </c>
      <c r="F426" t="str">
        <f>Jira_RawData!F426</f>
        <v>Closed</v>
      </c>
      <c r="G426" s="4">
        <f>Jira_RawData!K426</f>
        <v>44173.745833333334</v>
      </c>
      <c r="H426" s="4">
        <f>Jira_RawData!G426</f>
        <v>44208.840277777781</v>
      </c>
      <c r="I426" s="10" t="str">
        <f>IF(Jira_RawData!H426=0,"blank",Jira_RawData!H426)</f>
        <v>Moderate</v>
      </c>
      <c r="J426" t="str">
        <f>Jira_RawData!I426</f>
        <v>Medium</v>
      </c>
      <c r="K426" t="str">
        <f>Jira_RawData!M426</f>
        <v>QA</v>
      </c>
      <c r="L426" t="str">
        <f>IF(Jira_RawData!N426=0,"blank",Jira_RawData!N426)</f>
        <v>Unclear/Incorrect Requirements/Design</v>
      </c>
      <c r="M426" t="str">
        <f>IF(Jira_RawData!R426=0,"blank",Jira_RawData!R426)</f>
        <v>Galaxy Fold is not in scope.</v>
      </c>
      <c r="N426" t="str">
        <f>IF(ISNA(VLOOKUP(B426,Comments!B:E,2,FALSE)),"",VLOOKUP(B426,Comments!B:E,2,FALSE))</f>
        <v/>
      </c>
      <c r="O426" t="str">
        <f>IF(ISNA(VLOOKUP(B426,Comments!B:E,3,FALSE)),"",VLOOKUP(B426,Comments!B:E,3,FALSE))</f>
        <v/>
      </c>
      <c r="P426" t="str">
        <f t="shared" ca="1" si="13"/>
        <v>GT 62 days</v>
      </c>
      <c r="Q426" t="str">
        <f t="shared" si="14"/>
        <v>Membership</v>
      </c>
      <c r="R426" t="str">
        <f>IF(ISNA(VLOOKUP(B426,Comments!B:E,4,FALSE)),"",VLOOKUP(B426,Comments!B:E,4,FALSE))</f>
        <v/>
      </c>
    </row>
    <row r="427" spans="1:18" x14ac:dyDescent="0.25">
      <c r="A427" t="str">
        <f>Jira_RawData!A427</f>
        <v>Bug</v>
      </c>
      <c r="B427" t="str">
        <f>Jira_RawData!B427</f>
        <v>MEM-15863</v>
      </c>
      <c r="C427" t="str">
        <f>Jira_RawData!C427</f>
        <v xml:space="preserve">Roster Maintenance - Mobile Screen - 'Roster Maintenance' label is missing </v>
      </c>
      <c r="D427" t="str">
        <f>Jira_RawData!D427</f>
        <v>soumya.akkimardi</v>
      </c>
      <c r="E427" t="str">
        <f>Jira_RawData!E427</f>
        <v>soumya.akkimardi</v>
      </c>
      <c r="F427" t="str">
        <f>Jira_RawData!F427</f>
        <v>Closed</v>
      </c>
      <c r="G427" s="4">
        <f>Jira_RawData!K427</f>
        <v>44173.741666666669</v>
      </c>
      <c r="H427" s="4">
        <f>Jira_RawData!G427</f>
        <v>44175.419444444444</v>
      </c>
      <c r="I427" s="10" t="str">
        <f>IF(Jira_RawData!H427=0,"blank",Jira_RawData!H427)</f>
        <v>Minor</v>
      </c>
      <c r="J427" t="str">
        <f>Jira_RawData!I427</f>
        <v>Low</v>
      </c>
      <c r="K427" t="str">
        <f>Jira_RawData!M427</f>
        <v>QA</v>
      </c>
      <c r="L427" t="str">
        <f>IF(Jira_RawData!N427=0,"blank",Jira_RawData!N427)</f>
        <v>Application Code Issue</v>
      </c>
      <c r="M427" t="str">
        <f>IF(Jira_RawData!R427=0,"blank",Jira_RawData!R427)</f>
        <v>html code issue</v>
      </c>
      <c r="N427" t="str">
        <f>IF(ISNA(VLOOKUP(B427,Comments!B:E,2,FALSE)),"",VLOOKUP(B427,Comments!B:E,2,FALSE))</f>
        <v/>
      </c>
      <c r="O427" t="str">
        <f>IF(ISNA(VLOOKUP(B427,Comments!B:E,3,FALSE)),"",VLOOKUP(B427,Comments!B:E,3,FALSE))</f>
        <v/>
      </c>
      <c r="P427" t="str">
        <f t="shared" ca="1" si="13"/>
        <v>GT 62 days</v>
      </c>
      <c r="Q427" t="str">
        <f t="shared" si="14"/>
        <v>Membership</v>
      </c>
      <c r="R427" t="str">
        <f>IF(ISNA(VLOOKUP(B427,Comments!B:E,4,FALSE)),"",VLOOKUP(B427,Comments!B:E,4,FALSE))</f>
        <v/>
      </c>
    </row>
    <row r="428" spans="1:18" x14ac:dyDescent="0.25">
      <c r="A428" t="str">
        <f>Jira_RawData!A428</f>
        <v>Bug</v>
      </c>
      <c r="B428" t="str">
        <f>Jira_RawData!B428</f>
        <v>MEM-15862</v>
      </c>
      <c r="C428" t="str">
        <f>Jira_RawData!C428</f>
        <v xml:space="preserve">Roster Maintenance - Mobile Screen - In the header menu the 'Contact' and 'Cart' menus are not displayed </v>
      </c>
      <c r="D428" t="str">
        <f>Jira_RawData!D428</f>
        <v>soumya.akkimardi</v>
      </c>
      <c r="E428" t="str">
        <f>Jira_RawData!E428</f>
        <v>soumya.akkimardi</v>
      </c>
      <c r="F428" t="str">
        <f>Jira_RawData!F428</f>
        <v>Closed</v>
      </c>
      <c r="G428" s="4">
        <f>Jira_RawData!K428</f>
        <v>44173.737500000003</v>
      </c>
      <c r="H428" s="4">
        <f>Jira_RawData!G428</f>
        <v>44175.419444444444</v>
      </c>
      <c r="I428" s="10" t="str">
        <f>IF(Jira_RawData!H428=0,"blank",Jira_RawData!H428)</f>
        <v>Moderate</v>
      </c>
      <c r="J428" t="str">
        <f>Jira_RawData!I428</f>
        <v>Medium</v>
      </c>
      <c r="K428" t="str">
        <f>Jira_RawData!M428</f>
        <v>QA</v>
      </c>
      <c r="L428" t="str">
        <f>IF(Jira_RawData!N428=0,"blank",Jira_RawData!N428)</f>
        <v>Application Code Issue</v>
      </c>
      <c r="M428" t="str">
        <f>IF(Jira_RawData!R428=0,"blank",Jira_RawData!R428)</f>
        <v>Code issue</v>
      </c>
      <c r="N428" t="str">
        <f>IF(ISNA(VLOOKUP(B428,Comments!B:E,2,FALSE)),"",VLOOKUP(B428,Comments!B:E,2,FALSE))</f>
        <v/>
      </c>
      <c r="O428" t="str">
        <f>IF(ISNA(VLOOKUP(B428,Comments!B:E,3,FALSE)),"",VLOOKUP(B428,Comments!B:E,3,FALSE))</f>
        <v/>
      </c>
      <c r="P428" t="str">
        <f t="shared" ca="1" si="13"/>
        <v>GT 62 days</v>
      </c>
      <c r="Q428" t="str">
        <f t="shared" si="14"/>
        <v>Membership</v>
      </c>
      <c r="R428" t="str">
        <f>IF(ISNA(VLOOKUP(B428,Comments!B:E,4,FALSE)),"",VLOOKUP(B428,Comments!B:E,4,FALSE))</f>
        <v/>
      </c>
    </row>
    <row r="429" spans="1:18" x14ac:dyDescent="0.25">
      <c r="A429" t="str">
        <f>Jira_RawData!A429</f>
        <v>Bug</v>
      </c>
      <c r="B429" t="str">
        <f>Jira_RawData!B429</f>
        <v>MEM-15861</v>
      </c>
      <c r="C429" t="str">
        <f>Jira_RawData!C429</f>
        <v>Roster Maintenance - Mobile Screen - The hint text displayed in the site search text box is incorrect</v>
      </c>
      <c r="D429" t="str">
        <f>Jira_RawData!D429</f>
        <v>soumya.akkimardi</v>
      </c>
      <c r="E429" t="str">
        <f>Jira_RawData!E429</f>
        <v>soumya.akkimardi</v>
      </c>
      <c r="F429" t="str">
        <f>Jira_RawData!F429</f>
        <v>Closed</v>
      </c>
      <c r="G429" s="4">
        <f>Jira_RawData!K429</f>
        <v>44173.722916666666</v>
      </c>
      <c r="H429" s="4">
        <f>Jira_RawData!G429</f>
        <v>44175.418749999997</v>
      </c>
      <c r="I429" s="10" t="str">
        <f>IF(Jira_RawData!H429=0,"blank",Jira_RawData!H429)</f>
        <v>Minor</v>
      </c>
      <c r="J429" t="str">
        <f>Jira_RawData!I429</f>
        <v>Low</v>
      </c>
      <c r="K429" t="str">
        <f>Jira_RawData!M429</f>
        <v>QA</v>
      </c>
      <c r="L429" t="str">
        <f>IF(Jira_RawData!N429=0,"blank",Jira_RawData!N429)</f>
        <v>Application Code Issue</v>
      </c>
      <c r="M429" t="str">
        <f>IF(Jira_RawData!R429=0,"blank",Jira_RawData!R429)</f>
        <v>Code Issue</v>
      </c>
      <c r="N429" t="str">
        <f>IF(ISNA(VLOOKUP(B429,Comments!B:E,2,FALSE)),"",VLOOKUP(B429,Comments!B:E,2,FALSE))</f>
        <v/>
      </c>
      <c r="O429" t="str">
        <f>IF(ISNA(VLOOKUP(B429,Comments!B:E,3,FALSE)),"",VLOOKUP(B429,Comments!B:E,3,FALSE))</f>
        <v/>
      </c>
      <c r="P429" t="str">
        <f t="shared" ca="1" si="13"/>
        <v>GT 62 days</v>
      </c>
      <c r="Q429" t="str">
        <f t="shared" si="14"/>
        <v>Membership</v>
      </c>
      <c r="R429" t="str">
        <f>IF(ISNA(VLOOKUP(B429,Comments!B:E,4,FALSE)),"",VLOOKUP(B429,Comments!B:E,4,FALSE))</f>
        <v/>
      </c>
    </row>
    <row r="430" spans="1:18" x14ac:dyDescent="0.25">
      <c r="A430" t="str">
        <f>Jira_RawData!A430</f>
        <v>Bug</v>
      </c>
      <c r="B430" t="str">
        <f>Jira_RawData!B430</f>
        <v>MEM-15855</v>
      </c>
      <c r="C430" t="str">
        <f>Jira_RawData!C430</f>
        <v xml:space="preserve">Roster Maintenance - Mobile Screen - The drop-down lists are displayed at the bottom of the screen and the drop-down list pop up screen size is larger than the device screen </v>
      </c>
      <c r="D430" t="str">
        <f>Jira_RawData!D430</f>
        <v>soumya.akkimardi</v>
      </c>
      <c r="E430" t="str">
        <f>Jira_RawData!E430</f>
        <v>soumya.akkimardi</v>
      </c>
      <c r="F430" t="str">
        <f>Jira_RawData!F430</f>
        <v>Closed</v>
      </c>
      <c r="G430" s="4">
        <f>Jira_RawData!K430</f>
        <v>44173.69027777778</v>
      </c>
      <c r="H430" s="4">
        <f>Jira_RawData!G430</f>
        <v>44175.419444444444</v>
      </c>
      <c r="I430" s="10" t="str">
        <f>IF(Jira_RawData!H430=0,"blank",Jira_RawData!H430)</f>
        <v>Moderate</v>
      </c>
      <c r="J430" t="str">
        <f>Jira_RawData!I430</f>
        <v>Low</v>
      </c>
      <c r="K430" t="str">
        <f>Jira_RawData!M430</f>
        <v>QA</v>
      </c>
      <c r="L430" t="str">
        <f>IF(Jira_RawData!N430=0,"blank",Jira_RawData!N430)</f>
        <v>Application Code Issue</v>
      </c>
      <c r="M430" t="str">
        <f>IF(Jira_RawData!R430=0,"blank",Jira_RawData!R430)</f>
        <v>Point 1 was code Issue but Point 2 was invalid.</v>
      </c>
      <c r="N430" t="str">
        <f>IF(ISNA(VLOOKUP(B430,Comments!B:E,2,FALSE)),"",VLOOKUP(B430,Comments!B:E,2,FALSE))</f>
        <v/>
      </c>
      <c r="O430" t="str">
        <f>IF(ISNA(VLOOKUP(B430,Comments!B:E,3,FALSE)),"",VLOOKUP(B430,Comments!B:E,3,FALSE))</f>
        <v/>
      </c>
      <c r="P430" t="str">
        <f t="shared" ca="1" si="13"/>
        <v>GT 62 days</v>
      </c>
      <c r="Q430" t="str">
        <f t="shared" si="14"/>
        <v>Membership</v>
      </c>
      <c r="R430" t="str">
        <f>IF(ISNA(VLOOKUP(B430,Comments!B:E,4,FALSE)),"",VLOOKUP(B430,Comments!B:E,4,FALSE))</f>
        <v/>
      </c>
    </row>
    <row r="431" spans="1:18" x14ac:dyDescent="0.25">
      <c r="A431" t="str">
        <f>Jira_RawData!A431</f>
        <v>Bug</v>
      </c>
      <c r="B431" t="str">
        <f>Jira_RawData!B431</f>
        <v>MEM-15836</v>
      </c>
      <c r="C431" t="str">
        <f>Jira_RawData!C431</f>
        <v xml:space="preserve">[INVALID] - Internal App- Member Management- Temporary Member Audit log is not generated when updated the personal details </v>
      </c>
      <c r="D431" t="str">
        <f>Jira_RawData!D431</f>
        <v>vinay.datla</v>
      </c>
      <c r="E431" t="str">
        <f>Jira_RawData!E431</f>
        <v>vinay.datla</v>
      </c>
      <c r="F431" t="str">
        <f>Jira_RawData!F431</f>
        <v>Closed</v>
      </c>
      <c r="G431" s="4">
        <f>Jira_RawData!K431</f>
        <v>44172.950694444444</v>
      </c>
      <c r="H431" s="4">
        <f>Jira_RawData!G431</f>
        <v>44174.625</v>
      </c>
      <c r="I431" s="10" t="str">
        <f>IF(Jira_RawData!H431=0,"blank",Jira_RawData!H431)</f>
        <v>Moderate</v>
      </c>
      <c r="J431" t="str">
        <f>Jira_RawData!I431</f>
        <v>Medium</v>
      </c>
      <c r="K431" t="str">
        <f>Jira_RawData!M431</f>
        <v>QA</v>
      </c>
      <c r="L431" t="str">
        <f>IF(Jira_RawData!N431=0,"blank",Jira_RawData!N431)</f>
        <v>Unclear/Incorrect Requirements/Design</v>
      </c>
      <c r="M431" t="str">
        <f>IF(Jira_RawData!R431=0,"blank",Jira_RawData!R431)</f>
        <v>blank</v>
      </c>
      <c r="N431" t="str">
        <f>IF(ISNA(VLOOKUP(B431,Comments!B:E,2,FALSE)),"",VLOOKUP(B431,Comments!B:E,2,FALSE))</f>
        <v/>
      </c>
      <c r="O431" t="str">
        <f>IF(ISNA(VLOOKUP(B431,Comments!B:E,3,FALSE)),"",VLOOKUP(B431,Comments!B:E,3,FALSE))</f>
        <v/>
      </c>
      <c r="P431" t="str">
        <f t="shared" ca="1" si="13"/>
        <v>GT 62 days</v>
      </c>
      <c r="Q431" t="str">
        <f t="shared" si="14"/>
        <v>Membership</v>
      </c>
      <c r="R431" t="str">
        <f>IF(ISNA(VLOOKUP(B431,Comments!B:E,4,FALSE)),"",VLOOKUP(B431,Comments!B:E,4,FALSE))</f>
        <v/>
      </c>
    </row>
    <row r="432" spans="1:18" x14ac:dyDescent="0.25">
      <c r="A432" t="str">
        <f>Jira_RawData!A432</f>
        <v>Bug</v>
      </c>
      <c r="B432" t="str">
        <f>Jira_RawData!B432</f>
        <v>MEM-15835</v>
      </c>
      <c r="C432" t="str">
        <f>Jira_RawData!C432</f>
        <v xml:space="preserve">The system displayed an incorrect pop-up message on the committee details page while adding a member as an officer with the title Administrative Assistant/Staff Manager </v>
      </c>
      <c r="D432" t="str">
        <f>Jira_RawData!D432</f>
        <v>soumya.akkimardi</v>
      </c>
      <c r="E432" t="str">
        <f>Jira_RawData!E432</f>
        <v>soumya.akkimardi</v>
      </c>
      <c r="F432" t="str">
        <f>Jira_RawData!F432</f>
        <v>Closed</v>
      </c>
      <c r="G432" s="4">
        <f>Jira_RawData!K432</f>
        <v>44172.929166666669</v>
      </c>
      <c r="H432" s="4">
        <f>Jira_RawData!G432</f>
        <v>44175.418749999997</v>
      </c>
      <c r="I432" s="10" t="str">
        <f>IF(Jira_RawData!H432=0,"blank",Jira_RawData!H432)</f>
        <v>Moderate</v>
      </c>
      <c r="J432" t="str">
        <f>Jira_RawData!I432</f>
        <v>Medium</v>
      </c>
      <c r="K432" t="str">
        <f>Jira_RawData!M432</f>
        <v>QA</v>
      </c>
      <c r="L432" t="str">
        <f>IF(Jira_RawData!N432=0,"blank",Jira_RawData!N432)</f>
        <v>Application Code Issue</v>
      </c>
      <c r="M432" t="str">
        <f>IF(Jira_RawData!R432=0,"blank",Jira_RawData!R432)</f>
        <v>Committee designation added in message.</v>
      </c>
      <c r="N432" t="str">
        <f>IF(ISNA(VLOOKUP(B432,Comments!B:E,2,FALSE)),"",VLOOKUP(B432,Comments!B:E,2,FALSE))</f>
        <v/>
      </c>
      <c r="O432" t="str">
        <f>IF(ISNA(VLOOKUP(B432,Comments!B:E,3,FALSE)),"",VLOOKUP(B432,Comments!B:E,3,FALSE))</f>
        <v/>
      </c>
      <c r="P432" t="str">
        <f t="shared" ca="1" si="13"/>
        <v>GT 62 days</v>
      </c>
      <c r="Q432" t="str">
        <f t="shared" si="14"/>
        <v>Membership</v>
      </c>
      <c r="R432" t="str">
        <f>IF(ISNA(VLOOKUP(B432,Comments!B:E,4,FALSE)),"",VLOOKUP(B432,Comments!B:E,4,FALSE))</f>
        <v/>
      </c>
    </row>
    <row r="433" spans="1:18" x14ac:dyDescent="0.25">
      <c r="A433" t="str">
        <f>Jira_RawData!A433</f>
        <v>Bug</v>
      </c>
      <c r="B433" t="str">
        <f>Jira_RawData!B433</f>
        <v>MEM-15827</v>
      </c>
      <c r="C433" t="str">
        <f>Jira_RawData!C433</f>
        <v xml:space="preserve">The system displayed member name with a dot after the middle name on the invoice page </v>
      </c>
      <c r="D433" t="str">
        <f>Jira_RawData!D433</f>
        <v>soumya.akkimardi</v>
      </c>
      <c r="E433" t="str">
        <f>Jira_RawData!E433</f>
        <v>soumya.akkimardi</v>
      </c>
      <c r="F433" t="str">
        <f>Jira_RawData!F433</f>
        <v>Closed</v>
      </c>
      <c r="G433" s="4">
        <f>Jira_RawData!K433</f>
        <v>44172.665972222225</v>
      </c>
      <c r="H433" s="4">
        <f>Jira_RawData!G433</f>
        <v>44175.419444444444</v>
      </c>
      <c r="I433" s="10" t="str">
        <f>IF(Jira_RawData!H433=0,"blank",Jira_RawData!H433)</f>
        <v>Minor</v>
      </c>
      <c r="J433" t="str">
        <f>Jira_RawData!I433</f>
        <v>Low</v>
      </c>
      <c r="K433" t="str">
        <f>Jira_RawData!M433</f>
        <v>QA</v>
      </c>
      <c r="L433" t="str">
        <f>IF(Jira_RawData!N433=0,"blank",Jira_RawData!N433)</f>
        <v>Unclear/Incorrect Requirements/Design</v>
      </c>
      <c r="M433" t="str">
        <f>IF(Jira_RawData!R433=0,"blank",Jira_RawData!R433)</f>
        <v>Implementation is as per consistency.</v>
      </c>
      <c r="N433" t="str">
        <f>IF(ISNA(VLOOKUP(B433,Comments!B:E,2,FALSE)),"",VLOOKUP(B433,Comments!B:E,2,FALSE))</f>
        <v/>
      </c>
      <c r="O433" t="str">
        <f>IF(ISNA(VLOOKUP(B433,Comments!B:E,3,FALSE)),"",VLOOKUP(B433,Comments!B:E,3,FALSE))</f>
        <v/>
      </c>
      <c r="P433" t="str">
        <f t="shared" ca="1" si="13"/>
        <v>GT 62 days</v>
      </c>
      <c r="Q433" t="str">
        <f t="shared" si="14"/>
        <v>Membership</v>
      </c>
      <c r="R433" t="str">
        <f>IF(ISNA(VLOOKUP(B433,Comments!B:E,4,FALSE)),"",VLOOKUP(B433,Comments!B:E,4,FALSE))</f>
        <v/>
      </c>
    </row>
    <row r="434" spans="1:18" x14ac:dyDescent="0.25">
      <c r="A434" t="str">
        <f>Jira_RawData!A434</f>
        <v>Bug</v>
      </c>
      <c r="B434" t="str">
        <f>Jira_RawData!B434</f>
        <v>MEM-15824</v>
      </c>
      <c r="C434" t="str">
        <f>Jira_RawData!C434</f>
        <v>Internal App- Member Management- Nick Name is getting displayed the same which previously tried to edit(Not saved) and cancel(Only in Edit Mode)</v>
      </c>
      <c r="D434" t="str">
        <f>Jira_RawData!D434</f>
        <v>vinay.datla</v>
      </c>
      <c r="E434" t="str">
        <f>Jira_RawData!E434</f>
        <v>vinay.datla</v>
      </c>
      <c r="F434" t="str">
        <f>Jira_RawData!F434</f>
        <v>Closed</v>
      </c>
      <c r="G434" s="4">
        <f>Jira_RawData!K434</f>
        <v>44172.645138888889</v>
      </c>
      <c r="H434" s="4">
        <f>Jira_RawData!G434</f>
        <v>44173.531944444447</v>
      </c>
      <c r="I434" s="10" t="str">
        <f>IF(Jira_RawData!H434=0,"blank",Jira_RawData!H434)</f>
        <v>Moderate</v>
      </c>
      <c r="J434" t="str">
        <f>Jira_RawData!I434</f>
        <v>Medium</v>
      </c>
      <c r="K434" t="str">
        <f>Jira_RawData!M434</f>
        <v>QA</v>
      </c>
      <c r="L434" t="str">
        <f>IF(Jira_RawData!N434=0,"blank",Jira_RawData!N434)</f>
        <v>Application Code Issue</v>
      </c>
      <c r="M434" t="str">
        <f>IF(Jira_RawData!R434=0,"blank",Jira_RawData!R434)</f>
        <v>blank</v>
      </c>
      <c r="N434" t="str">
        <f>IF(ISNA(VLOOKUP(B434,Comments!B:E,2,FALSE)),"",VLOOKUP(B434,Comments!B:E,2,FALSE))</f>
        <v/>
      </c>
      <c r="O434" t="str">
        <f>IF(ISNA(VLOOKUP(B434,Comments!B:E,3,FALSE)),"",VLOOKUP(B434,Comments!B:E,3,FALSE))</f>
        <v/>
      </c>
      <c r="P434" t="str">
        <f t="shared" ca="1" si="13"/>
        <v>GT 62 days</v>
      </c>
      <c r="Q434" t="str">
        <f t="shared" si="14"/>
        <v>Membership</v>
      </c>
      <c r="R434" t="str">
        <f>IF(ISNA(VLOOKUP(B434,Comments!B:E,4,FALSE)),"",VLOOKUP(B434,Comments!B:E,4,FALSE))</f>
        <v/>
      </c>
    </row>
    <row r="435" spans="1:18" x14ac:dyDescent="0.25">
      <c r="A435" t="str">
        <f>Jira_RawData!A435</f>
        <v>Bug</v>
      </c>
      <c r="B435" t="str">
        <f>Jira_RawData!B435</f>
        <v>MEM-15815</v>
      </c>
      <c r="C435" t="str">
        <f>Jira_RawData!C435</f>
        <v>Tablet Screen - Member Card - The scroll bar on the member card is not working and an alignment issue in 'Other Committee Information' section</v>
      </c>
      <c r="D435" t="str">
        <f>Jira_RawData!D435</f>
        <v>soumya.akkimardi</v>
      </c>
      <c r="E435" t="str">
        <f>Jira_RawData!E435</f>
        <v>soumya.akkimardi</v>
      </c>
      <c r="F435" t="str">
        <f>Jira_RawData!F435</f>
        <v>Closed</v>
      </c>
      <c r="G435" s="4">
        <f>Jira_RawData!K435</f>
        <v>44172.418055555558</v>
      </c>
      <c r="H435" s="4">
        <f>Jira_RawData!G435</f>
        <v>44175.418749999997</v>
      </c>
      <c r="I435" s="10" t="str">
        <f>IF(Jira_RawData!H435=0,"blank",Jira_RawData!H435)</f>
        <v>Moderate</v>
      </c>
      <c r="J435" t="str">
        <f>Jira_RawData!I435</f>
        <v>Medium</v>
      </c>
      <c r="K435" t="str">
        <f>Jira_RawData!M435</f>
        <v>QA</v>
      </c>
      <c r="L435" t="str">
        <f>IF(Jira_RawData!N435=0,"blank",Jira_RawData!N435)</f>
        <v>Application Code Issue</v>
      </c>
      <c r="M435" t="str">
        <f>IF(Jira_RawData!R435=0,"blank",Jira_RawData!R435)</f>
        <v>HTML Issue</v>
      </c>
      <c r="N435" t="str">
        <f>IF(ISNA(VLOOKUP(B435,Comments!B:E,2,FALSE)),"",VLOOKUP(B435,Comments!B:E,2,FALSE))</f>
        <v/>
      </c>
      <c r="O435" t="str">
        <f>IF(ISNA(VLOOKUP(B435,Comments!B:E,3,FALSE)),"",VLOOKUP(B435,Comments!B:E,3,FALSE))</f>
        <v/>
      </c>
      <c r="P435" t="str">
        <f t="shared" ca="1" si="13"/>
        <v>GT 62 days</v>
      </c>
      <c r="Q435" t="str">
        <f t="shared" si="14"/>
        <v>Membership</v>
      </c>
      <c r="R435" t="str">
        <f>IF(ISNA(VLOOKUP(B435,Comments!B:E,4,FALSE)),"",VLOOKUP(B435,Comments!B:E,4,FALSE))</f>
        <v/>
      </c>
    </row>
    <row r="436" spans="1:18" x14ac:dyDescent="0.25">
      <c r="A436" t="str">
        <f>Jira_RawData!A436</f>
        <v>Bug</v>
      </c>
      <c r="B436" t="str">
        <f>Jira_RawData!B436</f>
        <v>MEM-15814</v>
      </c>
      <c r="C436" t="str">
        <f>Jira_RawData!C436</f>
        <v xml:space="preserve">The system didn't display ballot items details on the recent activity page </v>
      </c>
      <c r="D436" t="str">
        <f>Jira_RawData!D436</f>
        <v>soumya.akkimardi</v>
      </c>
      <c r="E436" t="str">
        <f>Jira_RawData!E436</f>
        <v>soumya.akkimardi</v>
      </c>
      <c r="F436" t="str">
        <f>Jira_RawData!F436</f>
        <v>Closed</v>
      </c>
      <c r="G436" s="4">
        <f>Jira_RawData!K436</f>
        <v>44172.373611111114</v>
      </c>
      <c r="H436" s="4">
        <f>Jira_RawData!G436</f>
        <v>44175.418749999997</v>
      </c>
      <c r="I436" s="10" t="str">
        <f>IF(Jira_RawData!H436=0,"blank",Jira_RawData!H436)</f>
        <v>Moderate</v>
      </c>
      <c r="J436" t="str">
        <f>Jira_RawData!I436</f>
        <v>Medium</v>
      </c>
      <c r="K436" t="str">
        <f>Jira_RawData!M436</f>
        <v>QA</v>
      </c>
      <c r="L436" t="str">
        <f>IF(Jira_RawData!N436=0,"blank",Jira_RawData!N436)</f>
        <v>Application Code Issue</v>
      </c>
      <c r="M436" t="str">
        <f>IF(Jira_RawData!R436=0,"blank",Jira_RawData!R436)</f>
        <v>Code issue in service layer</v>
      </c>
      <c r="N436" t="str">
        <f>IF(ISNA(VLOOKUP(B436,Comments!B:E,2,FALSE)),"",VLOOKUP(B436,Comments!B:E,2,FALSE))</f>
        <v/>
      </c>
      <c r="O436" t="str">
        <f>IF(ISNA(VLOOKUP(B436,Comments!B:E,3,FALSE)),"",VLOOKUP(B436,Comments!B:E,3,FALSE))</f>
        <v/>
      </c>
      <c r="P436" t="str">
        <f t="shared" ca="1" si="13"/>
        <v>GT 62 days</v>
      </c>
      <c r="Q436" t="str">
        <f t="shared" si="14"/>
        <v>Membership</v>
      </c>
      <c r="R436" t="str">
        <f>IF(ISNA(VLOOKUP(B436,Comments!B:E,4,FALSE)),"",VLOOKUP(B436,Comments!B:E,4,FALSE))</f>
        <v/>
      </c>
    </row>
    <row r="437" spans="1:18" x14ac:dyDescent="0.25">
      <c r="A437" t="str">
        <f>Jira_RawData!A437</f>
        <v>Bug</v>
      </c>
      <c r="B437" t="str">
        <f>Jira_RawData!B437</f>
        <v>MEM-15812</v>
      </c>
      <c r="C437" t="str">
        <f>Jira_RawData!C437</f>
        <v>The system displayed member name on the left-hand side of membership card section on the Invoice page</v>
      </c>
      <c r="D437" t="str">
        <f>Jira_RawData!D437</f>
        <v>soumya.akkimardi</v>
      </c>
      <c r="E437" t="str">
        <f>Jira_RawData!E437</f>
        <v>soumya.akkimardi</v>
      </c>
      <c r="F437" t="str">
        <f>Jira_RawData!F437</f>
        <v>Closed</v>
      </c>
      <c r="G437" s="4">
        <f>Jira_RawData!K437</f>
        <v>44172.34097222222</v>
      </c>
      <c r="H437" s="4">
        <f>Jira_RawData!G437</f>
        <v>44175.418749999997</v>
      </c>
      <c r="I437" s="10" t="str">
        <f>IF(Jira_RawData!H437=0,"blank",Jira_RawData!H437)</f>
        <v>Minor</v>
      </c>
      <c r="J437" t="str">
        <f>Jira_RawData!I437</f>
        <v>Low</v>
      </c>
      <c r="K437" t="str">
        <f>Jira_RawData!M437</f>
        <v>QA</v>
      </c>
      <c r="L437" t="str">
        <f>IF(Jira_RawData!N437=0,"blank",Jira_RawData!N437)</f>
        <v>Unclear/Incorrect Requirements/Design</v>
      </c>
      <c r="M437" t="str">
        <f>IF(Jira_RawData!R437=0,"blank",Jira_RawData!R437)</f>
        <v>This has been implemented similar to Print Membership Card Functionality.</v>
      </c>
      <c r="N437" t="str">
        <f>IF(ISNA(VLOOKUP(B437,Comments!B:E,2,FALSE)),"",VLOOKUP(B437,Comments!B:E,2,FALSE))</f>
        <v/>
      </c>
      <c r="O437" t="str">
        <f>IF(ISNA(VLOOKUP(B437,Comments!B:E,3,FALSE)),"",VLOOKUP(B437,Comments!B:E,3,FALSE))</f>
        <v/>
      </c>
      <c r="P437" t="str">
        <f t="shared" ca="1" si="13"/>
        <v>GT 62 days</v>
      </c>
      <c r="Q437" t="str">
        <f t="shared" si="14"/>
        <v>Membership</v>
      </c>
      <c r="R437" t="str">
        <f>IF(ISNA(VLOOKUP(B437,Comments!B:E,4,FALSE)),"",VLOOKUP(B437,Comments!B:E,4,FALSE))</f>
        <v/>
      </c>
    </row>
    <row r="438" spans="1:18" x14ac:dyDescent="0.25">
      <c r="A438" t="str">
        <f>Jira_RawData!A438</f>
        <v>Bug</v>
      </c>
      <c r="B438" t="str">
        <f>Jira_RawData!B438</f>
        <v>MEM-15730</v>
      </c>
      <c r="C438" t="str">
        <f>Jira_RawData!C438</f>
        <v>The membership name above member class are not aligned accurately in 'Member Invoice' card</v>
      </c>
      <c r="D438" t="str">
        <f>Jira_RawData!D438</f>
        <v>soumya.akkimardi</v>
      </c>
      <c r="E438" t="str">
        <f>Jira_RawData!E438</f>
        <v>soumya.akkimardi</v>
      </c>
      <c r="F438" t="str">
        <f>Jira_RawData!F438</f>
        <v>Closed</v>
      </c>
      <c r="G438" s="4">
        <f>Jira_RawData!K438</f>
        <v>44168.57916666667</v>
      </c>
      <c r="H438" s="4">
        <f>Jira_RawData!G438</f>
        <v>44175.418749999997</v>
      </c>
      <c r="I438" s="10" t="str">
        <f>IF(Jira_RawData!H438=0,"blank",Jira_RawData!H438)</f>
        <v>Minor</v>
      </c>
      <c r="J438" t="str">
        <f>Jira_RawData!I438</f>
        <v>Medium</v>
      </c>
      <c r="K438" t="str">
        <f>Jira_RawData!M438</f>
        <v>QA</v>
      </c>
      <c r="L438" t="str">
        <f>IF(Jira_RawData!N438=0,"blank",Jira_RawData!N438)</f>
        <v>Application Code Issue</v>
      </c>
      <c r="M438" t="str">
        <f>IF(Jira_RawData!R438=0,"blank",Jira_RawData!R438)</f>
        <v>Implementation changed as per updates in design.</v>
      </c>
      <c r="N438" t="str">
        <f>IF(ISNA(VLOOKUP(B438,Comments!B:E,2,FALSE)),"",VLOOKUP(B438,Comments!B:E,2,FALSE))</f>
        <v/>
      </c>
      <c r="O438" t="str">
        <f>IF(ISNA(VLOOKUP(B438,Comments!B:E,3,FALSE)),"",VLOOKUP(B438,Comments!B:E,3,FALSE))</f>
        <v/>
      </c>
      <c r="P438" t="str">
        <f t="shared" ca="1" si="13"/>
        <v>GT 62 days</v>
      </c>
      <c r="Q438" t="str">
        <f t="shared" si="14"/>
        <v>Membership</v>
      </c>
      <c r="R438" t="str">
        <f>IF(ISNA(VLOOKUP(B438,Comments!B:E,4,FALSE)),"",VLOOKUP(B438,Comments!B:E,4,FALSE))</f>
        <v/>
      </c>
    </row>
    <row r="439" spans="1:18" x14ac:dyDescent="0.25">
      <c r="A439" t="str">
        <f>Jira_RawData!A439</f>
        <v>Bug</v>
      </c>
      <c r="B439" t="str">
        <f>Jira_RawData!B439</f>
        <v>MEM-15727</v>
      </c>
      <c r="C439" t="str">
        <f>Jira_RawData!C439</f>
        <v>Unable to login into MEM application - System displayed 'Account number does not exist.' message</v>
      </c>
      <c r="D439" t="str">
        <f>Jira_RawData!D439</f>
        <v>soumya.akkimardi</v>
      </c>
      <c r="E439" t="str">
        <f>Jira_RawData!E439</f>
        <v>soumya.akkimardi</v>
      </c>
      <c r="F439" t="str">
        <f>Jira_RawData!F439</f>
        <v>Closed</v>
      </c>
      <c r="G439" s="4">
        <f>Jira_RawData!K439</f>
        <v>44168.384027777778</v>
      </c>
      <c r="H439" s="4">
        <f>Jira_RawData!G439</f>
        <v>44175.533333333333</v>
      </c>
      <c r="I439" s="10" t="str">
        <f>IF(Jira_RawData!H439=0,"blank",Jira_RawData!H439)</f>
        <v>Showstopper</v>
      </c>
      <c r="J439" t="str">
        <f>Jira_RawData!I439</f>
        <v>Critical</v>
      </c>
      <c r="K439" t="str">
        <f>Jira_RawData!M439</f>
        <v>QA</v>
      </c>
      <c r="L439" t="str">
        <f>IF(Jira_RawData!N439=0,"blank",Jira_RawData!N439)</f>
        <v>Server Configuration/Permission Issue</v>
      </c>
      <c r="M439" t="str">
        <f>IF(Jira_RawData!R439=0,"blank",Jira_RawData!R439)</f>
        <v>PWC team has changed something.</v>
      </c>
      <c r="N439" t="str">
        <f>IF(ISNA(VLOOKUP(B439,Comments!B:E,2,FALSE)),"",VLOOKUP(B439,Comments!B:E,2,FALSE))</f>
        <v/>
      </c>
      <c r="O439" t="str">
        <f>IF(ISNA(VLOOKUP(B439,Comments!B:E,3,FALSE)),"",VLOOKUP(B439,Comments!B:E,3,FALSE))</f>
        <v/>
      </c>
      <c r="P439" t="str">
        <f t="shared" ca="1" si="13"/>
        <v>GT 62 days</v>
      </c>
      <c r="Q439" t="str">
        <f t="shared" si="14"/>
        <v>Membership</v>
      </c>
      <c r="R439" t="str">
        <f>IF(ISNA(VLOOKUP(B439,Comments!B:E,4,FALSE)),"",VLOOKUP(B439,Comments!B:E,4,FALSE))</f>
        <v/>
      </c>
    </row>
    <row r="440" spans="1:18" x14ac:dyDescent="0.25">
      <c r="A440" t="str">
        <f>Jira_RawData!A440</f>
        <v>Bug</v>
      </c>
      <c r="B440" t="str">
        <f>Jira_RawData!B440</f>
        <v>MEM-15726</v>
      </c>
      <c r="C440" t="str">
        <f>Jira_RawData!C440</f>
        <v>If account is made "not paid" or "hold" in MCS2, then date should be null and not appear in MCS1</v>
      </c>
      <c r="D440" t="str">
        <f>Jira_RawData!D440</f>
        <v>vinay.datla</v>
      </c>
      <c r="E440" t="str">
        <f>Jira_RawData!E440</f>
        <v>Nicole Baldini</v>
      </c>
      <c r="F440" t="str">
        <f>Jira_RawData!F440</f>
        <v>Closed</v>
      </c>
      <c r="G440" s="4">
        <f>Jira_RawData!K440</f>
        <v>44168.317361111112</v>
      </c>
      <c r="H440" s="4">
        <f>Jira_RawData!G440</f>
        <v>44200.961111111108</v>
      </c>
      <c r="I440" s="10" t="str">
        <f>IF(Jira_RawData!H440=0,"blank",Jira_RawData!H440)</f>
        <v>blank</v>
      </c>
      <c r="J440" t="str">
        <f>Jira_RawData!I440</f>
        <v>Medium</v>
      </c>
      <c r="K440">
        <f>Jira_RawData!M440</f>
        <v>0</v>
      </c>
      <c r="L440" t="str">
        <f>IF(Jira_RawData!N440=0,"blank",Jira_RawData!N440)</f>
        <v>Application Code Issue</v>
      </c>
      <c r="M440" t="str">
        <f>IF(Jira_RawData!R440=0,"blank",Jira_RawData!R440)</f>
        <v>blank</v>
      </c>
      <c r="N440" t="str">
        <f>IF(ISNA(VLOOKUP(B440,Comments!B:E,2,FALSE)),"",VLOOKUP(B440,Comments!B:E,2,FALSE))</f>
        <v>This issue is picked in sprint 5.1</v>
      </c>
      <c r="O440" t="str">
        <f>IF(ISNA(VLOOKUP(B440,Comments!B:E,3,FALSE)),"",VLOOKUP(B440,Comments!B:E,3,FALSE))</f>
        <v>Current Sprint - NFR</v>
      </c>
      <c r="P440" t="str">
        <f t="shared" ca="1" si="13"/>
        <v>GT 62 days</v>
      </c>
      <c r="Q440" t="str">
        <f t="shared" si="14"/>
        <v>Membership</v>
      </c>
      <c r="R440">
        <f>IF(ISNA(VLOOKUP(B440,Comments!B:E,4,FALSE)),"",VLOOKUP(B440,Comments!B:E,4,FALSE))</f>
        <v>0</v>
      </c>
    </row>
    <row r="441" spans="1:18" x14ac:dyDescent="0.25">
      <c r="A441" t="str">
        <f>Jira_RawData!A441</f>
        <v>Bug</v>
      </c>
      <c r="B441" t="str">
        <f>Jira_RawData!B441</f>
        <v>MEM-15721</v>
      </c>
      <c r="C441" t="str">
        <f>Jira_RawData!C441</f>
        <v>Accessibility Testing: No proper verbalization and wrong navigation is observed in my work items page in one scenario.</v>
      </c>
      <c r="D441" t="str">
        <f>Jira_RawData!D441</f>
        <v>srinivas Yellamilli</v>
      </c>
      <c r="E441" t="str">
        <f>Jira_RawData!E441</f>
        <v>vinay.datla</v>
      </c>
      <c r="F441" t="str">
        <f>Jira_RawData!F441</f>
        <v>Closed</v>
      </c>
      <c r="G441" s="4">
        <f>Jira_RawData!K441</f>
        <v>44167.87777777778</v>
      </c>
      <c r="H441" s="4">
        <f>Jira_RawData!G441</f>
        <v>44244.740277777775</v>
      </c>
      <c r="I441" s="10" t="str">
        <f>IF(Jira_RawData!H441=0,"blank",Jira_RawData!H441)</f>
        <v>Moderate</v>
      </c>
      <c r="J441" t="str">
        <f>Jira_RawData!I441</f>
        <v>Medium</v>
      </c>
      <c r="K441" t="str">
        <f>Jira_RawData!M441</f>
        <v>QA</v>
      </c>
      <c r="L441" t="str">
        <f>IF(Jira_RawData!N441=0,"blank",Jira_RawData!N441)</f>
        <v>Data Issue</v>
      </c>
      <c r="M441" t="str">
        <f>IF(Jira_RawData!R441=0,"blank",Jira_RawData!R441)</f>
        <v>error due to old data</v>
      </c>
      <c r="N441" t="str">
        <f>IF(ISNA(VLOOKUP(B441,Comments!B:E,2,FALSE)),"",VLOOKUP(B441,Comments!B:E,2,FALSE))</f>
        <v/>
      </c>
      <c r="O441" t="str">
        <f>IF(ISNA(VLOOKUP(B441,Comments!B:E,3,FALSE)),"",VLOOKUP(B441,Comments!B:E,3,FALSE))</f>
        <v/>
      </c>
      <c r="P441" t="str">
        <f t="shared" ca="1" si="13"/>
        <v>GT 62 days</v>
      </c>
      <c r="Q441" t="str">
        <f t="shared" si="14"/>
        <v>Membership</v>
      </c>
      <c r="R441" t="str">
        <f>IF(ISNA(VLOOKUP(B441,Comments!B:E,4,FALSE)),"",VLOOKUP(B441,Comments!B:E,4,FALSE))</f>
        <v/>
      </c>
    </row>
    <row r="442" spans="1:18" x14ac:dyDescent="0.25">
      <c r="A442" t="str">
        <f>Jira_RawData!A442</f>
        <v>Bug</v>
      </c>
      <c r="B442" t="str">
        <f>Jira_RawData!B442</f>
        <v>MEM-15709</v>
      </c>
      <c r="C442" t="str">
        <f>Jira_RawData!C442</f>
        <v>Stage - API - Get-Member List For Committee- System displayed response code as 400 with message no permission found</v>
      </c>
      <c r="D442" t="str">
        <f>Jira_RawData!D442</f>
        <v>Prabhakar Mishra</v>
      </c>
      <c r="E442" t="str">
        <f>Jira_RawData!E442</f>
        <v>Pabitra Samal</v>
      </c>
      <c r="F442" t="str">
        <f>Jira_RawData!F442</f>
        <v>Closed</v>
      </c>
      <c r="G442" s="4">
        <f>Jira_RawData!K442</f>
        <v>44167.70208333333</v>
      </c>
      <c r="H442" s="4">
        <f>Jira_RawData!G442</f>
        <v>44312.491666666669</v>
      </c>
      <c r="I442" s="10" t="str">
        <f>IF(Jira_RawData!H442=0,"blank",Jira_RawData!H442)</f>
        <v>Moderate</v>
      </c>
      <c r="J442" t="str">
        <f>Jira_RawData!I442</f>
        <v>Medium</v>
      </c>
      <c r="K442">
        <f>Jira_RawData!M442</f>
        <v>0</v>
      </c>
      <c r="L442" t="str">
        <f>IF(Jira_RawData!N442=0,"blank",Jira_RawData!N442)</f>
        <v>Application Code Issue</v>
      </c>
      <c r="M442" t="str">
        <f>IF(Jira_RawData!R442=0,"blank",Jira_RawData!R442)</f>
        <v>application code issue.</v>
      </c>
      <c r="N442" t="str">
        <f>IF(ISNA(VLOOKUP(B442,Comments!B:E,2,FALSE)),"",VLOOKUP(B442,Comments!B:E,2,FALSE))</f>
        <v/>
      </c>
      <c r="O442" t="str">
        <f>IF(ISNA(VLOOKUP(B442,Comments!B:E,3,FALSE)),"",VLOOKUP(B442,Comments!B:E,3,FALSE))</f>
        <v/>
      </c>
      <c r="P442" t="str">
        <f t="shared" ca="1" si="13"/>
        <v>GT 62 days</v>
      </c>
      <c r="Q442" t="str">
        <f t="shared" si="14"/>
        <v>Membership</v>
      </c>
      <c r="R442" t="str">
        <f>IF(ISNA(VLOOKUP(B442,Comments!B:E,4,FALSE)),"",VLOOKUP(B442,Comments!B:E,4,FALSE))</f>
        <v/>
      </c>
    </row>
    <row r="443" spans="1:18" x14ac:dyDescent="0.25">
      <c r="A443" t="str">
        <f>Jira_RawData!A443</f>
        <v>Bug</v>
      </c>
      <c r="B443" t="str">
        <f>Jira_RawData!B443</f>
        <v>MEM-15636</v>
      </c>
      <c r="C443" t="str">
        <f>Jira_RawData!C443</f>
        <v>Accessibility Testing: Issues with advanced search in roster maintenance page.</v>
      </c>
      <c r="D443" t="str">
        <f>Jira_RawData!D443</f>
        <v>vinay.datla</v>
      </c>
      <c r="E443" t="str">
        <f>Jira_RawData!E443</f>
        <v>vinay.datla</v>
      </c>
      <c r="F443" t="str">
        <f>Jira_RawData!F443</f>
        <v>Closed</v>
      </c>
      <c r="G443" s="4">
        <f>Jira_RawData!K443</f>
        <v>44166.907638888886</v>
      </c>
      <c r="H443" s="4">
        <f>Jira_RawData!G443</f>
        <v>44237.713194444441</v>
      </c>
      <c r="I443" s="10" t="str">
        <f>IF(Jira_RawData!H443=0,"blank",Jira_RawData!H443)</f>
        <v>Minor</v>
      </c>
      <c r="J443" t="str">
        <f>Jira_RawData!I443</f>
        <v>Low</v>
      </c>
      <c r="K443" t="str">
        <f>Jira_RawData!M443</f>
        <v>QA</v>
      </c>
      <c r="L443" t="str">
        <f>IF(Jira_RawData!N443=0,"blank",Jira_RawData!N443)</f>
        <v>Unclear/Incorrect Requirements/Design</v>
      </c>
      <c r="M443" t="str">
        <f>IF(Jira_RawData!R443=0,"blank",Jira_RawData!R443)</f>
        <v>Bootstrap Limitation</v>
      </c>
      <c r="N443" t="str">
        <f>IF(ISNA(VLOOKUP(B443,Comments!B:E,2,FALSE)),"",VLOOKUP(B443,Comments!B:E,2,FALSE))</f>
        <v/>
      </c>
      <c r="O443" t="str">
        <f>IF(ISNA(VLOOKUP(B443,Comments!B:E,3,FALSE)),"",VLOOKUP(B443,Comments!B:E,3,FALSE))</f>
        <v/>
      </c>
      <c r="P443" t="str">
        <f t="shared" ca="1" si="13"/>
        <v>GT 62 days</v>
      </c>
      <c r="Q443" t="str">
        <f t="shared" si="14"/>
        <v>Membership</v>
      </c>
      <c r="R443" t="str">
        <f>IF(ISNA(VLOOKUP(B443,Comments!B:E,4,FALSE)),"",VLOOKUP(B443,Comments!B:E,4,FALSE))</f>
        <v/>
      </c>
    </row>
    <row r="444" spans="1:18" x14ac:dyDescent="0.25">
      <c r="A444" t="str">
        <f>Jira_RawData!A444</f>
        <v>Bug</v>
      </c>
      <c r="B444" t="str">
        <f>Jira_RawData!B444</f>
        <v>MEM-15506</v>
      </c>
      <c r="C444" t="str">
        <f>Jira_RawData!C444</f>
        <v>Accessibility Testing: Issues with nick name text box in membership info page.</v>
      </c>
      <c r="D444" t="str">
        <f>Jira_RawData!D444</f>
        <v>vinay.datla</v>
      </c>
      <c r="E444" t="str">
        <f>Jira_RawData!E444</f>
        <v>vinay.datla</v>
      </c>
      <c r="F444" t="str">
        <f>Jira_RawData!F444</f>
        <v>Closed</v>
      </c>
      <c r="G444" s="4">
        <f>Jira_RawData!K444</f>
        <v>44159.86041666667</v>
      </c>
      <c r="H444" s="4">
        <f>Jira_RawData!G444</f>
        <v>44232.589583333334</v>
      </c>
      <c r="I444" s="10" t="str">
        <f>IF(Jira_RawData!H444=0,"blank",Jira_RawData!H444)</f>
        <v>Minor</v>
      </c>
      <c r="J444" t="str">
        <f>Jira_RawData!I444</f>
        <v>Low</v>
      </c>
      <c r="K444" t="str">
        <f>Jira_RawData!M444</f>
        <v>QA</v>
      </c>
      <c r="L444" t="str">
        <f>IF(Jira_RawData!N444=0,"blank",Jira_RawData!N444)</f>
        <v>Application Code Issue</v>
      </c>
      <c r="M444" t="str">
        <f>IF(Jira_RawData!R444=0,"blank",Jira_RawData!R444)</f>
        <v>html update not NFR</v>
      </c>
      <c r="N444" t="str">
        <f>IF(ISNA(VLOOKUP(B444,Comments!B:E,2,FALSE)),"",VLOOKUP(B444,Comments!B:E,2,FALSE))</f>
        <v/>
      </c>
      <c r="O444" t="str">
        <f>IF(ISNA(VLOOKUP(B444,Comments!B:E,3,FALSE)),"",VLOOKUP(B444,Comments!B:E,3,FALSE))</f>
        <v/>
      </c>
      <c r="P444" t="str">
        <f t="shared" ca="1" si="13"/>
        <v>GT 62 days</v>
      </c>
      <c r="Q444" t="str">
        <f t="shared" si="14"/>
        <v>Membership</v>
      </c>
      <c r="R444" t="str">
        <f>IF(ISNA(VLOOKUP(B444,Comments!B:E,4,FALSE)),"",VLOOKUP(B444,Comments!B:E,4,FALSE))</f>
        <v/>
      </c>
    </row>
    <row r="445" spans="1:18" x14ac:dyDescent="0.25">
      <c r="A445" t="str">
        <f>Jira_RawData!A445</f>
        <v>Bug</v>
      </c>
      <c r="B445" t="str">
        <f>Jira_RawData!B445</f>
        <v>MEM-15497</v>
      </c>
      <c r="C445" t="str">
        <f>Jira_RawData!C445</f>
        <v>UI : Unknown error occurred, error message is displayed when we submit ballot item</v>
      </c>
      <c r="D445" t="str">
        <f>Jira_RawData!D445</f>
        <v>Siddhartha Mutyala</v>
      </c>
      <c r="E445" t="str">
        <f>Jira_RawData!E445</f>
        <v>Siddhartha Mutyala</v>
      </c>
      <c r="F445" t="str">
        <f>Jira_RawData!F445</f>
        <v>Closed</v>
      </c>
      <c r="G445" s="4">
        <f>Jira_RawData!K445</f>
        <v>44159.741666666669</v>
      </c>
      <c r="H445" s="4">
        <f>Jira_RawData!G445</f>
        <v>44300.477083333331</v>
      </c>
      <c r="I445" s="10" t="str">
        <f>IF(Jira_RawData!H445=0,"blank",Jira_RawData!H445)</f>
        <v>Moderate</v>
      </c>
      <c r="J445" t="str">
        <f>Jira_RawData!I445</f>
        <v>Medium</v>
      </c>
      <c r="K445" t="str">
        <f>Jira_RawData!M445</f>
        <v>QA</v>
      </c>
      <c r="L445" t="str">
        <f>IF(Jira_RawData!N445=0,"blank",Jira_RawData!N445)</f>
        <v>Application Code Issue</v>
      </c>
      <c r="M445" t="str">
        <f>IF(Jira_RawData!R445=0,"blank",Jira_RawData!R445)</f>
        <v>regression of one security bug</v>
      </c>
      <c r="N445" t="str">
        <f>IF(ISNA(VLOOKUP(B445,Comments!B:E,2,FALSE)),"",VLOOKUP(B445,Comments!B:E,2,FALSE))</f>
        <v/>
      </c>
      <c r="O445" t="str">
        <f>IF(ISNA(VLOOKUP(B445,Comments!B:E,3,FALSE)),"",VLOOKUP(B445,Comments!B:E,3,FALSE))</f>
        <v/>
      </c>
      <c r="P445" t="str">
        <f t="shared" ca="1" si="13"/>
        <v>GT 62 days</v>
      </c>
      <c r="Q445" t="str">
        <f t="shared" si="14"/>
        <v>Membership</v>
      </c>
      <c r="R445" t="str">
        <f>IF(ISNA(VLOOKUP(B445,Comments!B:E,4,FALSE)),"",VLOOKUP(B445,Comments!B:E,4,FALSE))</f>
        <v/>
      </c>
    </row>
    <row r="446" spans="1:18" x14ac:dyDescent="0.25">
      <c r="A446" t="str">
        <f>Jira_RawData!A446</f>
        <v>Bug</v>
      </c>
      <c r="B446" t="str">
        <f>Jira_RawData!B446</f>
        <v>MEM-15490</v>
      </c>
      <c r="C446" t="str">
        <f>Jira_RawData!C446</f>
        <v>The system didn't trigger an email to member and committee officer when classification or vote is updated in the roster maintenance application</v>
      </c>
      <c r="D446" t="str">
        <f>Jira_RawData!D446</f>
        <v>soumya.akkimardi</v>
      </c>
      <c r="E446" t="str">
        <f>Jira_RawData!E446</f>
        <v>soumya.akkimardi</v>
      </c>
      <c r="F446" t="str">
        <f>Jira_RawData!F446</f>
        <v>Closed</v>
      </c>
      <c r="G446" s="4">
        <f>Jira_RawData!K446</f>
        <v>44159.668055555558</v>
      </c>
      <c r="H446" s="4">
        <f>Jira_RawData!G446</f>
        <v>44175.418749999997</v>
      </c>
      <c r="I446" s="10" t="str">
        <f>IF(Jira_RawData!H446=0,"blank",Jira_RawData!H446)</f>
        <v>Major</v>
      </c>
      <c r="J446" t="str">
        <f>Jira_RawData!I446</f>
        <v>High</v>
      </c>
      <c r="K446" t="str">
        <f>Jira_RawData!M446</f>
        <v>QA</v>
      </c>
      <c r="L446" t="str">
        <f>IF(Jira_RawData!N446=0,"blank",Jira_RawData!N446)</f>
        <v>Application Code Issue</v>
      </c>
      <c r="M446" t="str">
        <f>IF(Jira_RawData!R446=0,"blank",Jira_RawData!R446)</f>
        <v>Scheduler was not up in QA.</v>
      </c>
      <c r="N446" t="str">
        <f>IF(ISNA(VLOOKUP(B446,Comments!B:E,2,FALSE)),"",VLOOKUP(B446,Comments!B:E,2,FALSE))</f>
        <v/>
      </c>
      <c r="O446" t="str">
        <f>IF(ISNA(VLOOKUP(B446,Comments!B:E,3,FALSE)),"",VLOOKUP(B446,Comments!B:E,3,FALSE))</f>
        <v/>
      </c>
      <c r="P446" t="str">
        <f t="shared" ca="1" si="13"/>
        <v>GT 62 days</v>
      </c>
      <c r="Q446" t="str">
        <f t="shared" si="14"/>
        <v>Membership</v>
      </c>
      <c r="R446" t="str">
        <f>IF(ISNA(VLOOKUP(B446,Comments!B:E,4,FALSE)),"",VLOOKUP(B446,Comments!B:E,4,FALSE))</f>
        <v/>
      </c>
    </row>
    <row r="447" spans="1:18" x14ac:dyDescent="0.25">
      <c r="A447" t="str">
        <f>Jira_RawData!A447</f>
        <v>Bug</v>
      </c>
      <c r="B447" t="str">
        <f>Jira_RawData!B447</f>
        <v>MEM-15469</v>
      </c>
      <c r="C447" t="str">
        <f>Jira_RawData!C447</f>
        <v>Members are getting pulled in at "I" inactive status instead of "A" Active</v>
      </c>
      <c r="D447" t="str">
        <f>Jira_RawData!D447</f>
        <v>Rajyalakshmi</v>
      </c>
      <c r="E447" t="str">
        <f>Jira_RawData!E447</f>
        <v>Nicole Baldini</v>
      </c>
      <c r="F447" t="str">
        <f>Jira_RawData!F447</f>
        <v>Open</v>
      </c>
      <c r="G447" s="4">
        <f>Jira_RawData!K447</f>
        <v>44158.843055555553</v>
      </c>
      <c r="H447" s="4">
        <f>Jira_RawData!G447</f>
        <v>44343.740277777775</v>
      </c>
      <c r="I447" s="10" t="str">
        <f>IF(Jira_RawData!H447=0,"blank",Jira_RawData!H447)</f>
        <v>Moderate</v>
      </c>
      <c r="J447" t="str">
        <f>Jira_RawData!I447</f>
        <v>Medium</v>
      </c>
      <c r="K447">
        <f>Jira_RawData!M447</f>
        <v>0</v>
      </c>
      <c r="L447" t="str">
        <f>IF(Jira_RawData!N447=0,"blank",Jira_RawData!N447)</f>
        <v>blank</v>
      </c>
      <c r="M447" t="str">
        <f>IF(Jira_RawData!R447=0,"blank",Jira_RawData!R447)</f>
        <v>blank</v>
      </c>
      <c r="N447" t="str">
        <f>IF(ISNA(VLOOKUP(B447,Comments!B:E,2,FALSE)),"",VLOOKUP(B447,Comments!B:E,2,FALSE))</f>
        <v>Members are getting pulled in at "I" inactive status instead of "A" Active</v>
      </c>
      <c r="O447">
        <f>IF(ISNA(VLOOKUP(B447,Comments!B:E,3,FALSE)),"",VLOOKUP(B447,Comments!B:E,3,FALSE))</f>
        <v>0</v>
      </c>
      <c r="P447" t="str">
        <f t="shared" ca="1" si="13"/>
        <v>GT 62 days</v>
      </c>
      <c r="Q447" t="str">
        <f t="shared" si="14"/>
        <v>Membership</v>
      </c>
      <c r="R447">
        <f>IF(ISNA(VLOOKUP(B447,Comments!B:E,4,FALSE)),"",VLOOKUP(B447,Comments!B:E,4,FALSE))</f>
        <v>0</v>
      </c>
    </row>
    <row r="448" spans="1:18" x14ac:dyDescent="0.25">
      <c r="A448" t="str">
        <f>Jira_RawData!A448</f>
        <v>Bug</v>
      </c>
      <c r="B448" t="str">
        <f>Jira_RawData!B448</f>
        <v>MEM-15466</v>
      </c>
      <c r="C448" t="str">
        <f>Jira_RawData!C448</f>
        <v>Internal App- Committee Management- Reason for Inactive drop down values are not displayed when trying to inactivate a member in full screen pop up</v>
      </c>
      <c r="D448" t="str">
        <f>Jira_RawData!D448</f>
        <v>vinay.datla</v>
      </c>
      <c r="E448" t="str">
        <f>Jira_RawData!E448</f>
        <v>vinay.datla</v>
      </c>
      <c r="F448" t="str">
        <f>Jira_RawData!F448</f>
        <v>Closed</v>
      </c>
      <c r="G448" s="4">
        <f>Jira_RawData!K448</f>
        <v>44158.745138888888</v>
      </c>
      <c r="H448" s="4">
        <f>Jira_RawData!G448</f>
        <v>44169.602777777778</v>
      </c>
      <c r="I448" s="10" t="str">
        <f>IF(Jira_RawData!H448=0,"blank",Jira_RawData!H448)</f>
        <v>Moderate</v>
      </c>
      <c r="J448" t="str">
        <f>Jira_RawData!I448</f>
        <v>Medium</v>
      </c>
      <c r="K448" t="str">
        <f>Jira_RawData!M448</f>
        <v>QA</v>
      </c>
      <c r="L448" t="str">
        <f>IF(Jira_RawData!N448=0,"blank",Jira_RawData!N448)</f>
        <v>Application Code Issue</v>
      </c>
      <c r="M448" t="str">
        <f>IF(Jira_RawData!R448=0,"blank",Jira_RawData!R448)</f>
        <v>blank</v>
      </c>
      <c r="N448" t="str">
        <f>IF(ISNA(VLOOKUP(B448,Comments!B:E,2,FALSE)),"",VLOOKUP(B448,Comments!B:E,2,FALSE))</f>
        <v/>
      </c>
      <c r="O448" t="str">
        <f>IF(ISNA(VLOOKUP(B448,Comments!B:E,3,FALSE)),"",VLOOKUP(B448,Comments!B:E,3,FALSE))</f>
        <v/>
      </c>
      <c r="P448" t="str">
        <f t="shared" ca="1" si="13"/>
        <v>GT 62 days</v>
      </c>
      <c r="Q448" t="str">
        <f t="shared" si="14"/>
        <v>Membership</v>
      </c>
      <c r="R448" t="str">
        <f>IF(ISNA(VLOOKUP(B448,Comments!B:E,4,FALSE)),"",VLOOKUP(B448,Comments!B:E,4,FALSE))</f>
        <v/>
      </c>
    </row>
    <row r="449" spans="1:18" x14ac:dyDescent="0.25">
      <c r="A449" t="str">
        <f>Jira_RawData!A449</f>
        <v>Bug</v>
      </c>
      <c r="B449" t="str">
        <f>Jira_RawData!B449</f>
        <v>MEM-15432</v>
      </c>
      <c r="C449" t="str">
        <f>Jira_RawData!C449</f>
        <v>System displayed text on mouse hover on 'Organization' name which is not in a truncated format</v>
      </c>
      <c r="D449" t="str">
        <f>Jira_RawData!D449</f>
        <v>soumya.akkimardi</v>
      </c>
      <c r="E449" t="str">
        <f>Jira_RawData!E449</f>
        <v>soumya.akkimardi</v>
      </c>
      <c r="F449" t="str">
        <f>Jira_RawData!F449</f>
        <v>Closed</v>
      </c>
      <c r="G449" s="4">
        <f>Jira_RawData!K449</f>
        <v>44155.704861111109</v>
      </c>
      <c r="H449" s="4">
        <f>Jira_RawData!G449</f>
        <v>44208.840277777781</v>
      </c>
      <c r="I449" s="10" t="str">
        <f>IF(Jira_RawData!H449=0,"blank",Jira_RawData!H449)</f>
        <v>Minor</v>
      </c>
      <c r="J449" t="str">
        <f>Jira_RawData!I449</f>
        <v>Low</v>
      </c>
      <c r="K449" t="str">
        <f>Jira_RawData!M449</f>
        <v>QA</v>
      </c>
      <c r="L449" t="str">
        <f>IF(Jira_RawData!N449=0,"blank",Jira_RawData!N449)</f>
        <v>Unclear/Incorrect Requirements/Design</v>
      </c>
      <c r="M449" t="str">
        <f>IF(Jira_RawData!R449=0,"blank",Jira_RawData!R449)</f>
        <v>Will be taking as an improvement</v>
      </c>
      <c r="N449" t="str">
        <f>IF(ISNA(VLOOKUP(B449,Comments!B:E,2,FALSE)),"",VLOOKUP(B449,Comments!B:E,2,FALSE))</f>
        <v/>
      </c>
      <c r="O449" t="str">
        <f>IF(ISNA(VLOOKUP(B449,Comments!B:E,3,FALSE)),"",VLOOKUP(B449,Comments!B:E,3,FALSE))</f>
        <v/>
      </c>
      <c r="P449" t="str">
        <f t="shared" ca="1" si="13"/>
        <v>GT 62 days</v>
      </c>
      <c r="Q449" t="str">
        <f t="shared" si="14"/>
        <v>Membership</v>
      </c>
      <c r="R449" t="str">
        <f>IF(ISNA(VLOOKUP(B449,Comments!B:E,4,FALSE)),"",VLOOKUP(B449,Comments!B:E,4,FALSE))</f>
        <v/>
      </c>
    </row>
    <row r="450" spans="1:18" x14ac:dyDescent="0.25">
      <c r="A450" t="str">
        <f>Jira_RawData!A450</f>
        <v>Bug</v>
      </c>
      <c r="B450" t="str">
        <f>Jira_RawData!B450</f>
        <v>MEM-15428</v>
      </c>
      <c r="C450" t="str">
        <f>Jira_RawData!C450</f>
        <v xml:space="preserve">WK58412 should be a suppressed work item  </v>
      </c>
      <c r="D450" t="str">
        <f>Jira_RawData!D450</f>
        <v>vikas choudhary</v>
      </c>
      <c r="E450" t="str">
        <f>Jira_RawData!E450</f>
        <v>Niyati kumari</v>
      </c>
      <c r="F450" t="str">
        <f>Jira_RawData!F450</f>
        <v>Closed</v>
      </c>
      <c r="G450" s="4">
        <f>Jira_RawData!K450</f>
        <v>44155.597916666666</v>
      </c>
      <c r="H450" s="4">
        <f>Jira_RawData!G450</f>
        <v>44221.696527777778</v>
      </c>
      <c r="I450" s="10" t="str">
        <f>IF(Jira_RawData!H450=0,"blank",Jira_RawData!H450)</f>
        <v>blank</v>
      </c>
      <c r="J450" t="str">
        <f>Jira_RawData!I450</f>
        <v>Medium</v>
      </c>
      <c r="K450">
        <f>Jira_RawData!M450</f>
        <v>0</v>
      </c>
      <c r="L450" t="str">
        <f>IF(Jira_RawData!N450=0,"blank",Jira_RawData!N450)</f>
        <v>Application Code Issue</v>
      </c>
      <c r="M450" t="str">
        <f>IF(Jira_RawData!R450=0,"blank",Jira_RawData!R450)</f>
        <v>blank</v>
      </c>
      <c r="N450" t="str">
        <f>IF(ISNA(VLOOKUP(B450,Comments!B:E,2,FALSE)),"",VLOOKUP(B450,Comments!B:E,2,FALSE))</f>
        <v/>
      </c>
      <c r="O450" t="str">
        <f>IF(ISNA(VLOOKUP(B450,Comments!B:E,3,FALSE)),"",VLOOKUP(B450,Comments!B:E,3,FALSE))</f>
        <v/>
      </c>
      <c r="P450" t="str">
        <f t="shared" ca="1" si="13"/>
        <v>GT 62 days</v>
      </c>
      <c r="Q450" t="str">
        <f t="shared" si="14"/>
        <v>Membership</v>
      </c>
      <c r="R450" t="str">
        <f>IF(ISNA(VLOOKUP(B450,Comments!B:E,4,FALSE)),"",VLOOKUP(B450,Comments!B:E,4,FALSE))</f>
        <v/>
      </c>
    </row>
    <row r="451" spans="1:18" x14ac:dyDescent="0.25">
      <c r="A451" t="str">
        <f>Jira_RawData!A451</f>
        <v>Bug</v>
      </c>
      <c r="B451" t="str">
        <f>Jira_RawData!B451</f>
        <v>MEM-15418</v>
      </c>
      <c r="C451" t="str">
        <f>Jira_RawData!C451</f>
        <v>Under Membership, when Nickname is not available, it is getting displayed both First name and the last name.</v>
      </c>
      <c r="D451" t="str">
        <f>Jira_RawData!D451</f>
        <v>srinivas Yellamilli</v>
      </c>
      <c r="E451" t="str">
        <f>Jira_RawData!E451</f>
        <v>srinivas Yellamilli</v>
      </c>
      <c r="F451" t="str">
        <f>Jira_RawData!F451</f>
        <v>Closed</v>
      </c>
      <c r="G451" s="4">
        <f>Jira_RawData!K451</f>
        <v>44155.460416666669</v>
      </c>
      <c r="H451" s="4">
        <f>Jira_RawData!G451</f>
        <v>44175.413194444445</v>
      </c>
      <c r="I451" s="10" t="str">
        <f>IF(Jira_RawData!H451=0,"blank",Jira_RawData!H451)</f>
        <v>Moderate</v>
      </c>
      <c r="J451" t="str">
        <f>Jira_RawData!I451</f>
        <v>Medium</v>
      </c>
      <c r="K451" t="str">
        <f>Jira_RawData!M451</f>
        <v>QA</v>
      </c>
      <c r="L451" t="str">
        <f>IF(Jira_RawData!N451=0,"blank",Jira_RawData!N451)</f>
        <v>Application Code Issue</v>
      </c>
      <c r="M451" t="str">
        <f>IF(Jira_RawData!R451=0,"blank",Jira_RawData!R451)</f>
        <v>blank</v>
      </c>
      <c r="N451" t="str">
        <f>IF(ISNA(VLOOKUP(B451,Comments!B:E,2,FALSE)),"",VLOOKUP(B451,Comments!B:E,2,FALSE))</f>
        <v/>
      </c>
      <c r="O451" t="str">
        <f>IF(ISNA(VLOOKUP(B451,Comments!B:E,3,FALSE)),"",VLOOKUP(B451,Comments!B:E,3,FALSE))</f>
        <v/>
      </c>
      <c r="P451" t="str">
        <f t="shared" ref="P451:P514" ca="1" si="15">IF(_xlfn.DAYS(TODAY(),G451)&lt;7,"00 days - 07 days",IF(_xlfn.DAYS(TODAY(),G451)&lt;14,"07 days - 13 days",IF(_xlfn.DAYS(TODAY(),G451)&lt;21,"14 days - 20 days",IF(_xlfn.DAYS(TODAY(),G451)&lt;28,"21 days - 27 days",IF(_xlfn.DAYS(TODAY(),G451)&lt;35,"28 days - 34 days",IF(_xlfn.DAYS(TODAY(),G451)&lt;42,"35 days - 41 days",IF(_xlfn.DAYS(TODAY(),G451)&lt;49,"42 days - 48 days",IF(_xlfn.DAYS(TODAY(),G451)&lt;56,"49 days - 55 days",IF(_xlfn.DAYS(TODAY(),G451)&lt;63,"56 days - 62 days","GT 62 days")))))))))</f>
        <v>GT 62 days</v>
      </c>
      <c r="Q451" t="str">
        <f t="shared" ref="Q451:Q514" si="16">IF(LEFT(B451,3)="MIG","Migration",IF(LEFT(B451,3)="MEM","Membership","Core"))</f>
        <v>Membership</v>
      </c>
      <c r="R451" t="str">
        <f>IF(ISNA(VLOOKUP(B451,Comments!B:E,4,FALSE)),"",VLOOKUP(B451,Comments!B:E,4,FALSE))</f>
        <v/>
      </c>
    </row>
    <row r="452" spans="1:18" x14ac:dyDescent="0.25">
      <c r="A452" t="str">
        <f>Jira_RawData!A452</f>
        <v>Bug</v>
      </c>
      <c r="B452" t="str">
        <f>Jira_RawData!B452</f>
        <v>MEM-15387</v>
      </c>
      <c r="C452" t="str">
        <f>Jira_RawData!C452</f>
        <v>[INVALID] - Membership Landing page - System displayed welcome label without a comma before the member name</v>
      </c>
      <c r="D452" t="str">
        <f>Jira_RawData!D452</f>
        <v>srinivas Yellamilli</v>
      </c>
      <c r="E452" t="str">
        <f>Jira_RawData!E452</f>
        <v>soumya.akkimardi</v>
      </c>
      <c r="F452" t="str">
        <f>Jira_RawData!F452</f>
        <v>Closed</v>
      </c>
      <c r="G452" s="4">
        <f>Jira_RawData!K452</f>
        <v>44154.614583333336</v>
      </c>
      <c r="H452" s="4">
        <f>Jira_RawData!G452</f>
        <v>44175.40902777778</v>
      </c>
      <c r="I452" s="10" t="str">
        <f>IF(Jira_RawData!H452=0,"blank",Jira_RawData!H452)</f>
        <v>Minor</v>
      </c>
      <c r="J452" t="str">
        <f>Jira_RawData!I452</f>
        <v>Low</v>
      </c>
      <c r="K452" t="str">
        <f>Jira_RawData!M452</f>
        <v>QA</v>
      </c>
      <c r="L452" t="str">
        <f>IF(Jira_RawData!N452=0,"blank",Jira_RawData!N452)</f>
        <v>Unclear/Incorrect Requirements/Design</v>
      </c>
      <c r="M452" t="str">
        <f>IF(Jira_RawData!R452=0,"blank",Jira_RawData!R452)</f>
        <v>This ticket is INVALID based on acceptance criteria of MEM-14737.</v>
      </c>
      <c r="N452" t="str">
        <f>IF(ISNA(VLOOKUP(B452,Comments!B:E,2,FALSE)),"",VLOOKUP(B452,Comments!B:E,2,FALSE))</f>
        <v/>
      </c>
      <c r="O452" t="str">
        <f>IF(ISNA(VLOOKUP(B452,Comments!B:E,3,FALSE)),"",VLOOKUP(B452,Comments!B:E,3,FALSE))</f>
        <v/>
      </c>
      <c r="P452" t="str">
        <f t="shared" ca="1" si="15"/>
        <v>GT 62 days</v>
      </c>
      <c r="Q452" t="str">
        <f t="shared" si="16"/>
        <v>Membership</v>
      </c>
      <c r="R452" t="str">
        <f>IF(ISNA(VLOOKUP(B452,Comments!B:E,4,FALSE)),"",VLOOKUP(B452,Comments!B:E,4,FALSE))</f>
        <v/>
      </c>
    </row>
    <row r="453" spans="1:18" x14ac:dyDescent="0.25">
      <c r="A453" t="str">
        <f>Jira_RawData!A453</f>
        <v>Bug</v>
      </c>
      <c r="B453" t="str">
        <f>Jira_RawData!B453</f>
        <v>MEM-15381</v>
      </c>
      <c r="C453" t="str">
        <f>Jira_RawData!C453</f>
        <v>[INVALID] Meeting sequence allowed at subcommittee level--not current state</v>
      </c>
      <c r="D453" t="str">
        <f>Jira_RawData!D453</f>
        <v>Nicole Baldini</v>
      </c>
      <c r="E453" t="str">
        <f>Jira_RawData!E453</f>
        <v>Nicole Baldini</v>
      </c>
      <c r="F453" t="str">
        <f>Jira_RawData!F453</f>
        <v>Closed</v>
      </c>
      <c r="G453" s="4">
        <f>Jira_RawData!K453</f>
        <v>44154.089583333334</v>
      </c>
      <c r="H453" s="4">
        <f>Jira_RawData!G453</f>
        <v>44287.731944444444</v>
      </c>
      <c r="I453" s="10" t="str">
        <f>IF(Jira_RawData!H453=0,"blank",Jira_RawData!H453)</f>
        <v>blank</v>
      </c>
      <c r="J453" t="str">
        <f>Jira_RawData!I453</f>
        <v>Medium</v>
      </c>
      <c r="K453">
        <f>Jira_RawData!M453</f>
        <v>0</v>
      </c>
      <c r="L453" t="str">
        <f>IF(Jira_RawData!N453=0,"blank",Jira_RawData!N453)</f>
        <v>Unclear/Incorrect Requirements/Design</v>
      </c>
      <c r="M453" t="str">
        <f>IF(Jira_RawData!R453=0,"blank",Jira_RawData!R453)</f>
        <v>not a valid use case as per MCS 2 req</v>
      </c>
      <c r="N453" t="str">
        <f>IF(ISNA(VLOOKUP(B453,Comments!B:E,2,FALSE)),"",VLOOKUP(B453,Comments!B:E,2,FALSE))</f>
        <v/>
      </c>
      <c r="O453" t="str">
        <f>IF(ISNA(VLOOKUP(B453,Comments!B:E,3,FALSE)),"",VLOOKUP(B453,Comments!B:E,3,FALSE))</f>
        <v/>
      </c>
      <c r="P453" t="str">
        <f t="shared" ca="1" si="15"/>
        <v>GT 62 days</v>
      </c>
      <c r="Q453" t="str">
        <f t="shared" si="16"/>
        <v>Membership</v>
      </c>
      <c r="R453" t="str">
        <f>IF(ISNA(VLOOKUP(B453,Comments!B:E,4,FALSE)),"",VLOOKUP(B453,Comments!B:E,4,FALSE))</f>
        <v/>
      </c>
    </row>
    <row r="454" spans="1:18" x14ac:dyDescent="0.25">
      <c r="A454" t="str">
        <f>Jira_RawData!A454</f>
        <v>Bug</v>
      </c>
      <c r="B454" t="str">
        <f>Jira_RawData!B454</f>
        <v>MEM-15380</v>
      </c>
      <c r="C454" t="str">
        <f>Jira_RawData!C454</f>
        <v>Meeting date edits are overwriting existing data, not adding</v>
      </c>
      <c r="D454" t="str">
        <f>Jira_RawData!D454</f>
        <v>vinay.datla</v>
      </c>
      <c r="E454" t="str">
        <f>Jira_RawData!E454</f>
        <v>Nicole Baldini</v>
      </c>
      <c r="F454" t="str">
        <f>Jira_RawData!F454</f>
        <v>Closed</v>
      </c>
      <c r="G454" s="4">
        <f>Jira_RawData!K454</f>
        <v>44154.086805555555</v>
      </c>
      <c r="H454" s="4">
        <f>Jira_RawData!G454</f>
        <v>44188.776388888888</v>
      </c>
      <c r="I454" s="10" t="str">
        <f>IF(Jira_RawData!H454=0,"blank",Jira_RawData!H454)</f>
        <v>blank</v>
      </c>
      <c r="J454" t="str">
        <f>Jira_RawData!I454</f>
        <v>Medium</v>
      </c>
      <c r="K454">
        <f>Jira_RawData!M454</f>
        <v>0</v>
      </c>
      <c r="L454" t="str">
        <f>IF(Jira_RawData!N454=0,"blank",Jira_RawData!N454)</f>
        <v>Application Code Issue</v>
      </c>
      <c r="M454" t="str">
        <f>IF(Jira_RawData!R454=0,"blank",Jira_RawData!R454)</f>
        <v>blank</v>
      </c>
      <c r="N454" t="str">
        <f>IF(ISNA(VLOOKUP(B454,Comments!B:E,2,FALSE)),"",VLOOKUP(B454,Comments!B:E,2,FALSE))</f>
        <v/>
      </c>
      <c r="O454" t="str">
        <f>IF(ISNA(VLOOKUP(B454,Comments!B:E,3,FALSE)),"",VLOOKUP(B454,Comments!B:E,3,FALSE))</f>
        <v/>
      </c>
      <c r="P454" t="str">
        <f t="shared" ca="1" si="15"/>
        <v>GT 62 days</v>
      </c>
      <c r="Q454" t="str">
        <f t="shared" si="16"/>
        <v>Membership</v>
      </c>
      <c r="R454" t="str">
        <f>IF(ISNA(VLOOKUP(B454,Comments!B:E,4,FALSE)),"",VLOOKUP(B454,Comments!B:E,4,FALSE))</f>
        <v/>
      </c>
    </row>
    <row r="455" spans="1:18" x14ac:dyDescent="0.25">
      <c r="A455" t="str">
        <f>Jira_RawData!A455</f>
        <v>Bug</v>
      </c>
      <c r="B455" t="str">
        <f>Jira_RawData!B455</f>
        <v>MEM-15379</v>
      </c>
      <c r="C455" t="str">
        <f>Jira_RawData!C455</f>
        <v>Ballot voter rationale record appearing incorrectly for Affirmative and Abstention votes</v>
      </c>
      <c r="D455" t="str">
        <f>Jira_RawData!D455</f>
        <v>Nicole Baldini</v>
      </c>
      <c r="E455" t="str">
        <f>Jira_RawData!E455</f>
        <v>Nicole Baldini</v>
      </c>
      <c r="F455" t="str">
        <f>Jira_RawData!F455</f>
        <v>Closed</v>
      </c>
      <c r="G455" s="4">
        <f>Jira_RawData!K455</f>
        <v>44154.070833333331</v>
      </c>
      <c r="H455" s="4">
        <f>Jira_RawData!G455</f>
        <v>44300.477083333331</v>
      </c>
      <c r="I455" s="10" t="str">
        <f>IF(Jira_RawData!H455=0,"blank",Jira_RawData!H455)</f>
        <v>Moderate</v>
      </c>
      <c r="J455" t="str">
        <f>Jira_RawData!I455</f>
        <v>Medium</v>
      </c>
      <c r="K455" t="str">
        <f>Jira_RawData!M455</f>
        <v>QA</v>
      </c>
      <c r="L455" t="str">
        <f>IF(Jira_RawData!N455=0,"blank",Jira_RawData!N455)</f>
        <v>Unclear/Incorrect Requirements/Design</v>
      </c>
      <c r="M455" t="str">
        <f>IF(Jira_RawData!R455=0,"blank",Jira_RawData!R455)</f>
        <v>blank</v>
      </c>
      <c r="N455" t="str">
        <f>IF(ISNA(VLOOKUP(B455,Comments!B:E,2,FALSE)),"",VLOOKUP(B455,Comments!B:E,2,FALSE))</f>
        <v/>
      </c>
      <c r="O455" t="str">
        <f>IF(ISNA(VLOOKUP(B455,Comments!B:E,3,FALSE)),"",VLOOKUP(B455,Comments!B:E,3,FALSE))</f>
        <v/>
      </c>
      <c r="P455" t="str">
        <f t="shared" ca="1" si="15"/>
        <v>GT 62 days</v>
      </c>
      <c r="Q455" t="str">
        <f t="shared" si="16"/>
        <v>Membership</v>
      </c>
      <c r="R455" t="str">
        <f>IF(ISNA(VLOOKUP(B455,Comments!B:E,4,FALSE)),"",VLOOKUP(B455,Comments!B:E,4,FALSE))</f>
        <v/>
      </c>
    </row>
    <row r="456" spans="1:18" x14ac:dyDescent="0.25">
      <c r="A456" t="str">
        <f>Jira_RawData!A456</f>
        <v>Bug</v>
      </c>
      <c r="B456" t="str">
        <f>Jira_RawData!B456</f>
        <v>MEM-15378</v>
      </c>
      <c r="C456" t="str">
        <f>Jira_RawData!C456</f>
        <v>Voting allows for both attachment and text box comment--does this match current state?</v>
      </c>
      <c r="D456" t="str">
        <f>Jira_RawData!D456</f>
        <v>Nicole Baldini</v>
      </c>
      <c r="E456" t="str">
        <f>Jira_RawData!E456</f>
        <v>Nicole Baldini</v>
      </c>
      <c r="F456" t="str">
        <f>Jira_RawData!F456</f>
        <v>Closed</v>
      </c>
      <c r="G456" s="4">
        <f>Jira_RawData!K456</f>
        <v>44154.070138888892</v>
      </c>
      <c r="H456" s="4">
        <f>Jira_RawData!G456</f>
        <v>44245.119444444441</v>
      </c>
      <c r="I456" s="10" t="str">
        <f>IF(Jira_RawData!H456=0,"blank",Jira_RawData!H456)</f>
        <v>blank</v>
      </c>
      <c r="J456" t="str">
        <f>Jira_RawData!I456</f>
        <v>Medium</v>
      </c>
      <c r="K456">
        <f>Jira_RawData!M456</f>
        <v>0</v>
      </c>
      <c r="L456" t="str">
        <f>IF(Jira_RawData!N456=0,"blank",Jira_RawData!N456)</f>
        <v>Data Issue</v>
      </c>
      <c r="M456" t="str">
        <f>IF(Jira_RawData!R456=0,"blank",Jira_RawData!R456)</f>
        <v>blank</v>
      </c>
      <c r="N456" t="str">
        <f>IF(ISNA(VLOOKUP(B456,Comments!B:E,2,FALSE)),"",VLOOKUP(B456,Comments!B:E,2,FALSE))</f>
        <v/>
      </c>
      <c r="O456" t="str">
        <f>IF(ISNA(VLOOKUP(B456,Comments!B:E,3,FALSE)),"",VLOOKUP(B456,Comments!B:E,3,FALSE))</f>
        <v/>
      </c>
      <c r="P456" t="str">
        <f t="shared" ca="1" si="15"/>
        <v>GT 62 days</v>
      </c>
      <c r="Q456" t="str">
        <f t="shared" si="16"/>
        <v>Membership</v>
      </c>
      <c r="R456" t="str">
        <f>IF(ISNA(VLOOKUP(B456,Comments!B:E,4,FALSE)),"",VLOOKUP(B456,Comments!B:E,4,FALSE))</f>
        <v/>
      </c>
    </row>
    <row r="457" spans="1:18" x14ac:dyDescent="0.25">
      <c r="A457" t="str">
        <f>Jira_RawData!A457</f>
        <v>Bug</v>
      </c>
      <c r="B457" t="str">
        <f>Jira_RawData!B457</f>
        <v>MEM-15376</v>
      </c>
      <c r="C457" t="str">
        <f>Jira_RawData!C457</f>
        <v>Ballot_nr must be 11 characters long (use spaces at the end if needed)</v>
      </c>
      <c r="D457" t="str">
        <f>Jira_RawData!D457</f>
        <v>Nicole Baldini</v>
      </c>
      <c r="E457" t="str">
        <f>Jira_RawData!E457</f>
        <v>Nicole Baldini</v>
      </c>
      <c r="F457" t="str">
        <f>Jira_RawData!F457</f>
        <v>Closed</v>
      </c>
      <c r="G457" s="4">
        <f>Jira_RawData!K457</f>
        <v>44154.061111111114</v>
      </c>
      <c r="H457" s="4">
        <f>Jira_RawData!G457</f>
        <v>44300.477083333331</v>
      </c>
      <c r="I457" s="10" t="str">
        <f>IF(Jira_RawData!H457=0,"blank",Jira_RawData!H457)</f>
        <v>Moderate</v>
      </c>
      <c r="J457" t="str">
        <f>Jira_RawData!I457</f>
        <v>Medium</v>
      </c>
      <c r="K457" t="str">
        <f>Jira_RawData!M457</f>
        <v>QA</v>
      </c>
      <c r="L457" t="str">
        <f>IF(Jira_RawData!N457=0,"blank",Jira_RawData!N457)</f>
        <v>Unclear/Incorrect Requirements/Design</v>
      </c>
      <c r="M457" t="str">
        <f>IF(Jira_RawData!R457=0,"blank",Jira_RawData!R457)</f>
        <v>blank</v>
      </c>
      <c r="N457" t="str">
        <f>IF(ISNA(VLOOKUP(B457,Comments!B:E,2,FALSE)),"",VLOOKUP(B457,Comments!B:E,2,FALSE))</f>
        <v/>
      </c>
      <c r="O457" t="str">
        <f>IF(ISNA(VLOOKUP(B457,Comments!B:E,3,FALSE)),"",VLOOKUP(B457,Comments!B:E,3,FALSE))</f>
        <v/>
      </c>
      <c r="P457" t="str">
        <f t="shared" ca="1" si="15"/>
        <v>GT 62 days</v>
      </c>
      <c r="Q457" t="str">
        <f t="shared" si="16"/>
        <v>Membership</v>
      </c>
      <c r="R457" t="str">
        <f>IF(ISNA(VLOOKUP(B457,Comments!B:E,4,FALSE)),"",VLOOKUP(B457,Comments!B:E,4,FALSE))</f>
        <v/>
      </c>
    </row>
    <row r="458" spans="1:18" x14ac:dyDescent="0.25">
      <c r="A458" t="str">
        <f>Jira_RawData!A458</f>
        <v>Bug</v>
      </c>
      <c r="B458" t="str">
        <f>Jira_RawData!B458</f>
        <v>MEM-15355</v>
      </c>
      <c r="C458" t="str">
        <f>Jira_RawData!C458</f>
        <v>Accessibility Testing: Issues while selecting standards in data page while creating work item and submitting ballots.</v>
      </c>
      <c r="D458" t="str">
        <f>Jira_RawData!D458</f>
        <v>vinay.datla</v>
      </c>
      <c r="E458" t="str">
        <f>Jira_RawData!E458</f>
        <v>vinay.datla</v>
      </c>
      <c r="F458" t="str">
        <f>Jira_RawData!F458</f>
        <v>Closed</v>
      </c>
      <c r="G458" s="4">
        <f>Jira_RawData!K458</f>
        <v>44153.660416666666</v>
      </c>
      <c r="H458" s="4">
        <f>Jira_RawData!G458</f>
        <v>44277.870833333334</v>
      </c>
      <c r="I458" s="10" t="str">
        <f>IF(Jira_RawData!H458=0,"blank",Jira_RawData!H458)</f>
        <v>Moderate</v>
      </c>
      <c r="J458" t="str">
        <f>Jira_RawData!I458</f>
        <v>Medium</v>
      </c>
      <c r="K458" t="str">
        <f>Jira_RawData!M458</f>
        <v>QA</v>
      </c>
      <c r="L458" t="str">
        <f>IF(Jira_RawData!N458=0,"blank",Jira_RawData!N458)</f>
        <v>Unclear/Incorrect Requirements/Design</v>
      </c>
      <c r="M458" t="str">
        <f>IF(Jira_RawData!R458=0,"blank",Jira_RawData!R458)</f>
        <v>blank</v>
      </c>
      <c r="N458" t="str">
        <f>IF(ISNA(VLOOKUP(B458,Comments!B:E,2,FALSE)),"",VLOOKUP(B458,Comments!B:E,2,FALSE))</f>
        <v/>
      </c>
      <c r="O458" t="str">
        <f>IF(ISNA(VLOOKUP(B458,Comments!B:E,3,FALSE)),"",VLOOKUP(B458,Comments!B:E,3,FALSE))</f>
        <v/>
      </c>
      <c r="P458" t="str">
        <f t="shared" ca="1" si="15"/>
        <v>GT 62 days</v>
      </c>
      <c r="Q458" t="str">
        <f t="shared" si="16"/>
        <v>Membership</v>
      </c>
      <c r="R458" t="str">
        <f>IF(ISNA(VLOOKUP(B458,Comments!B:E,4,FALSE)),"",VLOOKUP(B458,Comments!B:E,4,FALSE))</f>
        <v/>
      </c>
    </row>
    <row r="459" spans="1:18" x14ac:dyDescent="0.25">
      <c r="A459" t="str">
        <f>Jira_RawData!A459</f>
        <v>Bug</v>
      </c>
      <c r="B459" t="str">
        <f>Jira_RawData!B459</f>
        <v>MEM-15317</v>
      </c>
      <c r="C459" t="str">
        <f>Jira_RawData!C459</f>
        <v xml:space="preserve"> INTEGRATION 9|| MEM|| Staging|| User is getting an error message on "Member Vote History" page </v>
      </c>
      <c r="D459" t="str">
        <f>Jira_RawData!D459</f>
        <v>Priyanka Manocha</v>
      </c>
      <c r="E459" t="str">
        <f>Jira_RawData!E459</f>
        <v>Priyanka Manocha</v>
      </c>
      <c r="F459" t="str">
        <f>Jira_RawData!F459</f>
        <v>Closed</v>
      </c>
      <c r="G459" s="4">
        <f>Jira_RawData!K459</f>
        <v>44152.86041666667</v>
      </c>
      <c r="H459" s="4">
        <f>Jira_RawData!G459</f>
        <v>44300.477083333331</v>
      </c>
      <c r="I459" s="10" t="str">
        <f>IF(Jira_RawData!H459=0,"blank",Jira_RawData!H459)</f>
        <v>Moderate</v>
      </c>
      <c r="J459" t="str">
        <f>Jira_RawData!I459</f>
        <v>To Be Defined</v>
      </c>
      <c r="K459" t="str">
        <f>Jira_RawData!M459</f>
        <v>QA</v>
      </c>
      <c r="L459" t="str">
        <f>IF(Jira_RawData!N459=0,"blank",Jira_RawData!N459)</f>
        <v>Data Issue</v>
      </c>
      <c r="M459" t="str">
        <f>IF(Jira_RawData!R459=0,"blank",Jira_RawData!R459)</f>
        <v>Incomplete data was migrated for Ballot</v>
      </c>
      <c r="N459" t="str">
        <f>IF(ISNA(VLOOKUP(B459,Comments!B:E,2,FALSE)),"",VLOOKUP(B459,Comments!B:E,2,FALSE))</f>
        <v/>
      </c>
      <c r="O459" t="str">
        <f>IF(ISNA(VLOOKUP(B459,Comments!B:E,3,FALSE)),"",VLOOKUP(B459,Comments!B:E,3,FALSE))</f>
        <v/>
      </c>
      <c r="P459" t="str">
        <f t="shared" ca="1" si="15"/>
        <v>GT 62 days</v>
      </c>
      <c r="Q459" t="str">
        <f t="shared" si="16"/>
        <v>Membership</v>
      </c>
      <c r="R459" t="str">
        <f>IF(ISNA(VLOOKUP(B459,Comments!B:E,4,FALSE)),"",VLOOKUP(B459,Comments!B:E,4,FALSE))</f>
        <v/>
      </c>
    </row>
    <row r="460" spans="1:18" x14ac:dyDescent="0.25">
      <c r="A460" t="str">
        <f>Jira_RawData!A460</f>
        <v>Bug</v>
      </c>
      <c r="B460" t="str">
        <f>Jira_RawData!B460</f>
        <v>MEM-15311</v>
      </c>
      <c r="C460" t="str">
        <f>Jira_RawData!C460</f>
        <v>For reinstatements, check committee details coming across from MCS2 into MCS1</v>
      </c>
      <c r="D460">
        <f>Jira_RawData!D460</f>
        <v>0</v>
      </c>
      <c r="E460" t="str">
        <f>Jira_RawData!E460</f>
        <v>Nicole Baldini</v>
      </c>
      <c r="F460" t="str">
        <f>Jira_RawData!F460</f>
        <v>Closed</v>
      </c>
      <c r="G460" s="4">
        <f>Jira_RawData!K460</f>
        <v>44152.829861111109</v>
      </c>
      <c r="H460" s="4">
        <f>Jira_RawData!G460</f>
        <v>44217.53125</v>
      </c>
      <c r="I460" s="10" t="str">
        <f>IF(Jira_RawData!H460=0,"blank",Jira_RawData!H460)</f>
        <v>blank</v>
      </c>
      <c r="J460" t="str">
        <f>Jira_RawData!I460</f>
        <v>Medium</v>
      </c>
      <c r="K460">
        <f>Jira_RawData!M460</f>
        <v>0</v>
      </c>
      <c r="L460" t="str">
        <f>IF(Jira_RawData!N460=0,"blank",Jira_RawData!N460)</f>
        <v>Data Issue</v>
      </c>
      <c r="M460" t="str">
        <f>IF(Jira_RawData!R460=0,"blank",Jira_RawData!R460)</f>
        <v>blank</v>
      </c>
      <c r="N460" t="str">
        <f>IF(ISNA(VLOOKUP(B460,Comments!B:E,2,FALSE)),"",VLOOKUP(B460,Comments!B:E,2,FALSE))</f>
        <v/>
      </c>
      <c r="O460" t="str">
        <f>IF(ISNA(VLOOKUP(B460,Comments!B:E,3,FALSE)),"",VLOOKUP(B460,Comments!B:E,3,FALSE))</f>
        <v/>
      </c>
      <c r="P460" t="str">
        <f t="shared" ca="1" si="15"/>
        <v>GT 62 days</v>
      </c>
      <c r="Q460" t="str">
        <f t="shared" si="16"/>
        <v>Membership</v>
      </c>
      <c r="R460" t="str">
        <f>IF(ISNA(VLOOKUP(B460,Comments!B:E,4,FALSE)),"",VLOOKUP(B460,Comments!B:E,4,FALSE))</f>
        <v/>
      </c>
    </row>
    <row r="461" spans="1:18" x14ac:dyDescent="0.25">
      <c r="A461" t="str">
        <f>Jira_RawData!A461</f>
        <v>Bug</v>
      </c>
      <c r="B461" t="str">
        <f>Jira_RawData!B461</f>
        <v>MEM-15308</v>
      </c>
      <c r="C461" t="str">
        <f>Jira_RawData!C461</f>
        <v>For Withdrawal with Replacement of a Standard - Work Items are not syncing correctly in MCS1 Database and UI</v>
      </c>
      <c r="D461">
        <f>Jira_RawData!D461</f>
        <v>0</v>
      </c>
      <c r="E461" t="str">
        <f>Jira_RawData!E461</f>
        <v>Nicole Baldini</v>
      </c>
      <c r="F461" t="str">
        <f>Jira_RawData!F461</f>
        <v>Closed</v>
      </c>
      <c r="G461" s="4">
        <f>Jira_RawData!K461</f>
        <v>44152.825694444444</v>
      </c>
      <c r="H461" s="4">
        <f>Jira_RawData!G461</f>
        <v>44217.529166666667</v>
      </c>
      <c r="I461" s="10" t="str">
        <f>IF(Jira_RawData!H461=0,"blank",Jira_RawData!H461)</f>
        <v>blank</v>
      </c>
      <c r="J461" t="str">
        <f>Jira_RawData!I461</f>
        <v>Medium</v>
      </c>
      <c r="K461">
        <f>Jira_RawData!M461</f>
        <v>0</v>
      </c>
      <c r="L461" t="str">
        <f>IF(Jira_RawData!N461=0,"blank",Jira_RawData!N461)</f>
        <v>Application Code Issue</v>
      </c>
      <c r="M461" t="str">
        <f>IF(Jira_RawData!R461=0,"blank",Jira_RawData!R461)</f>
        <v>blank</v>
      </c>
      <c r="N461" t="str">
        <f>IF(ISNA(VLOOKUP(B461,Comments!B:E,2,FALSE)),"",VLOOKUP(B461,Comments!B:E,2,FALSE))</f>
        <v/>
      </c>
      <c r="O461" t="str">
        <f>IF(ISNA(VLOOKUP(B461,Comments!B:E,3,FALSE)),"",VLOOKUP(B461,Comments!B:E,3,FALSE))</f>
        <v/>
      </c>
      <c r="P461" t="str">
        <f t="shared" ca="1" si="15"/>
        <v>GT 62 days</v>
      </c>
      <c r="Q461" t="str">
        <f t="shared" si="16"/>
        <v>Membership</v>
      </c>
      <c r="R461" t="str">
        <f>IF(ISNA(VLOOKUP(B461,Comments!B:E,4,FALSE)),"",VLOOKUP(B461,Comments!B:E,4,FALSE))</f>
        <v/>
      </c>
    </row>
    <row r="462" spans="1:18" x14ac:dyDescent="0.25">
      <c r="A462" t="str">
        <f>Jira_RawData!A462</f>
        <v>Bug</v>
      </c>
      <c r="B462" t="str">
        <f>Jira_RawData!B462</f>
        <v>MEM-15270</v>
      </c>
      <c r="C462" t="str">
        <f>Jira_RawData!C462</f>
        <v>MCS1 cannot accept multiple staff managers or multiple AAs</v>
      </c>
      <c r="D462" t="str">
        <f>Jira_RawData!D462</f>
        <v>Nicole Baldini</v>
      </c>
      <c r="E462" t="str">
        <f>Jira_RawData!E462</f>
        <v>Nicole Baldini</v>
      </c>
      <c r="F462" t="str">
        <f>Jira_RawData!F462</f>
        <v>Closed</v>
      </c>
      <c r="G462" s="4">
        <f>Jira_RawData!K462</f>
        <v>44152.095833333333</v>
      </c>
      <c r="H462" s="4">
        <f>Jira_RawData!G462</f>
        <v>44168.765972222223</v>
      </c>
      <c r="I462" s="10" t="str">
        <f>IF(Jira_RawData!H462=0,"blank",Jira_RawData!H462)</f>
        <v>blank</v>
      </c>
      <c r="J462" t="str">
        <f>Jira_RawData!I462</f>
        <v>Medium</v>
      </c>
      <c r="K462">
        <f>Jira_RawData!M462</f>
        <v>0</v>
      </c>
      <c r="L462" t="str">
        <f>IF(Jira_RawData!N462=0,"blank",Jira_RawData!N462)</f>
        <v>Unclear/Incorrect Requirements/Design</v>
      </c>
      <c r="M462" t="str">
        <f>IF(Jira_RawData!R462=0,"blank",Jira_RawData!R462)</f>
        <v>blank</v>
      </c>
      <c r="N462" t="str">
        <f>IF(ISNA(VLOOKUP(B462,Comments!B:E,2,FALSE)),"",VLOOKUP(B462,Comments!B:E,2,FALSE))</f>
        <v/>
      </c>
      <c r="O462" t="str">
        <f>IF(ISNA(VLOOKUP(B462,Comments!B:E,3,FALSE)),"",VLOOKUP(B462,Comments!B:E,3,FALSE))</f>
        <v/>
      </c>
      <c r="P462" t="str">
        <f t="shared" ca="1" si="15"/>
        <v>GT 62 days</v>
      </c>
      <c r="Q462" t="str">
        <f t="shared" si="16"/>
        <v>Membership</v>
      </c>
      <c r="R462" t="str">
        <f>IF(ISNA(VLOOKUP(B462,Comments!B:E,4,FALSE)),"",VLOOKUP(B462,Comments!B:E,4,FALSE))</f>
        <v/>
      </c>
    </row>
    <row r="463" spans="1:18" x14ac:dyDescent="0.25">
      <c r="A463" t="str">
        <f>Jira_RawData!A463</f>
        <v>Bug</v>
      </c>
      <c r="B463" t="str">
        <f>Jira_RawData!B463</f>
        <v>MEM-15150</v>
      </c>
      <c r="C463" t="str">
        <f>Jira_RawData!C463</f>
        <v>UAT IV - Stage- Member App - UAT Feedback Exception Handling</v>
      </c>
      <c r="D463" t="str">
        <f>Jira_RawData!D463</f>
        <v>Nicole Baldini</v>
      </c>
      <c r="E463" t="str">
        <f>Jira_RawData!E463</f>
        <v>srinivas Yellamilli</v>
      </c>
      <c r="F463" t="str">
        <f>Jira_RawData!F463</f>
        <v>Closed</v>
      </c>
      <c r="G463" s="4">
        <f>Jira_RawData!K463</f>
        <v>44146.518055555556</v>
      </c>
      <c r="H463" s="4">
        <f>Jira_RawData!G463</f>
        <v>44300.477083333331</v>
      </c>
      <c r="I463" s="10" t="str">
        <f>IF(Jira_RawData!H463=0,"blank",Jira_RawData!H463)</f>
        <v>Moderate</v>
      </c>
      <c r="J463" t="str">
        <f>Jira_RawData!I463</f>
        <v>To Be Defined</v>
      </c>
      <c r="K463" t="str">
        <f>Jira_RawData!M463</f>
        <v>QA</v>
      </c>
      <c r="L463" t="str">
        <f>IF(Jira_RawData!N463=0,"blank",Jira_RawData!N463)</f>
        <v>Server Configuration/Permission Issue</v>
      </c>
      <c r="M463" t="str">
        <f>IF(Jira_RawData!R463=0,"blank",Jira_RawData!R463)</f>
        <v>COW Application Access</v>
      </c>
      <c r="N463" t="str">
        <f>IF(ISNA(VLOOKUP(B463,Comments!B:E,2,FALSE)),"",VLOOKUP(B463,Comments!B:E,2,FALSE))</f>
        <v/>
      </c>
      <c r="O463" t="str">
        <f>IF(ISNA(VLOOKUP(B463,Comments!B:E,3,FALSE)),"",VLOOKUP(B463,Comments!B:E,3,FALSE))</f>
        <v/>
      </c>
      <c r="P463" t="str">
        <f t="shared" ca="1" si="15"/>
        <v>GT 62 days</v>
      </c>
      <c r="Q463" t="str">
        <f t="shared" si="16"/>
        <v>Membership</v>
      </c>
      <c r="R463" t="str">
        <f>IF(ISNA(VLOOKUP(B463,Comments!B:E,4,FALSE)),"",VLOOKUP(B463,Comments!B:E,4,FALSE))</f>
        <v/>
      </c>
    </row>
    <row r="464" spans="1:18" x14ac:dyDescent="0.25">
      <c r="A464" t="str">
        <f>Jira_RawData!A464</f>
        <v>Bug</v>
      </c>
      <c r="B464" t="str">
        <f>Jira_RawData!B464</f>
        <v>MEM-15149</v>
      </c>
      <c r="C464" t="str">
        <f>Jira_RawData!C464</f>
        <v>UAT IV - Stage- Member App - Standards Tracking</v>
      </c>
      <c r="D464" t="str">
        <f>Jira_RawData!D464</f>
        <v>srinivas Yellamilli</v>
      </c>
      <c r="E464" t="str">
        <f>Jira_RawData!E464</f>
        <v>srinivas Yellamilli</v>
      </c>
      <c r="F464" t="str">
        <f>Jira_RawData!F464</f>
        <v>Closed</v>
      </c>
      <c r="G464" s="4">
        <f>Jira_RawData!K464</f>
        <v>44146.509027777778</v>
      </c>
      <c r="H464" s="4">
        <f>Jira_RawData!G464</f>
        <v>44344.461111111108</v>
      </c>
      <c r="I464" s="10" t="str">
        <f>IF(Jira_RawData!H464=0,"blank",Jira_RawData!H464)</f>
        <v>Minor</v>
      </c>
      <c r="J464" t="str">
        <f>Jira_RawData!I464</f>
        <v>To Be Defined</v>
      </c>
      <c r="K464" t="str">
        <f>Jira_RawData!M464</f>
        <v>Staging</v>
      </c>
      <c r="L464" t="str">
        <f>IF(Jira_RawData!N464=0,"blank",Jira_RawData!N464)</f>
        <v>Application Code Issue</v>
      </c>
      <c r="M464" t="str">
        <f>IF(Jira_RawData!R464=0,"blank",Jira_RawData!R464)</f>
        <v>blank</v>
      </c>
      <c r="N464" t="str">
        <f>IF(ISNA(VLOOKUP(B464,Comments!B:E,2,FALSE)),"",VLOOKUP(B464,Comments!B:E,2,FALSE))</f>
        <v/>
      </c>
      <c r="O464" t="str">
        <f>IF(ISNA(VLOOKUP(B464,Comments!B:E,3,FALSE)),"",VLOOKUP(B464,Comments!B:E,3,FALSE))</f>
        <v/>
      </c>
      <c r="P464" t="str">
        <f t="shared" ca="1" si="15"/>
        <v>GT 62 days</v>
      </c>
      <c r="Q464" t="str">
        <f t="shared" si="16"/>
        <v>Membership</v>
      </c>
      <c r="R464" t="str">
        <f>IF(ISNA(VLOOKUP(B464,Comments!B:E,4,FALSE)),"",VLOOKUP(B464,Comments!B:E,4,FALSE))</f>
        <v/>
      </c>
    </row>
    <row r="465" spans="1:18" x14ac:dyDescent="0.25">
      <c r="A465" t="str">
        <f>Jira_RawData!A465</f>
        <v>Bug</v>
      </c>
      <c r="B465" t="str">
        <f>Jira_RawData!B465</f>
        <v>MEM-15148</v>
      </c>
      <c r="C465" t="str">
        <f>Jira_RawData!C465</f>
        <v>UAT IV - Stage- Member App - Minutes, Agendas, Committee Doc</v>
      </c>
      <c r="D465" t="str">
        <f>Jira_RawData!D465</f>
        <v>srinivas Yellamilli</v>
      </c>
      <c r="E465" t="str">
        <f>Jira_RawData!E465</f>
        <v>srinivas Yellamilli</v>
      </c>
      <c r="F465" t="str">
        <f>Jira_RawData!F465</f>
        <v>Closed</v>
      </c>
      <c r="G465" s="4">
        <f>Jira_RawData!K465</f>
        <v>44146.506944444445</v>
      </c>
      <c r="H465" s="4">
        <f>Jira_RawData!G465</f>
        <v>44344.461111111108</v>
      </c>
      <c r="I465" s="10" t="str">
        <f>IF(Jira_RawData!H465=0,"blank",Jira_RawData!H465)</f>
        <v>Minor</v>
      </c>
      <c r="J465" t="str">
        <f>Jira_RawData!I465</f>
        <v>To Be Defined</v>
      </c>
      <c r="K465" t="str">
        <f>Jira_RawData!M465</f>
        <v>Staging</v>
      </c>
      <c r="L465" t="str">
        <f>IF(Jira_RawData!N465=0,"blank",Jira_RawData!N465)</f>
        <v>Data Issue</v>
      </c>
      <c r="M465" t="str">
        <f>IF(Jira_RawData!R465=0,"blank",Jira_RawData!R465)</f>
        <v>blank</v>
      </c>
      <c r="N465" t="str">
        <f>IF(ISNA(VLOOKUP(B465,Comments!B:E,2,FALSE)),"",VLOOKUP(B465,Comments!B:E,2,FALSE))</f>
        <v/>
      </c>
      <c r="O465" t="str">
        <f>IF(ISNA(VLOOKUP(B465,Comments!B:E,3,FALSE)),"",VLOOKUP(B465,Comments!B:E,3,FALSE))</f>
        <v/>
      </c>
      <c r="P465" t="str">
        <f t="shared" ca="1" si="15"/>
        <v>GT 62 days</v>
      </c>
      <c r="Q465" t="str">
        <f t="shared" si="16"/>
        <v>Membership</v>
      </c>
      <c r="R465" t="str">
        <f>IF(ISNA(VLOOKUP(B465,Comments!B:E,4,FALSE)),"",VLOOKUP(B465,Comments!B:E,4,FALSE))</f>
        <v/>
      </c>
    </row>
    <row r="466" spans="1:18" x14ac:dyDescent="0.25">
      <c r="A466" t="str">
        <f>Jira_RawData!A466</f>
        <v>Bug</v>
      </c>
      <c r="B466" t="str">
        <f>Jira_RawData!B466</f>
        <v>MEM-15147</v>
      </c>
      <c r="C466" t="str">
        <f>Jira_RawData!C466</f>
        <v>UAT IV - Stage- Internal App - Fee Group Management</v>
      </c>
      <c r="D466" t="str">
        <f>Jira_RawData!D466</f>
        <v>Lisa Sementa</v>
      </c>
      <c r="E466" t="str">
        <f>Jira_RawData!E466</f>
        <v>srinivas Yellamilli</v>
      </c>
      <c r="F466" t="str">
        <f>Jira_RawData!F466</f>
        <v>Closed</v>
      </c>
      <c r="G466" s="4">
        <f>Jira_RawData!K466</f>
        <v>44146.504166666666</v>
      </c>
      <c r="H466" s="4">
        <f>Jira_RawData!G466</f>
        <v>44344.459027777775</v>
      </c>
      <c r="I466" s="10" t="str">
        <f>IF(Jira_RawData!H466=0,"blank",Jira_RawData!H466)</f>
        <v>Moderate</v>
      </c>
      <c r="J466" t="str">
        <f>Jira_RawData!I466</f>
        <v>To Be Defined</v>
      </c>
      <c r="K466" t="str">
        <f>Jira_RawData!M466</f>
        <v>Staging</v>
      </c>
      <c r="L466" t="str">
        <f>IF(Jira_RawData!N466=0,"blank",Jira_RawData!N466)</f>
        <v>Application Code Issue</v>
      </c>
      <c r="M466" t="str">
        <f>IF(Jira_RawData!R466=0,"blank",Jira_RawData!R466)</f>
        <v>blank</v>
      </c>
      <c r="N466" t="str">
        <f>IF(ISNA(VLOOKUP(B466,Comments!B:E,2,FALSE)),"",VLOOKUP(B466,Comments!B:E,2,FALSE))</f>
        <v/>
      </c>
      <c r="O466" t="str">
        <f>IF(ISNA(VLOOKUP(B466,Comments!B:E,3,FALSE)),"",VLOOKUP(B466,Comments!B:E,3,FALSE))</f>
        <v/>
      </c>
      <c r="P466" t="str">
        <f t="shared" ca="1" si="15"/>
        <v>GT 62 days</v>
      </c>
      <c r="Q466" t="str">
        <f t="shared" si="16"/>
        <v>Membership</v>
      </c>
      <c r="R466" t="str">
        <f>IF(ISNA(VLOOKUP(B466,Comments!B:E,4,FALSE)),"",VLOOKUP(B466,Comments!B:E,4,FALSE))</f>
        <v/>
      </c>
    </row>
    <row r="467" spans="1:18" x14ac:dyDescent="0.25">
      <c r="A467" t="str">
        <f>Jira_RawData!A467</f>
        <v>Bug</v>
      </c>
      <c r="B467" t="str">
        <f>Jira_RawData!B467</f>
        <v>MEM-15146</v>
      </c>
      <c r="C467" t="str">
        <f>Jira_RawData!C467</f>
        <v>UAT IV - Stage- Member App - Collaboration Area Integration</v>
      </c>
      <c r="D467" t="str">
        <f>Jira_RawData!D467</f>
        <v>Lisa Sementa</v>
      </c>
      <c r="E467" t="str">
        <f>Jira_RawData!E467</f>
        <v>srinivas Yellamilli</v>
      </c>
      <c r="F467" t="str">
        <f>Jira_RawData!F467</f>
        <v>Closed</v>
      </c>
      <c r="G467" s="4">
        <f>Jira_RawData!K467</f>
        <v>44146.502083333333</v>
      </c>
      <c r="H467" s="4">
        <f>Jira_RawData!G467</f>
        <v>44344.540277777778</v>
      </c>
      <c r="I467" s="10" t="str">
        <f>IF(Jira_RawData!H467=0,"blank",Jira_RawData!H467)</f>
        <v>Moderate</v>
      </c>
      <c r="J467" t="str">
        <f>Jira_RawData!I467</f>
        <v>Medium</v>
      </c>
      <c r="K467" t="str">
        <f>Jira_RawData!M467</f>
        <v>Staging</v>
      </c>
      <c r="L467" t="str">
        <f>IF(Jira_RawData!N467=0,"blank",Jira_RawData!N467)</f>
        <v>Application Code Issue</v>
      </c>
      <c r="M467" t="str">
        <f>IF(Jira_RawData!R467=0,"blank",Jira_RawData!R467)</f>
        <v>it was code issue redirection url was not right</v>
      </c>
      <c r="N467" t="str">
        <f>IF(ISNA(VLOOKUP(B467,Comments!B:E,2,FALSE)),"",VLOOKUP(B467,Comments!B:E,2,FALSE))</f>
        <v/>
      </c>
      <c r="O467" t="str">
        <f>IF(ISNA(VLOOKUP(B467,Comments!B:E,3,FALSE)),"",VLOOKUP(B467,Comments!B:E,3,FALSE))</f>
        <v/>
      </c>
      <c r="P467" t="str">
        <f t="shared" ca="1" si="15"/>
        <v>GT 62 days</v>
      </c>
      <c r="Q467" t="str">
        <f t="shared" si="16"/>
        <v>Membership</v>
      </c>
      <c r="R467" t="str">
        <f>IF(ISNA(VLOOKUP(B467,Comments!B:E,4,FALSE)),"",VLOOKUP(B467,Comments!B:E,4,FALSE))</f>
        <v/>
      </c>
    </row>
    <row r="468" spans="1:18" x14ac:dyDescent="0.25">
      <c r="A468" t="str">
        <f>Jira_RawData!A468</f>
        <v>Bug</v>
      </c>
      <c r="B468" t="str">
        <f>Jira_RawData!B468</f>
        <v>MEM-15145</v>
      </c>
      <c r="C468" t="str">
        <f>Jira_RawData!C468</f>
        <v>UAT IV - Stage- Member App - Ballot designation hyperlink/Ballot Queue - Need Further Triage</v>
      </c>
      <c r="D468" t="str">
        <f>Jira_RawData!D468</f>
        <v>Nicole Baldini</v>
      </c>
      <c r="E468" t="str">
        <f>Jira_RawData!E468</f>
        <v>srinivas Yellamilli</v>
      </c>
      <c r="F468" t="str">
        <f>Jira_RawData!F468</f>
        <v>Closed</v>
      </c>
      <c r="G468" s="4">
        <f>Jira_RawData!K468</f>
        <v>44146.495138888888</v>
      </c>
      <c r="H468" s="4">
        <f>Jira_RawData!G468</f>
        <v>44300.476388888892</v>
      </c>
      <c r="I468" s="10" t="str">
        <f>IF(Jira_RawData!H468=0,"blank",Jira_RawData!H468)</f>
        <v>Moderate</v>
      </c>
      <c r="J468" t="str">
        <f>Jira_RawData!I468</f>
        <v>To Be Defined</v>
      </c>
      <c r="K468" t="str">
        <f>Jira_RawData!M468</f>
        <v>QA</v>
      </c>
      <c r="L468" t="str">
        <f>IF(Jira_RawData!N468=0,"blank",Jira_RawData!N468)</f>
        <v>Server Configuration/Permission Issue</v>
      </c>
      <c r="M468" t="str">
        <f>IF(Jira_RawData!R468=0,"blank",Jira_RawData!R468)</f>
        <v>blank</v>
      </c>
      <c r="N468" t="str">
        <f>IF(ISNA(VLOOKUP(B468,Comments!B:E,2,FALSE)),"",VLOOKUP(B468,Comments!B:E,2,FALSE))</f>
        <v/>
      </c>
      <c r="O468" t="str">
        <f>IF(ISNA(VLOOKUP(B468,Comments!B:E,3,FALSE)),"",VLOOKUP(B468,Comments!B:E,3,FALSE))</f>
        <v/>
      </c>
      <c r="P468" t="str">
        <f t="shared" ca="1" si="15"/>
        <v>GT 62 days</v>
      </c>
      <c r="Q468" t="str">
        <f t="shared" si="16"/>
        <v>Membership</v>
      </c>
      <c r="R468" t="str">
        <f>IF(ISNA(VLOOKUP(B468,Comments!B:E,4,FALSE)),"",VLOOKUP(B468,Comments!B:E,4,FALSE))</f>
        <v/>
      </c>
    </row>
    <row r="469" spans="1:18" x14ac:dyDescent="0.25">
      <c r="A469" t="str">
        <f>Jira_RawData!A469</f>
        <v>Bug</v>
      </c>
      <c r="B469" t="str">
        <f>Jira_RawData!B469</f>
        <v>MEM-15144</v>
      </c>
      <c r="C469" t="str">
        <f>Jira_RawData!C469</f>
        <v xml:space="preserve">UAT IV - Stage- Internal App - No Audit Logs Appeared </v>
      </c>
      <c r="D469" t="str">
        <f>Jira_RawData!D469</f>
        <v>Lisa Sementa</v>
      </c>
      <c r="E469" t="str">
        <f>Jira_RawData!E469</f>
        <v>srinivas Yellamilli</v>
      </c>
      <c r="F469" t="str">
        <f>Jira_RawData!F469</f>
        <v>Closed</v>
      </c>
      <c r="G469" s="4">
        <f>Jira_RawData!K469</f>
        <v>44146.491666666669</v>
      </c>
      <c r="H469" s="4">
        <f>Jira_RawData!G469</f>
        <v>44288.64166666667</v>
      </c>
      <c r="I469" s="10" t="str">
        <f>IF(Jira_RawData!H469=0,"blank",Jira_RawData!H469)</f>
        <v>Moderate</v>
      </c>
      <c r="J469" t="str">
        <f>Jira_RawData!I469</f>
        <v>To Be Defined</v>
      </c>
      <c r="K469" t="str">
        <f>Jira_RawData!M469</f>
        <v>Staging</v>
      </c>
      <c r="L469" t="str">
        <f>IF(Jira_RawData!N469=0,"blank",Jira_RawData!N469)</f>
        <v>Application Code Issue</v>
      </c>
      <c r="M469" t="str">
        <f>IF(Jira_RawData!R469=0,"blank",Jira_RawData!R469)</f>
        <v>code issue.</v>
      </c>
      <c r="N469" t="str">
        <f>IF(ISNA(VLOOKUP(B469,Comments!B:E,2,FALSE)),"",VLOOKUP(B469,Comments!B:E,2,FALSE))</f>
        <v/>
      </c>
      <c r="O469" t="str">
        <f>IF(ISNA(VLOOKUP(B469,Comments!B:E,3,FALSE)),"",VLOOKUP(B469,Comments!B:E,3,FALSE))</f>
        <v/>
      </c>
      <c r="P469" t="str">
        <f t="shared" ca="1" si="15"/>
        <v>GT 62 days</v>
      </c>
      <c r="Q469" t="str">
        <f t="shared" si="16"/>
        <v>Membership</v>
      </c>
      <c r="R469" t="str">
        <f>IF(ISNA(VLOOKUP(B469,Comments!B:E,4,FALSE)),"",VLOOKUP(B469,Comments!B:E,4,FALSE))</f>
        <v/>
      </c>
    </row>
    <row r="470" spans="1:18" x14ac:dyDescent="0.25">
      <c r="A470" t="str">
        <f>Jira_RawData!A470</f>
        <v>Bug</v>
      </c>
      <c r="B470" t="str">
        <f>Jira_RawData!B470</f>
        <v>MEM-15143</v>
      </c>
      <c r="C470" t="str">
        <f>Jira_RawData!C470</f>
        <v>UAT - Stage - Staff Internal Application - Manual Order Committee Application</v>
      </c>
      <c r="D470" t="str">
        <f>Jira_RawData!D470</f>
        <v>soumya.akkimardi</v>
      </c>
      <c r="E470" t="str">
        <f>Jira_RawData!E470</f>
        <v>soumya.akkimardi</v>
      </c>
      <c r="F470" t="str">
        <f>Jira_RawData!F470</f>
        <v>Closed</v>
      </c>
      <c r="G470" s="4">
        <f>Jira_RawData!K470</f>
        <v>44146.489583333336</v>
      </c>
      <c r="H470" s="4">
        <f>Jira_RawData!G470</f>
        <v>44174.779166666667</v>
      </c>
      <c r="I470" s="10" t="str">
        <f>IF(Jira_RawData!H470=0,"blank",Jira_RawData!H470)</f>
        <v>Minor</v>
      </c>
      <c r="J470" t="str">
        <f>Jira_RawData!I470</f>
        <v>Low</v>
      </c>
      <c r="K470" t="str">
        <f>Jira_RawData!M470</f>
        <v>Staging</v>
      </c>
      <c r="L470" t="str">
        <f>IF(Jira_RawData!N470=0,"blank",Jira_RawData!N470)</f>
        <v>Data Issue</v>
      </c>
      <c r="M470" t="str">
        <f>IF(Jira_RawData!R470=0,"blank",Jira_RawData!R470)</f>
        <v>#1 data issue, #3 improvement</v>
      </c>
      <c r="N470" t="str">
        <f>IF(ISNA(VLOOKUP(B470,Comments!B:E,2,FALSE)),"",VLOOKUP(B470,Comments!B:E,2,FALSE))</f>
        <v/>
      </c>
      <c r="O470" t="str">
        <f>IF(ISNA(VLOOKUP(B470,Comments!B:E,3,FALSE)),"",VLOOKUP(B470,Comments!B:E,3,FALSE))</f>
        <v/>
      </c>
      <c r="P470" t="str">
        <f t="shared" ca="1" si="15"/>
        <v>GT 62 days</v>
      </c>
      <c r="Q470" t="str">
        <f t="shared" si="16"/>
        <v>Membership</v>
      </c>
      <c r="R470" t="str">
        <f>IF(ISNA(VLOOKUP(B470,Comments!B:E,4,FALSE)),"",VLOOKUP(B470,Comments!B:E,4,FALSE))</f>
        <v/>
      </c>
    </row>
    <row r="471" spans="1:18" x14ac:dyDescent="0.25">
      <c r="A471" t="str">
        <f>Jira_RawData!A471</f>
        <v>Bug</v>
      </c>
      <c r="B471" t="str">
        <f>Jira_RawData!B471</f>
        <v>MEM-15142</v>
      </c>
      <c r="C471" t="str">
        <f>Jira_RawData!C471</f>
        <v>[Invalid] - UAT IV - Stage-Staff redirect popup not appeared when logged as AA or Staff Admin</v>
      </c>
      <c r="D471" t="str">
        <f>Jira_RawData!D471</f>
        <v>srinivas Yellamilli</v>
      </c>
      <c r="E471" t="str">
        <f>Jira_RawData!E471</f>
        <v>srinivas Yellamilli</v>
      </c>
      <c r="F471" t="str">
        <f>Jira_RawData!F471</f>
        <v>Closed</v>
      </c>
      <c r="G471" s="4">
        <f>Jira_RawData!K471</f>
        <v>44146.486805555556</v>
      </c>
      <c r="H471" s="4">
        <f>Jira_RawData!G471</f>
        <v>44344.461111111108</v>
      </c>
      <c r="I471" s="10" t="str">
        <f>IF(Jira_RawData!H471=0,"blank",Jira_RawData!H471)</f>
        <v>Moderate</v>
      </c>
      <c r="J471" t="str">
        <f>Jira_RawData!I471</f>
        <v>To Be Defined</v>
      </c>
      <c r="K471" t="str">
        <f>Jira_RawData!M471</f>
        <v>Staging</v>
      </c>
      <c r="L471" t="str">
        <f>IF(Jira_RawData!N471=0,"blank",Jira_RawData!N471)</f>
        <v>Unclear/Incorrect Requirements/Design</v>
      </c>
      <c r="M471" t="str">
        <f>IF(Jira_RawData!R471=0,"blank",Jira_RawData!R471)</f>
        <v>blank</v>
      </c>
      <c r="N471" t="str">
        <f>IF(ISNA(VLOOKUP(B471,Comments!B:E,2,FALSE)),"",VLOOKUP(B471,Comments!B:E,2,FALSE))</f>
        <v/>
      </c>
      <c r="O471" t="str">
        <f>IF(ISNA(VLOOKUP(B471,Comments!B:E,3,FALSE)),"",VLOOKUP(B471,Comments!B:E,3,FALSE))</f>
        <v/>
      </c>
      <c r="P471" t="str">
        <f t="shared" ca="1" si="15"/>
        <v>GT 62 days</v>
      </c>
      <c r="Q471" t="str">
        <f t="shared" si="16"/>
        <v>Membership</v>
      </c>
      <c r="R471" t="str">
        <f>IF(ISNA(VLOOKUP(B471,Comments!B:E,4,FALSE)),"",VLOOKUP(B471,Comments!B:E,4,FALSE))</f>
        <v/>
      </c>
    </row>
    <row r="472" spans="1:18" x14ac:dyDescent="0.25">
      <c r="A472" t="str">
        <f>Jira_RawData!A472</f>
        <v>Bug</v>
      </c>
      <c r="B472" t="str">
        <f>Jira_RawData!B472</f>
        <v>MEM-15141</v>
      </c>
      <c r="C472" t="str">
        <f>Jira_RawData!C472</f>
        <v>UAT - Stage - Staff Internal Application -  Audit Log does not work for Join and Drop Committees</v>
      </c>
      <c r="D472" t="str">
        <f>Jira_RawData!D472</f>
        <v>soumya.akkimardi</v>
      </c>
      <c r="E472" t="str">
        <f>Jira_RawData!E472</f>
        <v>soumya.akkimardi</v>
      </c>
      <c r="F472" t="str">
        <f>Jira_RawData!F472</f>
        <v>Closed</v>
      </c>
      <c r="G472" s="4">
        <f>Jira_RawData!K472</f>
        <v>44146.472222222219</v>
      </c>
      <c r="H472" s="4">
        <f>Jira_RawData!G472</f>
        <v>44167.790972222225</v>
      </c>
      <c r="I472" s="10" t="str">
        <f>IF(Jira_RawData!H472=0,"blank",Jira_RawData!H472)</f>
        <v>blank</v>
      </c>
      <c r="J472" t="str">
        <f>Jira_RawData!I472</f>
        <v>Medium</v>
      </c>
      <c r="K472" t="str">
        <f>Jira_RawData!M472</f>
        <v>Staging</v>
      </c>
      <c r="L472" t="str">
        <f>IF(Jira_RawData!N472=0,"blank",Jira_RawData!N472)</f>
        <v>Unclear/Incorrect Requirements/Design</v>
      </c>
      <c r="M472" t="str">
        <f>IF(Jira_RawData!R472=0,"blank",Jira_RawData!R472)</f>
        <v>There was the requirement gap in 1st &amp; 3rd point but 2nd point was not reproducible.</v>
      </c>
      <c r="N472" t="str">
        <f>IF(ISNA(VLOOKUP(B472,Comments!B:E,2,FALSE)),"",VLOOKUP(B472,Comments!B:E,2,FALSE))</f>
        <v/>
      </c>
      <c r="O472" t="str">
        <f>IF(ISNA(VLOOKUP(B472,Comments!B:E,3,FALSE)),"",VLOOKUP(B472,Comments!B:E,3,FALSE))</f>
        <v/>
      </c>
      <c r="P472" t="str">
        <f t="shared" ca="1" si="15"/>
        <v>GT 62 days</v>
      </c>
      <c r="Q472" t="str">
        <f t="shared" si="16"/>
        <v>Membership</v>
      </c>
      <c r="R472" t="str">
        <f>IF(ISNA(VLOOKUP(B472,Comments!B:E,4,FALSE)),"",VLOOKUP(B472,Comments!B:E,4,FALSE))</f>
        <v/>
      </c>
    </row>
    <row r="473" spans="1:18" x14ac:dyDescent="0.25">
      <c r="A473" t="str">
        <f>Jira_RawData!A473</f>
        <v>Bug</v>
      </c>
      <c r="B473" t="str">
        <f>Jira_RawData!B473</f>
        <v>MEM-15140</v>
      </c>
      <c r="C473" t="str">
        <f>Jira_RawData!C473</f>
        <v>UAT - Stage - Member Application - Subcommittee (Level 2) not selected automatically when Section (Level 3) committee is selected</v>
      </c>
      <c r="D473" t="str">
        <f>Jira_RawData!D473</f>
        <v>soumya.akkimardi</v>
      </c>
      <c r="E473" t="str">
        <f>Jira_RawData!E473</f>
        <v>soumya.akkimardi</v>
      </c>
      <c r="F473" t="str">
        <f>Jira_RawData!F473</f>
        <v>Closed</v>
      </c>
      <c r="G473" s="4">
        <f>Jira_RawData!K473</f>
        <v>44146.465277777781</v>
      </c>
      <c r="H473" s="4">
        <f>Jira_RawData!G473</f>
        <v>44174.779166666667</v>
      </c>
      <c r="I473" s="10" t="str">
        <f>IF(Jira_RawData!H473=0,"blank",Jira_RawData!H473)</f>
        <v>blank</v>
      </c>
      <c r="J473" t="str">
        <f>Jira_RawData!I473</f>
        <v>To Be Defined</v>
      </c>
      <c r="K473" t="str">
        <f>Jira_RawData!M473</f>
        <v>Staging</v>
      </c>
      <c r="L473" t="str">
        <f>IF(Jira_RawData!N473=0,"blank",Jira_RawData!N473)</f>
        <v>Unclear/Incorrect Requirements/Design</v>
      </c>
      <c r="M473" t="str">
        <f>IF(Jira_RawData!R473=0,"blank",Jira_RawData!R473)</f>
        <v>UAT Script was not clear.</v>
      </c>
      <c r="N473" t="str">
        <f>IF(ISNA(VLOOKUP(B473,Comments!B:E,2,FALSE)),"",VLOOKUP(B473,Comments!B:E,2,FALSE))</f>
        <v/>
      </c>
      <c r="O473" t="str">
        <f>IF(ISNA(VLOOKUP(B473,Comments!B:E,3,FALSE)),"",VLOOKUP(B473,Comments!B:E,3,FALSE))</f>
        <v/>
      </c>
      <c r="P473" t="str">
        <f t="shared" ca="1" si="15"/>
        <v>GT 62 days</v>
      </c>
      <c r="Q473" t="str">
        <f t="shared" si="16"/>
        <v>Membership</v>
      </c>
      <c r="R473" t="str">
        <f>IF(ISNA(VLOOKUP(B473,Comments!B:E,4,FALSE)),"",VLOOKUP(B473,Comments!B:E,4,FALSE))</f>
        <v/>
      </c>
    </row>
    <row r="474" spans="1:18" x14ac:dyDescent="0.25">
      <c r="A474" t="str">
        <f>Jira_RawData!A474</f>
        <v>Bug</v>
      </c>
      <c r="B474" t="str">
        <f>Jira_RawData!B474</f>
        <v>MEM-15139</v>
      </c>
      <c r="C474" t="str">
        <f>Jira_RawData!C474</f>
        <v xml:space="preserve">UAT - Stage - Roster maintenance App - System displayed 'AuthApiError' when clicked on 'MYASTM' button </v>
      </c>
      <c r="D474" t="str">
        <f>Jira_RawData!D474</f>
        <v>soumya.akkimardi</v>
      </c>
      <c r="E474" t="str">
        <f>Jira_RawData!E474</f>
        <v>soumya.akkimardi</v>
      </c>
      <c r="F474" t="str">
        <f>Jira_RawData!F474</f>
        <v>Closed</v>
      </c>
      <c r="G474" s="4">
        <f>Jira_RawData!K474</f>
        <v>44146.459722222222</v>
      </c>
      <c r="H474" s="4">
        <f>Jira_RawData!G474</f>
        <v>44174.779166666667</v>
      </c>
      <c r="I474" s="10" t="str">
        <f>IF(Jira_RawData!H474=0,"blank",Jira_RawData!H474)</f>
        <v>blank</v>
      </c>
      <c r="J474" t="str">
        <f>Jira_RawData!I474</f>
        <v>To Be Defined</v>
      </c>
      <c r="K474" t="str">
        <f>Jira_RawData!M474</f>
        <v>Staging</v>
      </c>
      <c r="L474" t="str">
        <f>IF(Jira_RawData!N474=0,"blank",Jira_RawData!N474)</f>
        <v>Application Code Issue</v>
      </c>
      <c r="M474" t="str">
        <f>IF(Jira_RawData!R474=0,"blank",Jira_RawData!R474)</f>
        <v>code issue</v>
      </c>
      <c r="N474" t="str">
        <f>IF(ISNA(VLOOKUP(B474,Comments!B:E,2,FALSE)),"",VLOOKUP(B474,Comments!B:E,2,FALSE))</f>
        <v/>
      </c>
      <c r="O474" t="str">
        <f>IF(ISNA(VLOOKUP(B474,Comments!B:E,3,FALSE)),"",VLOOKUP(B474,Comments!B:E,3,FALSE))</f>
        <v/>
      </c>
      <c r="P474" t="str">
        <f t="shared" ca="1" si="15"/>
        <v>GT 62 days</v>
      </c>
      <c r="Q474" t="str">
        <f t="shared" si="16"/>
        <v>Membership</v>
      </c>
      <c r="R474" t="str">
        <f>IF(ISNA(VLOOKUP(B474,Comments!B:E,4,FALSE)),"",VLOOKUP(B474,Comments!B:E,4,FALSE))</f>
        <v/>
      </c>
    </row>
    <row r="475" spans="1:18" x14ac:dyDescent="0.25">
      <c r="A475" t="str">
        <f>Jira_RawData!A475</f>
        <v>Bug</v>
      </c>
      <c r="B475" t="str">
        <f>Jira_RawData!B475</f>
        <v>MEM-15138</v>
      </c>
      <c r="C475" t="str">
        <f>Jira_RawData!C475</f>
        <v>UAT - Stage - Member Application - Address format issue on Change of Employment and Roster pages</v>
      </c>
      <c r="D475" t="str">
        <f>Jira_RawData!D475</f>
        <v>soumya.akkimardi</v>
      </c>
      <c r="E475" t="str">
        <f>Jira_RawData!E475</f>
        <v>soumya.akkimardi</v>
      </c>
      <c r="F475" t="str">
        <f>Jira_RawData!F475</f>
        <v>Closed</v>
      </c>
      <c r="G475" s="4">
        <f>Jira_RawData!K475</f>
        <v>44146.45</v>
      </c>
      <c r="H475" s="4">
        <f>Jira_RawData!G475</f>
        <v>44216.911111111112</v>
      </c>
      <c r="I475" s="10" t="str">
        <f>IF(Jira_RawData!H475=0,"blank",Jira_RawData!H475)</f>
        <v>blank</v>
      </c>
      <c r="J475" t="str">
        <f>Jira_RawData!I475</f>
        <v>To Be Defined</v>
      </c>
      <c r="K475" t="str">
        <f>Jira_RawData!M475</f>
        <v>Staging</v>
      </c>
      <c r="L475" t="str">
        <f>IF(Jira_RawData!N475=0,"blank",Jira_RawData!N475)</f>
        <v>Unclear/Incorrect Requirements/Design</v>
      </c>
      <c r="M475" t="str">
        <f>IF(Jira_RawData!R475=0,"blank",Jira_RawData!R475)</f>
        <v>Taken as an Improvement</v>
      </c>
      <c r="N475" t="str">
        <f>IF(ISNA(VLOOKUP(B475,Comments!B:E,2,FALSE)),"",VLOOKUP(B475,Comments!B:E,2,FALSE))</f>
        <v/>
      </c>
      <c r="O475" t="str">
        <f>IF(ISNA(VLOOKUP(B475,Comments!B:E,3,FALSE)),"",VLOOKUP(B475,Comments!B:E,3,FALSE))</f>
        <v/>
      </c>
      <c r="P475" t="str">
        <f t="shared" ca="1" si="15"/>
        <v>GT 62 days</v>
      </c>
      <c r="Q475" t="str">
        <f t="shared" si="16"/>
        <v>Membership</v>
      </c>
      <c r="R475" t="str">
        <f>IF(ISNA(VLOOKUP(B475,Comments!B:E,4,FALSE)),"",VLOOKUP(B475,Comments!B:E,4,FALSE))</f>
        <v/>
      </c>
    </row>
    <row r="476" spans="1:18" x14ac:dyDescent="0.25">
      <c r="A476" t="str">
        <f>Jira_RawData!A476</f>
        <v>Bug</v>
      </c>
      <c r="B476" t="str">
        <f>Jira_RawData!B476</f>
        <v>MEM-15118</v>
      </c>
      <c r="C476" t="str">
        <f>Jira_RawData!C476</f>
        <v>Intermittent - OKTA Token URL call failed (getting 400 response code)</v>
      </c>
      <c r="D476" t="str">
        <f>Jira_RawData!D476</f>
        <v>soumya.akkimardi</v>
      </c>
      <c r="E476" t="str">
        <f>Jira_RawData!E476</f>
        <v>Prabhakar Mishra</v>
      </c>
      <c r="F476" t="str">
        <f>Jira_RawData!F476</f>
        <v>Closed</v>
      </c>
      <c r="G476" s="4">
        <f>Jira_RawData!K476</f>
        <v>44145.910416666666</v>
      </c>
      <c r="H476" s="4">
        <f>Jira_RawData!G476</f>
        <v>44208.840277777781</v>
      </c>
      <c r="I476" s="10" t="str">
        <f>IF(Jira_RawData!H476=0,"blank",Jira_RawData!H476)</f>
        <v>blank</v>
      </c>
      <c r="J476" t="str">
        <f>Jira_RawData!I476</f>
        <v>Medium</v>
      </c>
      <c r="K476">
        <f>Jira_RawData!M476</f>
        <v>0</v>
      </c>
      <c r="L476" t="str">
        <f>IF(Jira_RawData!N476=0,"blank",Jira_RawData!N476)</f>
        <v>Application Code Issue</v>
      </c>
      <c r="M476" t="str">
        <f>IF(Jira_RawData!R476=0,"blank",Jira_RawData!R476)</f>
        <v>OKTA Package updated</v>
      </c>
      <c r="N476" t="str">
        <f>IF(ISNA(VLOOKUP(B476,Comments!B:E,2,FALSE)),"",VLOOKUP(B476,Comments!B:E,2,FALSE))</f>
        <v/>
      </c>
      <c r="O476" t="str">
        <f>IF(ISNA(VLOOKUP(B476,Comments!B:E,3,FALSE)),"",VLOOKUP(B476,Comments!B:E,3,FALSE))</f>
        <v/>
      </c>
      <c r="P476" t="str">
        <f t="shared" ca="1" si="15"/>
        <v>GT 62 days</v>
      </c>
      <c r="Q476" t="str">
        <f t="shared" si="16"/>
        <v>Membership</v>
      </c>
      <c r="R476" t="str">
        <f>IF(ISNA(VLOOKUP(B476,Comments!B:E,4,FALSE)),"",VLOOKUP(B476,Comments!B:E,4,FALSE))</f>
        <v/>
      </c>
    </row>
    <row r="477" spans="1:18" x14ac:dyDescent="0.25">
      <c r="A477" t="str">
        <f>Jira_RawData!A477</f>
        <v>Bug</v>
      </c>
      <c r="B477" t="str">
        <f>Jira_RawData!B477</f>
        <v>MEM-15114</v>
      </c>
      <c r="C477" t="str">
        <f>Jira_RawData!C477</f>
        <v>Double Extension File Upload  - DAST (Dynamic Application Security Testing)</v>
      </c>
      <c r="D477" t="str">
        <f>Jira_RawData!D477</f>
        <v>Abhishek Thatipalli</v>
      </c>
      <c r="E477" t="str">
        <f>Jira_RawData!E477</f>
        <v>Abhishek Thatipalli</v>
      </c>
      <c r="F477" t="str">
        <f>Jira_RawData!F477</f>
        <v>Closed</v>
      </c>
      <c r="G477" s="4">
        <f>Jira_RawData!K477</f>
        <v>44145.82708333333</v>
      </c>
      <c r="H477" s="4">
        <f>Jira_RawData!G477</f>
        <v>44159.661805555559</v>
      </c>
      <c r="I477" s="10" t="str">
        <f>IF(Jira_RawData!H477=0,"blank",Jira_RawData!H477)</f>
        <v>Minor</v>
      </c>
      <c r="J477" t="str">
        <f>Jira_RawData!I477</f>
        <v>Low</v>
      </c>
      <c r="K477" t="str">
        <f>Jira_RawData!M477</f>
        <v>QA</v>
      </c>
      <c r="L477" t="str">
        <f>IF(Jira_RawData!N477=0,"blank",Jira_RawData!N477)</f>
        <v>Application Code Issue</v>
      </c>
      <c r="M477" t="str">
        <f>IF(Jira_RawData!R477=0,"blank",Jira_RawData!R477)</f>
        <v>blank</v>
      </c>
      <c r="N477" t="str">
        <f>IF(ISNA(VLOOKUP(B477,Comments!B:E,2,FALSE)),"",VLOOKUP(B477,Comments!B:E,2,FALSE))</f>
        <v/>
      </c>
      <c r="O477" t="str">
        <f>IF(ISNA(VLOOKUP(B477,Comments!B:E,3,FALSE)),"",VLOOKUP(B477,Comments!B:E,3,FALSE))</f>
        <v/>
      </c>
      <c r="P477" t="str">
        <f t="shared" ca="1" si="15"/>
        <v>GT 62 days</v>
      </c>
      <c r="Q477" t="str">
        <f t="shared" si="16"/>
        <v>Membership</v>
      </c>
      <c r="R477" t="str">
        <f>IF(ISNA(VLOOKUP(B477,Comments!B:E,4,FALSE)),"",VLOOKUP(B477,Comments!B:E,4,FALSE))</f>
        <v/>
      </c>
    </row>
    <row r="478" spans="1:18" x14ac:dyDescent="0.25">
      <c r="A478" t="str">
        <f>Jira_RawData!A478</f>
        <v>Bug</v>
      </c>
      <c r="B478" t="str">
        <f>Jira_RawData!B478</f>
        <v>MEM-15111</v>
      </c>
      <c r="C478" t="str">
        <f>Jira_RawData!C478</f>
        <v>Manual Order - Renewal Process - The system displayed an ‘Unknown error occured' message when we click on the submit button in step 3 'Add Member’ form page</v>
      </c>
      <c r="D478" t="str">
        <f>Jira_RawData!D478</f>
        <v>soumya.akkimardi</v>
      </c>
      <c r="E478" t="str">
        <f>Jira_RawData!E478</f>
        <v>soumya.akkimardi</v>
      </c>
      <c r="F478" t="str">
        <f>Jira_RawData!F478</f>
        <v>Closed</v>
      </c>
      <c r="G478" s="4">
        <f>Jira_RawData!K478</f>
        <v>44145.763888888891</v>
      </c>
      <c r="H478" s="4">
        <f>Jira_RawData!G478</f>
        <v>44245.520138888889</v>
      </c>
      <c r="I478" s="10" t="str">
        <f>IF(Jira_RawData!H478=0,"blank",Jira_RawData!H478)</f>
        <v>Major</v>
      </c>
      <c r="J478" t="str">
        <f>Jira_RawData!I478</f>
        <v>High</v>
      </c>
      <c r="K478" t="str">
        <f>Jira_RawData!M478</f>
        <v>QA</v>
      </c>
      <c r="L478" t="str">
        <f>IF(Jira_RawData!N478=0,"blank",Jira_RawData!N478)</f>
        <v>Application Code Issue</v>
      </c>
      <c r="M478" t="str">
        <f>IF(Jira_RawData!R478=0,"blank",Jira_RawData!R478)</f>
        <v>API Code issue</v>
      </c>
      <c r="N478" t="str">
        <f>IF(ISNA(VLOOKUP(B478,Comments!B:E,2,FALSE)),"",VLOOKUP(B478,Comments!B:E,2,FALSE))</f>
        <v/>
      </c>
      <c r="O478" t="str">
        <f>IF(ISNA(VLOOKUP(B478,Comments!B:E,3,FALSE)),"",VLOOKUP(B478,Comments!B:E,3,FALSE))</f>
        <v/>
      </c>
      <c r="P478" t="str">
        <f t="shared" ca="1" si="15"/>
        <v>GT 62 days</v>
      </c>
      <c r="Q478" t="str">
        <f t="shared" si="16"/>
        <v>Membership</v>
      </c>
      <c r="R478" t="str">
        <f>IF(ISNA(VLOOKUP(B478,Comments!B:E,4,FALSE)),"",VLOOKUP(B478,Comments!B:E,4,FALSE))</f>
        <v/>
      </c>
    </row>
    <row r="479" spans="1:18" x14ac:dyDescent="0.25">
      <c r="A479" t="str">
        <f>Jira_RawData!A479</f>
        <v>Bug</v>
      </c>
      <c r="B479" t="str">
        <f>Jira_RawData!B479</f>
        <v>MEM-15109</v>
      </c>
      <c r="C479" t="str">
        <f>Jira_RawData!C479</f>
        <v>Member App- Unable to create the New Standard Work item - in DATA Page Continue button  is not working.</v>
      </c>
      <c r="D479" t="str">
        <f>Jira_RawData!D479</f>
        <v>srinivas Yellamilli</v>
      </c>
      <c r="E479" t="str">
        <f>Jira_RawData!E479</f>
        <v>srinivas Yellamilli</v>
      </c>
      <c r="F479" t="str">
        <f>Jira_RawData!F479</f>
        <v>Closed</v>
      </c>
      <c r="G479" s="4">
        <f>Jira_RawData!K479</f>
        <v>44145.712500000001</v>
      </c>
      <c r="H479" s="4">
        <f>Jira_RawData!G479</f>
        <v>44300.477083333331</v>
      </c>
      <c r="I479" s="10" t="str">
        <f>IF(Jira_RawData!H479=0,"blank",Jira_RawData!H479)</f>
        <v>Major</v>
      </c>
      <c r="J479" t="str">
        <f>Jira_RawData!I479</f>
        <v>High</v>
      </c>
      <c r="K479" t="str">
        <f>Jira_RawData!M479</f>
        <v>QA</v>
      </c>
      <c r="L479" t="str">
        <f>IF(Jira_RawData!N479=0,"blank",Jira_RawData!N479)</f>
        <v>Application Code Issue</v>
      </c>
      <c r="M479" t="str">
        <f>IF(Jira_RawData!R479=0,"blank",Jira_RawData!R479)</f>
        <v>Regression of adding new standard dropdown</v>
      </c>
      <c r="N479" t="str">
        <f>IF(ISNA(VLOOKUP(B479,Comments!B:E,2,FALSE)),"",VLOOKUP(B479,Comments!B:E,2,FALSE))</f>
        <v/>
      </c>
      <c r="O479" t="str">
        <f>IF(ISNA(VLOOKUP(B479,Comments!B:E,3,FALSE)),"",VLOOKUP(B479,Comments!B:E,3,FALSE))</f>
        <v/>
      </c>
      <c r="P479" t="str">
        <f t="shared" ca="1" si="15"/>
        <v>GT 62 days</v>
      </c>
      <c r="Q479" t="str">
        <f t="shared" si="16"/>
        <v>Membership</v>
      </c>
      <c r="R479" t="str">
        <f>IF(ISNA(VLOOKUP(B479,Comments!B:E,4,FALSE)),"",VLOOKUP(B479,Comments!B:E,4,FALSE))</f>
        <v/>
      </c>
    </row>
    <row r="480" spans="1:18" x14ac:dyDescent="0.25">
      <c r="A480" t="str">
        <f>Jira_RawData!A480</f>
        <v>Bug</v>
      </c>
      <c r="B480" t="str">
        <f>Jira_RawData!B480</f>
        <v>MEM-15096</v>
      </c>
      <c r="C480" t="str">
        <f>Jira_RawData!C480</f>
        <v>API: Member to join additional Committee(s) (Main and Sub) - System displayed response code as 400 with response status as false</v>
      </c>
      <c r="D480" t="str">
        <f>Jira_RawData!D480</f>
        <v>soumya.akkimardi</v>
      </c>
      <c r="E480" t="str">
        <f>Jira_RawData!E480</f>
        <v>soumya.akkimardi</v>
      </c>
      <c r="F480" t="str">
        <f>Jira_RawData!F480</f>
        <v>Closed</v>
      </c>
      <c r="G480" s="4">
        <f>Jira_RawData!K480</f>
        <v>44145.600694444445</v>
      </c>
      <c r="H480" s="4">
        <f>Jira_RawData!G480</f>
        <v>44175.40902777778</v>
      </c>
      <c r="I480" s="10" t="str">
        <f>IF(Jira_RawData!H480=0,"blank",Jira_RawData!H480)</f>
        <v>Moderate</v>
      </c>
      <c r="J480" t="str">
        <f>Jira_RawData!I480</f>
        <v>Medium</v>
      </c>
      <c r="K480" t="str">
        <f>Jira_RawData!M480</f>
        <v>QA</v>
      </c>
      <c r="L480" t="str">
        <f>IF(Jira_RawData!N480=0,"blank",Jira_RawData!N480)</f>
        <v>Application Code Issue</v>
      </c>
      <c r="M480" t="str">
        <f>IF(Jira_RawData!R480=0,"blank",Jira_RawData!R480)</f>
        <v>Api code issue</v>
      </c>
      <c r="N480" t="str">
        <f>IF(ISNA(VLOOKUP(B480,Comments!B:E,2,FALSE)),"",VLOOKUP(B480,Comments!B:E,2,FALSE))</f>
        <v/>
      </c>
      <c r="O480" t="str">
        <f>IF(ISNA(VLOOKUP(B480,Comments!B:E,3,FALSE)),"",VLOOKUP(B480,Comments!B:E,3,FALSE))</f>
        <v/>
      </c>
      <c r="P480" t="str">
        <f t="shared" ca="1" si="15"/>
        <v>GT 62 days</v>
      </c>
      <c r="Q480" t="str">
        <f t="shared" si="16"/>
        <v>Membership</v>
      </c>
      <c r="R480" t="str">
        <f>IF(ISNA(VLOOKUP(B480,Comments!B:E,4,FALSE)),"",VLOOKUP(B480,Comments!B:E,4,FALSE))</f>
        <v/>
      </c>
    </row>
    <row r="481" spans="1:18" x14ac:dyDescent="0.25">
      <c r="A481" t="str">
        <f>Jira_RawData!A481</f>
        <v>Bug</v>
      </c>
      <c r="B481" t="str">
        <f>Jira_RawData!B481</f>
        <v>MEM-15095</v>
      </c>
      <c r="C481" t="str">
        <f>Jira_RawData!C481</f>
        <v>The system is redirected to 'MyASTM' landing page when member click on 'Print Membership Certificate' or 'Print Membership Card'</v>
      </c>
      <c r="D481" t="str">
        <f>Jira_RawData!D481</f>
        <v>soumya.akkimardi</v>
      </c>
      <c r="E481" t="str">
        <f>Jira_RawData!E481</f>
        <v>soumya.akkimardi</v>
      </c>
      <c r="F481" t="str">
        <f>Jira_RawData!F481</f>
        <v>Closed</v>
      </c>
      <c r="G481" s="4">
        <f>Jira_RawData!K481</f>
        <v>44145.595138888886</v>
      </c>
      <c r="H481" s="4">
        <f>Jira_RawData!G481</f>
        <v>44175.40902777778</v>
      </c>
      <c r="I481" s="10" t="str">
        <f>IF(Jira_RawData!H481=0,"blank",Jira_RawData!H481)</f>
        <v>Major</v>
      </c>
      <c r="J481" t="str">
        <f>Jira_RawData!I481</f>
        <v>High</v>
      </c>
      <c r="K481" t="str">
        <f>Jira_RawData!M481</f>
        <v>QA</v>
      </c>
      <c r="L481" t="str">
        <f>IF(Jira_RawData!N481=0,"blank",Jira_RawData!N481)</f>
        <v>Application Code Issue</v>
      </c>
      <c r="M481" t="str">
        <f>IF(Jira_RawData!R481=0,"blank",Jira_RawData!R481)</f>
        <v xml:space="preserve">Impact of changes </v>
      </c>
      <c r="N481" t="str">
        <f>IF(ISNA(VLOOKUP(B481,Comments!B:E,2,FALSE)),"",VLOOKUP(B481,Comments!B:E,2,FALSE))</f>
        <v/>
      </c>
      <c r="O481" t="str">
        <f>IF(ISNA(VLOOKUP(B481,Comments!B:E,3,FALSE)),"",VLOOKUP(B481,Comments!B:E,3,FALSE))</f>
        <v/>
      </c>
      <c r="P481" t="str">
        <f t="shared" ca="1" si="15"/>
        <v>GT 62 days</v>
      </c>
      <c r="Q481" t="str">
        <f t="shared" si="16"/>
        <v>Membership</v>
      </c>
      <c r="R481" t="str">
        <f>IF(ISNA(VLOOKUP(B481,Comments!B:E,4,FALSE)),"",VLOOKUP(B481,Comments!B:E,4,FALSE))</f>
        <v/>
      </c>
    </row>
    <row r="482" spans="1:18" x14ac:dyDescent="0.25">
      <c r="A482" t="str">
        <f>Jira_RawData!A482</f>
        <v>Bug</v>
      </c>
      <c r="B482" t="str">
        <f>Jira_RawData!B482</f>
        <v>MEM-15093</v>
      </c>
      <c r="C482" t="str">
        <f>Jira_RawData!C482</f>
        <v>In the 'MemberDetails' page when member click on 'Classification' or 'Voting status' or 'Non-Vote Reason' system displayed 'MyASTM' landing page in the pop-up screen</v>
      </c>
      <c r="D482" t="str">
        <f>Jira_RawData!D482</f>
        <v>soumya.akkimardi</v>
      </c>
      <c r="E482" t="str">
        <f>Jira_RawData!E482</f>
        <v>soumya.akkimardi</v>
      </c>
      <c r="F482" t="str">
        <f>Jira_RawData!F482</f>
        <v>Closed</v>
      </c>
      <c r="G482" s="4">
        <f>Jira_RawData!K482</f>
        <v>44145.577777777777</v>
      </c>
      <c r="H482" s="4">
        <f>Jira_RawData!G482</f>
        <v>44175.40902777778</v>
      </c>
      <c r="I482" s="10" t="str">
        <f>IF(Jira_RawData!H482=0,"blank",Jira_RawData!H482)</f>
        <v>Moderate</v>
      </c>
      <c r="J482" t="str">
        <f>Jira_RawData!I482</f>
        <v>Medium</v>
      </c>
      <c r="K482" t="str">
        <f>Jira_RawData!M482</f>
        <v>QA</v>
      </c>
      <c r="L482" t="str">
        <f>IF(Jira_RawData!N482=0,"blank",Jira_RawData!N482)</f>
        <v>Application Code Issue</v>
      </c>
      <c r="M482" t="str">
        <f>IF(Jira_RawData!R482=0,"blank",Jira_RawData!R482)</f>
        <v>Code issue</v>
      </c>
      <c r="N482" t="str">
        <f>IF(ISNA(VLOOKUP(B482,Comments!B:E,2,FALSE)),"",VLOOKUP(B482,Comments!B:E,2,FALSE))</f>
        <v/>
      </c>
      <c r="O482" t="str">
        <f>IF(ISNA(VLOOKUP(B482,Comments!B:E,3,FALSE)),"",VLOOKUP(B482,Comments!B:E,3,FALSE))</f>
        <v/>
      </c>
      <c r="P482" t="str">
        <f t="shared" ca="1" si="15"/>
        <v>GT 62 days</v>
      </c>
      <c r="Q482" t="str">
        <f t="shared" si="16"/>
        <v>Membership</v>
      </c>
      <c r="R482" t="str">
        <f>IF(ISNA(VLOOKUP(B482,Comments!B:E,4,FALSE)),"",VLOOKUP(B482,Comments!B:E,4,FALSE))</f>
        <v/>
      </c>
    </row>
    <row r="483" spans="1:18" x14ac:dyDescent="0.25">
      <c r="A483" t="str">
        <f>Jira_RawData!A483</f>
        <v>Bug</v>
      </c>
      <c r="B483" t="str">
        <f>Jira_RawData!B483</f>
        <v>MEM-15092</v>
      </c>
      <c r="C483" t="str">
        <f>Jira_RawData!C483</f>
        <v xml:space="preserve">Internal Application - The 'Member List' and 'Committee List' page is not showig up all the records </v>
      </c>
      <c r="D483" t="str">
        <f>Jira_RawData!D483</f>
        <v>soumya.akkimardi</v>
      </c>
      <c r="E483" t="str">
        <f>Jira_RawData!E483</f>
        <v>soumya.akkimardi</v>
      </c>
      <c r="F483" t="str">
        <f>Jira_RawData!F483</f>
        <v>Closed</v>
      </c>
      <c r="G483" s="4">
        <f>Jira_RawData!K483</f>
        <v>44145.511111111111</v>
      </c>
      <c r="H483" s="4">
        <f>Jira_RawData!G483</f>
        <v>44300.477083333331</v>
      </c>
      <c r="I483" s="10" t="str">
        <f>IF(Jira_RawData!H483=0,"blank",Jira_RawData!H483)</f>
        <v>Showstopper</v>
      </c>
      <c r="J483" t="str">
        <f>Jira_RawData!I483</f>
        <v>Critical</v>
      </c>
      <c r="K483" t="str">
        <f>Jira_RawData!M483</f>
        <v>QA</v>
      </c>
      <c r="L483" t="str">
        <f>IF(Jira_RawData!N483=0,"blank",Jira_RawData!N483)</f>
        <v>Application Code Issue</v>
      </c>
      <c r="M483" t="str">
        <f>IF(Jira_RawData!R483=0,"blank",Jira_RawData!R483)</f>
        <v>This issues occurred due to mongo Data &amp; schema refresh.</v>
      </c>
      <c r="N483" t="str">
        <f>IF(ISNA(VLOOKUP(B483,Comments!B:E,2,FALSE)),"",VLOOKUP(B483,Comments!B:E,2,FALSE))</f>
        <v/>
      </c>
      <c r="O483" t="str">
        <f>IF(ISNA(VLOOKUP(B483,Comments!B:E,3,FALSE)),"",VLOOKUP(B483,Comments!B:E,3,FALSE))</f>
        <v/>
      </c>
      <c r="P483" t="str">
        <f t="shared" ca="1" si="15"/>
        <v>GT 62 days</v>
      </c>
      <c r="Q483" t="str">
        <f t="shared" si="16"/>
        <v>Membership</v>
      </c>
      <c r="R483" t="str">
        <f>IF(ISNA(VLOOKUP(B483,Comments!B:E,4,FALSE)),"",VLOOKUP(B483,Comments!B:E,4,FALSE))</f>
        <v/>
      </c>
    </row>
    <row r="484" spans="1:18" x14ac:dyDescent="0.25">
      <c r="A484" t="str">
        <f>Jira_RawData!A484</f>
        <v>Bug</v>
      </c>
      <c r="B484" t="str">
        <f>Jira_RawData!B484</f>
        <v>MEM-15091</v>
      </c>
      <c r="C484" t="str">
        <f>Jira_RawData!C484</f>
        <v>[INVALID] - The member name on the MyASTM landing page should be displayed in ‘First Name Middle Initial. Last Name’ format but it's displayed in ‘First Name Middle Initial Last Name’</v>
      </c>
      <c r="D484" t="str">
        <f>Jira_RawData!D484</f>
        <v>soumya.akkimardi</v>
      </c>
      <c r="E484" t="str">
        <f>Jira_RawData!E484</f>
        <v>soumya.akkimardi</v>
      </c>
      <c r="F484" t="str">
        <f>Jira_RawData!F484</f>
        <v>Closed</v>
      </c>
      <c r="G484" s="4">
        <f>Jira_RawData!K484</f>
        <v>44145.487500000003</v>
      </c>
      <c r="H484" s="4">
        <f>Jira_RawData!G484</f>
        <v>44175.40902777778</v>
      </c>
      <c r="I484" s="10" t="str">
        <f>IF(Jira_RawData!H484=0,"blank",Jira_RawData!H484)</f>
        <v>Minor</v>
      </c>
      <c r="J484" t="str">
        <f>Jira_RawData!I484</f>
        <v>Low</v>
      </c>
      <c r="K484" t="str">
        <f>Jira_RawData!M484</f>
        <v>QA</v>
      </c>
      <c r="L484" t="str">
        <f>IF(Jira_RawData!N484=0,"blank",Jira_RawData!N484)</f>
        <v>Unclear/Incorrect Requirements/Design</v>
      </c>
      <c r="M484" t="str">
        <f>IF(Jira_RawData!R484=0,"blank",Jira_RawData!R484)</f>
        <v>This is an INVALID defect.</v>
      </c>
      <c r="N484" t="str">
        <f>IF(ISNA(VLOOKUP(B484,Comments!B:E,2,FALSE)),"",VLOOKUP(B484,Comments!B:E,2,FALSE))</f>
        <v/>
      </c>
      <c r="O484" t="str">
        <f>IF(ISNA(VLOOKUP(B484,Comments!B:E,3,FALSE)),"",VLOOKUP(B484,Comments!B:E,3,FALSE))</f>
        <v/>
      </c>
      <c r="P484" t="str">
        <f t="shared" ca="1" si="15"/>
        <v>GT 62 days</v>
      </c>
      <c r="Q484" t="str">
        <f t="shared" si="16"/>
        <v>Membership</v>
      </c>
      <c r="R484" t="str">
        <f>IF(ISNA(VLOOKUP(B484,Comments!B:E,4,FALSE)),"",VLOOKUP(B484,Comments!B:E,4,FALSE))</f>
        <v/>
      </c>
    </row>
    <row r="485" spans="1:18" x14ac:dyDescent="0.25">
      <c r="A485" t="str">
        <f>Jira_RawData!A485</f>
        <v>Bug</v>
      </c>
      <c r="B485" t="str">
        <f>Jira_RawData!B485</f>
        <v>MEM-15090</v>
      </c>
      <c r="C485" t="str">
        <f>Jira_RawData!C485</f>
        <v>System displayed 'Error Occured' message when member tries to join committee through manage committee page</v>
      </c>
      <c r="D485" t="str">
        <f>Jira_RawData!D485</f>
        <v>soumya.akkimardi</v>
      </c>
      <c r="E485" t="str">
        <f>Jira_RawData!E485</f>
        <v>soumya.akkimardi</v>
      </c>
      <c r="F485" t="str">
        <f>Jira_RawData!F485</f>
        <v>Closed</v>
      </c>
      <c r="G485" s="4">
        <f>Jira_RawData!K485</f>
        <v>44145.462500000001</v>
      </c>
      <c r="H485" s="4">
        <f>Jira_RawData!G485</f>
        <v>44175.40902777778</v>
      </c>
      <c r="I485" s="10" t="str">
        <f>IF(Jira_RawData!H485=0,"blank",Jira_RawData!H485)</f>
        <v>Major</v>
      </c>
      <c r="J485" t="str">
        <f>Jira_RawData!I485</f>
        <v>High</v>
      </c>
      <c r="K485" t="str">
        <f>Jira_RawData!M485</f>
        <v>QA</v>
      </c>
      <c r="L485" t="str">
        <f>IF(Jira_RawData!N485=0,"blank",Jira_RawData!N485)</f>
        <v>Application Code Issue</v>
      </c>
      <c r="M485" t="str">
        <f>IF(Jira_RawData!R485=0,"blank",Jira_RawData!R485)</f>
        <v>API Code Issue</v>
      </c>
      <c r="N485" t="str">
        <f>IF(ISNA(VLOOKUP(B485,Comments!B:E,2,FALSE)),"",VLOOKUP(B485,Comments!B:E,2,FALSE))</f>
        <v/>
      </c>
      <c r="O485" t="str">
        <f>IF(ISNA(VLOOKUP(B485,Comments!B:E,3,FALSE)),"",VLOOKUP(B485,Comments!B:E,3,FALSE))</f>
        <v/>
      </c>
      <c r="P485" t="str">
        <f t="shared" ca="1" si="15"/>
        <v>GT 62 days</v>
      </c>
      <c r="Q485" t="str">
        <f t="shared" si="16"/>
        <v>Membership</v>
      </c>
      <c r="R485" t="str">
        <f>IF(ISNA(VLOOKUP(B485,Comments!B:E,4,FALSE)),"",VLOOKUP(B485,Comments!B:E,4,FALSE))</f>
        <v/>
      </c>
    </row>
    <row r="486" spans="1:18" x14ac:dyDescent="0.25">
      <c r="A486" t="str">
        <f>Jira_RawData!A486</f>
        <v>Bug</v>
      </c>
      <c r="B486" t="str">
        <f>Jira_RawData!B486</f>
        <v>MEM-15074</v>
      </c>
      <c r="C486" t="str">
        <f>Jira_RawData!C486</f>
        <v>[INVALID] - Internal App- Committee Management- Overview and Scope is displayed with&lt;p&gt; tag in database after creating committee</v>
      </c>
      <c r="D486" t="str">
        <f>Jira_RawData!D486</f>
        <v>vinay.datla</v>
      </c>
      <c r="E486" t="str">
        <f>Jira_RawData!E486</f>
        <v>vinay.datla</v>
      </c>
      <c r="F486" t="str">
        <f>Jira_RawData!F486</f>
        <v>Closed</v>
      </c>
      <c r="G486" s="4">
        <f>Jira_RawData!K486</f>
        <v>44144.673611111109</v>
      </c>
      <c r="H486" s="4">
        <f>Jira_RawData!G486</f>
        <v>44174.509027777778</v>
      </c>
      <c r="I486" s="10" t="str">
        <f>IF(Jira_RawData!H486=0,"blank",Jira_RawData!H486)</f>
        <v>Major</v>
      </c>
      <c r="J486" t="str">
        <f>Jira_RawData!I486</f>
        <v>Medium</v>
      </c>
      <c r="K486" t="str">
        <f>Jira_RawData!M486</f>
        <v>QA</v>
      </c>
      <c r="L486" t="str">
        <f>IF(Jira_RawData!N486=0,"blank",Jira_RawData!N486)</f>
        <v>Unclear/Incorrect Requirements/Design</v>
      </c>
      <c r="M486" t="str">
        <f>IF(Jira_RawData!R486=0,"blank",Jira_RawData!R486)</f>
        <v>blank</v>
      </c>
      <c r="N486" t="str">
        <f>IF(ISNA(VLOOKUP(B486,Comments!B:E,2,FALSE)),"",VLOOKUP(B486,Comments!B:E,2,FALSE))</f>
        <v/>
      </c>
      <c r="O486" t="str">
        <f>IF(ISNA(VLOOKUP(B486,Comments!B:E,3,FALSE)),"",VLOOKUP(B486,Comments!B:E,3,FALSE))</f>
        <v/>
      </c>
      <c r="P486" t="str">
        <f t="shared" ca="1" si="15"/>
        <v>GT 62 days</v>
      </c>
      <c r="Q486" t="str">
        <f t="shared" si="16"/>
        <v>Membership</v>
      </c>
      <c r="R486" t="str">
        <f>IF(ISNA(VLOOKUP(B486,Comments!B:E,4,FALSE)),"",VLOOKUP(B486,Comments!B:E,4,FALSE))</f>
        <v/>
      </c>
    </row>
    <row r="487" spans="1:18" x14ac:dyDescent="0.25">
      <c r="A487" t="str">
        <f>Jira_RawData!A487</f>
        <v>Bug</v>
      </c>
      <c r="B487" t="str">
        <f>Jira_RawData!B487</f>
        <v>MEM-15072</v>
      </c>
      <c r="C487" t="str">
        <f>Jira_RawData!C487</f>
        <v>Internal app- Error occurred while getting deleted work item list</v>
      </c>
      <c r="D487" t="str">
        <f>Jira_RawData!D487</f>
        <v>srinivas Yellamilli</v>
      </c>
      <c r="E487" t="str">
        <f>Jira_RawData!E487</f>
        <v>srinivas Yellamilli</v>
      </c>
      <c r="F487" t="str">
        <f>Jira_RawData!F487</f>
        <v>Closed</v>
      </c>
      <c r="G487" s="4">
        <f>Jira_RawData!K487</f>
        <v>44144.654861111114</v>
      </c>
      <c r="H487" s="4">
        <f>Jira_RawData!G487</f>
        <v>44175.426388888889</v>
      </c>
      <c r="I487" s="10" t="str">
        <f>IF(Jira_RawData!H487=0,"blank",Jira_RawData!H487)</f>
        <v>Major</v>
      </c>
      <c r="J487" t="str">
        <f>Jira_RawData!I487</f>
        <v>High</v>
      </c>
      <c r="K487" t="str">
        <f>Jira_RawData!M487</f>
        <v>QA</v>
      </c>
      <c r="L487" t="str">
        <f>IF(Jira_RawData!N487=0,"blank",Jira_RawData!N487)</f>
        <v>Deployment Issue / Incorrect Instructions</v>
      </c>
      <c r="M487" t="str">
        <f>IF(Jira_RawData!R487=0,"blank",Jira_RawData!R487)</f>
        <v xml:space="preserve">DB Deployment was not done </v>
      </c>
      <c r="N487" t="str">
        <f>IF(ISNA(VLOOKUP(B487,Comments!B:E,2,FALSE)),"",VLOOKUP(B487,Comments!B:E,2,FALSE))</f>
        <v/>
      </c>
      <c r="O487" t="str">
        <f>IF(ISNA(VLOOKUP(B487,Comments!B:E,3,FALSE)),"",VLOOKUP(B487,Comments!B:E,3,FALSE))</f>
        <v/>
      </c>
      <c r="P487" t="str">
        <f t="shared" ca="1" si="15"/>
        <v>GT 62 days</v>
      </c>
      <c r="Q487" t="str">
        <f t="shared" si="16"/>
        <v>Membership</v>
      </c>
      <c r="R487" t="str">
        <f>IF(ISNA(VLOOKUP(B487,Comments!B:E,4,FALSE)),"",VLOOKUP(B487,Comments!B:E,4,FALSE))</f>
        <v/>
      </c>
    </row>
    <row r="488" spans="1:18" x14ac:dyDescent="0.25">
      <c r="A488" t="str">
        <f>Jira_RawData!A488</f>
        <v>Bug</v>
      </c>
      <c r="B488" t="str">
        <f>Jira_RawData!B488</f>
        <v>MEM-15066</v>
      </c>
      <c r="C488" t="str">
        <f>Jira_RawData!C488</f>
        <v>The 'Pending Applications' and 'Producer Waitlist' tabs in the roster maintenance application are not displayed as per reference bootstrap design</v>
      </c>
      <c r="D488" t="str">
        <f>Jira_RawData!D488</f>
        <v>soumya.akkimardi</v>
      </c>
      <c r="E488" t="str">
        <f>Jira_RawData!E488</f>
        <v>soumya.akkimardi</v>
      </c>
      <c r="F488" t="str">
        <f>Jira_RawData!F488</f>
        <v>Closed</v>
      </c>
      <c r="G488" s="4">
        <f>Jira_RawData!K488</f>
        <v>44144.573611111111</v>
      </c>
      <c r="H488" s="4">
        <f>Jira_RawData!G488</f>
        <v>44175.418749999997</v>
      </c>
      <c r="I488" s="10" t="str">
        <f>IF(Jira_RawData!H488=0,"blank",Jira_RawData!H488)</f>
        <v>Moderate</v>
      </c>
      <c r="J488" t="str">
        <f>Jira_RawData!I488</f>
        <v>Medium</v>
      </c>
      <c r="K488" t="str">
        <f>Jira_RawData!M488</f>
        <v>QA</v>
      </c>
      <c r="L488" t="str">
        <f>IF(Jira_RawData!N488=0,"blank",Jira_RawData!N488)</f>
        <v>Unclear/Incorrect Requirements/Design</v>
      </c>
      <c r="M488" t="str">
        <f>IF(Jira_RawData!R488=0,"blank",Jira_RawData!R488)</f>
        <v>Design updated &amp; some code changed as per design.</v>
      </c>
      <c r="N488" t="str">
        <f>IF(ISNA(VLOOKUP(B488,Comments!B:E,2,FALSE)),"",VLOOKUP(B488,Comments!B:E,2,FALSE))</f>
        <v/>
      </c>
      <c r="O488" t="str">
        <f>IF(ISNA(VLOOKUP(B488,Comments!B:E,3,FALSE)),"",VLOOKUP(B488,Comments!B:E,3,FALSE))</f>
        <v/>
      </c>
      <c r="P488" t="str">
        <f t="shared" ca="1" si="15"/>
        <v>GT 62 days</v>
      </c>
      <c r="Q488" t="str">
        <f t="shared" si="16"/>
        <v>Membership</v>
      </c>
      <c r="R488" t="str">
        <f>IF(ISNA(VLOOKUP(B488,Comments!B:E,4,FALSE)),"",VLOOKUP(B488,Comments!B:E,4,FALSE))</f>
        <v/>
      </c>
    </row>
    <row r="489" spans="1:18" x14ac:dyDescent="0.25">
      <c r="A489" t="str">
        <f>Jira_RawData!A489</f>
        <v>Bug</v>
      </c>
      <c r="B489" t="str">
        <f>Jira_RawData!B489</f>
        <v>MEM-15057</v>
      </c>
      <c r="C489" t="str">
        <f>Jira_RawData!C489</f>
        <v xml:space="preserve">System didn't displayed 'My Work Item' menu in right nav </v>
      </c>
      <c r="D489" t="str">
        <f>Jira_RawData!D489</f>
        <v>soumya.akkimardi</v>
      </c>
      <c r="E489" t="str">
        <f>Jira_RawData!E489</f>
        <v>soumya.akkimardi</v>
      </c>
      <c r="F489" t="str">
        <f>Jira_RawData!F489</f>
        <v>Closed</v>
      </c>
      <c r="G489" s="4">
        <f>Jira_RawData!K489</f>
        <v>44144.515972222223</v>
      </c>
      <c r="H489" s="4">
        <f>Jira_RawData!G489</f>
        <v>44175.40902777778</v>
      </c>
      <c r="I489" s="10" t="str">
        <f>IF(Jira_RawData!H489=0,"blank",Jira_RawData!H489)</f>
        <v>Moderate</v>
      </c>
      <c r="J489" t="str">
        <f>Jira_RawData!I489</f>
        <v>Medium</v>
      </c>
      <c r="K489" t="str">
        <f>Jira_RawData!M489</f>
        <v>QA</v>
      </c>
      <c r="L489" t="str">
        <f>IF(Jira_RawData!N489=0,"blank",Jira_RawData!N489)</f>
        <v>Data Issue</v>
      </c>
      <c r="M489" t="str">
        <f>IF(Jira_RawData!R489=0,"blank",Jira_RawData!R489)</f>
        <v>Database was not deployed</v>
      </c>
      <c r="N489" t="str">
        <f>IF(ISNA(VLOOKUP(B489,Comments!B:E,2,FALSE)),"",VLOOKUP(B489,Comments!B:E,2,FALSE))</f>
        <v/>
      </c>
      <c r="O489" t="str">
        <f>IF(ISNA(VLOOKUP(B489,Comments!B:E,3,FALSE)),"",VLOOKUP(B489,Comments!B:E,3,FALSE))</f>
        <v/>
      </c>
      <c r="P489" t="str">
        <f t="shared" ca="1" si="15"/>
        <v>GT 62 days</v>
      </c>
      <c r="Q489" t="str">
        <f t="shared" si="16"/>
        <v>Membership</v>
      </c>
      <c r="R489" t="str">
        <f>IF(ISNA(VLOOKUP(B489,Comments!B:E,4,FALSE)),"",VLOOKUP(B489,Comments!B:E,4,FALSE))</f>
        <v/>
      </c>
    </row>
    <row r="490" spans="1:18" x14ac:dyDescent="0.25">
      <c r="A490" t="str">
        <f>Jira_RawData!A490</f>
        <v>Bug</v>
      </c>
      <c r="B490" t="str">
        <f>Jira_RawData!B490</f>
        <v>MEM-15050</v>
      </c>
      <c r="C490" t="str">
        <f>Jira_RawData!C490</f>
        <v>The 'Roster Reports' section in the roster maintenance application is not displayed as per the reference bootstrap design</v>
      </c>
      <c r="D490" t="str">
        <f>Jira_RawData!D490</f>
        <v>soumya.akkimardi</v>
      </c>
      <c r="E490" t="str">
        <f>Jira_RawData!E490</f>
        <v>soumya.akkimardi</v>
      </c>
      <c r="F490" t="str">
        <f>Jira_RawData!F490</f>
        <v>Closed</v>
      </c>
      <c r="G490" s="4">
        <f>Jira_RawData!K490</f>
        <v>44143.021527777775</v>
      </c>
      <c r="H490" s="4">
        <f>Jira_RawData!G490</f>
        <v>44175.419444444444</v>
      </c>
      <c r="I490" s="10" t="str">
        <f>IF(Jira_RawData!H490=0,"blank",Jira_RawData!H490)</f>
        <v>Moderate</v>
      </c>
      <c r="J490" t="str">
        <f>Jira_RawData!I490</f>
        <v>Medium</v>
      </c>
      <c r="K490" t="str">
        <f>Jira_RawData!M490</f>
        <v>QA</v>
      </c>
      <c r="L490" t="str">
        <f>IF(Jira_RawData!N490=0,"blank",Jira_RawData!N490)</f>
        <v>Application Code Issue</v>
      </c>
      <c r="M490" t="str">
        <f>IF(Jira_RawData!R490=0,"blank",Jira_RawData!R490)</f>
        <v>This issues was occurred due to some unavailability of date picker in library for 2 points &amp; code issue for 1st point.</v>
      </c>
      <c r="N490" t="str">
        <f>IF(ISNA(VLOOKUP(B490,Comments!B:E,2,FALSE)),"",VLOOKUP(B490,Comments!B:E,2,FALSE))</f>
        <v/>
      </c>
      <c r="O490" t="str">
        <f>IF(ISNA(VLOOKUP(B490,Comments!B:E,3,FALSE)),"",VLOOKUP(B490,Comments!B:E,3,FALSE))</f>
        <v/>
      </c>
      <c r="P490" t="str">
        <f t="shared" ca="1" si="15"/>
        <v>GT 62 days</v>
      </c>
      <c r="Q490" t="str">
        <f t="shared" si="16"/>
        <v>Membership</v>
      </c>
      <c r="R490" t="str">
        <f>IF(ISNA(VLOOKUP(B490,Comments!B:E,4,FALSE)),"",VLOOKUP(B490,Comments!B:E,4,FALSE))</f>
        <v/>
      </c>
    </row>
    <row r="491" spans="1:18" x14ac:dyDescent="0.25">
      <c r="A491" t="str">
        <f>Jira_RawData!A491</f>
        <v>Bug</v>
      </c>
      <c r="B491" t="str">
        <f>Jira_RawData!B491</f>
        <v>MEM-15043</v>
      </c>
      <c r="C491" t="str">
        <f>Jira_RawData!C491</f>
        <v>Member Card in Roster Maintenance - The bootstrap design is not displayed as per the reference design</v>
      </c>
      <c r="D491" t="str">
        <f>Jira_RawData!D491</f>
        <v>soumya.akkimardi</v>
      </c>
      <c r="E491" t="str">
        <f>Jira_RawData!E491</f>
        <v>soumya.akkimardi</v>
      </c>
      <c r="F491" t="str">
        <f>Jira_RawData!F491</f>
        <v>Closed</v>
      </c>
      <c r="G491" s="4">
        <f>Jira_RawData!K491</f>
        <v>44142.083333333336</v>
      </c>
      <c r="H491" s="4">
        <f>Jira_RawData!G491</f>
        <v>44175.419444444444</v>
      </c>
      <c r="I491" s="10" t="str">
        <f>IF(Jira_RawData!H491=0,"blank",Jira_RawData!H491)</f>
        <v>Moderate</v>
      </c>
      <c r="J491" t="str">
        <f>Jira_RawData!I491</f>
        <v>Medium</v>
      </c>
      <c r="K491" t="str">
        <f>Jira_RawData!M491</f>
        <v>QA</v>
      </c>
      <c r="L491" t="str">
        <f>IF(Jira_RawData!N491=0,"blank",Jira_RawData!N491)</f>
        <v>Unclear/Incorrect Requirements/Design</v>
      </c>
      <c r="M491" t="str">
        <f>IF(Jira_RawData!R491=0,"blank",Jira_RawData!R491)</f>
        <v>Attached design mismatched</v>
      </c>
      <c r="N491" t="str">
        <f>IF(ISNA(VLOOKUP(B491,Comments!B:E,2,FALSE)),"",VLOOKUP(B491,Comments!B:E,2,FALSE))</f>
        <v/>
      </c>
      <c r="O491" t="str">
        <f>IF(ISNA(VLOOKUP(B491,Comments!B:E,3,FALSE)),"",VLOOKUP(B491,Comments!B:E,3,FALSE))</f>
        <v/>
      </c>
      <c r="P491" t="str">
        <f t="shared" ca="1" si="15"/>
        <v>GT 62 days</v>
      </c>
      <c r="Q491" t="str">
        <f t="shared" si="16"/>
        <v>Membership</v>
      </c>
      <c r="R491" t="str">
        <f>IF(ISNA(VLOOKUP(B491,Comments!B:E,4,FALSE)),"",VLOOKUP(B491,Comments!B:E,4,FALSE))</f>
        <v/>
      </c>
    </row>
    <row r="492" spans="1:18" x14ac:dyDescent="0.25">
      <c r="A492" t="str">
        <f>Jira_RawData!A492</f>
        <v>Bug</v>
      </c>
      <c r="B492" t="str">
        <f>Jira_RawData!B492</f>
        <v>MEM-15028</v>
      </c>
      <c r="C492" t="str">
        <f>Jira_RawData!C492</f>
        <v>The system didn't trigger an email to the committee officers after the email service was enabled</v>
      </c>
      <c r="D492" t="str">
        <f>Jira_RawData!D492</f>
        <v>soumya.akkimardi</v>
      </c>
      <c r="E492" t="str">
        <f>Jira_RawData!E492</f>
        <v>soumya.akkimardi</v>
      </c>
      <c r="F492" t="str">
        <f>Jira_RawData!F492</f>
        <v>Closed</v>
      </c>
      <c r="G492" s="4">
        <f>Jira_RawData!K492</f>
        <v>44141.899305555555</v>
      </c>
      <c r="H492" s="4">
        <f>Jira_RawData!G492</f>
        <v>44194.521527777775</v>
      </c>
      <c r="I492" s="10" t="str">
        <f>IF(Jira_RawData!H492=0,"blank",Jira_RawData!H492)</f>
        <v>Major</v>
      </c>
      <c r="J492" t="str">
        <f>Jira_RawData!I492</f>
        <v>High</v>
      </c>
      <c r="K492">
        <f>Jira_RawData!M492</f>
        <v>0</v>
      </c>
      <c r="L492" t="str">
        <f>IF(Jira_RawData!N492=0,"blank",Jira_RawData!N492)</f>
        <v>Application Code Issue</v>
      </c>
      <c r="M492" t="str">
        <f>IF(Jira_RawData!R492=0,"blank",Jira_RawData!R492)</f>
        <v>Code Issue</v>
      </c>
      <c r="N492" t="str">
        <f>IF(ISNA(VLOOKUP(B492,Comments!B:E,2,FALSE)),"",VLOOKUP(B492,Comments!B:E,2,FALSE))</f>
        <v/>
      </c>
      <c r="O492" t="str">
        <f>IF(ISNA(VLOOKUP(B492,Comments!B:E,3,FALSE)),"",VLOOKUP(B492,Comments!B:E,3,FALSE))</f>
        <v/>
      </c>
      <c r="P492" t="str">
        <f t="shared" ca="1" si="15"/>
        <v>GT 62 days</v>
      </c>
      <c r="Q492" t="str">
        <f t="shared" si="16"/>
        <v>Membership</v>
      </c>
      <c r="R492" t="str">
        <f>IF(ISNA(VLOOKUP(B492,Comments!B:E,4,FALSE)),"",VLOOKUP(B492,Comments!B:E,4,FALSE))</f>
        <v/>
      </c>
    </row>
    <row r="493" spans="1:18" x14ac:dyDescent="0.25">
      <c r="A493" t="str">
        <f>Jira_RawData!A493</f>
        <v>Bug</v>
      </c>
      <c r="B493" t="str">
        <f>Jira_RawData!B493</f>
        <v>MEM-15027</v>
      </c>
      <c r="C493" t="str">
        <f>Jira_RawData!C493</f>
        <v xml:space="preserve">UAT 4 - File with blank name is getting created under Outbound bucket in S3(Stage) </v>
      </c>
      <c r="D493" t="str">
        <f>Jira_RawData!D493</f>
        <v>Siddhartha Mutyala</v>
      </c>
      <c r="E493" t="str">
        <f>Jira_RawData!E493</f>
        <v>Gaurav Upreti</v>
      </c>
      <c r="F493" t="str">
        <f>Jira_RawData!F493</f>
        <v>Closed</v>
      </c>
      <c r="G493" s="4">
        <f>Jira_RawData!K493</f>
        <v>44141.795138888891</v>
      </c>
      <c r="H493" s="4">
        <f>Jira_RawData!G493</f>
        <v>44300.477083333331</v>
      </c>
      <c r="I493" s="10" t="str">
        <f>IF(Jira_RawData!H493=0,"blank",Jira_RawData!H493)</f>
        <v>Moderate</v>
      </c>
      <c r="J493" t="str">
        <f>Jira_RawData!I493</f>
        <v>Medium</v>
      </c>
      <c r="K493" t="str">
        <f>Jira_RawData!M493</f>
        <v>QA</v>
      </c>
      <c r="L493" t="str">
        <f>IF(Jira_RawData!N493=0,"blank",Jira_RawData!N493)</f>
        <v>Application Code Issue</v>
      </c>
      <c r="M493" t="str">
        <f>IF(Jira_RawData!R493=0,"blank",Jira_RawData!R493)</f>
        <v>Get pre-signed OSL API was allowing black file names to upload</v>
      </c>
      <c r="N493" t="str">
        <f>IF(ISNA(VLOOKUP(B493,Comments!B:E,2,FALSE)),"",VLOOKUP(B493,Comments!B:E,2,FALSE))</f>
        <v/>
      </c>
      <c r="O493" t="str">
        <f>IF(ISNA(VLOOKUP(B493,Comments!B:E,3,FALSE)),"",VLOOKUP(B493,Comments!B:E,3,FALSE))</f>
        <v/>
      </c>
      <c r="P493" t="str">
        <f t="shared" ca="1" si="15"/>
        <v>GT 62 days</v>
      </c>
      <c r="Q493" t="str">
        <f t="shared" si="16"/>
        <v>Membership</v>
      </c>
      <c r="R493" t="str">
        <f>IF(ISNA(VLOOKUP(B493,Comments!B:E,4,FALSE)),"",VLOOKUP(B493,Comments!B:E,4,FALSE))</f>
        <v/>
      </c>
    </row>
    <row r="494" spans="1:18" x14ac:dyDescent="0.25">
      <c r="A494" t="str">
        <f>Jira_RawData!A494</f>
        <v>Bug</v>
      </c>
      <c r="B494" t="str">
        <f>Jira_RawData!B494</f>
        <v>MEM-15021</v>
      </c>
      <c r="C494" t="str">
        <f>Jira_RawData!C494</f>
        <v>Email is not triggered to officer when member join/drop from committee through manage committee page</v>
      </c>
      <c r="D494" t="str">
        <f>Jira_RawData!D494</f>
        <v>soumya.akkimardi</v>
      </c>
      <c r="E494" t="str">
        <f>Jira_RawData!E494</f>
        <v>soumya.akkimardi</v>
      </c>
      <c r="F494" t="str">
        <f>Jira_RawData!F494</f>
        <v>Closed</v>
      </c>
      <c r="G494" s="4">
        <f>Jira_RawData!K494</f>
        <v>44141.63958333333</v>
      </c>
      <c r="H494" s="4">
        <f>Jira_RawData!G494</f>
        <v>44175.418749999997</v>
      </c>
      <c r="I494" s="10" t="str">
        <f>IF(Jira_RawData!H494=0,"blank",Jira_RawData!H494)</f>
        <v>Moderate</v>
      </c>
      <c r="J494" t="str">
        <f>Jira_RawData!I494</f>
        <v>Medium</v>
      </c>
      <c r="K494" t="str">
        <f>Jira_RawData!M494</f>
        <v>QA</v>
      </c>
      <c r="L494" t="str">
        <f>IF(Jira_RawData!N494=0,"blank",Jira_RawData!N494)</f>
        <v>Deployment Issue / Incorrect Instructions</v>
      </c>
      <c r="M494" t="str">
        <f>IF(Jira_RawData!R494=0,"blank",Jira_RawData!R494)</f>
        <v>R&amp;E Application was not deployed.</v>
      </c>
      <c r="N494" t="str">
        <f>IF(ISNA(VLOOKUP(B494,Comments!B:E,2,FALSE)),"",VLOOKUP(B494,Comments!B:E,2,FALSE))</f>
        <v/>
      </c>
      <c r="O494" t="str">
        <f>IF(ISNA(VLOOKUP(B494,Comments!B:E,3,FALSE)),"",VLOOKUP(B494,Comments!B:E,3,FALSE))</f>
        <v/>
      </c>
      <c r="P494" t="str">
        <f t="shared" ca="1" si="15"/>
        <v>GT 62 days</v>
      </c>
      <c r="Q494" t="str">
        <f t="shared" si="16"/>
        <v>Membership</v>
      </c>
      <c r="R494" t="str">
        <f>IF(ISNA(VLOOKUP(B494,Comments!B:E,4,FALSE)),"",VLOOKUP(B494,Comments!B:E,4,FALSE))</f>
        <v/>
      </c>
    </row>
    <row r="495" spans="1:18" x14ac:dyDescent="0.25">
      <c r="A495" t="str">
        <f>Jira_RawData!A495</f>
        <v>Bug</v>
      </c>
      <c r="B495" t="str">
        <f>Jira_RawData!B495</f>
        <v>MEM-15011</v>
      </c>
      <c r="C495" t="str">
        <f>Jira_RawData!C495</f>
        <v>Unable to access 'Roster Maintenance' application - System display 'Welcome to nginx!' message</v>
      </c>
      <c r="D495" t="str">
        <f>Jira_RawData!D495</f>
        <v>soumya.akkimardi</v>
      </c>
      <c r="E495" t="str">
        <f>Jira_RawData!E495</f>
        <v>soumya.akkimardi</v>
      </c>
      <c r="F495" t="str">
        <f>Jira_RawData!F495</f>
        <v>Closed</v>
      </c>
      <c r="G495" s="4">
        <f>Jira_RawData!K495</f>
        <v>44141.446527777778</v>
      </c>
      <c r="H495" s="4">
        <f>Jira_RawData!G495</f>
        <v>44175.40902777778</v>
      </c>
      <c r="I495" s="10" t="str">
        <f>IF(Jira_RawData!H495=0,"blank",Jira_RawData!H495)</f>
        <v>Major</v>
      </c>
      <c r="J495" t="str">
        <f>Jira_RawData!I495</f>
        <v>Critical</v>
      </c>
      <c r="K495" t="str">
        <f>Jira_RawData!M495</f>
        <v>QA</v>
      </c>
      <c r="L495" t="str">
        <f>IF(Jira_RawData!N495=0,"blank",Jira_RawData!N495)</f>
        <v>Configuration File Issue</v>
      </c>
      <c r="M495" t="str">
        <f>IF(Jira_RawData!R495=0,"blank",Jira_RawData!R495)</f>
        <v>blank</v>
      </c>
      <c r="N495" t="str">
        <f>IF(ISNA(VLOOKUP(B495,Comments!B:E,2,FALSE)),"",VLOOKUP(B495,Comments!B:E,2,FALSE))</f>
        <v/>
      </c>
      <c r="O495" t="str">
        <f>IF(ISNA(VLOOKUP(B495,Comments!B:E,3,FALSE)),"",VLOOKUP(B495,Comments!B:E,3,FALSE))</f>
        <v/>
      </c>
      <c r="P495" t="str">
        <f t="shared" ca="1" si="15"/>
        <v>GT 62 days</v>
      </c>
      <c r="Q495" t="str">
        <f t="shared" si="16"/>
        <v>Membership</v>
      </c>
      <c r="R495" t="str">
        <f>IF(ISNA(VLOOKUP(B495,Comments!B:E,4,FALSE)),"",VLOOKUP(B495,Comments!B:E,4,FALSE))</f>
        <v/>
      </c>
    </row>
    <row r="496" spans="1:18" x14ac:dyDescent="0.25">
      <c r="A496" t="str">
        <f>Jira_RawData!A496</f>
        <v>Bug</v>
      </c>
      <c r="B496" t="str">
        <f>Jira_RawData!B496</f>
        <v>MEM-15005</v>
      </c>
      <c r="C496" t="str">
        <f>Jira_RawData!C496</f>
        <v>Membership - Issue on OKTA Logout and Token url</v>
      </c>
      <c r="D496" t="str">
        <f>Jira_RawData!D496</f>
        <v>soumya.akkimardi</v>
      </c>
      <c r="E496" t="str">
        <f>Jira_RawData!E496</f>
        <v>Prabhakar Mishra</v>
      </c>
      <c r="F496" t="str">
        <f>Jira_RawData!F496</f>
        <v>Closed</v>
      </c>
      <c r="G496" s="4">
        <f>Jira_RawData!K496</f>
        <v>44140.76458333333</v>
      </c>
      <c r="H496" s="4">
        <f>Jira_RawData!G496</f>
        <v>44328.817361111112</v>
      </c>
      <c r="I496" s="10" t="str">
        <f>IF(Jira_RawData!H496=0,"blank",Jira_RawData!H496)</f>
        <v>Major</v>
      </c>
      <c r="J496" t="str">
        <f>Jira_RawData!I496</f>
        <v>High</v>
      </c>
      <c r="K496" t="str">
        <f>Jira_RawData!M496</f>
        <v>Staging</v>
      </c>
      <c r="L496" t="str">
        <f>IF(Jira_RawData!N496=0,"blank",Jira_RawData!N496)</f>
        <v>Application Code Issue</v>
      </c>
      <c r="M496" t="str">
        <f>IF(Jira_RawData!R496=0,"blank",Jira_RawData!R496)</f>
        <v>blank</v>
      </c>
      <c r="N496">
        <f>IF(ISNA(VLOOKUP(B496,Comments!B:E,2,FALSE)),"",VLOOKUP(B496,Comments!B:E,2,FALSE))</f>
        <v>0</v>
      </c>
      <c r="O496" t="str">
        <f>IF(ISNA(VLOOKUP(B496,Comments!B:E,3,FALSE)),"",VLOOKUP(B496,Comments!B:E,3,FALSE))</f>
        <v>Should check with Prabhakar</v>
      </c>
      <c r="P496" t="str">
        <f t="shared" ca="1" si="15"/>
        <v>GT 62 days</v>
      </c>
      <c r="Q496" t="str">
        <f t="shared" si="16"/>
        <v>Membership</v>
      </c>
      <c r="R496" t="str">
        <f>IF(ISNA(VLOOKUP(B496,Comments!B:E,4,FALSE)),"",VLOOKUP(B496,Comments!B:E,4,FALSE))</f>
        <v>???</v>
      </c>
    </row>
    <row r="497" spans="1:18" x14ac:dyDescent="0.25">
      <c r="A497" t="str">
        <f>Jira_RawData!A497</f>
        <v>Bug</v>
      </c>
      <c r="B497" t="str">
        <f>Jira_RawData!B497</f>
        <v>MEM-14970</v>
      </c>
      <c r="C497" t="str">
        <f>Jira_RawData!C497</f>
        <v>UI : Reapproval/Withdrawal : No Alert message is displayed when there are NO standards for Reapproval/Withdrawal.</v>
      </c>
      <c r="D497" t="str">
        <f>Jira_RawData!D497</f>
        <v>Siddhartha Mutyala</v>
      </c>
      <c r="E497" t="str">
        <f>Jira_RawData!E497</f>
        <v>Siddhartha Mutyala</v>
      </c>
      <c r="F497" t="str">
        <f>Jira_RawData!F497</f>
        <v>Closed</v>
      </c>
      <c r="G497" s="4">
        <f>Jira_RawData!K497</f>
        <v>44140.433333333334</v>
      </c>
      <c r="H497" s="4">
        <f>Jira_RawData!G497</f>
        <v>44300.477083333331</v>
      </c>
      <c r="I497" s="10" t="str">
        <f>IF(Jira_RawData!H497=0,"blank",Jira_RawData!H497)</f>
        <v>Moderate</v>
      </c>
      <c r="J497" t="str">
        <f>Jira_RawData!I497</f>
        <v>High</v>
      </c>
      <c r="K497" t="str">
        <f>Jira_RawData!M497</f>
        <v>QA</v>
      </c>
      <c r="L497" t="str">
        <f>IF(Jira_RawData!N497=0,"blank",Jira_RawData!N497)</f>
        <v>Application Code Issue</v>
      </c>
      <c r="M497" t="str">
        <f>IF(Jira_RawData!R497=0,"blank",Jira_RawData!R497)</f>
        <v>blank</v>
      </c>
      <c r="N497" t="str">
        <f>IF(ISNA(VLOOKUP(B497,Comments!B:E,2,FALSE)),"",VLOOKUP(B497,Comments!B:E,2,FALSE))</f>
        <v/>
      </c>
      <c r="O497" t="str">
        <f>IF(ISNA(VLOOKUP(B497,Comments!B:E,3,FALSE)),"",VLOOKUP(B497,Comments!B:E,3,FALSE))</f>
        <v/>
      </c>
      <c r="P497" t="str">
        <f t="shared" ca="1" si="15"/>
        <v>GT 62 days</v>
      </c>
      <c r="Q497" t="str">
        <f t="shared" si="16"/>
        <v>Membership</v>
      </c>
      <c r="R497" t="str">
        <f>IF(ISNA(VLOOKUP(B497,Comments!B:E,4,FALSE)),"",VLOOKUP(B497,Comments!B:E,4,FALSE))</f>
        <v/>
      </c>
    </row>
    <row r="498" spans="1:18" x14ac:dyDescent="0.25">
      <c r="A498" t="str">
        <f>Jira_RawData!A498</f>
        <v>Bug</v>
      </c>
      <c r="B498" t="str">
        <f>Jira_RawData!B498</f>
        <v>MEM-14968</v>
      </c>
      <c r="C498" t="str">
        <f>Jira_RawData!C498</f>
        <v>Internal App : Unable to access QA internal app</v>
      </c>
      <c r="D498" t="str">
        <f>Jira_RawData!D498</f>
        <v>Siddhartha Mutyala</v>
      </c>
      <c r="E498" t="str">
        <f>Jira_RawData!E498</f>
        <v>Siddhartha Mutyala</v>
      </c>
      <c r="F498" t="str">
        <f>Jira_RawData!F498</f>
        <v>Closed</v>
      </c>
      <c r="G498" s="4">
        <f>Jira_RawData!K498</f>
        <v>44139.954861111109</v>
      </c>
      <c r="H498" s="4">
        <f>Jira_RawData!G498</f>
        <v>44300.477083333331</v>
      </c>
      <c r="I498" s="10" t="str">
        <f>IF(Jira_RawData!H498=0,"blank",Jira_RawData!H498)</f>
        <v>Showstopper</v>
      </c>
      <c r="J498" t="str">
        <f>Jira_RawData!I498</f>
        <v>Critical</v>
      </c>
      <c r="K498" t="str">
        <f>Jira_RawData!M498</f>
        <v>QA</v>
      </c>
      <c r="L498" t="str">
        <f>IF(Jira_RawData!N498=0,"blank",Jira_RawData!N498)</f>
        <v>Application Code Issue</v>
      </c>
      <c r="M498" t="str">
        <f>IF(Jira_RawData!R498=0,"blank",Jira_RawData!R498)</f>
        <v>blank</v>
      </c>
      <c r="N498" t="str">
        <f>IF(ISNA(VLOOKUP(B498,Comments!B:E,2,FALSE)),"",VLOOKUP(B498,Comments!B:E,2,FALSE))</f>
        <v/>
      </c>
      <c r="O498" t="str">
        <f>IF(ISNA(VLOOKUP(B498,Comments!B:E,3,FALSE)),"",VLOOKUP(B498,Comments!B:E,3,FALSE))</f>
        <v/>
      </c>
      <c r="P498" t="str">
        <f t="shared" ca="1" si="15"/>
        <v>GT 62 days</v>
      </c>
      <c r="Q498" t="str">
        <f t="shared" si="16"/>
        <v>Membership</v>
      </c>
      <c r="R498" t="str">
        <f>IF(ISNA(VLOOKUP(B498,Comments!B:E,4,FALSE)),"",VLOOKUP(B498,Comments!B:E,4,FALSE))</f>
        <v/>
      </c>
    </row>
    <row r="499" spans="1:18" x14ac:dyDescent="0.25">
      <c r="A499" t="str">
        <f>Jira_RawData!A499</f>
        <v>Bug</v>
      </c>
      <c r="B499" t="str">
        <f>Jira_RawData!B499</f>
        <v>MEM-14963</v>
      </c>
      <c r="C499" t="str">
        <f>Jira_RawData!C499</f>
        <v>Get collaboration area api not working on stage environment</v>
      </c>
      <c r="D499" t="str">
        <f>Jira_RawData!D499</f>
        <v>vikas choudhary</v>
      </c>
      <c r="E499" t="str">
        <f>Jira_RawData!E499</f>
        <v>vikas choudhary</v>
      </c>
      <c r="F499" t="str">
        <f>Jira_RawData!F499</f>
        <v>Closed</v>
      </c>
      <c r="G499" s="4">
        <f>Jira_RawData!K499</f>
        <v>44139.70416666667</v>
      </c>
      <c r="H499" s="4">
        <f>Jira_RawData!G499</f>
        <v>44140.862500000003</v>
      </c>
      <c r="I499" s="10" t="str">
        <f>IF(Jira_RawData!H499=0,"blank",Jira_RawData!H499)</f>
        <v>Showstopper</v>
      </c>
      <c r="J499" t="str">
        <f>Jira_RawData!I499</f>
        <v>Critical</v>
      </c>
      <c r="K499" t="str">
        <f>Jira_RawData!M499</f>
        <v>Staging</v>
      </c>
      <c r="L499" t="str">
        <f>IF(Jira_RawData!N499=0,"blank",Jira_RawData!N499)</f>
        <v>Server Configuration/Permission Issue</v>
      </c>
      <c r="M499" t="str">
        <f>IF(Jira_RawData!R499=0,"blank",Jira_RawData!R499)</f>
        <v>blank</v>
      </c>
      <c r="N499" t="str">
        <f>IF(ISNA(VLOOKUP(B499,Comments!B:E,2,FALSE)),"",VLOOKUP(B499,Comments!B:E,2,FALSE))</f>
        <v/>
      </c>
      <c r="O499" t="str">
        <f>IF(ISNA(VLOOKUP(B499,Comments!B:E,3,FALSE)),"",VLOOKUP(B499,Comments!B:E,3,FALSE))</f>
        <v/>
      </c>
      <c r="P499" t="str">
        <f t="shared" ca="1" si="15"/>
        <v>GT 62 days</v>
      </c>
      <c r="Q499" t="str">
        <f t="shared" si="16"/>
        <v>Membership</v>
      </c>
      <c r="R499" t="str">
        <f>IF(ISNA(VLOOKUP(B499,Comments!B:E,4,FALSE)),"",VLOOKUP(B499,Comments!B:E,4,FALSE))</f>
        <v/>
      </c>
    </row>
    <row r="500" spans="1:18" x14ac:dyDescent="0.25">
      <c r="A500" t="str">
        <f>Jira_RawData!A500</f>
        <v>Bug</v>
      </c>
      <c r="B500" t="str">
        <f>Jira_RawData!B500</f>
        <v>MEM-14960</v>
      </c>
      <c r="C500" t="str">
        <f>Jira_RawData!C500</f>
        <v>Unable to access 'MEM' application and the system displayed account number does not exist message on top</v>
      </c>
      <c r="D500" t="str">
        <f>Jira_RawData!D500</f>
        <v>soumya.akkimardi</v>
      </c>
      <c r="E500" t="str">
        <f>Jira_RawData!E500</f>
        <v>soumya.akkimardi</v>
      </c>
      <c r="F500" t="str">
        <f>Jira_RawData!F500</f>
        <v>Closed</v>
      </c>
      <c r="G500" s="4">
        <f>Jira_RawData!K500</f>
        <v>44139.476388888892</v>
      </c>
      <c r="H500" s="4">
        <f>Jira_RawData!G500</f>
        <v>44175.40902777778</v>
      </c>
      <c r="I500" s="10" t="str">
        <f>IF(Jira_RawData!H500=0,"blank",Jira_RawData!H500)</f>
        <v>Major</v>
      </c>
      <c r="J500" t="str">
        <f>Jira_RawData!I500</f>
        <v>High</v>
      </c>
      <c r="K500" t="str">
        <f>Jira_RawData!M500</f>
        <v>QA</v>
      </c>
      <c r="L500" t="str">
        <f>IF(Jira_RawData!N500=0,"blank",Jira_RawData!N500)</f>
        <v>Server Configuration/Permission Issue</v>
      </c>
      <c r="M500" t="str">
        <f>IF(Jira_RawData!R500=0,"blank",Jira_RawData!R500)</f>
        <v>This was due to version change in MAE api &amp; it was fixed after deployment.</v>
      </c>
      <c r="N500" t="str">
        <f>IF(ISNA(VLOOKUP(B500,Comments!B:E,2,FALSE)),"",VLOOKUP(B500,Comments!B:E,2,FALSE))</f>
        <v/>
      </c>
      <c r="O500" t="str">
        <f>IF(ISNA(VLOOKUP(B500,Comments!B:E,3,FALSE)),"",VLOOKUP(B500,Comments!B:E,3,FALSE))</f>
        <v/>
      </c>
      <c r="P500" t="str">
        <f t="shared" ca="1" si="15"/>
        <v>GT 62 days</v>
      </c>
      <c r="Q500" t="str">
        <f t="shared" si="16"/>
        <v>Membership</v>
      </c>
      <c r="R500" t="str">
        <f>IF(ISNA(VLOOKUP(B500,Comments!B:E,4,FALSE)),"",VLOOKUP(B500,Comments!B:E,4,FALSE))</f>
        <v/>
      </c>
    </row>
    <row r="501" spans="1:18" x14ac:dyDescent="0.25">
      <c r="A501" t="str">
        <f>Jira_RawData!A501</f>
        <v>Bug</v>
      </c>
      <c r="B501" t="str">
        <f>Jira_RawData!B501</f>
        <v>MEM-14953</v>
      </c>
      <c r="C501" t="str">
        <f>Jira_RawData!C501</f>
        <v>Manual order new  member order process issue</v>
      </c>
      <c r="D501" t="str">
        <f>Jira_RawData!D501</f>
        <v>Prabhakar Mishra</v>
      </c>
      <c r="E501" t="str">
        <f>Jira_RawData!E501</f>
        <v>vikas choudhary</v>
      </c>
      <c r="F501" t="str">
        <f>Jira_RawData!F501</f>
        <v>Closed</v>
      </c>
      <c r="G501" s="4">
        <f>Jira_RawData!K501</f>
        <v>44138.84652777778</v>
      </c>
      <c r="H501" s="4">
        <f>Jira_RawData!G501</f>
        <v>44168.810416666667</v>
      </c>
      <c r="I501" s="10" t="str">
        <f>IF(Jira_RawData!H501=0,"blank",Jira_RawData!H501)</f>
        <v>Major</v>
      </c>
      <c r="J501" t="str">
        <f>Jira_RawData!I501</f>
        <v>Medium</v>
      </c>
      <c r="K501" t="str">
        <f>Jira_RawData!M501</f>
        <v>Staging</v>
      </c>
      <c r="L501" t="str">
        <f>IF(Jira_RawData!N501=0,"blank",Jira_RawData!N501)</f>
        <v>Application Code Issue</v>
      </c>
      <c r="M501" t="str">
        <f>IF(Jira_RawData!R501=0,"blank",Jira_RawData!R501)</f>
        <v>blank</v>
      </c>
      <c r="N501" t="str">
        <f>IF(ISNA(VLOOKUP(B501,Comments!B:E,2,FALSE)),"",VLOOKUP(B501,Comments!B:E,2,FALSE))</f>
        <v/>
      </c>
      <c r="O501" t="str">
        <f>IF(ISNA(VLOOKUP(B501,Comments!B:E,3,FALSE)),"",VLOOKUP(B501,Comments!B:E,3,FALSE))</f>
        <v/>
      </c>
      <c r="P501" t="str">
        <f t="shared" ca="1" si="15"/>
        <v>GT 62 days</v>
      </c>
      <c r="Q501" t="str">
        <f t="shared" si="16"/>
        <v>Membership</v>
      </c>
      <c r="R501" t="str">
        <f>IF(ISNA(VLOOKUP(B501,Comments!B:E,4,FALSE)),"",VLOOKUP(B501,Comments!B:E,4,FALSE))</f>
        <v/>
      </c>
    </row>
    <row r="502" spans="1:18" x14ac:dyDescent="0.25">
      <c r="A502" t="str">
        <f>Jira_RawData!A502</f>
        <v>Bug</v>
      </c>
      <c r="B502" t="str">
        <f>Jira_RawData!B502</f>
        <v>MEM-14952</v>
      </c>
      <c r="C502" t="str">
        <f>Jira_RawData!C502</f>
        <v>S3 bucket url not right to download standards doc</v>
      </c>
      <c r="D502" t="str">
        <f>Jira_RawData!D502</f>
        <v>srinivas Yellamilli</v>
      </c>
      <c r="E502" t="str">
        <f>Jira_RawData!E502</f>
        <v>vikas choudhary</v>
      </c>
      <c r="F502" t="str">
        <f>Jira_RawData!F502</f>
        <v>Closed</v>
      </c>
      <c r="G502" s="4">
        <f>Jira_RawData!K502</f>
        <v>44138.84375</v>
      </c>
      <c r="H502" s="4">
        <f>Jira_RawData!G502</f>
        <v>44172.489583333336</v>
      </c>
      <c r="I502" s="10" t="str">
        <f>IF(Jira_RawData!H502=0,"blank",Jira_RawData!H502)</f>
        <v>Major</v>
      </c>
      <c r="J502" t="str">
        <f>Jira_RawData!I502</f>
        <v>Medium</v>
      </c>
      <c r="K502" t="str">
        <f>Jira_RawData!M502</f>
        <v>Staging</v>
      </c>
      <c r="L502" t="str">
        <f>IF(Jira_RawData!N502=0,"blank",Jira_RawData!N502)</f>
        <v>Configuration File Issue</v>
      </c>
      <c r="M502" t="str">
        <f>IF(Jira_RawData!R502=0,"blank",Jira_RawData!R502)</f>
        <v>blank</v>
      </c>
      <c r="N502" t="str">
        <f>IF(ISNA(VLOOKUP(B502,Comments!B:E,2,FALSE)),"",VLOOKUP(B502,Comments!B:E,2,FALSE))</f>
        <v/>
      </c>
      <c r="O502" t="str">
        <f>IF(ISNA(VLOOKUP(B502,Comments!B:E,3,FALSE)),"",VLOOKUP(B502,Comments!B:E,3,FALSE))</f>
        <v/>
      </c>
      <c r="P502" t="str">
        <f t="shared" ca="1" si="15"/>
        <v>GT 62 days</v>
      </c>
      <c r="Q502" t="str">
        <f t="shared" si="16"/>
        <v>Membership</v>
      </c>
      <c r="R502" t="str">
        <f>IF(ISNA(VLOOKUP(B502,Comments!B:E,4,FALSE)),"",VLOOKUP(B502,Comments!B:E,4,FALSE))</f>
        <v/>
      </c>
    </row>
    <row r="503" spans="1:18" x14ac:dyDescent="0.25">
      <c r="A503" t="str">
        <f>Jira_RawData!A503</f>
        <v>Bug</v>
      </c>
      <c r="B503" t="str">
        <f>Jira_RawData!B503</f>
        <v>MEM-14951</v>
      </c>
      <c r="C503" t="str">
        <f>Jira_RawData!C503</f>
        <v>CSP policies blocking MAE calls on stage</v>
      </c>
      <c r="D503" t="str">
        <f>Jira_RawData!D503</f>
        <v>srinivas Yellamilli</v>
      </c>
      <c r="E503" t="str">
        <f>Jira_RawData!E503</f>
        <v>vikas choudhary</v>
      </c>
      <c r="F503" t="str">
        <f>Jira_RawData!F503</f>
        <v>Closed</v>
      </c>
      <c r="G503" s="4">
        <f>Jira_RawData!K503</f>
        <v>44138.834027777775</v>
      </c>
      <c r="H503" s="4">
        <f>Jira_RawData!G503</f>
        <v>44172.489583333336</v>
      </c>
      <c r="I503" s="10" t="str">
        <f>IF(Jira_RawData!H503=0,"blank",Jira_RawData!H503)</f>
        <v>Major</v>
      </c>
      <c r="J503" t="str">
        <f>Jira_RawData!I503</f>
        <v>Critical</v>
      </c>
      <c r="K503" t="str">
        <f>Jira_RawData!M503</f>
        <v>Staging</v>
      </c>
      <c r="L503" t="str">
        <f>IF(Jira_RawData!N503=0,"blank",Jira_RawData!N503)</f>
        <v>Configuration File Issue</v>
      </c>
      <c r="M503" t="str">
        <f>IF(Jira_RawData!R503=0,"blank",Jira_RawData!R503)</f>
        <v>blank</v>
      </c>
      <c r="N503" t="str">
        <f>IF(ISNA(VLOOKUP(B503,Comments!B:E,2,FALSE)),"",VLOOKUP(B503,Comments!B:E,2,FALSE))</f>
        <v/>
      </c>
      <c r="O503" t="str">
        <f>IF(ISNA(VLOOKUP(B503,Comments!B:E,3,FALSE)),"",VLOOKUP(B503,Comments!B:E,3,FALSE))</f>
        <v/>
      </c>
      <c r="P503" t="str">
        <f t="shared" ca="1" si="15"/>
        <v>GT 62 days</v>
      </c>
      <c r="Q503" t="str">
        <f t="shared" si="16"/>
        <v>Membership</v>
      </c>
      <c r="R503" t="str">
        <f>IF(ISNA(VLOOKUP(B503,Comments!B:E,4,FALSE)),"",VLOOKUP(B503,Comments!B:E,4,FALSE))</f>
        <v/>
      </c>
    </row>
    <row r="504" spans="1:18" x14ac:dyDescent="0.25">
      <c r="A504" t="str">
        <f>Jira_RawData!A504</f>
        <v>Bug</v>
      </c>
      <c r="B504" t="str">
        <f>Jira_RawData!B504</f>
        <v>MEM-14909</v>
      </c>
      <c r="C504" t="str">
        <f>Jira_RawData!C504</f>
        <v>Getting exception with switch and delete API Intermittent</v>
      </c>
      <c r="D504" t="str">
        <f>Jira_RawData!D504</f>
        <v>vikas choudhary</v>
      </c>
      <c r="E504" t="str">
        <f>Jira_RawData!E504</f>
        <v>vikas choudhary</v>
      </c>
      <c r="F504" t="str">
        <f>Jira_RawData!F504</f>
        <v>Closed</v>
      </c>
      <c r="G504" s="4">
        <f>Jira_RawData!K504</f>
        <v>44137.863194444442</v>
      </c>
      <c r="H504" s="4">
        <f>Jira_RawData!G504</f>
        <v>44161.482638888891</v>
      </c>
      <c r="I504" s="10" t="str">
        <f>IF(Jira_RawData!H504=0,"blank",Jira_RawData!H504)</f>
        <v>Showstopper</v>
      </c>
      <c r="J504" t="str">
        <f>Jira_RawData!I504</f>
        <v>Critical</v>
      </c>
      <c r="K504" t="str">
        <f>Jira_RawData!M504</f>
        <v>QA</v>
      </c>
      <c r="L504" t="str">
        <f>IF(Jira_RawData!N504=0,"blank",Jira_RawData!N504)</f>
        <v>Network Issue</v>
      </c>
      <c r="M504" t="str">
        <f>IF(Jira_RawData!R504=0,"blank",Jira_RawData!R504)</f>
        <v>blank</v>
      </c>
      <c r="N504" t="str">
        <f>IF(ISNA(VLOOKUP(B504,Comments!B:E,2,FALSE)),"",VLOOKUP(B504,Comments!B:E,2,FALSE))</f>
        <v/>
      </c>
      <c r="O504" t="str">
        <f>IF(ISNA(VLOOKUP(B504,Comments!B:E,3,FALSE)),"",VLOOKUP(B504,Comments!B:E,3,FALSE))</f>
        <v/>
      </c>
      <c r="P504" t="str">
        <f t="shared" ca="1" si="15"/>
        <v>GT 62 days</v>
      </c>
      <c r="Q504" t="str">
        <f t="shared" si="16"/>
        <v>Membership</v>
      </c>
      <c r="R504" t="str">
        <f>IF(ISNA(VLOOKUP(B504,Comments!B:E,4,FALSE)),"",VLOOKUP(B504,Comments!B:E,4,FALSE))</f>
        <v/>
      </c>
    </row>
    <row r="505" spans="1:18" x14ac:dyDescent="0.25">
      <c r="A505" t="str">
        <f>Jira_RawData!A505</f>
        <v>Bug</v>
      </c>
      <c r="B505" t="str">
        <f>Jira_RawData!B505</f>
        <v>MEM-14908</v>
      </c>
      <c r="C505" t="str">
        <f>Jira_RawData!C505</f>
        <v>SPB Collab View page is not working</v>
      </c>
      <c r="D505" t="str">
        <f>Jira_RawData!D505</f>
        <v>vikas choudhary</v>
      </c>
      <c r="E505" t="str">
        <f>Jira_RawData!E505</f>
        <v>vikas choudhary</v>
      </c>
      <c r="F505" t="str">
        <f>Jira_RawData!F505</f>
        <v>Closed</v>
      </c>
      <c r="G505" s="4">
        <f>Jira_RawData!K505</f>
        <v>44137.859027777777</v>
      </c>
      <c r="H505" s="4">
        <f>Jira_RawData!G505</f>
        <v>44188.776388888888</v>
      </c>
      <c r="I505" s="10" t="str">
        <f>IF(Jira_RawData!H505=0,"blank",Jira_RawData!H505)</f>
        <v>Major</v>
      </c>
      <c r="J505" t="str">
        <f>Jira_RawData!I505</f>
        <v>High</v>
      </c>
      <c r="K505">
        <f>Jira_RawData!M505</f>
        <v>0</v>
      </c>
      <c r="L505" t="str">
        <f>IF(Jira_RawData!N505=0,"blank",Jira_RawData!N505)</f>
        <v>Unclear/Incorrect Requirements/Design</v>
      </c>
      <c r="M505" t="str">
        <f>IF(Jira_RawData!R505=0,"blank",Jira_RawData!R505)</f>
        <v>blank</v>
      </c>
      <c r="N505" t="str">
        <f>IF(ISNA(VLOOKUP(B505,Comments!B:E,2,FALSE)),"",VLOOKUP(B505,Comments!B:E,2,FALSE))</f>
        <v/>
      </c>
      <c r="O505" t="str">
        <f>IF(ISNA(VLOOKUP(B505,Comments!B:E,3,FALSE)),"",VLOOKUP(B505,Comments!B:E,3,FALSE))</f>
        <v/>
      </c>
      <c r="P505" t="str">
        <f t="shared" ca="1" si="15"/>
        <v>GT 62 days</v>
      </c>
      <c r="Q505" t="str">
        <f t="shared" si="16"/>
        <v>Membership</v>
      </c>
      <c r="R505" t="str">
        <f>IF(ISNA(VLOOKUP(B505,Comments!B:E,4,FALSE)),"",VLOOKUP(B505,Comments!B:E,4,FALSE))</f>
        <v/>
      </c>
    </row>
    <row r="506" spans="1:18" x14ac:dyDescent="0.25">
      <c r="A506" t="str">
        <f>Jira_RawData!A506</f>
        <v>Bug</v>
      </c>
      <c r="B506" t="str">
        <f>Jira_RawData!B506</f>
        <v>MEM-14885</v>
      </c>
      <c r="C506" t="str">
        <f>Jira_RawData!C506</f>
        <v>The system is redirected to the 'Member Details' page in a new tab when the member clicks on the 'View Member Details' button in member committee full-screen pop up</v>
      </c>
      <c r="D506" t="str">
        <f>Jira_RawData!D506</f>
        <v>soumya.akkimardi</v>
      </c>
      <c r="E506" t="str">
        <f>Jira_RawData!E506</f>
        <v>soumya.akkimardi</v>
      </c>
      <c r="F506" t="str">
        <f>Jira_RawData!F506</f>
        <v>Closed</v>
      </c>
      <c r="G506" s="4">
        <f>Jira_RawData!K506</f>
        <v>44137.491666666669</v>
      </c>
      <c r="H506" s="4">
        <f>Jira_RawData!G506</f>
        <v>44175.40902777778</v>
      </c>
      <c r="I506" s="10" t="str">
        <f>IF(Jira_RawData!H506=0,"blank",Jira_RawData!H506)</f>
        <v>Minor</v>
      </c>
      <c r="J506" t="str">
        <f>Jira_RawData!I506</f>
        <v>Low</v>
      </c>
      <c r="K506" t="str">
        <f>Jira_RawData!M506</f>
        <v>QA</v>
      </c>
      <c r="L506" t="str">
        <f>IF(Jira_RawData!N506=0,"blank",Jira_RawData!N506)</f>
        <v>Unclear/Incorrect Requirements/Design</v>
      </c>
      <c r="M506" t="str">
        <f>IF(Jira_RawData!R506=0,"blank",Jira_RawData!R506)</f>
        <v>blank</v>
      </c>
      <c r="N506" t="str">
        <f>IF(ISNA(VLOOKUP(B506,Comments!B:E,2,FALSE)),"",VLOOKUP(B506,Comments!B:E,2,FALSE))</f>
        <v/>
      </c>
      <c r="O506" t="str">
        <f>IF(ISNA(VLOOKUP(B506,Comments!B:E,3,FALSE)),"",VLOOKUP(B506,Comments!B:E,3,FALSE))</f>
        <v/>
      </c>
      <c r="P506" t="str">
        <f t="shared" ca="1" si="15"/>
        <v>GT 62 days</v>
      </c>
      <c r="Q506" t="str">
        <f t="shared" si="16"/>
        <v>Membership</v>
      </c>
      <c r="R506" t="str">
        <f>IF(ISNA(VLOOKUP(B506,Comments!B:E,4,FALSE)),"",VLOOKUP(B506,Comments!B:E,4,FALSE))</f>
        <v/>
      </c>
    </row>
    <row r="507" spans="1:18" x14ac:dyDescent="0.25">
      <c r="A507" t="str">
        <f>Jira_RawData!A507</f>
        <v>Bug</v>
      </c>
      <c r="B507" t="str">
        <f>Jira_RawData!B507</f>
        <v>MEM-14856</v>
      </c>
      <c r="C507" t="str">
        <f>Jira_RawData!C507</f>
        <v>Accessibility Testing: In one scenario background selected subcommittee list is verbalized in frontend while traversing through manage committee page.</v>
      </c>
      <c r="D507" t="str">
        <f>Jira_RawData!D507</f>
        <v>vinay.datla</v>
      </c>
      <c r="E507" t="str">
        <f>Jira_RawData!E507</f>
        <v>vinay.datla</v>
      </c>
      <c r="F507" t="str">
        <f>Jira_RawData!F507</f>
        <v>Closed</v>
      </c>
      <c r="G507" s="4">
        <f>Jira_RawData!K507</f>
        <v>44133.774305555555</v>
      </c>
      <c r="H507" s="4">
        <f>Jira_RawData!G507</f>
        <v>44208.840277777781</v>
      </c>
      <c r="I507" s="10" t="str">
        <f>IF(Jira_RawData!H507=0,"blank",Jira_RawData!H507)</f>
        <v>Moderate</v>
      </c>
      <c r="J507" t="str">
        <f>Jira_RawData!I507</f>
        <v>Medium</v>
      </c>
      <c r="K507" t="str">
        <f>Jira_RawData!M507</f>
        <v>QA</v>
      </c>
      <c r="L507" t="str">
        <f>IF(Jira_RawData!N507=0,"blank",Jira_RawData!N507)</f>
        <v>Application Code Issue</v>
      </c>
      <c r="M507" t="str">
        <f>IF(Jira_RawData!R507=0,"blank",Jira_RawData!R507)</f>
        <v>HTML Code fix</v>
      </c>
      <c r="N507" t="str">
        <f>IF(ISNA(VLOOKUP(B507,Comments!B:E,2,FALSE)),"",VLOOKUP(B507,Comments!B:E,2,FALSE))</f>
        <v/>
      </c>
      <c r="O507" t="str">
        <f>IF(ISNA(VLOOKUP(B507,Comments!B:E,3,FALSE)),"",VLOOKUP(B507,Comments!B:E,3,FALSE))</f>
        <v/>
      </c>
      <c r="P507" t="str">
        <f t="shared" ca="1" si="15"/>
        <v>GT 62 days</v>
      </c>
      <c r="Q507" t="str">
        <f t="shared" si="16"/>
        <v>Membership</v>
      </c>
      <c r="R507" t="str">
        <f>IF(ISNA(VLOOKUP(B507,Comments!B:E,4,FALSE)),"",VLOOKUP(B507,Comments!B:E,4,FALSE))</f>
        <v/>
      </c>
    </row>
    <row r="508" spans="1:18" x14ac:dyDescent="0.25">
      <c r="A508" t="str">
        <f>Jira_RawData!A508</f>
        <v>Bug</v>
      </c>
      <c r="B508" t="str">
        <f>Jira_RawData!B508</f>
        <v>MEM-14853</v>
      </c>
      <c r="C508" t="str">
        <f>Jira_RawData!C508</f>
        <v>Accessibility Testing: Close button is verbalized as only clickable for few screens in membership application.</v>
      </c>
      <c r="D508" t="str">
        <f>Jira_RawData!D508</f>
        <v>vinay.datla</v>
      </c>
      <c r="E508" t="str">
        <f>Jira_RawData!E508</f>
        <v>vinay.datla</v>
      </c>
      <c r="F508" t="str">
        <f>Jira_RawData!F508</f>
        <v>Closed</v>
      </c>
      <c r="G508" s="4">
        <f>Jira_RawData!K508</f>
        <v>44133.746527777781</v>
      </c>
      <c r="H508" s="4">
        <f>Jira_RawData!G508</f>
        <v>44208.840277777781</v>
      </c>
      <c r="I508" s="10" t="str">
        <f>IF(Jira_RawData!H508=0,"blank",Jira_RawData!H508)</f>
        <v>Minor</v>
      </c>
      <c r="J508" t="str">
        <f>Jira_RawData!I508</f>
        <v>Low</v>
      </c>
      <c r="K508" t="str">
        <f>Jira_RawData!M508</f>
        <v>QA</v>
      </c>
      <c r="L508" t="str">
        <f>IF(Jira_RawData!N508=0,"blank",Jira_RawData!N508)</f>
        <v>Application Code Issue</v>
      </c>
      <c r="M508" t="str">
        <f>IF(Jira_RawData!R508=0,"blank",Jira_RawData!R508)</f>
        <v>HTML issue</v>
      </c>
      <c r="N508" t="str">
        <f>IF(ISNA(VLOOKUP(B508,Comments!B:E,2,FALSE)),"",VLOOKUP(B508,Comments!B:E,2,FALSE))</f>
        <v/>
      </c>
      <c r="O508" t="str">
        <f>IF(ISNA(VLOOKUP(B508,Comments!B:E,3,FALSE)),"",VLOOKUP(B508,Comments!B:E,3,FALSE))</f>
        <v/>
      </c>
      <c r="P508" t="str">
        <f t="shared" ca="1" si="15"/>
        <v>GT 62 days</v>
      </c>
      <c r="Q508" t="str">
        <f t="shared" si="16"/>
        <v>Membership</v>
      </c>
      <c r="R508" t="str">
        <f>IF(ISNA(VLOOKUP(B508,Comments!B:E,4,FALSE)),"",VLOOKUP(B508,Comments!B:E,4,FALSE))</f>
        <v/>
      </c>
    </row>
    <row r="509" spans="1:18" x14ac:dyDescent="0.25">
      <c r="A509" t="str">
        <f>Jira_RawData!A509</f>
        <v>Bug</v>
      </c>
      <c r="B509" t="str">
        <f>Jira_RawData!B509</f>
        <v>MEM-14839</v>
      </c>
      <c r="C509" t="str">
        <f>Jira_RawData!C509</f>
        <v>UI : Withdrawal : "Replace Standard" and "Withdrawal Standard" shows the same standard values</v>
      </c>
      <c r="D509" t="str">
        <f>Jira_RawData!D509</f>
        <v>Siddhartha Mutyala</v>
      </c>
      <c r="E509" t="str">
        <f>Jira_RawData!E509</f>
        <v>Siddhartha Mutyala</v>
      </c>
      <c r="F509" t="str">
        <f>Jira_RawData!F509</f>
        <v>Closed</v>
      </c>
      <c r="G509" s="4">
        <f>Jira_RawData!K509</f>
        <v>44133.658333333333</v>
      </c>
      <c r="H509" s="4">
        <f>Jira_RawData!G509</f>
        <v>44300.477083333331</v>
      </c>
      <c r="I509" s="10" t="str">
        <f>IF(Jira_RawData!H509=0,"blank",Jira_RawData!H509)</f>
        <v>Moderate</v>
      </c>
      <c r="J509" t="str">
        <f>Jira_RawData!I509</f>
        <v>Medium</v>
      </c>
      <c r="K509" t="str">
        <f>Jira_RawData!M509</f>
        <v>QA</v>
      </c>
      <c r="L509" t="str">
        <f>IF(Jira_RawData!N509=0,"blank",Jira_RawData!N509)</f>
        <v>Application Code Issue</v>
      </c>
      <c r="M509" t="str">
        <f>IF(Jira_RawData!R509=0,"blank",Jira_RawData!R509)</f>
        <v>blank</v>
      </c>
      <c r="N509" t="str">
        <f>IF(ISNA(VLOOKUP(B509,Comments!B:E,2,FALSE)),"",VLOOKUP(B509,Comments!B:E,2,FALSE))</f>
        <v/>
      </c>
      <c r="O509" t="str">
        <f>IF(ISNA(VLOOKUP(B509,Comments!B:E,3,FALSE)),"",VLOOKUP(B509,Comments!B:E,3,FALSE))</f>
        <v/>
      </c>
      <c r="P509" t="str">
        <f t="shared" ca="1" si="15"/>
        <v>GT 62 days</v>
      </c>
      <c r="Q509" t="str">
        <f t="shared" si="16"/>
        <v>Membership</v>
      </c>
      <c r="R509" t="str">
        <f>IF(ISNA(VLOOKUP(B509,Comments!B:E,4,FALSE)),"",VLOOKUP(B509,Comments!B:E,4,FALSE))</f>
        <v/>
      </c>
    </row>
    <row r="510" spans="1:18" x14ac:dyDescent="0.25">
      <c r="A510" t="str">
        <f>Jira_RawData!A510</f>
        <v>Bug</v>
      </c>
      <c r="B510" t="str">
        <f>Jira_RawData!B510</f>
        <v>MEM-14824</v>
      </c>
      <c r="C510" t="str">
        <f>Jira_RawData!C510</f>
        <v>UI : Withdrawal : "Replace the Standard with" - all Standard Search results are NOT displayed only few standards are displpayed.</v>
      </c>
      <c r="D510" t="str">
        <f>Jira_RawData!D510</f>
        <v>Siddhartha Mutyala</v>
      </c>
      <c r="E510" t="str">
        <f>Jira_RawData!E510</f>
        <v>Siddhartha Mutyala</v>
      </c>
      <c r="F510" t="str">
        <f>Jira_RawData!F510</f>
        <v>Closed</v>
      </c>
      <c r="G510" s="4">
        <f>Jira_RawData!K510</f>
        <v>44133.616666666669</v>
      </c>
      <c r="H510" s="4">
        <f>Jira_RawData!G510</f>
        <v>44300.477083333331</v>
      </c>
      <c r="I510" s="10" t="str">
        <f>IF(Jira_RawData!H510=0,"blank",Jira_RawData!H510)</f>
        <v>Moderate</v>
      </c>
      <c r="J510" t="str">
        <f>Jira_RawData!I510</f>
        <v>Medium</v>
      </c>
      <c r="K510" t="str">
        <f>Jira_RawData!M510</f>
        <v>QA</v>
      </c>
      <c r="L510" t="str">
        <f>IF(Jira_RawData!N510=0,"blank",Jira_RawData!N510)</f>
        <v>Application Code Issue</v>
      </c>
      <c r="M510" t="str">
        <f>IF(Jira_RawData!R510=0,"blank",Jira_RawData!R510)</f>
        <v>blank</v>
      </c>
      <c r="N510" t="str">
        <f>IF(ISNA(VLOOKUP(B510,Comments!B:E,2,FALSE)),"",VLOOKUP(B510,Comments!B:E,2,FALSE))</f>
        <v/>
      </c>
      <c r="O510" t="str">
        <f>IF(ISNA(VLOOKUP(B510,Comments!B:E,3,FALSE)),"",VLOOKUP(B510,Comments!B:E,3,FALSE))</f>
        <v/>
      </c>
      <c r="P510" t="str">
        <f t="shared" ca="1" si="15"/>
        <v>GT 62 days</v>
      </c>
      <c r="Q510" t="str">
        <f t="shared" si="16"/>
        <v>Membership</v>
      </c>
      <c r="R510" t="str">
        <f>IF(ISNA(VLOOKUP(B510,Comments!B:E,4,FALSE)),"",VLOOKUP(B510,Comments!B:E,4,FALSE))</f>
        <v/>
      </c>
    </row>
    <row r="511" spans="1:18" x14ac:dyDescent="0.25">
      <c r="A511" t="str">
        <f>Jira_RawData!A511</f>
        <v>Bug</v>
      </c>
      <c r="B511" t="str">
        <f>Jira_RawData!B511</f>
        <v>MEM-14777</v>
      </c>
      <c r="C511" t="str">
        <f>Jira_RawData!C511</f>
        <v xml:space="preserve">UI : Reapproval/Withdrawal : "No record found" error message is NOT displayed for few Invalid searches. </v>
      </c>
      <c r="D511" t="str">
        <f>Jira_RawData!D511</f>
        <v>Siddhartha Mutyala</v>
      </c>
      <c r="E511" t="str">
        <f>Jira_RawData!E511</f>
        <v>Siddhartha Mutyala</v>
      </c>
      <c r="F511" t="str">
        <f>Jira_RawData!F511</f>
        <v>Closed</v>
      </c>
      <c r="G511" s="4">
        <f>Jira_RawData!K511</f>
        <v>44133.486805555556</v>
      </c>
      <c r="H511" s="4">
        <f>Jira_RawData!G511</f>
        <v>44300.476388888892</v>
      </c>
      <c r="I511" s="10" t="str">
        <f>IF(Jira_RawData!H511=0,"blank",Jira_RawData!H511)</f>
        <v>Moderate</v>
      </c>
      <c r="J511" t="str">
        <f>Jira_RawData!I511</f>
        <v>Medium</v>
      </c>
      <c r="K511" t="str">
        <f>Jira_RawData!M511</f>
        <v>QA</v>
      </c>
      <c r="L511" t="str">
        <f>IF(Jira_RawData!N511=0,"blank",Jira_RawData!N511)</f>
        <v>Application Code Issue</v>
      </c>
      <c r="M511" t="str">
        <f>IF(Jira_RawData!R511=0,"blank",Jira_RawData!R511)</f>
        <v>blank</v>
      </c>
      <c r="N511" t="str">
        <f>IF(ISNA(VLOOKUP(B511,Comments!B:E,2,FALSE)),"",VLOOKUP(B511,Comments!B:E,2,FALSE))</f>
        <v/>
      </c>
      <c r="O511" t="str">
        <f>IF(ISNA(VLOOKUP(B511,Comments!B:E,3,FALSE)),"",VLOOKUP(B511,Comments!B:E,3,FALSE))</f>
        <v/>
      </c>
      <c r="P511" t="str">
        <f t="shared" ca="1" si="15"/>
        <v>GT 62 days</v>
      </c>
      <c r="Q511" t="str">
        <f t="shared" si="16"/>
        <v>Membership</v>
      </c>
      <c r="R511" t="str">
        <f>IF(ISNA(VLOOKUP(B511,Comments!B:E,4,FALSE)),"",VLOOKUP(B511,Comments!B:E,4,FALSE))</f>
        <v/>
      </c>
    </row>
    <row r="512" spans="1:18" x14ac:dyDescent="0.25">
      <c r="A512" t="str">
        <f>Jira_RawData!A512</f>
        <v>Bug</v>
      </c>
      <c r="B512" t="str">
        <f>Jira_RawData!B512</f>
        <v>MEM-14722</v>
      </c>
      <c r="C512" t="str">
        <f>Jira_RawData!C512</f>
        <v>Roster Maintenance - Summary Information Section - When the user click on the 'More' link in chart legends the link name is not getting changed to'Less'</v>
      </c>
      <c r="D512" t="str">
        <f>Jira_RawData!D512</f>
        <v>soumya.akkimardi</v>
      </c>
      <c r="E512" t="str">
        <f>Jira_RawData!E512</f>
        <v>soumya.akkimardi</v>
      </c>
      <c r="F512" t="str">
        <f>Jira_RawData!F512</f>
        <v>Closed</v>
      </c>
      <c r="G512" s="4">
        <f>Jira_RawData!K512</f>
        <v>44131.746527777781</v>
      </c>
      <c r="H512" s="4">
        <f>Jira_RawData!G512</f>
        <v>44175.419444444444</v>
      </c>
      <c r="I512" s="10" t="str">
        <f>IF(Jira_RawData!H512=0,"blank",Jira_RawData!H512)</f>
        <v>Minor</v>
      </c>
      <c r="J512" t="str">
        <f>Jira_RawData!I512</f>
        <v>Medium</v>
      </c>
      <c r="K512" t="str">
        <f>Jira_RawData!M512</f>
        <v>QA</v>
      </c>
      <c r="L512" t="str">
        <f>IF(Jira_RawData!N512=0,"blank",Jira_RawData!N512)</f>
        <v>Application Code Issue</v>
      </c>
      <c r="M512" t="str">
        <f>IF(Jira_RawData!R512=0,"blank",Jira_RawData!R512)</f>
        <v>blank</v>
      </c>
      <c r="N512" t="str">
        <f>IF(ISNA(VLOOKUP(B512,Comments!B:E,2,FALSE)),"",VLOOKUP(B512,Comments!B:E,2,FALSE))</f>
        <v/>
      </c>
      <c r="O512" t="str">
        <f>IF(ISNA(VLOOKUP(B512,Comments!B:E,3,FALSE)),"",VLOOKUP(B512,Comments!B:E,3,FALSE))</f>
        <v/>
      </c>
      <c r="P512" t="str">
        <f t="shared" ca="1" si="15"/>
        <v>GT 62 days</v>
      </c>
      <c r="Q512" t="str">
        <f t="shared" si="16"/>
        <v>Membership</v>
      </c>
      <c r="R512" t="str">
        <f>IF(ISNA(VLOOKUP(B512,Comments!B:E,4,FALSE)),"",VLOOKUP(B512,Comments!B:E,4,FALSE))</f>
        <v/>
      </c>
    </row>
    <row r="513" spans="1:18" x14ac:dyDescent="0.25">
      <c r="A513" t="str">
        <f>Jira_RawData!A513</f>
        <v>Bug</v>
      </c>
      <c r="B513" t="str">
        <f>Jira_RawData!B513</f>
        <v>MEM-14719</v>
      </c>
      <c r="C513" t="str">
        <f>Jira_RawData!C513</f>
        <v>Roster Maintenance - Footer Section - The serach box and search icon are not aligned properly</v>
      </c>
      <c r="D513" t="str">
        <f>Jira_RawData!D513</f>
        <v>soumya.akkimardi</v>
      </c>
      <c r="E513" t="str">
        <f>Jira_RawData!E513</f>
        <v>soumya.akkimardi</v>
      </c>
      <c r="F513" t="str">
        <f>Jira_RawData!F513</f>
        <v>Closed</v>
      </c>
      <c r="G513" s="4">
        <f>Jira_RawData!K513</f>
        <v>44131.734722222223</v>
      </c>
      <c r="H513" s="4">
        <f>Jira_RawData!G513</f>
        <v>44175.419444444444</v>
      </c>
      <c r="I513" s="10" t="str">
        <f>IF(Jira_RawData!H513=0,"blank",Jira_RawData!H513)</f>
        <v>Minor</v>
      </c>
      <c r="J513" t="str">
        <f>Jira_RawData!I513</f>
        <v>Low</v>
      </c>
      <c r="K513" t="str">
        <f>Jira_RawData!M513</f>
        <v>QA</v>
      </c>
      <c r="L513" t="str">
        <f>IF(Jira_RawData!N513=0,"blank",Jira_RawData!N513)</f>
        <v>Application Code Issue</v>
      </c>
      <c r="M513" t="str">
        <f>IF(Jira_RawData!R513=0,"blank",Jira_RawData!R513)</f>
        <v>blank</v>
      </c>
      <c r="N513" t="str">
        <f>IF(ISNA(VLOOKUP(B513,Comments!B:E,2,FALSE)),"",VLOOKUP(B513,Comments!B:E,2,FALSE))</f>
        <v/>
      </c>
      <c r="O513" t="str">
        <f>IF(ISNA(VLOOKUP(B513,Comments!B:E,3,FALSE)),"",VLOOKUP(B513,Comments!B:E,3,FALSE))</f>
        <v/>
      </c>
      <c r="P513" t="str">
        <f t="shared" ca="1" si="15"/>
        <v>GT 62 days</v>
      </c>
      <c r="Q513" t="str">
        <f t="shared" si="16"/>
        <v>Membership</v>
      </c>
      <c r="R513" t="str">
        <f>IF(ISNA(VLOOKUP(B513,Comments!B:E,4,FALSE)),"",VLOOKUP(B513,Comments!B:E,4,FALSE))</f>
        <v/>
      </c>
    </row>
    <row r="514" spans="1:18" x14ac:dyDescent="0.25">
      <c r="A514" t="str">
        <f>Jira_RawData!A514</f>
        <v>Bug</v>
      </c>
      <c r="B514" t="str">
        <f>Jira_RawData!B514</f>
        <v>MEM-14707</v>
      </c>
      <c r="C514" t="str">
        <f>Jira_RawData!C514</f>
        <v xml:space="preserve">Reapproval/Withdrawal : UI : Uppercase letter format is missing to distinction between the letters for the header for the Standard that we are selecting for Submission of Ballot Item. </v>
      </c>
      <c r="D514" t="str">
        <f>Jira_RawData!D514</f>
        <v>Siddhartha Mutyala</v>
      </c>
      <c r="E514" t="str">
        <f>Jira_RawData!E514</f>
        <v>Siddhartha Mutyala</v>
      </c>
      <c r="F514" t="str">
        <f>Jira_RawData!F514</f>
        <v>Closed</v>
      </c>
      <c r="G514" s="4">
        <f>Jira_RawData!K514</f>
        <v>44131.631944444445</v>
      </c>
      <c r="H514" s="4">
        <f>Jira_RawData!G514</f>
        <v>44300.477083333331</v>
      </c>
      <c r="I514" s="10" t="str">
        <f>IF(Jira_RawData!H514=0,"blank",Jira_RawData!H514)</f>
        <v>Minor</v>
      </c>
      <c r="J514" t="str">
        <f>Jira_RawData!I514</f>
        <v>Medium</v>
      </c>
      <c r="K514" t="str">
        <f>Jira_RawData!M514</f>
        <v>QA</v>
      </c>
      <c r="L514" t="str">
        <f>IF(Jira_RawData!N514=0,"blank",Jira_RawData!N514)</f>
        <v>Application Code Issue</v>
      </c>
      <c r="M514" t="str">
        <f>IF(Jira_RawData!R514=0,"blank",Jira_RawData!R514)</f>
        <v>blank</v>
      </c>
      <c r="N514" t="str">
        <f>IF(ISNA(VLOOKUP(B514,Comments!B:E,2,FALSE)),"",VLOOKUP(B514,Comments!B:E,2,FALSE))</f>
        <v/>
      </c>
      <c r="O514" t="str">
        <f>IF(ISNA(VLOOKUP(B514,Comments!B:E,3,FALSE)),"",VLOOKUP(B514,Comments!B:E,3,FALSE))</f>
        <v/>
      </c>
      <c r="P514" t="str">
        <f t="shared" ca="1" si="15"/>
        <v>GT 62 days</v>
      </c>
      <c r="Q514" t="str">
        <f t="shared" si="16"/>
        <v>Membership</v>
      </c>
      <c r="R514" t="str">
        <f>IF(ISNA(VLOOKUP(B514,Comments!B:E,4,FALSE)),"",VLOOKUP(B514,Comments!B:E,4,FALSE))</f>
        <v/>
      </c>
    </row>
    <row r="515" spans="1:18" x14ac:dyDescent="0.25">
      <c r="A515" t="str">
        <f>Jira_RawData!A515</f>
        <v>Bug</v>
      </c>
      <c r="B515" t="str">
        <f>Jira_RawData!B515</f>
        <v>MEM-14706</v>
      </c>
      <c r="C515" t="str">
        <f>Jira_RawData!C515</f>
        <v>The system displayed the 'Logout' button on the roster maintenance header menu and by clicking on it system redirected to a page with message displayed as 400 bad request</v>
      </c>
      <c r="D515" t="str">
        <f>Jira_RawData!D515</f>
        <v>soumya.akkimardi</v>
      </c>
      <c r="E515" t="str">
        <f>Jira_RawData!E515</f>
        <v>soumya.akkimardi</v>
      </c>
      <c r="F515" t="str">
        <f>Jira_RawData!F515</f>
        <v>Closed</v>
      </c>
      <c r="G515" s="4">
        <f>Jira_RawData!K515</f>
        <v>44131.625694444447</v>
      </c>
      <c r="H515" s="4">
        <f>Jira_RawData!G515</f>
        <v>44175.40902777778</v>
      </c>
      <c r="I515" s="10" t="str">
        <f>IF(Jira_RawData!H515=0,"blank",Jira_RawData!H515)</f>
        <v>Moderate</v>
      </c>
      <c r="J515" t="str">
        <f>Jira_RawData!I515</f>
        <v>Medium</v>
      </c>
      <c r="K515" t="str">
        <f>Jira_RawData!M515</f>
        <v>QA</v>
      </c>
      <c r="L515" t="str">
        <f>IF(Jira_RawData!N515=0,"blank",Jira_RawData!N515)</f>
        <v>Application Code Issue</v>
      </c>
      <c r="M515" t="str">
        <f>IF(Jira_RawData!R515=0,"blank",Jira_RawData!R515)</f>
        <v>blank</v>
      </c>
      <c r="N515" t="str">
        <f>IF(ISNA(VLOOKUP(B515,Comments!B:E,2,FALSE)),"",VLOOKUP(B515,Comments!B:E,2,FALSE))</f>
        <v/>
      </c>
      <c r="O515" t="str">
        <f>IF(ISNA(VLOOKUP(B515,Comments!B:E,3,FALSE)),"",VLOOKUP(B515,Comments!B:E,3,FALSE))</f>
        <v/>
      </c>
      <c r="P515" t="str">
        <f t="shared" ref="P515:P578" ca="1" si="17">IF(_xlfn.DAYS(TODAY(),G515)&lt;7,"00 days - 07 days",IF(_xlfn.DAYS(TODAY(),G515)&lt;14,"07 days - 13 days",IF(_xlfn.DAYS(TODAY(),G515)&lt;21,"14 days - 20 days",IF(_xlfn.DAYS(TODAY(),G515)&lt;28,"21 days - 27 days",IF(_xlfn.DAYS(TODAY(),G515)&lt;35,"28 days - 34 days",IF(_xlfn.DAYS(TODAY(),G515)&lt;42,"35 days - 41 days",IF(_xlfn.DAYS(TODAY(),G515)&lt;49,"42 days - 48 days",IF(_xlfn.DAYS(TODAY(),G515)&lt;56,"49 days - 55 days",IF(_xlfn.DAYS(TODAY(),G515)&lt;63,"56 days - 62 days","GT 62 days")))))))))</f>
        <v>GT 62 days</v>
      </c>
      <c r="Q515" t="str">
        <f t="shared" ref="Q515:Q578" si="18">IF(LEFT(B515,3)="MIG","Migration",IF(LEFT(B515,3)="MEM","Membership","Core"))</f>
        <v>Membership</v>
      </c>
      <c r="R515" t="str">
        <f>IF(ISNA(VLOOKUP(B515,Comments!B:E,4,FALSE)),"",VLOOKUP(B515,Comments!B:E,4,FALSE))</f>
        <v/>
      </c>
    </row>
    <row r="516" spans="1:18" x14ac:dyDescent="0.25">
      <c r="A516" t="str">
        <f>Jira_RawData!A516</f>
        <v>Bug</v>
      </c>
      <c r="B516" t="str">
        <f>Jira_RawData!B516</f>
        <v>MEM-14658</v>
      </c>
      <c r="C516" t="str">
        <f>Jira_RawData!C516</f>
        <v xml:space="preserve">Member Onboard - System displayed 404 code with message on page as 'The page you requested was not found' </v>
      </c>
      <c r="D516" t="str">
        <f>Jira_RawData!D516</f>
        <v>soumya.akkimardi</v>
      </c>
      <c r="E516" t="str">
        <f>Jira_RawData!E516</f>
        <v>soumya.akkimardi</v>
      </c>
      <c r="F516" t="str">
        <f>Jira_RawData!F516</f>
        <v>Closed</v>
      </c>
      <c r="G516" s="4">
        <f>Jira_RawData!K516</f>
        <v>44130.475694444445</v>
      </c>
      <c r="H516" s="4">
        <f>Jira_RawData!G516</f>
        <v>44175.40902777778</v>
      </c>
      <c r="I516" s="10" t="str">
        <f>IF(Jira_RawData!H516=0,"blank",Jira_RawData!H516)</f>
        <v>Major</v>
      </c>
      <c r="J516" t="str">
        <f>Jira_RawData!I516</f>
        <v>High</v>
      </c>
      <c r="K516" t="str">
        <f>Jira_RawData!M516</f>
        <v>QA</v>
      </c>
      <c r="L516" t="str">
        <f>IF(Jira_RawData!N516=0,"blank",Jira_RawData!N516)</f>
        <v>Server Configuration/Permission Issue</v>
      </c>
      <c r="M516" t="str">
        <f>IF(Jira_RawData!R516=0,"blank",Jira_RawData!R516)</f>
        <v>blank</v>
      </c>
      <c r="N516" t="str">
        <f>IF(ISNA(VLOOKUP(B516,Comments!B:E,2,FALSE)),"",VLOOKUP(B516,Comments!B:E,2,FALSE))</f>
        <v/>
      </c>
      <c r="O516" t="str">
        <f>IF(ISNA(VLOOKUP(B516,Comments!B:E,3,FALSE)),"",VLOOKUP(B516,Comments!B:E,3,FALSE))</f>
        <v/>
      </c>
      <c r="P516" t="str">
        <f t="shared" ca="1" si="17"/>
        <v>GT 62 days</v>
      </c>
      <c r="Q516" t="str">
        <f t="shared" si="18"/>
        <v>Membership</v>
      </c>
      <c r="R516" t="str">
        <f>IF(ISNA(VLOOKUP(B516,Comments!B:E,4,FALSE)),"",VLOOKUP(B516,Comments!B:E,4,FALSE))</f>
        <v/>
      </c>
    </row>
    <row r="517" spans="1:18" x14ac:dyDescent="0.25">
      <c r="A517" t="str">
        <f>Jira_RawData!A517</f>
        <v>Bug</v>
      </c>
      <c r="B517" t="str">
        <f>Jira_RawData!B517</f>
        <v>MEM-14657</v>
      </c>
      <c r="C517" t="str">
        <f>Jira_RawData!C517</f>
        <v xml:space="preserve">Unable to access 'Rules and Exception' application </v>
      </c>
      <c r="D517" t="str">
        <f>Jira_RawData!D517</f>
        <v>soumya.akkimardi</v>
      </c>
      <c r="E517" t="str">
        <f>Jira_RawData!E517</f>
        <v>soumya.akkimardi</v>
      </c>
      <c r="F517" t="str">
        <f>Jira_RawData!F517</f>
        <v>Closed</v>
      </c>
      <c r="G517" s="4">
        <f>Jira_RawData!K517</f>
        <v>44130.429166666669</v>
      </c>
      <c r="H517" s="4">
        <f>Jira_RawData!G517</f>
        <v>44175.40902777778</v>
      </c>
      <c r="I517" s="10" t="str">
        <f>IF(Jira_RawData!H517=0,"blank",Jira_RawData!H517)</f>
        <v>Showstopper</v>
      </c>
      <c r="J517" t="str">
        <f>Jira_RawData!I517</f>
        <v>High</v>
      </c>
      <c r="K517" t="str">
        <f>Jira_RawData!M517</f>
        <v>QA</v>
      </c>
      <c r="L517" t="str">
        <f>IF(Jira_RawData!N517=0,"blank",Jira_RawData!N517)</f>
        <v>Server Configuration/Permission Issue</v>
      </c>
      <c r="M517" t="str">
        <f>IF(Jira_RawData!R517=0,"blank",Jira_RawData!R517)</f>
        <v>Server POD Issue</v>
      </c>
      <c r="N517" t="str">
        <f>IF(ISNA(VLOOKUP(B517,Comments!B:E,2,FALSE)),"",VLOOKUP(B517,Comments!B:E,2,FALSE))</f>
        <v/>
      </c>
      <c r="O517" t="str">
        <f>IF(ISNA(VLOOKUP(B517,Comments!B:E,3,FALSE)),"",VLOOKUP(B517,Comments!B:E,3,FALSE))</f>
        <v/>
      </c>
      <c r="P517" t="str">
        <f t="shared" ca="1" si="17"/>
        <v>GT 62 days</v>
      </c>
      <c r="Q517" t="str">
        <f t="shared" si="18"/>
        <v>Membership</v>
      </c>
      <c r="R517" t="str">
        <f>IF(ISNA(VLOOKUP(B517,Comments!B:E,4,FALSE)),"",VLOOKUP(B517,Comments!B:E,4,FALSE))</f>
        <v/>
      </c>
    </row>
    <row r="518" spans="1:18" x14ac:dyDescent="0.25">
      <c r="A518" t="str">
        <f>Jira_RawData!A518</f>
        <v>Bug</v>
      </c>
      <c r="B518" t="str">
        <f>Jira_RawData!B518</f>
        <v>MEM-14656</v>
      </c>
      <c r="C518" t="str">
        <f>Jira_RawData!C518</f>
        <v>Unable to login into 'Staff Internal' application</v>
      </c>
      <c r="D518" t="str">
        <f>Jira_RawData!D518</f>
        <v>soumya.akkimardi</v>
      </c>
      <c r="E518" t="str">
        <f>Jira_RawData!E518</f>
        <v>soumya.akkimardi</v>
      </c>
      <c r="F518" t="str">
        <f>Jira_RawData!F518</f>
        <v>Closed</v>
      </c>
      <c r="G518" s="4">
        <f>Jira_RawData!K518</f>
        <v>44130.425694444442</v>
      </c>
      <c r="H518" s="4">
        <f>Jira_RawData!G518</f>
        <v>44175.40902777778</v>
      </c>
      <c r="I518" s="10" t="str">
        <f>IF(Jira_RawData!H518=0,"blank",Jira_RawData!H518)</f>
        <v>Showstopper</v>
      </c>
      <c r="J518" t="str">
        <f>Jira_RawData!I518</f>
        <v>High</v>
      </c>
      <c r="K518" t="str">
        <f>Jira_RawData!M518</f>
        <v>QA</v>
      </c>
      <c r="L518" t="str">
        <f>IF(Jira_RawData!N518=0,"blank",Jira_RawData!N518)</f>
        <v>Server Configuration/Permission Issue</v>
      </c>
      <c r="M518" t="str">
        <f>IF(Jira_RawData!R518=0,"blank",Jira_RawData!R518)</f>
        <v>blank</v>
      </c>
      <c r="N518" t="str">
        <f>IF(ISNA(VLOOKUP(B518,Comments!B:E,2,FALSE)),"",VLOOKUP(B518,Comments!B:E,2,FALSE))</f>
        <v/>
      </c>
      <c r="O518" t="str">
        <f>IF(ISNA(VLOOKUP(B518,Comments!B:E,3,FALSE)),"",VLOOKUP(B518,Comments!B:E,3,FALSE))</f>
        <v/>
      </c>
      <c r="P518" t="str">
        <f t="shared" ca="1" si="17"/>
        <v>GT 62 days</v>
      </c>
      <c r="Q518" t="str">
        <f t="shared" si="18"/>
        <v>Membership</v>
      </c>
      <c r="R518" t="str">
        <f>IF(ISNA(VLOOKUP(B518,Comments!B:E,4,FALSE)),"",VLOOKUP(B518,Comments!B:E,4,FALSE))</f>
        <v/>
      </c>
    </row>
    <row r="519" spans="1:18" x14ac:dyDescent="0.25">
      <c r="A519" t="str">
        <f>Jira_RawData!A519</f>
        <v>Bug</v>
      </c>
      <c r="B519" t="str">
        <f>Jira_RawData!B519</f>
        <v>MEM-14655</v>
      </c>
      <c r="C519" t="str">
        <f>Jira_RawData!C519</f>
        <v xml:space="preserve">Unable to access 'MEM' application </v>
      </c>
      <c r="D519" t="str">
        <f>Jira_RawData!D519</f>
        <v>soumya.akkimardi</v>
      </c>
      <c r="E519" t="str">
        <f>Jira_RawData!E519</f>
        <v>soumya.akkimardi</v>
      </c>
      <c r="F519" t="str">
        <f>Jira_RawData!F519</f>
        <v>Closed</v>
      </c>
      <c r="G519" s="4">
        <f>Jira_RawData!K519</f>
        <v>44130.413888888892</v>
      </c>
      <c r="H519" s="4">
        <f>Jira_RawData!G519</f>
        <v>44175.40902777778</v>
      </c>
      <c r="I519" s="10" t="str">
        <f>IF(Jira_RawData!H519=0,"blank",Jira_RawData!H519)</f>
        <v>Showstopper</v>
      </c>
      <c r="J519" t="str">
        <f>Jira_RawData!I519</f>
        <v>High</v>
      </c>
      <c r="K519" t="str">
        <f>Jira_RawData!M519</f>
        <v>QA</v>
      </c>
      <c r="L519" t="str">
        <f>IF(Jira_RawData!N519=0,"blank",Jira_RawData!N519)</f>
        <v>Server Configuration/Permission Issue</v>
      </c>
      <c r="M519" t="str">
        <f>IF(Jira_RawData!R519=0,"blank",Jira_RawData!R519)</f>
        <v>server pod issue</v>
      </c>
      <c r="N519" t="str">
        <f>IF(ISNA(VLOOKUP(B519,Comments!B:E,2,FALSE)),"",VLOOKUP(B519,Comments!B:E,2,FALSE))</f>
        <v/>
      </c>
      <c r="O519" t="str">
        <f>IF(ISNA(VLOOKUP(B519,Comments!B:E,3,FALSE)),"",VLOOKUP(B519,Comments!B:E,3,FALSE))</f>
        <v/>
      </c>
      <c r="P519" t="str">
        <f t="shared" ca="1" si="17"/>
        <v>GT 62 days</v>
      </c>
      <c r="Q519" t="str">
        <f t="shared" si="18"/>
        <v>Membership</v>
      </c>
      <c r="R519" t="str">
        <f>IF(ISNA(VLOOKUP(B519,Comments!B:E,4,FALSE)),"",VLOOKUP(B519,Comments!B:E,4,FALSE))</f>
        <v/>
      </c>
    </row>
    <row r="520" spans="1:18" x14ac:dyDescent="0.25">
      <c r="A520" t="str">
        <f>Jira_RawData!A520</f>
        <v>Bug</v>
      </c>
      <c r="B520" t="str">
        <f>Jira_RawData!B520</f>
        <v>MEM-14645</v>
      </c>
      <c r="C520" t="str">
        <f>Jira_RawData!C520</f>
        <v xml:space="preserve">API - Drop Member From Committee - The system displayed 400 response code with an 'Error Occurred' message while dropping committee </v>
      </c>
      <c r="D520" t="str">
        <f>Jira_RawData!D520</f>
        <v>soumya.akkimardi</v>
      </c>
      <c r="E520" t="str">
        <f>Jira_RawData!E520</f>
        <v>soumya.akkimardi</v>
      </c>
      <c r="F520" t="str">
        <f>Jira_RawData!F520</f>
        <v>Closed</v>
      </c>
      <c r="G520" s="4">
        <f>Jira_RawData!K520</f>
        <v>44126.722916666666</v>
      </c>
      <c r="H520" s="4">
        <f>Jira_RawData!G520</f>
        <v>44175.40902777778</v>
      </c>
      <c r="I520" s="10" t="str">
        <f>IF(Jira_RawData!H520=0,"blank",Jira_RawData!H520)</f>
        <v>Moderate</v>
      </c>
      <c r="J520" t="str">
        <f>Jira_RawData!I520</f>
        <v>Medium</v>
      </c>
      <c r="K520" t="str">
        <f>Jira_RawData!M520</f>
        <v>QA</v>
      </c>
      <c r="L520" t="str">
        <f>IF(Jira_RawData!N520=0,"blank",Jira_RawData!N520)</f>
        <v>Unclear/Incorrect Requirements/Design</v>
      </c>
      <c r="M520" t="str">
        <f>IF(Jira_RawData!R520=0,"blank",Jira_RawData!R520)</f>
        <v>Unable to replicate</v>
      </c>
      <c r="N520" t="str">
        <f>IF(ISNA(VLOOKUP(B520,Comments!B:E,2,FALSE)),"",VLOOKUP(B520,Comments!B:E,2,FALSE))</f>
        <v/>
      </c>
      <c r="O520" t="str">
        <f>IF(ISNA(VLOOKUP(B520,Comments!B:E,3,FALSE)),"",VLOOKUP(B520,Comments!B:E,3,FALSE))</f>
        <v/>
      </c>
      <c r="P520" t="str">
        <f t="shared" ca="1" si="17"/>
        <v>GT 62 days</v>
      </c>
      <c r="Q520" t="str">
        <f t="shared" si="18"/>
        <v>Membership</v>
      </c>
      <c r="R520" t="str">
        <f>IF(ISNA(VLOOKUP(B520,Comments!B:E,4,FALSE)),"",VLOOKUP(B520,Comments!B:E,4,FALSE))</f>
        <v/>
      </c>
    </row>
    <row r="521" spans="1:18" x14ac:dyDescent="0.25">
      <c r="A521" t="str">
        <f>Jira_RawData!A521</f>
        <v>Bug</v>
      </c>
      <c r="B521" t="str">
        <f>Jira_RawData!B521</f>
        <v>MEM-14642</v>
      </c>
      <c r="C521" t="str">
        <f>Jira_RawData!C521</f>
        <v>Unable to submit the ballot - Continue is not working in Data page</v>
      </c>
      <c r="D521" t="str">
        <f>Jira_RawData!D521</f>
        <v>Sai Kumar Kodipetla</v>
      </c>
      <c r="E521" t="str">
        <f>Jira_RawData!E521</f>
        <v>Sai Kumar Kodipetla</v>
      </c>
      <c r="F521" t="str">
        <f>Jira_RawData!F521</f>
        <v>Closed</v>
      </c>
      <c r="G521" s="4">
        <f>Jira_RawData!K521</f>
        <v>44126.684027777781</v>
      </c>
      <c r="H521" s="4">
        <f>Jira_RawData!G521</f>
        <v>44300.477083333331</v>
      </c>
      <c r="I521" s="10" t="str">
        <f>IF(Jira_RawData!H521=0,"blank",Jira_RawData!H521)</f>
        <v>Major</v>
      </c>
      <c r="J521" t="str">
        <f>Jira_RawData!I521</f>
        <v>High</v>
      </c>
      <c r="K521" t="str">
        <f>Jira_RawData!M521</f>
        <v>QA</v>
      </c>
      <c r="L521" t="str">
        <f>IF(Jira_RawData!N521=0,"blank",Jira_RawData!N521)</f>
        <v>Application Code Issue</v>
      </c>
      <c r="M521" t="str">
        <f>IF(Jira_RawData!R521=0,"blank",Jira_RawData!R521)</f>
        <v>blank</v>
      </c>
      <c r="N521" t="str">
        <f>IF(ISNA(VLOOKUP(B521,Comments!B:E,2,FALSE)),"",VLOOKUP(B521,Comments!B:E,2,FALSE))</f>
        <v/>
      </c>
      <c r="O521" t="str">
        <f>IF(ISNA(VLOOKUP(B521,Comments!B:E,3,FALSE)),"",VLOOKUP(B521,Comments!B:E,3,FALSE))</f>
        <v/>
      </c>
      <c r="P521" t="str">
        <f t="shared" ca="1" si="17"/>
        <v>GT 62 days</v>
      </c>
      <c r="Q521" t="str">
        <f t="shared" si="18"/>
        <v>Membership</v>
      </c>
      <c r="R521" t="str">
        <f>IF(ISNA(VLOOKUP(B521,Comments!B:E,4,FALSE)),"",VLOOKUP(B521,Comments!B:E,4,FALSE))</f>
        <v/>
      </c>
    </row>
    <row r="522" spans="1:18" x14ac:dyDescent="0.25">
      <c r="A522" t="str">
        <f>Jira_RawData!A522</f>
        <v>Bug</v>
      </c>
      <c r="B522" t="str">
        <f>Jira_RawData!B522</f>
        <v>MEM-14636</v>
      </c>
      <c r="C522" t="str">
        <f>Jira_RawData!C522</f>
        <v>Intermittent - Right nav menus on MyCommittees page is buffering and menus are not showed up immediately</v>
      </c>
      <c r="D522" t="str">
        <f>Jira_RawData!D522</f>
        <v>soumya.akkimardi</v>
      </c>
      <c r="E522" t="str">
        <f>Jira_RawData!E522</f>
        <v>soumya.akkimardi</v>
      </c>
      <c r="F522" t="str">
        <f>Jira_RawData!F522</f>
        <v>Closed</v>
      </c>
      <c r="G522" s="4">
        <f>Jira_RawData!K522</f>
        <v>44126.588888888888</v>
      </c>
      <c r="H522" s="4">
        <f>Jira_RawData!G522</f>
        <v>44175.40902777778</v>
      </c>
      <c r="I522" s="10" t="str">
        <f>IF(Jira_RawData!H522=0,"blank",Jira_RawData!H522)</f>
        <v>Moderate</v>
      </c>
      <c r="J522" t="str">
        <f>Jira_RawData!I522</f>
        <v>Medium</v>
      </c>
      <c r="K522" t="str">
        <f>Jira_RawData!M522</f>
        <v>QA</v>
      </c>
      <c r="L522" t="str">
        <f>IF(Jira_RawData!N522=0,"blank",Jira_RawData!N522)</f>
        <v>Application Code Issue</v>
      </c>
      <c r="M522" t="str">
        <f>IF(Jira_RawData!R522=0,"blank",Jira_RawData!R522)</f>
        <v>API call not terminates when no data for user</v>
      </c>
      <c r="N522" t="str">
        <f>IF(ISNA(VLOOKUP(B522,Comments!B:E,2,FALSE)),"",VLOOKUP(B522,Comments!B:E,2,FALSE))</f>
        <v/>
      </c>
      <c r="O522" t="str">
        <f>IF(ISNA(VLOOKUP(B522,Comments!B:E,3,FALSE)),"",VLOOKUP(B522,Comments!B:E,3,FALSE))</f>
        <v/>
      </c>
      <c r="P522" t="str">
        <f t="shared" ca="1" si="17"/>
        <v>GT 62 days</v>
      </c>
      <c r="Q522" t="str">
        <f t="shared" si="18"/>
        <v>Membership</v>
      </c>
      <c r="R522" t="str">
        <f>IF(ISNA(VLOOKUP(B522,Comments!B:E,4,FALSE)),"",VLOOKUP(B522,Comments!B:E,4,FALSE))</f>
        <v/>
      </c>
    </row>
    <row r="523" spans="1:18" x14ac:dyDescent="0.25">
      <c r="A523" t="str">
        <f>Jira_RawData!A523</f>
        <v>Bug</v>
      </c>
      <c r="B523" t="str">
        <f>Jira_RawData!B523</f>
        <v>MEM-14635</v>
      </c>
      <c r="C523" t="str">
        <f>Jira_RawData!C523</f>
        <v>API - Get Member Data - The system displayed the 'Phone' value as NULL in response &amp; in the database the phone number value is present for a member</v>
      </c>
      <c r="D523" t="str">
        <f>Jira_RawData!D523</f>
        <v>soumya.akkimardi</v>
      </c>
      <c r="E523" t="str">
        <f>Jira_RawData!E523</f>
        <v>soumya.akkimardi</v>
      </c>
      <c r="F523" t="str">
        <f>Jira_RawData!F523</f>
        <v>Closed</v>
      </c>
      <c r="G523" s="4">
        <f>Jira_RawData!K523</f>
        <v>44126.548611111109</v>
      </c>
      <c r="H523" s="4">
        <f>Jira_RawData!G523</f>
        <v>44175.40902777778</v>
      </c>
      <c r="I523" s="10" t="str">
        <f>IF(Jira_RawData!H523=0,"blank",Jira_RawData!H523)</f>
        <v>Moderate</v>
      </c>
      <c r="J523" t="str">
        <f>Jira_RawData!I523</f>
        <v>Medium</v>
      </c>
      <c r="K523" t="str">
        <f>Jira_RawData!M523</f>
        <v>QA</v>
      </c>
      <c r="L523" t="str">
        <f>IF(Jira_RawData!N523=0,"blank",Jira_RawData!N523)</f>
        <v>Application Code Issue</v>
      </c>
      <c r="M523" t="str">
        <f>IF(Jira_RawData!R523=0,"blank",Jira_RawData!R523)</f>
        <v>blank</v>
      </c>
      <c r="N523" t="str">
        <f>IF(ISNA(VLOOKUP(B523,Comments!B:E,2,FALSE)),"",VLOOKUP(B523,Comments!B:E,2,FALSE))</f>
        <v/>
      </c>
      <c r="O523" t="str">
        <f>IF(ISNA(VLOOKUP(B523,Comments!B:E,3,FALSE)),"",VLOOKUP(B523,Comments!B:E,3,FALSE))</f>
        <v/>
      </c>
      <c r="P523" t="str">
        <f t="shared" ca="1" si="17"/>
        <v>GT 62 days</v>
      </c>
      <c r="Q523" t="str">
        <f t="shared" si="18"/>
        <v>Membership</v>
      </c>
      <c r="R523" t="str">
        <f>IF(ISNA(VLOOKUP(B523,Comments!B:E,4,FALSE)),"",VLOOKUP(B523,Comments!B:E,4,FALSE))</f>
        <v/>
      </c>
    </row>
    <row r="524" spans="1:18" x14ac:dyDescent="0.25">
      <c r="A524" t="str">
        <f>Jira_RawData!A524</f>
        <v>Bug</v>
      </c>
      <c r="B524" t="str">
        <f>Jira_RawData!B524</f>
        <v>MEM-14634</v>
      </c>
      <c r="C524" t="str">
        <f>Jira_RawData!C524</f>
        <v xml:space="preserve">The system displayed an 'Error Occurred' message while dropping and joining the committee from the 'ManageCommittee' page </v>
      </c>
      <c r="D524" t="str">
        <f>Jira_RawData!D524</f>
        <v>soumya.akkimardi</v>
      </c>
      <c r="E524" t="str">
        <f>Jira_RawData!E524</f>
        <v>soumya.akkimardi</v>
      </c>
      <c r="F524" t="str">
        <f>Jira_RawData!F524</f>
        <v>Closed</v>
      </c>
      <c r="G524" s="4">
        <f>Jira_RawData!K524</f>
        <v>44126.512499999997</v>
      </c>
      <c r="H524" s="4">
        <f>Jira_RawData!G524</f>
        <v>44175.40902777778</v>
      </c>
      <c r="I524" s="10" t="str">
        <f>IF(Jira_RawData!H524=0,"blank",Jira_RawData!H524)</f>
        <v>Major</v>
      </c>
      <c r="J524" t="str">
        <f>Jira_RawData!I524</f>
        <v>Medium</v>
      </c>
      <c r="K524" t="str">
        <f>Jira_RawData!M524</f>
        <v>QA</v>
      </c>
      <c r="L524" t="str">
        <f>IF(Jira_RawData!N524=0,"blank",Jira_RawData!N524)</f>
        <v>Unclear/Incorrect Requirements/Design</v>
      </c>
      <c r="M524" t="str">
        <f>IF(Jira_RawData!R524=0,"blank",Jira_RawData!R524)</f>
        <v>Unable to Replicate</v>
      </c>
      <c r="N524" t="str">
        <f>IF(ISNA(VLOOKUP(B524,Comments!B:E,2,FALSE)),"",VLOOKUP(B524,Comments!B:E,2,FALSE))</f>
        <v/>
      </c>
      <c r="O524" t="str">
        <f>IF(ISNA(VLOOKUP(B524,Comments!B:E,3,FALSE)),"",VLOOKUP(B524,Comments!B:E,3,FALSE))</f>
        <v/>
      </c>
      <c r="P524" t="str">
        <f t="shared" ca="1" si="17"/>
        <v>GT 62 days</v>
      </c>
      <c r="Q524" t="str">
        <f t="shared" si="18"/>
        <v>Membership</v>
      </c>
      <c r="R524" t="str">
        <f>IF(ISNA(VLOOKUP(B524,Comments!B:E,4,FALSE)),"",VLOOKUP(B524,Comments!B:E,4,FALSE))</f>
        <v/>
      </c>
    </row>
    <row r="525" spans="1:18" x14ac:dyDescent="0.25">
      <c r="A525" t="str">
        <f>Jira_RawData!A525</f>
        <v>Bug</v>
      </c>
      <c r="B525" t="str">
        <f>Jira_RawData!B525</f>
        <v>MEM-14592</v>
      </c>
      <c r="C525" t="str">
        <f>Jira_RawData!C525</f>
        <v>Cosmetic Issue - The system displayed dot in member committee full-screen popup page</v>
      </c>
      <c r="D525" t="str">
        <f>Jira_RawData!D525</f>
        <v>soumya.akkimardi</v>
      </c>
      <c r="E525" t="str">
        <f>Jira_RawData!E525</f>
        <v>soumya.akkimardi</v>
      </c>
      <c r="F525" t="str">
        <f>Jira_RawData!F525</f>
        <v>Closed</v>
      </c>
      <c r="G525" s="4">
        <f>Jira_RawData!K525</f>
        <v>44125.425000000003</v>
      </c>
      <c r="H525" s="4">
        <f>Jira_RawData!G525</f>
        <v>44168.810416666667</v>
      </c>
      <c r="I525" s="10" t="str">
        <f>IF(Jira_RawData!H525=0,"blank",Jira_RawData!H525)</f>
        <v>Minor</v>
      </c>
      <c r="J525" t="str">
        <f>Jira_RawData!I525</f>
        <v>Low</v>
      </c>
      <c r="K525" t="str">
        <f>Jira_RawData!M525</f>
        <v>QA</v>
      </c>
      <c r="L525" t="str">
        <f>IF(Jira_RawData!N525=0,"blank",Jira_RawData!N525)</f>
        <v>Unclear/Incorrect Requirements/Design</v>
      </c>
      <c r="M525" t="str">
        <f>IF(Jira_RawData!R525=0,"blank",Jira_RawData!R525)</f>
        <v>blank</v>
      </c>
      <c r="N525" t="str">
        <f>IF(ISNA(VLOOKUP(B525,Comments!B:E,2,FALSE)),"",VLOOKUP(B525,Comments!B:E,2,FALSE))</f>
        <v/>
      </c>
      <c r="O525" t="str">
        <f>IF(ISNA(VLOOKUP(B525,Comments!B:E,3,FALSE)),"",VLOOKUP(B525,Comments!B:E,3,FALSE))</f>
        <v/>
      </c>
      <c r="P525" t="str">
        <f t="shared" ca="1" si="17"/>
        <v>GT 62 days</v>
      </c>
      <c r="Q525" t="str">
        <f t="shared" si="18"/>
        <v>Membership</v>
      </c>
      <c r="R525" t="str">
        <f>IF(ISNA(VLOOKUP(B525,Comments!B:E,4,FALSE)),"",VLOOKUP(B525,Comments!B:E,4,FALSE))</f>
        <v/>
      </c>
    </row>
    <row r="526" spans="1:18" x14ac:dyDescent="0.25">
      <c r="A526" t="str">
        <f>Jira_RawData!A526</f>
        <v>Bug</v>
      </c>
      <c r="B526" t="str">
        <f>Jira_RawData!B526</f>
        <v>MEM-14547</v>
      </c>
      <c r="C526" t="str">
        <f>Jira_RawData!C526</f>
        <v>Unable to login into 'Staff Internal' application</v>
      </c>
      <c r="D526" t="str">
        <f>Jira_RawData!D526</f>
        <v>soumya.akkimardi</v>
      </c>
      <c r="E526" t="str">
        <f>Jira_RawData!E526</f>
        <v>soumya.akkimardi</v>
      </c>
      <c r="F526" t="str">
        <f>Jira_RawData!F526</f>
        <v>Closed</v>
      </c>
      <c r="G526" s="4">
        <f>Jira_RawData!K526</f>
        <v>44124.429861111108</v>
      </c>
      <c r="H526" s="4">
        <f>Jira_RawData!G526</f>
        <v>44175.40902777778</v>
      </c>
      <c r="I526" s="10" t="str">
        <f>IF(Jira_RawData!H526=0,"blank",Jira_RawData!H526)</f>
        <v>Major</v>
      </c>
      <c r="J526" t="str">
        <f>Jira_RawData!I526</f>
        <v>High</v>
      </c>
      <c r="K526" t="str">
        <f>Jira_RawData!M526</f>
        <v>QA</v>
      </c>
      <c r="L526" t="str">
        <f>IF(Jira_RawData!N526=0,"blank",Jira_RawData!N526)</f>
        <v>Deployment Issue / Incorrect Instructions</v>
      </c>
      <c r="M526" t="str">
        <f>IF(Jira_RawData!R526=0,"blank",Jira_RawData!R526)</f>
        <v>Infra issues</v>
      </c>
      <c r="N526" t="str">
        <f>IF(ISNA(VLOOKUP(B526,Comments!B:E,2,FALSE)),"",VLOOKUP(B526,Comments!B:E,2,FALSE))</f>
        <v/>
      </c>
      <c r="O526" t="str">
        <f>IF(ISNA(VLOOKUP(B526,Comments!B:E,3,FALSE)),"",VLOOKUP(B526,Comments!B:E,3,FALSE))</f>
        <v/>
      </c>
      <c r="P526" t="str">
        <f t="shared" ca="1" si="17"/>
        <v>GT 62 days</v>
      </c>
      <c r="Q526" t="str">
        <f t="shared" si="18"/>
        <v>Membership</v>
      </c>
      <c r="R526" t="str">
        <f>IF(ISNA(VLOOKUP(B526,Comments!B:E,4,FALSE)),"",VLOOKUP(B526,Comments!B:E,4,FALSE))</f>
        <v/>
      </c>
    </row>
    <row r="527" spans="1:18" x14ac:dyDescent="0.25">
      <c r="A527" t="str">
        <f>Jira_RawData!A527</f>
        <v>Bug</v>
      </c>
      <c r="B527" t="str">
        <f>Jira_RawData!B527</f>
        <v>MEM-14517</v>
      </c>
      <c r="C527" t="str">
        <f>Jira_RawData!C527</f>
        <v>STAGE  Issue - Test ILS link redirecting to MyASTM</v>
      </c>
      <c r="D527" t="str">
        <f>Jira_RawData!D527</f>
        <v>Lisa Sementa</v>
      </c>
      <c r="E527" t="str">
        <f>Jira_RawData!E527</f>
        <v>Niyati kumari</v>
      </c>
      <c r="F527" t="str">
        <f>Jira_RawData!F527</f>
        <v>Closed</v>
      </c>
      <c r="G527" s="4">
        <f>Jira_RawData!K527</f>
        <v>44120.786111111112</v>
      </c>
      <c r="H527" s="4">
        <f>Jira_RawData!G527</f>
        <v>44280.620833333334</v>
      </c>
      <c r="I527" s="10" t="str">
        <f>IF(Jira_RawData!H527=0,"blank",Jira_RawData!H527)</f>
        <v>blank</v>
      </c>
      <c r="J527" t="str">
        <f>Jira_RawData!I527</f>
        <v>Medium</v>
      </c>
      <c r="K527" t="str">
        <f>Jira_RawData!M527</f>
        <v>Staging</v>
      </c>
      <c r="L527" t="str">
        <f>IF(Jira_RawData!N527=0,"blank",Jira_RawData!N527)</f>
        <v>Data Issue</v>
      </c>
      <c r="M527" t="str">
        <f>IF(Jira_RawData!R527=0,"blank",Jira_RawData!R527)</f>
        <v>blank</v>
      </c>
      <c r="N527" t="str">
        <f>IF(ISNA(VLOOKUP(B527,Comments!B:E,2,FALSE)),"",VLOOKUP(B527,Comments!B:E,2,FALSE))</f>
        <v/>
      </c>
      <c r="O527" t="str">
        <f>IF(ISNA(VLOOKUP(B527,Comments!B:E,3,FALSE)),"",VLOOKUP(B527,Comments!B:E,3,FALSE))</f>
        <v/>
      </c>
      <c r="P527" t="str">
        <f t="shared" ca="1" si="17"/>
        <v>GT 62 days</v>
      </c>
      <c r="Q527" t="str">
        <f t="shared" si="18"/>
        <v>Membership</v>
      </c>
      <c r="R527" t="str">
        <f>IF(ISNA(VLOOKUP(B527,Comments!B:E,4,FALSE)),"",VLOOKUP(B527,Comments!B:E,4,FALSE))</f>
        <v/>
      </c>
    </row>
    <row r="528" spans="1:18" x14ac:dyDescent="0.25">
      <c r="A528" t="str">
        <f>Jira_RawData!A528</f>
        <v>Bug</v>
      </c>
      <c r="B528" t="str">
        <f>Jira_RawData!B528</f>
        <v>MEM-14364</v>
      </c>
      <c r="C528" t="str">
        <f>Jira_RawData!C528</f>
        <v>Upload Word Document in VM(Not having the MS office) for Ballot submission is failing</v>
      </c>
      <c r="D528" t="str">
        <f>Jira_RawData!D528</f>
        <v>Sai Kumar Kodipetla</v>
      </c>
      <c r="E528" t="str">
        <f>Jira_RawData!E528</f>
        <v>Sai Kumar Kodipetla</v>
      </c>
      <c r="F528" t="str">
        <f>Jira_RawData!F528</f>
        <v>Closed</v>
      </c>
      <c r="G528" s="4">
        <f>Jira_RawData!K528</f>
        <v>44117.706944444442</v>
      </c>
      <c r="H528" s="4">
        <f>Jira_RawData!G528</f>
        <v>44300.477083333331</v>
      </c>
      <c r="I528" s="10" t="str">
        <f>IF(Jira_RawData!H528=0,"blank",Jira_RawData!H528)</f>
        <v>Major</v>
      </c>
      <c r="J528" t="str">
        <f>Jira_RawData!I528</f>
        <v>Medium</v>
      </c>
      <c r="K528" t="str">
        <f>Jira_RawData!M528</f>
        <v>QA</v>
      </c>
      <c r="L528" t="str">
        <f>IF(Jira_RawData!N528=0,"blank",Jira_RawData!N528)</f>
        <v>Application Code Issue</v>
      </c>
      <c r="M528" t="str">
        <f>IF(Jira_RawData!R528=0,"blank",Jira_RawData!R528)</f>
        <v>MIME type validation</v>
      </c>
      <c r="N528" t="str">
        <f>IF(ISNA(VLOOKUP(B528,Comments!B:E,2,FALSE)),"",VLOOKUP(B528,Comments!B:E,2,FALSE))</f>
        <v/>
      </c>
      <c r="O528" t="str">
        <f>IF(ISNA(VLOOKUP(B528,Comments!B:E,3,FALSE)),"",VLOOKUP(B528,Comments!B:E,3,FALSE))</f>
        <v/>
      </c>
      <c r="P528" t="str">
        <f t="shared" ca="1" si="17"/>
        <v>GT 62 days</v>
      </c>
      <c r="Q528" t="str">
        <f t="shared" si="18"/>
        <v>Membership</v>
      </c>
      <c r="R528" t="str">
        <f>IF(ISNA(VLOOKUP(B528,Comments!B:E,4,FALSE)),"",VLOOKUP(B528,Comments!B:E,4,FALSE))</f>
        <v/>
      </c>
    </row>
    <row r="529" spans="1:18" x14ac:dyDescent="0.25">
      <c r="A529" t="str">
        <f>Jira_RawData!A529</f>
        <v>Bug</v>
      </c>
      <c r="B529" t="str">
        <f>Jira_RawData!B529</f>
        <v>MEM-14350</v>
      </c>
      <c r="C529" t="str">
        <f>Jira_RawData!C529</f>
        <v>Get File meta data API with Invalid file path returning 200 Ok response</v>
      </c>
      <c r="D529" t="str">
        <f>Jira_RawData!D529</f>
        <v>Sai Kumar Kodipetla</v>
      </c>
      <c r="E529" t="str">
        <f>Jira_RawData!E529</f>
        <v>Sai Kumar Kodipetla</v>
      </c>
      <c r="F529" t="str">
        <f>Jira_RawData!F529</f>
        <v>Closed</v>
      </c>
      <c r="G529" s="4">
        <f>Jira_RawData!K529</f>
        <v>44116.799305555556</v>
      </c>
      <c r="H529" s="4">
        <f>Jira_RawData!G529</f>
        <v>44300.477083333331</v>
      </c>
      <c r="I529" s="10" t="str">
        <f>IF(Jira_RawData!H529=0,"blank",Jira_RawData!H529)</f>
        <v>Moderate</v>
      </c>
      <c r="J529" t="str">
        <f>Jira_RawData!I529</f>
        <v>Medium</v>
      </c>
      <c r="K529" t="str">
        <f>Jira_RawData!M529</f>
        <v>QA</v>
      </c>
      <c r="L529" t="str">
        <f>IF(Jira_RawData!N529=0,"blank",Jira_RawData!N529)</f>
        <v>Application Code Issue</v>
      </c>
      <c r="M529" t="str">
        <f>IF(Jira_RawData!R529=0,"blank",Jira_RawData!R529)</f>
        <v>blank</v>
      </c>
      <c r="N529" t="str">
        <f>IF(ISNA(VLOOKUP(B529,Comments!B:E,2,FALSE)),"",VLOOKUP(B529,Comments!B:E,2,FALSE))</f>
        <v/>
      </c>
      <c r="O529" t="str">
        <f>IF(ISNA(VLOOKUP(B529,Comments!B:E,3,FALSE)),"",VLOOKUP(B529,Comments!B:E,3,FALSE))</f>
        <v/>
      </c>
      <c r="P529" t="str">
        <f t="shared" ca="1" si="17"/>
        <v>GT 62 days</v>
      </c>
      <c r="Q529" t="str">
        <f t="shared" si="18"/>
        <v>Membership</v>
      </c>
      <c r="R529" t="str">
        <f>IF(ISNA(VLOOKUP(B529,Comments!B:E,4,FALSE)),"",VLOOKUP(B529,Comments!B:E,4,FALSE))</f>
        <v/>
      </c>
    </row>
    <row r="530" spans="1:18" x14ac:dyDescent="0.25">
      <c r="A530" t="str">
        <f>Jira_RawData!A530</f>
        <v>Bug</v>
      </c>
      <c r="B530" t="str">
        <f>Jira_RawData!B530</f>
        <v>MEM-14344</v>
      </c>
      <c r="C530" t="str">
        <f>Jira_RawData!C530</f>
        <v>[INVALID] - Member App- Create Work Item - In Confirmation Page Collaboration Area is displayed as "No" when member selected "Yes" in summary Page</v>
      </c>
      <c r="D530" t="str">
        <f>Jira_RawData!D530</f>
        <v>vinay.datla</v>
      </c>
      <c r="E530" t="str">
        <f>Jira_RawData!E530</f>
        <v>vinay.datla</v>
      </c>
      <c r="F530" t="str">
        <f>Jira_RawData!F530</f>
        <v>Closed</v>
      </c>
      <c r="G530" s="4">
        <f>Jira_RawData!K530</f>
        <v>44116.585416666669</v>
      </c>
      <c r="H530" s="4">
        <f>Jira_RawData!G530</f>
        <v>44169.680555555555</v>
      </c>
      <c r="I530" s="10" t="str">
        <f>IF(Jira_RawData!H530=0,"blank",Jira_RawData!H530)</f>
        <v>Major</v>
      </c>
      <c r="J530" t="str">
        <f>Jira_RawData!I530</f>
        <v>Medium</v>
      </c>
      <c r="K530" t="str">
        <f>Jira_RawData!M530</f>
        <v>QA</v>
      </c>
      <c r="L530" t="str">
        <f>IF(Jira_RawData!N530=0,"blank",Jira_RawData!N530)</f>
        <v>Unclear/Incorrect Requirements/Design</v>
      </c>
      <c r="M530" t="str">
        <f>IF(Jira_RawData!R530=0,"blank",Jira_RawData!R530)</f>
        <v>blank</v>
      </c>
      <c r="N530" t="str">
        <f>IF(ISNA(VLOOKUP(B530,Comments!B:E,2,FALSE)),"",VLOOKUP(B530,Comments!B:E,2,FALSE))</f>
        <v/>
      </c>
      <c r="O530" t="str">
        <f>IF(ISNA(VLOOKUP(B530,Comments!B:E,3,FALSE)),"",VLOOKUP(B530,Comments!B:E,3,FALSE))</f>
        <v/>
      </c>
      <c r="P530" t="str">
        <f t="shared" ca="1" si="17"/>
        <v>GT 62 days</v>
      </c>
      <c r="Q530" t="str">
        <f t="shared" si="18"/>
        <v>Membership</v>
      </c>
      <c r="R530" t="str">
        <f>IF(ISNA(VLOOKUP(B530,Comments!B:E,4,FALSE)),"",VLOOKUP(B530,Comments!B:E,4,FALSE))</f>
        <v/>
      </c>
    </row>
    <row r="531" spans="1:18" x14ac:dyDescent="0.25">
      <c r="A531" t="str">
        <f>Jira_RawData!A531</f>
        <v>Bug</v>
      </c>
      <c r="B531" t="str">
        <f>Jira_RawData!B531</f>
        <v>MEM-14282</v>
      </c>
      <c r="C531" t="str">
        <f>Jira_RawData!C531</f>
        <v>MEM App - System didn't display left nav when user login into membership application</v>
      </c>
      <c r="D531" t="str">
        <f>Jira_RawData!D531</f>
        <v>soumya.akkimardi</v>
      </c>
      <c r="E531" t="str">
        <f>Jira_RawData!E531</f>
        <v>soumya.akkimardi</v>
      </c>
      <c r="F531" t="str">
        <f>Jira_RawData!F531</f>
        <v>Closed</v>
      </c>
      <c r="G531" s="4">
        <f>Jira_RawData!K531</f>
        <v>44111.936805555553</v>
      </c>
      <c r="H531" s="4">
        <f>Jira_RawData!G531</f>
        <v>44175.40902777778</v>
      </c>
      <c r="I531" s="10" t="str">
        <f>IF(Jira_RawData!H531=0,"blank",Jira_RawData!H531)</f>
        <v>Showstopper</v>
      </c>
      <c r="J531" t="str">
        <f>Jira_RawData!I531</f>
        <v>High</v>
      </c>
      <c r="K531">
        <f>Jira_RawData!M531</f>
        <v>0</v>
      </c>
      <c r="L531" t="str">
        <f>IF(Jira_RawData!N531=0,"blank",Jira_RawData!N531)</f>
        <v>Deployment Issue / Incorrect Instructions</v>
      </c>
      <c r="M531" t="str">
        <f>IF(Jira_RawData!R531=0,"blank",Jira_RawData!R531)</f>
        <v>blank</v>
      </c>
      <c r="N531" t="str">
        <f>IF(ISNA(VLOOKUP(B531,Comments!B:E,2,FALSE)),"",VLOOKUP(B531,Comments!B:E,2,FALSE))</f>
        <v/>
      </c>
      <c r="O531" t="str">
        <f>IF(ISNA(VLOOKUP(B531,Comments!B:E,3,FALSE)),"",VLOOKUP(B531,Comments!B:E,3,FALSE))</f>
        <v/>
      </c>
      <c r="P531" t="str">
        <f t="shared" ca="1" si="17"/>
        <v>GT 62 days</v>
      </c>
      <c r="Q531" t="str">
        <f t="shared" si="18"/>
        <v>Membership</v>
      </c>
      <c r="R531" t="str">
        <f>IF(ISNA(VLOOKUP(B531,Comments!B:E,4,FALSE)),"",VLOOKUP(B531,Comments!B:E,4,FALSE))</f>
        <v/>
      </c>
    </row>
    <row r="532" spans="1:18" x14ac:dyDescent="0.25">
      <c r="A532" t="str">
        <f>Jira_RawData!A532</f>
        <v>Bug</v>
      </c>
      <c r="B532" t="str">
        <f>Jira_RawData!B532</f>
        <v>MEM-14281</v>
      </c>
      <c r="C532" t="str">
        <f>Jira_RawData!C532</f>
        <v>Membership team needs CollabArea Name in get collab Area API</v>
      </c>
      <c r="D532" t="str">
        <f>Jira_RawData!D532</f>
        <v>vikas choudhary</v>
      </c>
      <c r="E532" t="str">
        <f>Jira_RawData!E532</f>
        <v>vikas choudhary</v>
      </c>
      <c r="F532" t="str">
        <f>Jira_RawData!F532</f>
        <v>Closed</v>
      </c>
      <c r="G532" s="4">
        <f>Jira_RawData!K532</f>
        <v>44111.881249999999</v>
      </c>
      <c r="H532" s="4">
        <f>Jira_RawData!G532</f>
        <v>44118.943055555559</v>
      </c>
      <c r="I532" s="10" t="str">
        <f>IF(Jira_RawData!H532=0,"blank",Jira_RawData!H532)</f>
        <v>blank</v>
      </c>
      <c r="J532" t="str">
        <f>Jira_RawData!I532</f>
        <v>High</v>
      </c>
      <c r="K532">
        <f>Jira_RawData!M532</f>
        <v>0</v>
      </c>
      <c r="L532" t="str">
        <f>IF(Jira_RawData!N532=0,"blank",Jira_RawData!N532)</f>
        <v>Application Code Issue</v>
      </c>
      <c r="M532" t="str">
        <f>IF(Jira_RawData!R532=0,"blank",Jira_RawData!R532)</f>
        <v>blank</v>
      </c>
      <c r="N532" t="str">
        <f>IF(ISNA(VLOOKUP(B532,Comments!B:E,2,FALSE)),"",VLOOKUP(B532,Comments!B:E,2,FALSE))</f>
        <v/>
      </c>
      <c r="O532" t="str">
        <f>IF(ISNA(VLOOKUP(B532,Comments!B:E,3,FALSE)),"",VLOOKUP(B532,Comments!B:E,3,FALSE))</f>
        <v/>
      </c>
      <c r="P532" t="str">
        <f t="shared" ca="1" si="17"/>
        <v>GT 62 days</v>
      </c>
      <c r="Q532" t="str">
        <f t="shared" si="18"/>
        <v>Membership</v>
      </c>
      <c r="R532" t="str">
        <f>IF(ISNA(VLOOKUP(B532,Comments!B:E,4,FALSE)),"",VLOOKUP(B532,Comments!B:E,4,FALSE))</f>
        <v/>
      </c>
    </row>
    <row r="533" spans="1:18" x14ac:dyDescent="0.25">
      <c r="A533" t="str">
        <f>Jira_RawData!A533</f>
        <v>Bug</v>
      </c>
      <c r="B533" t="str">
        <f>Jira_RawData!B533</f>
        <v>MEM-14275</v>
      </c>
      <c r="C533" t="str">
        <f>Jira_RawData!C533</f>
        <v>Internal App- QA- Officer title Not getting displayed.</v>
      </c>
      <c r="D533" t="str">
        <f>Jira_RawData!D533</f>
        <v>srinivas Yellamilli</v>
      </c>
      <c r="E533" t="str">
        <f>Jira_RawData!E533</f>
        <v>srinivas Yellamilli</v>
      </c>
      <c r="F533" t="str">
        <f>Jira_RawData!F533</f>
        <v>Closed</v>
      </c>
      <c r="G533" s="4">
        <f>Jira_RawData!K533</f>
        <v>44111.75</v>
      </c>
      <c r="H533" s="4">
        <f>Jira_RawData!G533</f>
        <v>44169.602777777778</v>
      </c>
      <c r="I533" s="10" t="str">
        <f>IF(Jira_RawData!H533=0,"blank",Jira_RawData!H533)</f>
        <v>Major</v>
      </c>
      <c r="J533" t="str">
        <f>Jira_RawData!I533</f>
        <v>High</v>
      </c>
      <c r="K533" t="str">
        <f>Jira_RawData!M533</f>
        <v>QA</v>
      </c>
      <c r="L533" t="str">
        <f>IF(Jira_RawData!N533=0,"blank",Jira_RawData!N533)</f>
        <v>Deployment Issue / Incorrect Instructions</v>
      </c>
      <c r="M533" t="str">
        <f>IF(Jira_RawData!R533=0,"blank",Jira_RawData!R533)</f>
        <v>blank</v>
      </c>
      <c r="N533" t="str">
        <f>IF(ISNA(VLOOKUP(B533,Comments!B:E,2,FALSE)),"",VLOOKUP(B533,Comments!B:E,2,FALSE))</f>
        <v/>
      </c>
      <c r="O533" t="str">
        <f>IF(ISNA(VLOOKUP(B533,Comments!B:E,3,FALSE)),"",VLOOKUP(B533,Comments!B:E,3,FALSE))</f>
        <v/>
      </c>
      <c r="P533" t="str">
        <f t="shared" ca="1" si="17"/>
        <v>GT 62 days</v>
      </c>
      <c r="Q533" t="str">
        <f t="shared" si="18"/>
        <v>Membership</v>
      </c>
      <c r="R533" t="str">
        <f>IF(ISNA(VLOOKUP(B533,Comments!B:E,4,FALSE)),"",VLOOKUP(B533,Comments!B:E,4,FALSE))</f>
        <v/>
      </c>
    </row>
    <row r="534" spans="1:18" x14ac:dyDescent="0.25">
      <c r="A534" t="str">
        <f>Jira_RawData!A534</f>
        <v>Bug</v>
      </c>
      <c r="B534" t="str">
        <f>Jira_RawData!B534</f>
        <v>MEM-14173</v>
      </c>
      <c r="C534" t="str">
        <f>Jira_RawData!C534</f>
        <v>Accessibility Testing: Edit link is not verbalized properly in review step for member application and change of employment screens.</v>
      </c>
      <c r="D534" t="str">
        <f>Jira_RawData!D534</f>
        <v>vinay.datla</v>
      </c>
      <c r="E534" t="str">
        <f>Jira_RawData!E534</f>
        <v>vinay.datla</v>
      </c>
      <c r="F534" t="str">
        <f>Jira_RawData!F534</f>
        <v>Closed</v>
      </c>
      <c r="G534" s="4">
        <f>Jira_RawData!K534</f>
        <v>44105.757638888892</v>
      </c>
      <c r="H534" s="4">
        <f>Jira_RawData!G534</f>
        <v>44230.625694444447</v>
      </c>
      <c r="I534" s="10" t="str">
        <f>IF(Jira_RawData!H534=0,"blank",Jira_RawData!H534)</f>
        <v>Minor</v>
      </c>
      <c r="J534" t="str">
        <f>Jira_RawData!I534</f>
        <v>Low</v>
      </c>
      <c r="K534" t="str">
        <f>Jira_RawData!M534</f>
        <v>QA</v>
      </c>
      <c r="L534" t="str">
        <f>IF(Jira_RawData!N534=0,"blank",Jira_RawData!N534)</f>
        <v>Unclear/Incorrect Requirements/Design</v>
      </c>
      <c r="M534" t="str">
        <f>IF(Jira_RawData!R534=0,"blank",Jira_RawData!R534)</f>
        <v>Edit Icons have been replaced with edit buttons</v>
      </c>
      <c r="N534" t="str">
        <f>IF(ISNA(VLOOKUP(B534,Comments!B:E,2,FALSE)),"",VLOOKUP(B534,Comments!B:E,2,FALSE))</f>
        <v/>
      </c>
      <c r="O534" t="str">
        <f>IF(ISNA(VLOOKUP(B534,Comments!B:E,3,FALSE)),"",VLOOKUP(B534,Comments!B:E,3,FALSE))</f>
        <v/>
      </c>
      <c r="P534" t="str">
        <f t="shared" ca="1" si="17"/>
        <v>GT 62 days</v>
      </c>
      <c r="Q534" t="str">
        <f t="shared" si="18"/>
        <v>Membership</v>
      </c>
      <c r="R534" t="str">
        <f>IF(ISNA(VLOOKUP(B534,Comments!B:E,4,FALSE)),"",VLOOKUP(B534,Comments!B:E,4,FALSE))</f>
        <v/>
      </c>
    </row>
    <row r="535" spans="1:18" x14ac:dyDescent="0.25">
      <c r="A535" t="str">
        <f>Jira_RawData!A535</f>
        <v>Bug</v>
      </c>
      <c r="B535" t="str">
        <f>Jira_RawData!B535</f>
        <v>MEM-14171</v>
      </c>
      <c r="C535" t="str">
        <f>Jira_RawData!C535</f>
        <v>Accessibility Testing: No immediate navigation is observed to committee selection window  in memeber application page.</v>
      </c>
      <c r="D535" t="str">
        <f>Jira_RawData!D535</f>
        <v>Prabhakar Mishra</v>
      </c>
      <c r="E535" t="str">
        <f>Jira_RawData!E535</f>
        <v>vinay.datla</v>
      </c>
      <c r="F535" t="str">
        <f>Jira_RawData!F535</f>
        <v>Closed</v>
      </c>
      <c r="G535" s="4">
        <f>Jira_RawData!K535</f>
        <v>44105.74722222222</v>
      </c>
      <c r="H535" s="4">
        <f>Jira_RawData!G535</f>
        <v>44277.838194444441</v>
      </c>
      <c r="I535" s="10" t="str">
        <f>IF(Jira_RawData!H535=0,"blank",Jira_RawData!H535)</f>
        <v>Moderate</v>
      </c>
      <c r="J535" t="str">
        <f>Jira_RawData!I535</f>
        <v>Medium</v>
      </c>
      <c r="K535" t="str">
        <f>Jira_RawData!M535</f>
        <v>QA</v>
      </c>
      <c r="L535" t="str">
        <f>IF(Jira_RawData!N535=0,"blank",Jira_RawData!N535)</f>
        <v>Unclear/Incorrect Requirements/Design</v>
      </c>
      <c r="M535" t="str">
        <f>IF(Jira_RawData!R535=0,"blank",Jira_RawData!R535)</f>
        <v>blank</v>
      </c>
      <c r="N535" t="str">
        <f>IF(ISNA(VLOOKUP(B535,Comments!B:E,2,FALSE)),"",VLOOKUP(B535,Comments!B:E,2,FALSE))</f>
        <v/>
      </c>
      <c r="O535" t="str">
        <f>IF(ISNA(VLOOKUP(B535,Comments!B:E,3,FALSE)),"",VLOOKUP(B535,Comments!B:E,3,FALSE))</f>
        <v/>
      </c>
      <c r="P535" t="str">
        <f t="shared" ca="1" si="17"/>
        <v>GT 62 days</v>
      </c>
      <c r="Q535" t="str">
        <f t="shared" si="18"/>
        <v>Membership</v>
      </c>
      <c r="R535" t="str">
        <f>IF(ISNA(VLOOKUP(B535,Comments!B:E,4,FALSE)),"",VLOOKUP(B535,Comments!B:E,4,FALSE))</f>
        <v/>
      </c>
    </row>
    <row r="536" spans="1:18" x14ac:dyDescent="0.25">
      <c r="A536" t="str">
        <f>Jira_RawData!A536</f>
        <v>Bug</v>
      </c>
      <c r="B536" t="str">
        <f>Jira_RawData!B536</f>
        <v>MEM-14113</v>
      </c>
      <c r="C536" t="str">
        <f>Jira_RawData!C536</f>
        <v>UAT 3 -Stage - Internal application - AzureAD integration for IA - for Staff Authentication</v>
      </c>
      <c r="D536" t="str">
        <f>Jira_RawData!D536</f>
        <v>Priyanka Manocha</v>
      </c>
      <c r="E536" t="str">
        <f>Jira_RawData!E536</f>
        <v>srinivas Yellamilli</v>
      </c>
      <c r="F536" t="str">
        <f>Jira_RawData!F536</f>
        <v>Closed</v>
      </c>
      <c r="G536" s="4">
        <f>Jira_RawData!K536</f>
        <v>44104.692361111112</v>
      </c>
      <c r="H536" s="4">
        <f>Jira_RawData!G536</f>
        <v>44175.413194444445</v>
      </c>
      <c r="I536" s="10" t="str">
        <f>IF(Jira_RawData!H536=0,"blank",Jira_RawData!H536)</f>
        <v>Moderate</v>
      </c>
      <c r="J536" t="str">
        <f>Jira_RawData!I536</f>
        <v>Medium</v>
      </c>
      <c r="K536" t="str">
        <f>Jira_RawData!M536</f>
        <v>Staging</v>
      </c>
      <c r="L536" t="str">
        <f>IF(Jira_RawData!N536=0,"blank",Jira_RawData!N536)</f>
        <v>Application Code Issue</v>
      </c>
      <c r="M536" t="str">
        <f>IF(Jira_RawData!R536=0,"blank",Jira_RawData!R536)</f>
        <v>blank</v>
      </c>
      <c r="N536" t="str">
        <f>IF(ISNA(VLOOKUP(B536,Comments!B:E,2,FALSE)),"",VLOOKUP(B536,Comments!B:E,2,FALSE))</f>
        <v/>
      </c>
      <c r="O536" t="str">
        <f>IF(ISNA(VLOOKUP(B536,Comments!B:E,3,FALSE)),"",VLOOKUP(B536,Comments!B:E,3,FALSE))</f>
        <v/>
      </c>
      <c r="P536" t="str">
        <f t="shared" ca="1" si="17"/>
        <v>GT 62 days</v>
      </c>
      <c r="Q536" t="str">
        <f t="shared" si="18"/>
        <v>Membership</v>
      </c>
      <c r="R536" t="str">
        <f>IF(ISNA(VLOOKUP(B536,Comments!B:E,4,FALSE)),"",VLOOKUP(B536,Comments!B:E,4,FALSE))</f>
        <v/>
      </c>
    </row>
    <row r="537" spans="1:18" x14ac:dyDescent="0.25">
      <c r="A537" t="str">
        <f>Jira_RawData!A537</f>
        <v>Bug</v>
      </c>
      <c r="B537" t="str">
        <f>Jira_RawData!B537</f>
        <v>MEM-14086</v>
      </c>
      <c r="C537" t="str">
        <f>Jira_RawData!C537</f>
        <v>UAT 3 - Improvement- Revision Standard - STEP 4 - List of standards- the names of the standards are too long and  difficulty in scrolling down</v>
      </c>
      <c r="D537" t="str">
        <f>Jira_RawData!D537</f>
        <v>vinay.datla</v>
      </c>
      <c r="E537" t="str">
        <f>Jira_RawData!E537</f>
        <v>vinay.datla</v>
      </c>
      <c r="F537" t="str">
        <f>Jira_RawData!F537</f>
        <v>Closed</v>
      </c>
      <c r="G537" s="4">
        <f>Jira_RawData!K537</f>
        <v>44104.570833333331</v>
      </c>
      <c r="H537" s="4">
        <f>Jira_RawData!G537</f>
        <v>44300.477083333331</v>
      </c>
      <c r="I537" s="10" t="str">
        <f>IF(Jira_RawData!H537=0,"blank",Jira_RawData!H537)</f>
        <v>Moderate</v>
      </c>
      <c r="J537" t="str">
        <f>Jira_RawData!I537</f>
        <v>Medium</v>
      </c>
      <c r="K537" t="str">
        <f>Jira_RawData!M537</f>
        <v>QA</v>
      </c>
      <c r="L537" t="str">
        <f>IF(Jira_RawData!N537=0,"blank",Jira_RawData!N537)</f>
        <v>Unclear/Incorrect Requirements/Design</v>
      </c>
      <c r="M537" t="str">
        <f>IF(Jira_RawData!R537=0,"blank",Jira_RawData!R537)</f>
        <v>blank</v>
      </c>
      <c r="N537" t="str">
        <f>IF(ISNA(VLOOKUP(B537,Comments!B:E,2,FALSE)),"",VLOOKUP(B537,Comments!B:E,2,FALSE))</f>
        <v/>
      </c>
      <c r="O537" t="str">
        <f>IF(ISNA(VLOOKUP(B537,Comments!B:E,3,FALSE)),"",VLOOKUP(B537,Comments!B:E,3,FALSE))</f>
        <v/>
      </c>
      <c r="P537" t="str">
        <f t="shared" ca="1" si="17"/>
        <v>GT 62 days</v>
      </c>
      <c r="Q537" t="str">
        <f t="shared" si="18"/>
        <v>Membership</v>
      </c>
      <c r="R537" t="str">
        <f>IF(ISNA(VLOOKUP(B537,Comments!B:E,4,FALSE)),"",VLOOKUP(B537,Comments!B:E,4,FALSE))</f>
        <v/>
      </c>
    </row>
    <row r="538" spans="1:18" x14ac:dyDescent="0.25">
      <c r="A538" t="str">
        <f>Jira_RawData!A538</f>
        <v>Bug</v>
      </c>
      <c r="B538" t="str">
        <f>Jira_RawData!B538</f>
        <v>MEM-14073</v>
      </c>
      <c r="C538" t="str">
        <f>Jira_RawData!C538</f>
        <v xml:space="preserve">UAT - Stage - Roster maintenance App - The system can run the roster but the meeting attendance list just keeps circling also the membership reports are circling and not completing </v>
      </c>
      <c r="D538" t="str">
        <f>Jira_RawData!D538</f>
        <v>soumya.akkimardi</v>
      </c>
      <c r="E538" t="str">
        <f>Jira_RawData!E538</f>
        <v>soumya.akkimardi</v>
      </c>
      <c r="F538" t="str">
        <f>Jira_RawData!F538</f>
        <v>Closed</v>
      </c>
      <c r="G538" s="4">
        <f>Jira_RawData!K538</f>
        <v>44103.864583333336</v>
      </c>
      <c r="H538" s="4">
        <f>Jira_RawData!G538</f>
        <v>44174.779166666667</v>
      </c>
      <c r="I538" s="10" t="str">
        <f>IF(Jira_RawData!H538=0,"blank",Jira_RawData!H538)</f>
        <v>Moderate</v>
      </c>
      <c r="J538" t="str">
        <f>Jira_RawData!I538</f>
        <v>Medium</v>
      </c>
      <c r="K538" t="str">
        <f>Jira_RawData!M538</f>
        <v>Staging</v>
      </c>
      <c r="L538" t="str">
        <f>IF(Jira_RawData!N538=0,"blank",Jira_RawData!N538)</f>
        <v>Application Code Issue</v>
      </c>
      <c r="M538" t="str">
        <f>IF(Jira_RawData!R538=0,"blank",Jira_RawData!R538)</f>
        <v>blank</v>
      </c>
      <c r="N538" t="str">
        <f>IF(ISNA(VLOOKUP(B538,Comments!B:E,2,FALSE)),"",VLOOKUP(B538,Comments!B:E,2,FALSE))</f>
        <v/>
      </c>
      <c r="O538" t="str">
        <f>IF(ISNA(VLOOKUP(B538,Comments!B:E,3,FALSE)),"",VLOOKUP(B538,Comments!B:E,3,FALSE))</f>
        <v/>
      </c>
      <c r="P538" t="str">
        <f t="shared" ca="1" si="17"/>
        <v>GT 62 days</v>
      </c>
      <c r="Q538" t="str">
        <f t="shared" si="18"/>
        <v>Membership</v>
      </c>
      <c r="R538" t="str">
        <f>IF(ISNA(VLOOKUP(B538,Comments!B:E,4,FALSE)),"",VLOOKUP(B538,Comments!B:E,4,FALSE))</f>
        <v/>
      </c>
    </row>
    <row r="539" spans="1:18" x14ac:dyDescent="0.25">
      <c r="A539" t="str">
        <f>Jira_RawData!A539</f>
        <v>Bug</v>
      </c>
      <c r="B539" t="str">
        <f>Jira_RawData!B539</f>
        <v>MEM-14072</v>
      </c>
      <c r="C539" t="str">
        <f>Jira_RawData!C539</f>
        <v>Accessibility Testing: No labels for form control elements in outstanding ballots page.</v>
      </c>
      <c r="D539" t="str">
        <f>Jira_RawData!D539</f>
        <v>vinay.datla</v>
      </c>
      <c r="E539" t="str">
        <f>Jira_RawData!E539</f>
        <v>vinay.datla</v>
      </c>
      <c r="F539" t="str">
        <f>Jira_RawData!F539</f>
        <v>Closed</v>
      </c>
      <c r="G539" s="4">
        <f>Jira_RawData!K539</f>
        <v>44103.864583333336</v>
      </c>
      <c r="H539" s="4">
        <f>Jira_RawData!G539</f>
        <v>44217.529861111114</v>
      </c>
      <c r="I539" s="10" t="str">
        <f>IF(Jira_RawData!H539=0,"blank",Jira_RawData!H539)</f>
        <v>Minor</v>
      </c>
      <c r="J539" t="str">
        <f>Jira_RawData!I539</f>
        <v>Low</v>
      </c>
      <c r="K539" t="str">
        <f>Jira_RawData!M539</f>
        <v>QA</v>
      </c>
      <c r="L539" t="str">
        <f>IF(Jira_RawData!N539=0,"blank",Jira_RawData!N539)</f>
        <v>Application Code Issue</v>
      </c>
      <c r="M539" t="str">
        <f>IF(Jira_RawData!R539=0,"blank",Jira_RawData!R539)</f>
        <v>blank</v>
      </c>
      <c r="N539" t="str">
        <f>IF(ISNA(VLOOKUP(B539,Comments!B:E,2,FALSE)),"",VLOOKUP(B539,Comments!B:E,2,FALSE))</f>
        <v/>
      </c>
      <c r="O539" t="str">
        <f>IF(ISNA(VLOOKUP(B539,Comments!B:E,3,FALSE)),"",VLOOKUP(B539,Comments!B:E,3,FALSE))</f>
        <v/>
      </c>
      <c r="P539" t="str">
        <f t="shared" ca="1" si="17"/>
        <v>GT 62 days</v>
      </c>
      <c r="Q539" t="str">
        <f t="shared" si="18"/>
        <v>Membership</v>
      </c>
      <c r="R539" t="str">
        <f>IF(ISNA(VLOOKUP(B539,Comments!B:E,4,FALSE)),"",VLOOKUP(B539,Comments!B:E,4,FALSE))</f>
        <v/>
      </c>
    </row>
    <row r="540" spans="1:18" x14ac:dyDescent="0.25">
      <c r="A540" t="str">
        <f>Jira_RawData!A540</f>
        <v>Bug</v>
      </c>
      <c r="B540" t="str">
        <f>Jira_RawData!B540</f>
        <v>MEM-14070</v>
      </c>
      <c r="C540" t="str">
        <f>Jira_RawData!C540</f>
        <v>Accessibility Testing: Proper verbalization is not observed for few elements in outstanding ballots pages.</v>
      </c>
      <c r="D540" t="str">
        <f>Jira_RawData!D540</f>
        <v>vinay.datla</v>
      </c>
      <c r="E540" t="str">
        <f>Jira_RawData!E540</f>
        <v>vinay.datla</v>
      </c>
      <c r="F540" t="str">
        <f>Jira_RawData!F540</f>
        <v>Closed</v>
      </c>
      <c r="G540" s="4">
        <f>Jira_RawData!K540</f>
        <v>44103.819444444445</v>
      </c>
      <c r="H540" s="4">
        <f>Jira_RawData!G540</f>
        <v>44161.48333333333</v>
      </c>
      <c r="I540" s="10" t="str">
        <f>IF(Jira_RawData!H540=0,"blank",Jira_RawData!H540)</f>
        <v>Moderate</v>
      </c>
      <c r="J540" t="str">
        <f>Jira_RawData!I540</f>
        <v>Medium</v>
      </c>
      <c r="K540" t="str">
        <f>Jira_RawData!M540</f>
        <v>QA</v>
      </c>
      <c r="L540" t="str">
        <f>IF(Jira_RawData!N540=0,"blank",Jira_RawData!N540)</f>
        <v>Application Code Issue</v>
      </c>
      <c r="M540" t="str">
        <f>IF(Jira_RawData!R540=0,"blank",Jira_RawData!R540)</f>
        <v>blank</v>
      </c>
      <c r="N540" t="str">
        <f>IF(ISNA(VLOOKUP(B540,Comments!B:E,2,FALSE)),"",VLOOKUP(B540,Comments!B:E,2,FALSE))</f>
        <v/>
      </c>
      <c r="O540" t="str">
        <f>IF(ISNA(VLOOKUP(B540,Comments!B:E,3,FALSE)),"",VLOOKUP(B540,Comments!B:E,3,FALSE))</f>
        <v/>
      </c>
      <c r="P540" t="str">
        <f t="shared" ca="1" si="17"/>
        <v>GT 62 days</v>
      </c>
      <c r="Q540" t="str">
        <f t="shared" si="18"/>
        <v>Membership</v>
      </c>
      <c r="R540" t="str">
        <f>IF(ISNA(VLOOKUP(B540,Comments!B:E,4,FALSE)),"",VLOOKUP(B540,Comments!B:E,4,FALSE))</f>
        <v/>
      </c>
    </row>
    <row r="541" spans="1:18" x14ac:dyDescent="0.25">
      <c r="A541" t="str">
        <f>Jira_RawData!A541</f>
        <v>Bug</v>
      </c>
      <c r="B541" t="str">
        <f>Jira_RawData!B541</f>
        <v>MEM-14069</v>
      </c>
      <c r="C541" t="str">
        <f>Jira_RawData!C541</f>
        <v>UAT 3- IMPROVEMENT - Stage- Internal application- Use cases for committee suppression and inactive technical contact in work item audit log"</v>
      </c>
      <c r="D541">
        <f>Jira_RawData!D541</f>
        <v>0</v>
      </c>
      <c r="E541" t="str">
        <f>Jira_RawData!E541</f>
        <v>srinivas Yellamilli</v>
      </c>
      <c r="F541" t="str">
        <f>Jira_RawData!F541</f>
        <v>Closed</v>
      </c>
      <c r="G541" s="4">
        <f>Jira_RawData!K541</f>
        <v>44103.813888888886</v>
      </c>
      <c r="H541" s="4">
        <f>Jira_RawData!G541</f>
        <v>44175.413194444445</v>
      </c>
      <c r="I541" s="10" t="str">
        <f>IF(Jira_RawData!H541=0,"blank",Jira_RawData!H541)</f>
        <v>Moderate</v>
      </c>
      <c r="J541" t="str">
        <f>Jira_RawData!I541</f>
        <v>Medium</v>
      </c>
      <c r="K541" t="str">
        <f>Jira_RawData!M541</f>
        <v>Staging</v>
      </c>
      <c r="L541" t="str">
        <f>IF(Jira_RawData!N541=0,"blank",Jira_RawData!N541)</f>
        <v>Unclear/Incorrect Requirements/Design</v>
      </c>
      <c r="M541" t="str">
        <f>IF(Jira_RawData!R541=0,"blank",Jira_RawData!R541)</f>
        <v>This is an improvement, and not a bug</v>
      </c>
      <c r="N541" t="str">
        <f>IF(ISNA(VLOOKUP(B541,Comments!B:E,2,FALSE)),"",VLOOKUP(B541,Comments!B:E,2,FALSE))</f>
        <v/>
      </c>
      <c r="O541" t="str">
        <f>IF(ISNA(VLOOKUP(B541,Comments!B:E,3,FALSE)),"",VLOOKUP(B541,Comments!B:E,3,FALSE))</f>
        <v/>
      </c>
      <c r="P541" t="str">
        <f t="shared" ca="1" si="17"/>
        <v>GT 62 days</v>
      </c>
      <c r="Q541" t="str">
        <f t="shared" si="18"/>
        <v>Membership</v>
      </c>
      <c r="R541" t="str">
        <f>IF(ISNA(VLOOKUP(B541,Comments!B:E,4,FALSE)),"",VLOOKUP(B541,Comments!B:E,4,FALSE))</f>
        <v/>
      </c>
    </row>
    <row r="542" spans="1:18" x14ac:dyDescent="0.25">
      <c r="A542" t="str">
        <f>Jira_RawData!A542</f>
        <v>Bug</v>
      </c>
      <c r="B542" t="str">
        <f>Jira_RawData!B542</f>
        <v>MEM-14068</v>
      </c>
      <c r="C542" t="str">
        <f>Jira_RawData!C542</f>
        <v>Accessibility Testing: In work item collaboration area screen step navigation links are wrongly verbalized in header section.</v>
      </c>
      <c r="D542" t="str">
        <f>Jira_RawData!D542</f>
        <v>vinay.datla</v>
      </c>
      <c r="E542" t="str">
        <f>Jira_RawData!E542</f>
        <v>vinay.datla</v>
      </c>
      <c r="F542" t="str">
        <f>Jira_RawData!F542</f>
        <v>Closed</v>
      </c>
      <c r="G542" s="4">
        <f>Jira_RawData!K542</f>
        <v>44103.800694444442</v>
      </c>
      <c r="H542" s="4">
        <f>Jira_RawData!G542</f>
        <v>44161.48333333333</v>
      </c>
      <c r="I542" s="10" t="str">
        <f>IF(Jira_RawData!H542=0,"blank",Jira_RawData!H542)</f>
        <v>Minor</v>
      </c>
      <c r="J542" t="str">
        <f>Jira_RawData!I542</f>
        <v>Low</v>
      </c>
      <c r="K542" t="str">
        <f>Jira_RawData!M542</f>
        <v>QA</v>
      </c>
      <c r="L542" t="str">
        <f>IF(Jira_RawData!N542=0,"blank",Jira_RawData!N542)</f>
        <v>Application Code Issue</v>
      </c>
      <c r="M542" t="str">
        <f>IF(Jira_RawData!R542=0,"blank",Jira_RawData!R542)</f>
        <v>blank</v>
      </c>
      <c r="N542" t="str">
        <f>IF(ISNA(VLOOKUP(B542,Comments!B:E,2,FALSE)),"",VLOOKUP(B542,Comments!B:E,2,FALSE))</f>
        <v/>
      </c>
      <c r="O542" t="str">
        <f>IF(ISNA(VLOOKUP(B542,Comments!B:E,3,FALSE)),"",VLOOKUP(B542,Comments!B:E,3,FALSE))</f>
        <v/>
      </c>
      <c r="P542" t="str">
        <f t="shared" ca="1" si="17"/>
        <v>GT 62 days</v>
      </c>
      <c r="Q542" t="str">
        <f t="shared" si="18"/>
        <v>Membership</v>
      </c>
      <c r="R542" t="str">
        <f>IF(ISNA(VLOOKUP(B542,Comments!B:E,4,FALSE)),"",VLOOKUP(B542,Comments!B:E,4,FALSE))</f>
        <v/>
      </c>
    </row>
    <row r="543" spans="1:18" x14ac:dyDescent="0.25">
      <c r="A543" t="str">
        <f>Jira_RawData!A543</f>
        <v>Bug</v>
      </c>
      <c r="B543" t="str">
        <f>Jira_RawData!B543</f>
        <v>MEM-14061</v>
      </c>
      <c r="C543" t="str">
        <f>Jira_RawData!C543</f>
        <v>Migration - The system displayed paid status as 'Paid' in confirmation pop up  during the renewal process when the paid status of a member is 'Hold'</v>
      </c>
      <c r="D543" t="str">
        <f>Jira_RawData!D543</f>
        <v>soumya.akkimardi</v>
      </c>
      <c r="E543" t="str">
        <f>Jira_RawData!E543</f>
        <v>soumya.akkimardi</v>
      </c>
      <c r="F543" t="str">
        <f>Jira_RawData!F543</f>
        <v>Closed</v>
      </c>
      <c r="G543" s="4">
        <f>Jira_RawData!K543</f>
        <v>44103.57708333333</v>
      </c>
      <c r="H543" s="4">
        <f>Jira_RawData!G543</f>
        <v>44328.816666666666</v>
      </c>
      <c r="I543" s="10" t="str">
        <f>IF(Jira_RawData!H543=0,"blank",Jira_RawData!H543)</f>
        <v>Moderate</v>
      </c>
      <c r="J543" t="str">
        <f>Jira_RawData!I543</f>
        <v>Medium</v>
      </c>
      <c r="K543" t="str">
        <f>Jira_RawData!M543</f>
        <v>QA</v>
      </c>
      <c r="L543" t="str">
        <f>IF(Jira_RawData!N543=0,"blank",Jira_RawData!N543)</f>
        <v>Data Issue</v>
      </c>
      <c r="M543" t="str">
        <f>IF(Jira_RawData!R543=0,"blank",Jira_RawData!R543)</f>
        <v>Data migration issue</v>
      </c>
      <c r="N543" t="str">
        <f>IF(ISNA(VLOOKUP(B543,Comments!B:E,2,FALSE)),"",VLOOKUP(B543,Comments!B:E,2,FALSE))</f>
        <v>Issue Reproducible</v>
      </c>
      <c r="O543" t="str">
        <f>IF(ISNA(VLOOKUP(B543,Comments!B:E,3,FALSE)),"",VLOOKUP(B543,Comments!B:E,3,FALSE))</f>
        <v>In Sprint 5.2 we found the lly issue again</v>
      </c>
      <c r="P543" t="str">
        <f t="shared" ca="1" si="17"/>
        <v>GT 62 days</v>
      </c>
      <c r="Q543" t="str">
        <f t="shared" si="18"/>
        <v>Membership</v>
      </c>
      <c r="R543" t="str">
        <f>IF(ISNA(VLOOKUP(B543,Comments!B:E,4,FALSE)),"",VLOOKUP(B543,Comments!B:E,4,FALSE))</f>
        <v>???</v>
      </c>
    </row>
    <row r="544" spans="1:18" x14ac:dyDescent="0.25">
      <c r="A544" t="str">
        <f>Jira_RawData!A544</f>
        <v>Bug</v>
      </c>
      <c r="B544" t="str">
        <f>Jira_RawData!B544</f>
        <v>MEM-14045</v>
      </c>
      <c r="C544" t="str">
        <f>Jira_RawData!C544</f>
        <v>Improvement - The system displayed "All Committees have been dropped" message in the 'Committee(s) Kept' section in the email</v>
      </c>
      <c r="D544" t="str">
        <f>Jira_RawData!D544</f>
        <v>soumya.akkimardi</v>
      </c>
      <c r="E544" t="str">
        <f>Jira_RawData!E544</f>
        <v>soumya.akkimardi</v>
      </c>
      <c r="F544" t="str">
        <f>Jira_RawData!F544</f>
        <v>Closed</v>
      </c>
      <c r="G544" s="4">
        <f>Jira_RawData!K544</f>
        <v>44103.000694444447</v>
      </c>
      <c r="H544" s="4">
        <f>Jira_RawData!G544</f>
        <v>44175.419444444444</v>
      </c>
      <c r="I544" s="10" t="str">
        <f>IF(Jira_RawData!H544=0,"blank",Jira_RawData!H544)</f>
        <v>Minor</v>
      </c>
      <c r="J544" t="str">
        <f>Jira_RawData!I544</f>
        <v>Low</v>
      </c>
      <c r="K544" t="str">
        <f>Jira_RawData!M544</f>
        <v>QA</v>
      </c>
      <c r="L544" t="str">
        <f>IF(Jira_RawData!N544=0,"blank",Jira_RawData!N544)</f>
        <v>Unclear/Incorrect Requirements/Design</v>
      </c>
      <c r="M544" t="str">
        <f>IF(Jira_RawData!R544=0,"blank",Jira_RawData!R544)</f>
        <v>Improvement</v>
      </c>
      <c r="N544" t="str">
        <f>IF(ISNA(VLOOKUP(B544,Comments!B:E,2,FALSE)),"",VLOOKUP(B544,Comments!B:E,2,FALSE))</f>
        <v/>
      </c>
      <c r="O544" t="str">
        <f>IF(ISNA(VLOOKUP(B544,Comments!B:E,3,FALSE)),"",VLOOKUP(B544,Comments!B:E,3,FALSE))</f>
        <v/>
      </c>
      <c r="P544" t="str">
        <f t="shared" ca="1" si="17"/>
        <v>GT 62 days</v>
      </c>
      <c r="Q544" t="str">
        <f t="shared" si="18"/>
        <v>Membership</v>
      </c>
      <c r="R544" t="str">
        <f>IF(ISNA(VLOOKUP(B544,Comments!B:E,4,FALSE)),"",VLOOKUP(B544,Comments!B:E,4,FALSE))</f>
        <v/>
      </c>
    </row>
    <row r="545" spans="1:18" x14ac:dyDescent="0.25">
      <c r="A545" t="str">
        <f>Jira_RawData!A545</f>
        <v>Bug</v>
      </c>
      <c r="B545" t="str">
        <f>Jira_RawData!B545</f>
        <v>MEM-14041</v>
      </c>
      <c r="C545" t="str">
        <f>Jira_RawData!C545</f>
        <v>Active standard section field not getting displayed for Revision, Re approval or Withdrawal work items</v>
      </c>
      <c r="D545" t="str">
        <f>Jira_RawData!D545</f>
        <v>srinivas Yellamilli</v>
      </c>
      <c r="E545" t="str">
        <f>Jira_RawData!E545</f>
        <v>srinivas Yellamilli</v>
      </c>
      <c r="F545" t="str">
        <f>Jira_RawData!F545</f>
        <v>Closed</v>
      </c>
      <c r="G545" s="4">
        <f>Jira_RawData!K545</f>
        <v>44102.955555555556</v>
      </c>
      <c r="H545" s="4">
        <f>Jira_RawData!G545</f>
        <v>44209.48541666667</v>
      </c>
      <c r="I545" s="10" t="str">
        <f>IF(Jira_RawData!H545=0,"blank",Jira_RawData!H545)</f>
        <v>Major</v>
      </c>
      <c r="J545" t="str">
        <f>Jira_RawData!I545</f>
        <v>Medium</v>
      </c>
      <c r="K545" t="str">
        <f>Jira_RawData!M545</f>
        <v>QA</v>
      </c>
      <c r="L545" t="str">
        <f>IF(Jira_RawData!N545=0,"blank",Jira_RawData!N545)</f>
        <v>Application Code Issue</v>
      </c>
      <c r="M545" t="str">
        <f>IF(Jira_RawData!R545=0,"blank",Jira_RawData!R545)</f>
        <v>blank</v>
      </c>
      <c r="N545" t="str">
        <f>IF(ISNA(VLOOKUP(B545,Comments!B:E,2,FALSE)),"",VLOOKUP(B545,Comments!B:E,2,FALSE))</f>
        <v/>
      </c>
      <c r="O545" t="str">
        <f>IF(ISNA(VLOOKUP(B545,Comments!B:E,3,FALSE)),"",VLOOKUP(B545,Comments!B:E,3,FALSE))</f>
        <v/>
      </c>
      <c r="P545" t="str">
        <f t="shared" ca="1" si="17"/>
        <v>GT 62 days</v>
      </c>
      <c r="Q545" t="str">
        <f t="shared" si="18"/>
        <v>Membership</v>
      </c>
      <c r="R545" t="str">
        <f>IF(ISNA(VLOOKUP(B545,Comments!B:E,4,FALSE)),"",VLOOKUP(B545,Comments!B:E,4,FALSE))</f>
        <v/>
      </c>
    </row>
    <row r="546" spans="1:18" x14ac:dyDescent="0.25">
      <c r="A546" t="str">
        <f>Jira_RawData!A546</f>
        <v>Bug</v>
      </c>
      <c r="B546" t="str">
        <f>Jira_RawData!B546</f>
        <v>MEM-14038</v>
      </c>
      <c r="C546" t="str">
        <f>Jira_RawData!C546</f>
        <v>Internal App- Not able to access with valid AD credentials for the first time logged in user</v>
      </c>
      <c r="D546" t="str">
        <f>Jira_RawData!D546</f>
        <v>vinay.datla</v>
      </c>
      <c r="E546" t="str">
        <f>Jira_RawData!E546</f>
        <v>vinay.datla</v>
      </c>
      <c r="F546" t="str">
        <f>Jira_RawData!F546</f>
        <v>Closed</v>
      </c>
      <c r="G546" s="4">
        <f>Jira_RawData!K546</f>
        <v>44102.78402777778</v>
      </c>
      <c r="H546" s="4">
        <f>Jira_RawData!G546</f>
        <v>44169.611111111109</v>
      </c>
      <c r="I546" s="10" t="str">
        <f>IF(Jira_RawData!H546=0,"blank",Jira_RawData!H546)</f>
        <v>Major</v>
      </c>
      <c r="J546" t="str">
        <f>Jira_RawData!I546</f>
        <v>High</v>
      </c>
      <c r="K546" t="str">
        <f>Jira_RawData!M546</f>
        <v>QA</v>
      </c>
      <c r="L546" t="str">
        <f>IF(Jira_RawData!N546=0,"blank",Jira_RawData!N546)</f>
        <v>Deployment Issue / Incorrect Instructions</v>
      </c>
      <c r="M546" t="str">
        <f>IF(Jira_RawData!R546=0,"blank",Jira_RawData!R546)</f>
        <v>blank</v>
      </c>
      <c r="N546" t="str">
        <f>IF(ISNA(VLOOKUP(B546,Comments!B:E,2,FALSE)),"",VLOOKUP(B546,Comments!B:E,2,FALSE))</f>
        <v/>
      </c>
      <c r="O546" t="str">
        <f>IF(ISNA(VLOOKUP(B546,Comments!B:E,3,FALSE)),"",VLOOKUP(B546,Comments!B:E,3,FALSE))</f>
        <v/>
      </c>
      <c r="P546" t="str">
        <f t="shared" ca="1" si="17"/>
        <v>GT 62 days</v>
      </c>
      <c r="Q546" t="str">
        <f t="shared" si="18"/>
        <v>Membership</v>
      </c>
      <c r="R546" t="str">
        <f>IF(ISNA(VLOOKUP(B546,Comments!B:E,4,FALSE)),"",VLOOKUP(B546,Comments!B:E,4,FALSE))</f>
        <v/>
      </c>
    </row>
    <row r="547" spans="1:18" x14ac:dyDescent="0.25">
      <c r="A547" t="str">
        <f>Jira_RawData!A547</f>
        <v>Bug</v>
      </c>
      <c r="B547" t="str">
        <f>Jira_RawData!B547</f>
        <v>MEM-14029</v>
      </c>
      <c r="C547" t="str">
        <f>Jira_RawData!C547</f>
        <v>UAT - Stage - Member App - Recent Activity will this include committee added for a member via the internal application or only what the member joined via the web</v>
      </c>
      <c r="D547" t="str">
        <f>Jira_RawData!D547</f>
        <v>soumya.akkimardi</v>
      </c>
      <c r="E547" t="str">
        <f>Jira_RawData!E547</f>
        <v>soumya.akkimardi</v>
      </c>
      <c r="F547" t="str">
        <f>Jira_RawData!F547</f>
        <v>Closed</v>
      </c>
      <c r="G547" s="4">
        <f>Jira_RawData!K547</f>
        <v>44102.603472222225</v>
      </c>
      <c r="H547" s="4">
        <f>Jira_RawData!G547</f>
        <v>44175.419444444444</v>
      </c>
      <c r="I547" s="10" t="str">
        <f>IF(Jira_RawData!H547=0,"blank",Jira_RawData!H547)</f>
        <v>Moderate</v>
      </c>
      <c r="J547" t="str">
        <f>Jira_RawData!I547</f>
        <v>Medium</v>
      </c>
      <c r="K547" t="str">
        <f>Jira_RawData!M547</f>
        <v>Staging</v>
      </c>
      <c r="L547" t="str">
        <f>IF(Jira_RawData!N547=0,"blank",Jira_RawData!N547)</f>
        <v>Application Code Issue</v>
      </c>
      <c r="M547" t="str">
        <f>IF(Jira_RawData!R547=0,"blank",Jira_RawData!R547)</f>
        <v>blank</v>
      </c>
      <c r="N547" t="str">
        <f>IF(ISNA(VLOOKUP(B547,Comments!B:E,2,FALSE)),"",VLOOKUP(B547,Comments!B:E,2,FALSE))</f>
        <v/>
      </c>
      <c r="O547" t="str">
        <f>IF(ISNA(VLOOKUP(B547,Comments!B:E,3,FALSE)),"",VLOOKUP(B547,Comments!B:E,3,FALSE))</f>
        <v/>
      </c>
      <c r="P547" t="str">
        <f t="shared" ca="1" si="17"/>
        <v>GT 62 days</v>
      </c>
      <c r="Q547" t="str">
        <f t="shared" si="18"/>
        <v>Membership</v>
      </c>
      <c r="R547" t="str">
        <f>IF(ISNA(VLOOKUP(B547,Comments!B:E,4,FALSE)),"",VLOOKUP(B547,Comments!B:E,4,FALSE))</f>
        <v/>
      </c>
    </row>
    <row r="548" spans="1:18" x14ac:dyDescent="0.25">
      <c r="A548" t="str">
        <f>Jira_RawData!A548</f>
        <v>Bug</v>
      </c>
      <c r="B548" t="str">
        <f>Jira_RawData!B548</f>
        <v>MEM-14016</v>
      </c>
      <c r="C548" t="str">
        <f>Jira_RawData!C548</f>
        <v>Migration - Manual Order Process - System didn't display the correct paid status in member details and banner page after the successful reinstate of a representative member</v>
      </c>
      <c r="D548" t="str">
        <f>Jira_RawData!D548</f>
        <v>soumya.akkimardi</v>
      </c>
      <c r="E548" t="str">
        <f>Jira_RawData!E548</f>
        <v>soumya.akkimardi</v>
      </c>
      <c r="F548" t="str">
        <f>Jira_RawData!F548</f>
        <v>Closed</v>
      </c>
      <c r="G548" s="4">
        <f>Jira_RawData!K548</f>
        <v>44101.842361111114</v>
      </c>
      <c r="H548" s="4">
        <f>Jira_RawData!G548</f>
        <v>44328.816666666666</v>
      </c>
      <c r="I548" s="10" t="str">
        <f>IF(Jira_RawData!H548=0,"blank",Jira_RawData!H548)</f>
        <v>Moderate</v>
      </c>
      <c r="J548" t="str">
        <f>Jira_RawData!I548</f>
        <v>Medium</v>
      </c>
      <c r="K548" t="str">
        <f>Jira_RawData!M548</f>
        <v>QA</v>
      </c>
      <c r="L548" t="str">
        <f>IF(Jira_RawData!N548=0,"blank",Jira_RawData!N548)</f>
        <v>Data Issue</v>
      </c>
      <c r="M548" t="str">
        <f>IF(Jira_RawData!R548=0,"blank",Jira_RawData!R548)</f>
        <v>It is a Migration issue.</v>
      </c>
      <c r="N548" t="str">
        <f>IF(ISNA(VLOOKUP(B548,Comments!B:E,2,FALSE)),"",VLOOKUP(B548,Comments!B:E,2,FALSE))</f>
        <v>Issue Reproducible</v>
      </c>
      <c r="O548" t="str">
        <f>IF(ISNA(VLOOKUP(B548,Comments!B:E,3,FALSE)),"",VLOOKUP(B548,Comments!B:E,3,FALSE))</f>
        <v>In Sprint 5.2 we found the lly issue again</v>
      </c>
      <c r="P548" t="str">
        <f t="shared" ca="1" si="17"/>
        <v>GT 62 days</v>
      </c>
      <c r="Q548" t="str">
        <f t="shared" si="18"/>
        <v>Membership</v>
      </c>
      <c r="R548" t="str">
        <f>IF(ISNA(VLOOKUP(B548,Comments!B:E,4,FALSE)),"",VLOOKUP(B548,Comments!B:E,4,FALSE))</f>
        <v>???</v>
      </c>
    </row>
    <row r="549" spans="1:18" x14ac:dyDescent="0.25">
      <c r="A549" t="str">
        <f>Jira_RawData!A549</f>
        <v>Bug</v>
      </c>
      <c r="B549" t="str">
        <f>Jira_RawData!B549</f>
        <v>MEM-13968</v>
      </c>
      <c r="C549" t="str">
        <f>Jira_RawData!C549</f>
        <v>UAT - Stage - Member App - Getting message unexpected error occured</v>
      </c>
      <c r="D549" t="str">
        <f>Jira_RawData!D549</f>
        <v>soumya.akkimardi</v>
      </c>
      <c r="E549" t="str">
        <f>Jira_RawData!E549</f>
        <v>soumya.akkimardi</v>
      </c>
      <c r="F549" t="str">
        <f>Jira_RawData!F549</f>
        <v>Closed</v>
      </c>
      <c r="G549" s="4">
        <f>Jira_RawData!K549</f>
        <v>44099.852777777778</v>
      </c>
      <c r="H549" s="4">
        <f>Jira_RawData!G549</f>
        <v>44174.779166666667</v>
      </c>
      <c r="I549" s="10" t="str">
        <f>IF(Jira_RawData!H549=0,"blank",Jira_RawData!H549)</f>
        <v>Moderate</v>
      </c>
      <c r="J549" t="str">
        <f>Jira_RawData!I549</f>
        <v>Medium</v>
      </c>
      <c r="K549" t="str">
        <f>Jira_RawData!M549</f>
        <v>Staging</v>
      </c>
      <c r="L549" t="str">
        <f>IF(Jira_RawData!N549=0,"blank",Jira_RawData!N549)</f>
        <v>Unclear/Incorrect Requirements/Design</v>
      </c>
      <c r="M549" t="str">
        <f>IF(Jira_RawData!R549=0,"blank",Jira_RawData!R549)</f>
        <v>All other points are out of scope from membership team except Orders URL issue.</v>
      </c>
      <c r="N549" t="str">
        <f>IF(ISNA(VLOOKUP(B549,Comments!B:E,2,FALSE)),"",VLOOKUP(B549,Comments!B:E,2,FALSE))</f>
        <v/>
      </c>
      <c r="O549" t="str">
        <f>IF(ISNA(VLOOKUP(B549,Comments!B:E,3,FALSE)),"",VLOOKUP(B549,Comments!B:E,3,FALSE))</f>
        <v/>
      </c>
      <c r="P549" t="str">
        <f t="shared" ca="1" si="17"/>
        <v>GT 62 days</v>
      </c>
      <c r="Q549" t="str">
        <f t="shared" si="18"/>
        <v>Membership</v>
      </c>
      <c r="R549" t="str">
        <f>IF(ISNA(VLOOKUP(B549,Comments!B:E,4,FALSE)),"",VLOOKUP(B549,Comments!B:E,4,FALSE))</f>
        <v/>
      </c>
    </row>
    <row r="550" spans="1:18" x14ac:dyDescent="0.25">
      <c r="A550" t="str">
        <f>Jira_RawData!A550</f>
        <v>Bug</v>
      </c>
      <c r="B550" t="str">
        <f>Jira_RawData!B550</f>
        <v>MEM-13967</v>
      </c>
      <c r="C550" t="str">
        <f>Jira_RawData!C550</f>
        <v>Accessibility Testing: Color contrast ratio fails for few links and text related to ballots screens.</v>
      </c>
      <c r="D550" t="str">
        <f>Jira_RawData!D550</f>
        <v>vinay.datla</v>
      </c>
      <c r="E550" t="str">
        <f>Jira_RawData!E550</f>
        <v>vinay.datla</v>
      </c>
      <c r="F550" t="str">
        <f>Jira_RawData!F550</f>
        <v>Closed</v>
      </c>
      <c r="G550" s="4">
        <f>Jira_RawData!K550</f>
        <v>44099.826388888891</v>
      </c>
      <c r="H550" s="4">
        <f>Jira_RawData!G550</f>
        <v>44217.529861111114</v>
      </c>
      <c r="I550" s="10" t="str">
        <f>IF(Jira_RawData!H550=0,"blank",Jira_RawData!H550)</f>
        <v>Minor</v>
      </c>
      <c r="J550" t="str">
        <f>Jira_RawData!I550</f>
        <v>Low</v>
      </c>
      <c r="K550" t="str">
        <f>Jira_RawData!M550</f>
        <v>QA</v>
      </c>
      <c r="L550" t="str">
        <f>IF(Jira_RawData!N550=0,"blank",Jira_RawData!N550)</f>
        <v>Application Code Issue</v>
      </c>
      <c r="M550" t="str">
        <f>IF(Jira_RawData!R550=0,"blank",Jira_RawData!R550)</f>
        <v>blank</v>
      </c>
      <c r="N550" t="str">
        <f>IF(ISNA(VLOOKUP(B550,Comments!B:E,2,FALSE)),"",VLOOKUP(B550,Comments!B:E,2,FALSE))</f>
        <v/>
      </c>
      <c r="O550" t="str">
        <f>IF(ISNA(VLOOKUP(B550,Comments!B:E,3,FALSE)),"",VLOOKUP(B550,Comments!B:E,3,FALSE))</f>
        <v/>
      </c>
      <c r="P550" t="str">
        <f t="shared" ca="1" si="17"/>
        <v>GT 62 days</v>
      </c>
      <c r="Q550" t="str">
        <f t="shared" si="18"/>
        <v>Membership</v>
      </c>
      <c r="R550" t="str">
        <f>IF(ISNA(VLOOKUP(B550,Comments!B:E,4,FALSE)),"",VLOOKUP(B550,Comments!B:E,4,FALSE))</f>
        <v/>
      </c>
    </row>
    <row r="551" spans="1:18" x14ac:dyDescent="0.25">
      <c r="A551" t="str">
        <f>Jira_RawData!A551</f>
        <v>Bug</v>
      </c>
      <c r="B551" t="str">
        <f>Jira_RawData!B551</f>
        <v>MEM-13958</v>
      </c>
      <c r="C551" t="str">
        <f>Jira_RawData!C551</f>
        <v>UAT 3 -Stage- Member application-Ballot Item submittal - Submit a Re approval Ballot Item without Editorial Change  to main and society review ballot</v>
      </c>
      <c r="D551" t="str">
        <f>Jira_RawData!D551</f>
        <v>Siddhartha Mutyala</v>
      </c>
      <c r="E551" t="str">
        <f>Jira_RawData!E551</f>
        <v>srinivas Yellamilli</v>
      </c>
      <c r="F551" t="str">
        <f>Jira_RawData!F551</f>
        <v>Closed</v>
      </c>
      <c r="G551" s="4">
        <f>Jira_RawData!K551</f>
        <v>44099.693055555559</v>
      </c>
      <c r="H551" s="4">
        <f>Jira_RawData!G551</f>
        <v>44300.477083333331</v>
      </c>
      <c r="I551" s="10" t="str">
        <f>IF(Jira_RawData!H551=0,"blank",Jira_RawData!H551)</f>
        <v>Minor</v>
      </c>
      <c r="J551" t="str">
        <f>Jira_RawData!I551</f>
        <v>Medium</v>
      </c>
      <c r="K551" t="str">
        <f>Jira_RawData!M551</f>
        <v>QA</v>
      </c>
      <c r="L551" t="str">
        <f>IF(Jira_RawData!N551=0,"blank",Jira_RawData!N551)</f>
        <v>Application Code Issue</v>
      </c>
      <c r="M551" t="str">
        <f>IF(Jira_RawData!R551=0,"blank",Jira_RawData!R551)</f>
        <v>blank</v>
      </c>
      <c r="N551" t="str">
        <f>IF(ISNA(VLOOKUP(B551,Comments!B:E,2,FALSE)),"",VLOOKUP(B551,Comments!B:E,2,FALSE))</f>
        <v/>
      </c>
      <c r="O551" t="str">
        <f>IF(ISNA(VLOOKUP(B551,Comments!B:E,3,FALSE)),"",VLOOKUP(B551,Comments!B:E,3,FALSE))</f>
        <v/>
      </c>
      <c r="P551" t="str">
        <f t="shared" ca="1" si="17"/>
        <v>GT 62 days</v>
      </c>
      <c r="Q551" t="str">
        <f t="shared" si="18"/>
        <v>Membership</v>
      </c>
      <c r="R551" t="str">
        <f>IF(ISNA(VLOOKUP(B551,Comments!B:E,4,FALSE)),"",VLOOKUP(B551,Comments!B:E,4,FALSE))</f>
        <v/>
      </c>
    </row>
    <row r="552" spans="1:18" x14ac:dyDescent="0.25">
      <c r="A552" t="str">
        <f>Jira_RawData!A552</f>
        <v>Bug</v>
      </c>
      <c r="B552" t="str">
        <f>Jira_RawData!B552</f>
        <v>MEM-13957</v>
      </c>
      <c r="C552" t="str">
        <f>Jira_RawData!C552</f>
        <v>UAT 3 -Stage- Internal App-Ballot association for Work Items with MCS 1 for Work Item Delete/ Suppress</v>
      </c>
      <c r="D552" t="str">
        <f>Jira_RawData!D552</f>
        <v>srinivas Yellamilli</v>
      </c>
      <c r="E552" t="str">
        <f>Jira_RawData!E552</f>
        <v>srinivas Yellamilli</v>
      </c>
      <c r="F552" t="str">
        <f>Jira_RawData!F552</f>
        <v>Closed</v>
      </c>
      <c r="G552" s="4">
        <f>Jira_RawData!K552</f>
        <v>44099.688194444447</v>
      </c>
      <c r="H552" s="4">
        <f>Jira_RawData!G552</f>
        <v>44175.413194444445</v>
      </c>
      <c r="I552" s="10" t="str">
        <f>IF(Jira_RawData!H552=0,"blank",Jira_RawData!H552)</f>
        <v>Minor</v>
      </c>
      <c r="J552" t="str">
        <f>Jira_RawData!I552</f>
        <v>Low</v>
      </c>
      <c r="K552" t="str">
        <f>Jira_RawData!M552</f>
        <v>Staging</v>
      </c>
      <c r="L552" t="str">
        <f>IF(Jira_RawData!N552=0,"blank",Jira_RawData!N552)</f>
        <v>Unclear/Incorrect Requirements/Design</v>
      </c>
      <c r="M552" t="str">
        <f>IF(Jira_RawData!R552=0,"blank",Jira_RawData!R552)</f>
        <v>blank</v>
      </c>
      <c r="N552" t="str">
        <f>IF(ISNA(VLOOKUP(B552,Comments!B:E,2,FALSE)),"",VLOOKUP(B552,Comments!B:E,2,FALSE))</f>
        <v/>
      </c>
      <c r="O552" t="str">
        <f>IF(ISNA(VLOOKUP(B552,Comments!B:E,3,FALSE)),"",VLOOKUP(B552,Comments!B:E,3,FALSE))</f>
        <v/>
      </c>
      <c r="P552" t="str">
        <f t="shared" ca="1" si="17"/>
        <v>GT 62 days</v>
      </c>
      <c r="Q552" t="str">
        <f t="shared" si="18"/>
        <v>Membership</v>
      </c>
      <c r="R552" t="str">
        <f>IF(ISNA(VLOOKUP(B552,Comments!B:E,4,FALSE)),"",VLOOKUP(B552,Comments!B:E,4,FALSE))</f>
        <v/>
      </c>
    </row>
    <row r="553" spans="1:18" x14ac:dyDescent="0.25">
      <c r="A553" t="str">
        <f>Jira_RawData!A553</f>
        <v>Bug</v>
      </c>
      <c r="B553" t="str">
        <f>Jira_RawData!B553</f>
        <v>MEM-13954</v>
      </c>
      <c r="C553" t="str">
        <f>Jira_RawData!C553</f>
        <v>UAT 3 - IMPROVEMENT - Stage- Internal App-Committee suppression and inactive technical contact in work item audit log</v>
      </c>
      <c r="D553" t="str">
        <f>Jira_RawData!D553</f>
        <v>Lisa Sementa</v>
      </c>
      <c r="E553" t="str">
        <f>Jira_RawData!E553</f>
        <v>srinivas Yellamilli</v>
      </c>
      <c r="F553" t="str">
        <f>Jira_RawData!F553</f>
        <v>Closed</v>
      </c>
      <c r="G553" s="4">
        <f>Jira_RawData!K553</f>
        <v>44099.67083333333</v>
      </c>
      <c r="H553" s="4">
        <f>Jira_RawData!G553</f>
        <v>44175.413194444445</v>
      </c>
      <c r="I553" s="10" t="str">
        <f>IF(Jira_RawData!H553=0,"blank",Jira_RawData!H553)</f>
        <v>Minor</v>
      </c>
      <c r="J553" t="str">
        <f>Jira_RawData!I553</f>
        <v>Medium</v>
      </c>
      <c r="K553" t="str">
        <f>Jira_RawData!M553</f>
        <v>Staging</v>
      </c>
      <c r="L553" t="str">
        <f>IF(Jira_RawData!N553=0,"blank",Jira_RawData!N553)</f>
        <v>Unclear/Incorrect Requirements/Design</v>
      </c>
      <c r="M553" t="str">
        <f>IF(Jira_RawData!R553=0,"blank",Jira_RawData!R553)</f>
        <v>blank</v>
      </c>
      <c r="N553" t="str">
        <f>IF(ISNA(VLOOKUP(B553,Comments!B:E,2,FALSE)),"",VLOOKUP(B553,Comments!B:E,2,FALSE))</f>
        <v/>
      </c>
      <c r="O553" t="str">
        <f>IF(ISNA(VLOOKUP(B553,Comments!B:E,3,FALSE)),"",VLOOKUP(B553,Comments!B:E,3,FALSE))</f>
        <v/>
      </c>
      <c r="P553" t="str">
        <f t="shared" ca="1" si="17"/>
        <v>GT 62 days</v>
      </c>
      <c r="Q553" t="str">
        <f t="shared" si="18"/>
        <v>Membership</v>
      </c>
      <c r="R553" t="str">
        <f>IF(ISNA(VLOOKUP(B553,Comments!B:E,4,FALSE)),"",VLOOKUP(B553,Comments!B:E,4,FALSE))</f>
        <v/>
      </c>
    </row>
    <row r="554" spans="1:18" x14ac:dyDescent="0.25">
      <c r="A554" t="str">
        <f>Jira_RawData!A554</f>
        <v>Bug</v>
      </c>
      <c r="B554" t="str">
        <f>Jira_RawData!B554</f>
        <v>MEM-13953</v>
      </c>
      <c r="C554" t="str">
        <f>Jira_RawData!C554</f>
        <v>Sort Order is getting reset when user come back to View Vote History, upon clicking 'Return to User Vote History' button.</v>
      </c>
      <c r="D554" t="str">
        <f>Jira_RawData!D554</f>
        <v>Siddhartha Mutyala</v>
      </c>
      <c r="E554" t="str">
        <f>Jira_RawData!E554</f>
        <v>Siddhartha Mutyala</v>
      </c>
      <c r="F554" t="str">
        <f>Jira_RawData!F554</f>
        <v>Closed</v>
      </c>
      <c r="G554" s="4">
        <f>Jira_RawData!K554</f>
        <v>44099.65</v>
      </c>
      <c r="H554" s="4">
        <f>Jira_RawData!G554</f>
        <v>44300.477083333331</v>
      </c>
      <c r="I554" s="10" t="str">
        <f>IF(Jira_RawData!H554=0,"blank",Jira_RawData!H554)</f>
        <v>Moderate</v>
      </c>
      <c r="J554" t="str">
        <f>Jira_RawData!I554</f>
        <v>Medium</v>
      </c>
      <c r="K554" t="str">
        <f>Jira_RawData!M554</f>
        <v>QA</v>
      </c>
      <c r="L554" t="str">
        <f>IF(Jira_RawData!N554=0,"blank",Jira_RawData!N554)</f>
        <v>Application Code Issue</v>
      </c>
      <c r="M554" t="str">
        <f>IF(Jira_RawData!R554=0,"blank",Jira_RawData!R554)</f>
        <v>blank</v>
      </c>
      <c r="N554" t="str">
        <f>IF(ISNA(VLOOKUP(B554,Comments!B:E,2,FALSE)),"",VLOOKUP(B554,Comments!B:E,2,FALSE))</f>
        <v/>
      </c>
      <c r="O554" t="str">
        <f>IF(ISNA(VLOOKUP(B554,Comments!B:E,3,FALSE)),"",VLOOKUP(B554,Comments!B:E,3,FALSE))</f>
        <v/>
      </c>
      <c r="P554" t="str">
        <f t="shared" ca="1" si="17"/>
        <v>GT 62 days</v>
      </c>
      <c r="Q554" t="str">
        <f t="shared" si="18"/>
        <v>Membership</v>
      </c>
      <c r="R554" t="str">
        <f>IF(ISNA(VLOOKUP(B554,Comments!B:E,4,FALSE)),"",VLOOKUP(B554,Comments!B:E,4,FALSE))</f>
        <v/>
      </c>
    </row>
    <row r="555" spans="1:18" x14ac:dyDescent="0.25">
      <c r="A555" t="str">
        <f>Jira_RawData!A555</f>
        <v>Bug</v>
      </c>
      <c r="B555" t="str">
        <f>Jira_RawData!B555</f>
        <v>MEM-13951</v>
      </c>
      <c r="C555" t="str">
        <f>Jira_RawData!C555</f>
        <v>Accessibility Testing: Links under name column are not traversed through TAB key and no immediate navigation observed to the popup window in roster maintenace page</v>
      </c>
      <c r="D555" t="str">
        <f>Jira_RawData!D555</f>
        <v>vinay.datla</v>
      </c>
      <c r="E555" t="str">
        <f>Jira_RawData!E555</f>
        <v>vinay.datla</v>
      </c>
      <c r="F555" t="str">
        <f>Jira_RawData!F555</f>
        <v>Closed</v>
      </c>
      <c r="G555" s="4">
        <f>Jira_RawData!K555</f>
        <v>44099.604166666664</v>
      </c>
      <c r="H555" s="4">
        <f>Jira_RawData!G555</f>
        <v>44224.520833333336</v>
      </c>
      <c r="I555" s="10" t="str">
        <f>IF(Jira_RawData!H555=0,"blank",Jira_RawData!H555)</f>
        <v>Minor</v>
      </c>
      <c r="J555" t="str">
        <f>Jira_RawData!I555</f>
        <v>Low</v>
      </c>
      <c r="K555" t="str">
        <f>Jira_RawData!M555</f>
        <v>QA</v>
      </c>
      <c r="L555" t="str">
        <f>IF(Jira_RawData!N555=0,"blank",Jira_RawData!N555)</f>
        <v>Browser Issue</v>
      </c>
      <c r="M555" t="str">
        <f>IF(Jira_RawData!R555=0,"blank",Jira_RawData!R555)</f>
        <v>browser tab not functioning in sequence</v>
      </c>
      <c r="N555" t="str">
        <f>IF(ISNA(VLOOKUP(B555,Comments!B:E,2,FALSE)),"",VLOOKUP(B555,Comments!B:E,2,FALSE))</f>
        <v/>
      </c>
      <c r="O555" t="str">
        <f>IF(ISNA(VLOOKUP(B555,Comments!B:E,3,FALSE)),"",VLOOKUP(B555,Comments!B:E,3,FALSE))</f>
        <v/>
      </c>
      <c r="P555" t="str">
        <f t="shared" ca="1" si="17"/>
        <v>GT 62 days</v>
      </c>
      <c r="Q555" t="str">
        <f t="shared" si="18"/>
        <v>Membership</v>
      </c>
      <c r="R555" t="str">
        <f>IF(ISNA(VLOOKUP(B555,Comments!B:E,4,FALSE)),"",VLOOKUP(B555,Comments!B:E,4,FALSE))</f>
        <v/>
      </c>
    </row>
    <row r="556" spans="1:18" x14ac:dyDescent="0.25">
      <c r="A556" t="str">
        <f>Jira_RawData!A556</f>
        <v>Bug</v>
      </c>
      <c r="B556" t="str">
        <f>Jira_RawData!B556</f>
        <v>MEM-13950</v>
      </c>
      <c r="C556" t="str">
        <f>Jira_RawData!C556</f>
        <v>Accessibility Testing: No navigation and no focus is observed for few elements in roster maintenance and outstanding ballots page.</v>
      </c>
      <c r="D556" t="str">
        <f>Jira_RawData!D556</f>
        <v>vinay.datla</v>
      </c>
      <c r="E556" t="str">
        <f>Jira_RawData!E556</f>
        <v>vinay.datla</v>
      </c>
      <c r="F556" t="str">
        <f>Jira_RawData!F556</f>
        <v>Closed</v>
      </c>
      <c r="G556" s="4">
        <f>Jira_RawData!K556</f>
        <v>44099.577777777777</v>
      </c>
      <c r="H556" s="4">
        <f>Jira_RawData!G556</f>
        <v>44232.59097222222</v>
      </c>
      <c r="I556" s="10" t="str">
        <f>IF(Jira_RawData!H556=0,"blank",Jira_RawData!H556)</f>
        <v>Minor</v>
      </c>
      <c r="J556" t="str">
        <f>Jira_RawData!I556</f>
        <v>Low</v>
      </c>
      <c r="K556" t="str">
        <f>Jira_RawData!M556</f>
        <v>QA</v>
      </c>
      <c r="L556" t="str">
        <f>IF(Jira_RawData!N556=0,"blank",Jira_RawData!N556)</f>
        <v>Browser Issue</v>
      </c>
      <c r="M556" t="str">
        <f>IF(Jira_RawData!R556=0,"blank",Jira_RawData!R556)</f>
        <v>browser not accessing elements in sequence</v>
      </c>
      <c r="N556" t="str">
        <f>IF(ISNA(VLOOKUP(B556,Comments!B:E,2,FALSE)),"",VLOOKUP(B556,Comments!B:E,2,FALSE))</f>
        <v/>
      </c>
      <c r="O556" t="str">
        <f>IF(ISNA(VLOOKUP(B556,Comments!B:E,3,FALSE)),"",VLOOKUP(B556,Comments!B:E,3,FALSE))</f>
        <v/>
      </c>
      <c r="P556" t="str">
        <f t="shared" ca="1" si="17"/>
        <v>GT 62 days</v>
      </c>
      <c r="Q556" t="str">
        <f t="shared" si="18"/>
        <v>Membership</v>
      </c>
      <c r="R556" t="str">
        <f>IF(ISNA(VLOOKUP(B556,Comments!B:E,4,FALSE)),"",VLOOKUP(B556,Comments!B:E,4,FALSE))</f>
        <v/>
      </c>
    </row>
    <row r="557" spans="1:18" x14ac:dyDescent="0.25">
      <c r="A557" t="str">
        <f>Jira_RawData!A557</f>
        <v>Bug</v>
      </c>
      <c r="B557" t="str">
        <f>Jira_RawData!B557</f>
        <v>MEM-13949</v>
      </c>
      <c r="C557" t="str">
        <f>Jira_RawData!C557</f>
        <v>After navigating to the cart/check out page system didn't display the cost and it's redirected the customer login page with an error messages</v>
      </c>
      <c r="D557" t="str">
        <f>Jira_RawData!D557</f>
        <v>soumya.akkimardi</v>
      </c>
      <c r="E557" t="str">
        <f>Jira_RawData!E557</f>
        <v>soumya.akkimardi</v>
      </c>
      <c r="F557" t="str">
        <f>Jira_RawData!F557</f>
        <v>Closed</v>
      </c>
      <c r="G557" s="4">
        <f>Jira_RawData!K557</f>
        <v>44099.560416666667</v>
      </c>
      <c r="H557" s="4">
        <f>Jira_RawData!G557</f>
        <v>44285.874305555553</v>
      </c>
      <c r="I557" s="10" t="str">
        <f>IF(Jira_RawData!H557=0,"blank",Jira_RawData!H557)</f>
        <v>Major</v>
      </c>
      <c r="J557" t="str">
        <f>Jira_RawData!I557</f>
        <v>High</v>
      </c>
      <c r="K557" t="str">
        <f>Jira_RawData!M557</f>
        <v>QA</v>
      </c>
      <c r="L557" t="str">
        <f>IF(Jira_RawData!N557=0,"blank",Jira_RawData!N557)</f>
        <v>Unclear/Incorrect Requirements/Design</v>
      </c>
      <c r="M557" t="str">
        <f>IF(Jira_RawData!R557=0,"blank",Jira_RawData!R557)</f>
        <v>External Team Dependency</v>
      </c>
      <c r="N557">
        <f>IF(ISNA(VLOOKUP(B557,Comments!B:E,2,FALSE)),"",VLOOKUP(B557,Comments!B:E,2,FALSE))</f>
        <v>0</v>
      </c>
      <c r="O557" t="str">
        <f>IF(ISNA(VLOOKUP(B557,Comments!B:E,3,FALSE)),"",VLOOKUP(B557,Comments!B:E,3,FALSE))</f>
        <v>Matata Sprint 5.3 - We have a imp story MEM-18402 after that implementation we can retest</v>
      </c>
      <c r="P557" t="str">
        <f t="shared" ca="1" si="17"/>
        <v>GT 62 days</v>
      </c>
      <c r="Q557" t="str">
        <f t="shared" si="18"/>
        <v>Membership</v>
      </c>
      <c r="R557" t="str">
        <f>IF(ISNA(VLOOKUP(B557,Comments!B:E,4,FALSE)),"",VLOOKUP(B557,Comments!B:E,4,FALSE))</f>
        <v>???</v>
      </c>
    </row>
    <row r="558" spans="1:18" x14ac:dyDescent="0.25">
      <c r="A558" t="str">
        <f>Jira_RawData!A558</f>
        <v>Bug</v>
      </c>
      <c r="B558" t="str">
        <f>Jira_RawData!B558</f>
        <v>MEM-13822</v>
      </c>
      <c r="C558" t="str">
        <f>Jira_RawData!C558</f>
        <v>The system didn't prompt an error message [i.e. Required Field] for the fields displayed under 'Does the same information apply as above for this committee?' section</v>
      </c>
      <c r="D558" t="str">
        <f>Jira_RawData!D558</f>
        <v>soumya.akkimardi</v>
      </c>
      <c r="E558" t="str">
        <f>Jira_RawData!E558</f>
        <v>soumya.akkimardi</v>
      </c>
      <c r="F558" t="str">
        <f>Jira_RawData!F558</f>
        <v>Closed</v>
      </c>
      <c r="G558" s="4">
        <f>Jira_RawData!K558</f>
        <v>44097.04583333333</v>
      </c>
      <c r="H558" s="4">
        <f>Jira_RawData!G558</f>
        <v>44175.419444444444</v>
      </c>
      <c r="I558" s="10" t="str">
        <f>IF(Jira_RawData!H558=0,"blank",Jira_RawData!H558)</f>
        <v>Minor</v>
      </c>
      <c r="J558" t="str">
        <f>Jira_RawData!I558</f>
        <v>Medium</v>
      </c>
      <c r="K558" t="str">
        <f>Jira_RawData!M558</f>
        <v>QA</v>
      </c>
      <c r="L558" t="str">
        <f>IF(Jira_RawData!N558=0,"blank",Jira_RawData!N558)</f>
        <v>Application Code Issue</v>
      </c>
      <c r="M558" t="str">
        <f>IF(Jira_RawData!R558=0,"blank",Jira_RawData!R558)</f>
        <v>Code Issue</v>
      </c>
      <c r="N558" t="str">
        <f>IF(ISNA(VLOOKUP(B558,Comments!B:E,2,FALSE)),"",VLOOKUP(B558,Comments!B:E,2,FALSE))</f>
        <v/>
      </c>
      <c r="O558" t="str">
        <f>IF(ISNA(VLOOKUP(B558,Comments!B:E,3,FALSE)),"",VLOOKUP(B558,Comments!B:E,3,FALSE))</f>
        <v/>
      </c>
      <c r="P558" t="str">
        <f t="shared" ca="1" si="17"/>
        <v>GT 62 days</v>
      </c>
      <c r="Q558" t="str">
        <f t="shared" si="18"/>
        <v>Membership</v>
      </c>
      <c r="R558" t="str">
        <f>IF(ISNA(VLOOKUP(B558,Comments!B:E,4,FALSE)),"",VLOOKUP(B558,Comments!B:E,4,FALSE))</f>
        <v/>
      </c>
    </row>
    <row r="559" spans="1:18" x14ac:dyDescent="0.25">
      <c r="A559" t="str">
        <f>Jira_RawData!A559</f>
        <v>Bug</v>
      </c>
      <c r="B559" t="str">
        <f>Jira_RawData!B559</f>
        <v>MEM-13805</v>
      </c>
      <c r="C559" t="str">
        <f>Jira_RawData!C559</f>
        <v>When a member clicks on the roster maintenance link in the MEM application system displayed 'Roster Maintenance' application is a new tab</v>
      </c>
      <c r="D559" t="str">
        <f>Jira_RawData!D559</f>
        <v>soumya.akkimardi</v>
      </c>
      <c r="E559" t="str">
        <f>Jira_RawData!E559</f>
        <v>soumya.akkimardi</v>
      </c>
      <c r="F559" t="str">
        <f>Jira_RawData!F559</f>
        <v>Closed</v>
      </c>
      <c r="G559" s="4">
        <f>Jira_RawData!K559</f>
        <v>44096.504861111112</v>
      </c>
      <c r="H559" s="4">
        <f>Jira_RawData!G559</f>
        <v>44175.40902777778</v>
      </c>
      <c r="I559" s="10" t="str">
        <f>IF(Jira_RawData!H559=0,"blank",Jira_RawData!H559)</f>
        <v>Minor</v>
      </c>
      <c r="J559" t="str">
        <f>Jira_RawData!I559</f>
        <v>Low</v>
      </c>
      <c r="K559" t="str">
        <f>Jira_RawData!M559</f>
        <v>QA</v>
      </c>
      <c r="L559" t="str">
        <f>IF(Jira_RawData!N559=0,"blank",Jira_RawData!N559)</f>
        <v>Unclear/Incorrect Requirements/Design</v>
      </c>
      <c r="M559" t="str">
        <f>IF(Jira_RawData!R559=0,"blank",Jira_RawData!R559)</f>
        <v>blank</v>
      </c>
      <c r="N559" t="str">
        <f>IF(ISNA(VLOOKUP(B559,Comments!B:E,2,FALSE)),"",VLOOKUP(B559,Comments!B:E,2,FALSE))</f>
        <v/>
      </c>
      <c r="O559" t="str">
        <f>IF(ISNA(VLOOKUP(B559,Comments!B:E,3,FALSE)),"",VLOOKUP(B559,Comments!B:E,3,FALSE))</f>
        <v/>
      </c>
      <c r="P559" t="str">
        <f t="shared" ca="1" si="17"/>
        <v>GT 62 days</v>
      </c>
      <c r="Q559" t="str">
        <f t="shared" si="18"/>
        <v>Membership</v>
      </c>
      <c r="R559" t="str">
        <f>IF(ISNA(VLOOKUP(B559,Comments!B:E,4,FALSE)),"",VLOOKUP(B559,Comments!B:E,4,FALSE))</f>
        <v/>
      </c>
    </row>
    <row r="560" spans="1:18" x14ac:dyDescent="0.25">
      <c r="A560" t="str">
        <f>Jira_RawData!A560</f>
        <v>Bug</v>
      </c>
      <c r="B560" t="str">
        <f>Jira_RawData!B560</f>
        <v>MEM-13780</v>
      </c>
      <c r="C560" t="str">
        <f>Jira_RawData!C560</f>
        <v>Status column is NOT displayed when current and closed ballots are chosen. Only displays for ALL ballots.</v>
      </c>
      <c r="D560" t="str">
        <f>Jira_RawData!D560</f>
        <v>Siddhartha Mutyala</v>
      </c>
      <c r="E560" t="str">
        <f>Jira_RawData!E560</f>
        <v>Siddhartha Mutyala</v>
      </c>
      <c r="F560" t="str">
        <f>Jira_RawData!F560</f>
        <v>Closed</v>
      </c>
      <c r="G560" s="4">
        <f>Jira_RawData!K560</f>
        <v>44096.411111111112</v>
      </c>
      <c r="H560" s="4">
        <f>Jira_RawData!G560</f>
        <v>44300.476388888892</v>
      </c>
      <c r="I560" s="10" t="str">
        <f>IF(Jira_RawData!H560=0,"blank",Jira_RawData!H560)</f>
        <v>Major</v>
      </c>
      <c r="J560" t="str">
        <f>Jira_RawData!I560</f>
        <v>High</v>
      </c>
      <c r="K560" t="str">
        <f>Jira_RawData!M560</f>
        <v>QA</v>
      </c>
      <c r="L560" t="str">
        <f>IF(Jira_RawData!N560=0,"blank",Jira_RawData!N560)</f>
        <v>Unclear/Incorrect Requirements/Design</v>
      </c>
      <c r="M560" t="str">
        <f>IF(Jira_RawData!R560=0,"blank",Jira_RawData!R560)</f>
        <v>blank</v>
      </c>
      <c r="N560" t="str">
        <f>IF(ISNA(VLOOKUP(B560,Comments!B:E,2,FALSE)),"",VLOOKUP(B560,Comments!B:E,2,FALSE))</f>
        <v/>
      </c>
      <c r="O560" t="str">
        <f>IF(ISNA(VLOOKUP(B560,Comments!B:E,3,FALSE)),"",VLOOKUP(B560,Comments!B:E,3,FALSE))</f>
        <v/>
      </c>
      <c r="P560" t="str">
        <f t="shared" ca="1" si="17"/>
        <v>GT 62 days</v>
      </c>
      <c r="Q560" t="str">
        <f t="shared" si="18"/>
        <v>Membership</v>
      </c>
      <c r="R560" t="str">
        <f>IF(ISNA(VLOOKUP(B560,Comments!B:E,4,FALSE)),"",VLOOKUP(B560,Comments!B:E,4,FALSE))</f>
        <v/>
      </c>
    </row>
    <row r="561" spans="1:18" x14ac:dyDescent="0.25">
      <c r="A561" t="str">
        <f>Jira_RawData!A561</f>
        <v>Bug</v>
      </c>
      <c r="B561" t="str">
        <f>Jira_RawData!B561</f>
        <v>MEM-13654</v>
      </c>
      <c r="C561" t="str">
        <f>Jira_RawData!C561</f>
        <v>Not able to call Edit CollabArea API from staff application(machine to machine okta)</v>
      </c>
      <c r="D561" t="str">
        <f>Jira_RawData!D561</f>
        <v>vikas choudhary</v>
      </c>
      <c r="E561" t="str">
        <f>Jira_RawData!E561</f>
        <v>vikas choudhary</v>
      </c>
      <c r="F561" t="str">
        <f>Jira_RawData!F561</f>
        <v>Closed</v>
      </c>
      <c r="G561" s="4">
        <f>Jira_RawData!K561</f>
        <v>44092.762499999997</v>
      </c>
      <c r="H561" s="4">
        <f>Jira_RawData!G561</f>
        <v>44132.736111111109</v>
      </c>
      <c r="I561" s="10" t="str">
        <f>IF(Jira_RawData!H561=0,"blank",Jira_RawData!H561)</f>
        <v>Showstopper</v>
      </c>
      <c r="J561" t="str">
        <f>Jira_RawData!I561</f>
        <v>Critical</v>
      </c>
      <c r="K561" t="str">
        <f>Jira_RawData!M561</f>
        <v>QA</v>
      </c>
      <c r="L561" t="str">
        <f>IF(Jira_RawData!N561=0,"blank",Jira_RawData!N561)</f>
        <v>Application Code Issue</v>
      </c>
      <c r="M561" t="str">
        <f>IF(Jira_RawData!R561=0,"blank",Jira_RawData!R561)</f>
        <v>blank</v>
      </c>
      <c r="N561" t="str">
        <f>IF(ISNA(VLOOKUP(B561,Comments!B:E,2,FALSE)),"",VLOOKUP(B561,Comments!B:E,2,FALSE))</f>
        <v/>
      </c>
      <c r="O561" t="str">
        <f>IF(ISNA(VLOOKUP(B561,Comments!B:E,3,FALSE)),"",VLOOKUP(B561,Comments!B:E,3,FALSE))</f>
        <v/>
      </c>
      <c r="P561" t="str">
        <f t="shared" ca="1" si="17"/>
        <v>GT 62 days</v>
      </c>
      <c r="Q561" t="str">
        <f t="shared" si="18"/>
        <v>Membership</v>
      </c>
      <c r="R561" t="str">
        <f>IF(ISNA(VLOOKUP(B561,Comments!B:E,4,FALSE)),"",VLOOKUP(B561,Comments!B:E,4,FALSE))</f>
        <v/>
      </c>
    </row>
    <row r="562" spans="1:18" x14ac:dyDescent="0.25">
      <c r="A562" t="str">
        <f>Jira_RawData!A562</f>
        <v>Bug</v>
      </c>
      <c r="B562" t="str">
        <f>Jira_RawData!B562</f>
        <v>MEM-13584</v>
      </c>
      <c r="C562" t="str">
        <f>Jira_RawData!C562</f>
        <v xml:space="preserve">Change Of Employment Form - 'Organization Name' field (in step 3 form page) value is pre-populated with the value present in DB instead the value should be pre-populated form the information provided in the 'New Organization Name' field in Step 1 </v>
      </c>
      <c r="D562" t="str">
        <f>Jira_RawData!D562</f>
        <v>soumya.akkimardi</v>
      </c>
      <c r="E562" t="str">
        <f>Jira_RawData!E562</f>
        <v>soumya.akkimardi</v>
      </c>
      <c r="F562" t="str">
        <f>Jira_RawData!F562</f>
        <v>Closed</v>
      </c>
      <c r="G562" s="4">
        <f>Jira_RawData!K562</f>
        <v>44091.62222222222</v>
      </c>
      <c r="H562" s="4">
        <f>Jira_RawData!G562</f>
        <v>44175.418749999997</v>
      </c>
      <c r="I562" s="10" t="str">
        <f>IF(Jira_RawData!H562=0,"blank",Jira_RawData!H562)</f>
        <v>Moderate</v>
      </c>
      <c r="J562" t="str">
        <f>Jira_RawData!I562</f>
        <v>Medium</v>
      </c>
      <c r="K562">
        <f>Jira_RawData!M562</f>
        <v>0</v>
      </c>
      <c r="L562" t="str">
        <f>IF(Jira_RawData!N562=0,"blank",Jira_RawData!N562)</f>
        <v>Application Code Issue</v>
      </c>
      <c r="M562" t="str">
        <f>IF(Jira_RawData!R562=0,"blank",Jira_RawData!R562)</f>
        <v>blank</v>
      </c>
      <c r="N562" t="str">
        <f>IF(ISNA(VLOOKUP(B562,Comments!B:E,2,FALSE)),"",VLOOKUP(B562,Comments!B:E,2,FALSE))</f>
        <v/>
      </c>
      <c r="O562" t="str">
        <f>IF(ISNA(VLOOKUP(B562,Comments!B:E,3,FALSE)),"",VLOOKUP(B562,Comments!B:E,3,FALSE))</f>
        <v/>
      </c>
      <c r="P562" t="str">
        <f t="shared" ca="1" si="17"/>
        <v>GT 62 days</v>
      </c>
      <c r="Q562" t="str">
        <f t="shared" si="18"/>
        <v>Membership</v>
      </c>
      <c r="R562" t="str">
        <f>IF(ISNA(VLOOKUP(B562,Comments!B:E,4,FALSE)),"",VLOOKUP(B562,Comments!B:E,4,FALSE))</f>
        <v/>
      </c>
    </row>
    <row r="563" spans="1:18" x14ac:dyDescent="0.25">
      <c r="A563" t="str">
        <f>Jira_RawData!A563</f>
        <v>Bug</v>
      </c>
      <c r="B563" t="str">
        <f>Jira_RawData!B563</f>
        <v>MEM-13548</v>
      </c>
      <c r="C563" t="str">
        <f>Jira_RawData!C563</f>
        <v>[Invalid] Accessibility Testing: Color contrast ratio fails for breadcrums and text in membership info screens.</v>
      </c>
      <c r="D563" t="str">
        <f>Jira_RawData!D563</f>
        <v>ved.prakash</v>
      </c>
      <c r="E563" t="str">
        <f>Jira_RawData!E563</f>
        <v>vinay.datla</v>
      </c>
      <c r="F563" t="str">
        <f>Jira_RawData!F563</f>
        <v>Closed</v>
      </c>
      <c r="G563" s="4">
        <f>Jira_RawData!K563</f>
        <v>44090.855555555558</v>
      </c>
      <c r="H563" s="4">
        <f>Jira_RawData!G563</f>
        <v>44249.809027777781</v>
      </c>
      <c r="I563" s="10" t="str">
        <f>IF(Jira_RawData!H563=0,"blank",Jira_RawData!H563)</f>
        <v>Minor</v>
      </c>
      <c r="J563" t="str">
        <f>Jira_RawData!I563</f>
        <v>Low</v>
      </c>
      <c r="K563" t="str">
        <f>Jira_RawData!M563</f>
        <v>QA</v>
      </c>
      <c r="L563" t="str">
        <f>IF(Jira_RawData!N563=0,"blank",Jira_RawData!N563)</f>
        <v>Unclear/Incorrect Requirements/Design</v>
      </c>
      <c r="M563" t="str">
        <f>IF(Jira_RawData!R563=0,"blank",Jira_RawData!R563)</f>
        <v>Invalid Issue</v>
      </c>
      <c r="N563" t="str">
        <f>IF(ISNA(VLOOKUP(B563,Comments!B:E,2,FALSE)),"",VLOOKUP(B563,Comments!B:E,2,FALSE))</f>
        <v/>
      </c>
      <c r="O563" t="str">
        <f>IF(ISNA(VLOOKUP(B563,Comments!B:E,3,FALSE)),"",VLOOKUP(B563,Comments!B:E,3,FALSE))</f>
        <v/>
      </c>
      <c r="P563" t="str">
        <f t="shared" ca="1" si="17"/>
        <v>GT 62 days</v>
      </c>
      <c r="Q563" t="str">
        <f t="shared" si="18"/>
        <v>Membership</v>
      </c>
      <c r="R563" t="str">
        <f>IF(ISNA(VLOOKUP(B563,Comments!B:E,4,FALSE)),"",VLOOKUP(B563,Comments!B:E,4,FALSE))</f>
        <v/>
      </c>
    </row>
    <row r="564" spans="1:18" x14ac:dyDescent="0.25">
      <c r="A564" t="str">
        <f>Jira_RawData!A564</f>
        <v>Bug</v>
      </c>
      <c r="B564" t="str">
        <f>Jira_RawData!B564</f>
        <v>MEM-13547</v>
      </c>
      <c r="C564" t="str">
        <f>Jira_RawData!C564</f>
        <v>Accessibility Testing: Some form elements do not have labels in change of employment related screens.</v>
      </c>
      <c r="D564" t="str">
        <f>Jira_RawData!D564</f>
        <v>vinay.datla</v>
      </c>
      <c r="E564" t="str">
        <f>Jira_RawData!E564</f>
        <v>vinay.datla</v>
      </c>
      <c r="F564" t="str">
        <f>Jira_RawData!F564</f>
        <v>Closed</v>
      </c>
      <c r="G564" s="4">
        <f>Jira_RawData!K564</f>
        <v>44090.820833333331</v>
      </c>
      <c r="H564" s="4">
        <f>Jira_RawData!G564</f>
        <v>44281.65902777778</v>
      </c>
      <c r="I564" s="10" t="str">
        <f>IF(Jira_RawData!H564=0,"blank",Jira_RawData!H564)</f>
        <v>Moderate</v>
      </c>
      <c r="J564" t="str">
        <f>Jira_RawData!I564</f>
        <v>Medium</v>
      </c>
      <c r="K564" t="str">
        <f>Jira_RawData!M564</f>
        <v>QA</v>
      </c>
      <c r="L564" t="str">
        <f>IF(Jira_RawData!N564=0,"blank",Jira_RawData!N564)</f>
        <v>Application Code Issue</v>
      </c>
      <c r="M564" t="str">
        <f>IF(Jira_RawData!R564=0,"blank",Jira_RawData!R564)</f>
        <v>Dropdown id's binding corrected</v>
      </c>
      <c r="N564" t="str">
        <f>IF(ISNA(VLOOKUP(B564,Comments!B:E,2,FALSE)),"",VLOOKUP(B564,Comments!B:E,2,FALSE))</f>
        <v>NFR - Accessibility</v>
      </c>
      <c r="O564" t="str">
        <f>IF(ISNA(VLOOKUP(B564,Comments!B:E,3,FALSE)),"",VLOOKUP(B564,Comments!B:E,3,FALSE))</f>
        <v>NFR</v>
      </c>
      <c r="P564" t="str">
        <f t="shared" ca="1" si="17"/>
        <v>GT 62 days</v>
      </c>
      <c r="Q564" t="str">
        <f t="shared" si="18"/>
        <v>Membership</v>
      </c>
      <c r="R564">
        <f>IF(ISNA(VLOOKUP(B564,Comments!B:E,4,FALSE)),"",VLOOKUP(B564,Comments!B:E,4,FALSE))</f>
        <v>0</v>
      </c>
    </row>
    <row r="565" spans="1:18" x14ac:dyDescent="0.25">
      <c r="A565" t="str">
        <f>Jira_RawData!A565</f>
        <v>Bug</v>
      </c>
      <c r="B565" t="str">
        <f>Jira_RawData!B565</f>
        <v>MEM-13520</v>
      </c>
      <c r="C565" t="str">
        <f>Jira_RawData!C565</f>
        <v>[INVALID] - The committees which student member joined during the member order process is not shown in member details page after successful creation of a record</v>
      </c>
      <c r="D565" t="str">
        <f>Jira_RawData!D565</f>
        <v>soumya.akkimardi</v>
      </c>
      <c r="E565" t="str">
        <f>Jira_RawData!E565</f>
        <v>soumya.akkimardi</v>
      </c>
      <c r="F565" t="str">
        <f>Jira_RawData!F565</f>
        <v>Closed</v>
      </c>
      <c r="G565" s="4">
        <f>Jira_RawData!K565</f>
        <v>44090.654861111114</v>
      </c>
      <c r="H565" s="4">
        <f>Jira_RawData!G565</f>
        <v>44175.419444444444</v>
      </c>
      <c r="I565" s="10" t="str">
        <f>IF(Jira_RawData!H565=0,"blank",Jira_RawData!H565)</f>
        <v>Major</v>
      </c>
      <c r="J565" t="str">
        <f>Jira_RawData!I565</f>
        <v>Medium</v>
      </c>
      <c r="K565" t="str">
        <f>Jira_RawData!M565</f>
        <v>QA</v>
      </c>
      <c r="L565" t="str">
        <f>IF(Jira_RawData!N565=0,"blank",Jira_RawData!N565)</f>
        <v>Unclear/Incorrect Requirements/Design</v>
      </c>
      <c r="M565" t="str">
        <f>IF(Jira_RawData!R565=0,"blank",Jira_RawData!R565)</f>
        <v>This is an invalid issue.</v>
      </c>
      <c r="N565" t="str">
        <f>IF(ISNA(VLOOKUP(B565,Comments!B:E,2,FALSE)),"",VLOOKUP(B565,Comments!B:E,2,FALSE))</f>
        <v/>
      </c>
      <c r="O565" t="str">
        <f>IF(ISNA(VLOOKUP(B565,Comments!B:E,3,FALSE)),"",VLOOKUP(B565,Comments!B:E,3,FALSE))</f>
        <v/>
      </c>
      <c r="P565" t="str">
        <f t="shared" ca="1" si="17"/>
        <v>GT 62 days</v>
      </c>
      <c r="Q565" t="str">
        <f t="shared" si="18"/>
        <v>Membership</v>
      </c>
      <c r="R565" t="str">
        <f>IF(ISNA(VLOOKUP(B565,Comments!B:E,4,FALSE)),"",VLOOKUP(B565,Comments!B:E,4,FALSE))</f>
        <v/>
      </c>
    </row>
    <row r="566" spans="1:18" x14ac:dyDescent="0.25">
      <c r="A566" t="str">
        <f>Jira_RawData!A566</f>
        <v>Bug</v>
      </c>
      <c r="B566" t="str">
        <f>Jira_RawData!B566</f>
        <v>MEM-13505</v>
      </c>
      <c r="C566" t="str">
        <f>Jira_RawData!C566</f>
        <v>Improvement - The system displayed an error message as 'Unknown error Occured' when the user enters the same account number in the 'Account Number' and 'Organization Account Number' field</v>
      </c>
      <c r="D566" t="str">
        <f>Jira_RawData!D566</f>
        <v>soumya.akkimardi</v>
      </c>
      <c r="E566" t="str">
        <f>Jira_RawData!E566</f>
        <v>soumya.akkimardi</v>
      </c>
      <c r="F566" t="str">
        <f>Jira_RawData!F566</f>
        <v>Closed</v>
      </c>
      <c r="G566" s="4">
        <f>Jira_RawData!K566</f>
        <v>44090.53402777778</v>
      </c>
      <c r="H566" s="4">
        <f>Jira_RawData!G566</f>
        <v>44175.418749999997</v>
      </c>
      <c r="I566" s="10" t="str">
        <f>IF(Jira_RawData!H566=0,"blank",Jira_RawData!H566)</f>
        <v>Moderate</v>
      </c>
      <c r="J566" t="str">
        <f>Jira_RawData!I566</f>
        <v>Medium</v>
      </c>
      <c r="K566" t="str">
        <f>Jira_RawData!M566</f>
        <v>QA</v>
      </c>
      <c r="L566" t="str">
        <f>IF(Jira_RawData!N566=0,"blank",Jira_RawData!N566)</f>
        <v>Unclear/Incorrect Requirements/Design</v>
      </c>
      <c r="M566" t="str">
        <f>IF(Jira_RawData!R566=0,"blank",Jira_RawData!R566)</f>
        <v>Based on the discussion, this has been fixed &amp; taken as an Improvement.</v>
      </c>
      <c r="N566" t="str">
        <f>IF(ISNA(VLOOKUP(B566,Comments!B:E,2,FALSE)),"",VLOOKUP(B566,Comments!B:E,2,FALSE))</f>
        <v/>
      </c>
      <c r="O566" t="str">
        <f>IF(ISNA(VLOOKUP(B566,Comments!B:E,3,FALSE)),"",VLOOKUP(B566,Comments!B:E,3,FALSE))</f>
        <v/>
      </c>
      <c r="P566" t="str">
        <f t="shared" ca="1" si="17"/>
        <v>GT 62 days</v>
      </c>
      <c r="Q566" t="str">
        <f t="shared" si="18"/>
        <v>Membership</v>
      </c>
      <c r="R566" t="str">
        <f>IF(ISNA(VLOOKUP(B566,Comments!B:E,4,FALSE)),"",VLOOKUP(B566,Comments!B:E,4,FALSE))</f>
        <v/>
      </c>
    </row>
    <row r="567" spans="1:18" x14ac:dyDescent="0.25">
      <c r="A567" t="str">
        <f>Jira_RawData!A567</f>
        <v>Bug</v>
      </c>
      <c r="B567" t="str">
        <f>Jira_RawData!B567</f>
        <v>MEM-13504</v>
      </c>
      <c r="C567" t="str">
        <f>Jira_RawData!C567</f>
        <v>Improvement - The subcommittee details displayed in step 3 'Review and confirmation' are not in a readable manner</v>
      </c>
      <c r="D567" t="str">
        <f>Jira_RawData!D567</f>
        <v>soumya.akkimardi</v>
      </c>
      <c r="E567" t="str">
        <f>Jira_RawData!E567</f>
        <v>soumya.akkimardi</v>
      </c>
      <c r="F567" t="str">
        <f>Jira_RawData!F567</f>
        <v>Closed</v>
      </c>
      <c r="G567" s="4">
        <f>Jira_RawData!K567</f>
        <v>44090.511805555558</v>
      </c>
      <c r="H567" s="4">
        <f>Jira_RawData!G567</f>
        <v>44175.419444444444</v>
      </c>
      <c r="I567" s="10" t="str">
        <f>IF(Jira_RawData!H567=0,"blank",Jira_RawData!H567)</f>
        <v>Minor</v>
      </c>
      <c r="J567" t="str">
        <f>Jira_RawData!I567</f>
        <v>Low</v>
      </c>
      <c r="K567" t="str">
        <f>Jira_RawData!M567</f>
        <v>QA</v>
      </c>
      <c r="L567" t="str">
        <f>IF(Jira_RawData!N567=0,"blank",Jira_RawData!N567)</f>
        <v>Unclear/Incorrect Requirements/Design</v>
      </c>
      <c r="M567" t="str">
        <f>IF(Jira_RawData!R567=0,"blank",Jira_RawData!R567)</f>
        <v>blank</v>
      </c>
      <c r="N567" t="str">
        <f>IF(ISNA(VLOOKUP(B567,Comments!B:E,2,FALSE)),"",VLOOKUP(B567,Comments!B:E,2,FALSE))</f>
        <v/>
      </c>
      <c r="O567" t="str">
        <f>IF(ISNA(VLOOKUP(B567,Comments!B:E,3,FALSE)),"",VLOOKUP(B567,Comments!B:E,3,FALSE))</f>
        <v/>
      </c>
      <c r="P567" t="str">
        <f t="shared" ca="1" si="17"/>
        <v>GT 62 days</v>
      </c>
      <c r="Q567" t="str">
        <f t="shared" si="18"/>
        <v>Membership</v>
      </c>
      <c r="R567" t="str">
        <f>IF(ISNA(VLOOKUP(B567,Comments!B:E,4,FALSE)),"",VLOOKUP(B567,Comments!B:E,4,FALSE))</f>
        <v/>
      </c>
    </row>
    <row r="568" spans="1:18" x14ac:dyDescent="0.25">
      <c r="A568" t="str">
        <f>Jira_RawData!A568</f>
        <v>Bug</v>
      </c>
      <c r="B568" t="str">
        <f>Jira_RawData!B568</f>
        <v>MEM-13489</v>
      </c>
      <c r="C568" t="str">
        <f>Jira_RawData!C568</f>
        <v xml:space="preserve">System displayed 'Error Occurred' message in step 1 'Change Of Employment' form page </v>
      </c>
      <c r="D568" t="str">
        <f>Jira_RawData!D568</f>
        <v>soumya.akkimardi</v>
      </c>
      <c r="E568" t="str">
        <f>Jira_RawData!E568</f>
        <v>soumya.akkimardi</v>
      </c>
      <c r="F568" t="str">
        <f>Jira_RawData!F568</f>
        <v>Closed</v>
      </c>
      <c r="G568" s="4">
        <f>Jira_RawData!K568</f>
        <v>44090.040972222225</v>
      </c>
      <c r="H568" s="4">
        <f>Jira_RawData!G568</f>
        <v>44175.419444444444</v>
      </c>
      <c r="I568" s="10" t="str">
        <f>IF(Jira_RawData!H568=0,"blank",Jira_RawData!H568)</f>
        <v>Moderate</v>
      </c>
      <c r="J568" t="str">
        <f>Jira_RawData!I568</f>
        <v>Medium</v>
      </c>
      <c r="K568">
        <f>Jira_RawData!M568</f>
        <v>0</v>
      </c>
      <c r="L568" t="str">
        <f>IF(Jira_RawData!N568=0,"blank",Jira_RawData!N568)</f>
        <v>Data Issue</v>
      </c>
      <c r="M568" t="str">
        <f>IF(Jira_RawData!R568=0,"blank",Jira_RawData!R568)</f>
        <v>blank</v>
      </c>
      <c r="N568" t="str">
        <f>IF(ISNA(VLOOKUP(B568,Comments!B:E,2,FALSE)),"",VLOOKUP(B568,Comments!B:E,2,FALSE))</f>
        <v/>
      </c>
      <c r="O568" t="str">
        <f>IF(ISNA(VLOOKUP(B568,Comments!B:E,3,FALSE)),"",VLOOKUP(B568,Comments!B:E,3,FALSE))</f>
        <v/>
      </c>
      <c r="P568" t="str">
        <f t="shared" ca="1" si="17"/>
        <v>GT 62 days</v>
      </c>
      <c r="Q568" t="str">
        <f t="shared" si="18"/>
        <v>Membership</v>
      </c>
      <c r="R568" t="str">
        <f>IF(ISNA(VLOOKUP(B568,Comments!B:E,4,FALSE)),"",VLOOKUP(B568,Comments!B:E,4,FALSE))</f>
        <v/>
      </c>
    </row>
    <row r="569" spans="1:18" x14ac:dyDescent="0.25">
      <c r="A569" t="str">
        <f>Jira_RawData!A569</f>
        <v>Bug</v>
      </c>
      <c r="B569" t="str">
        <f>Jira_RawData!B569</f>
        <v>MEM-13486</v>
      </c>
      <c r="C569" t="str">
        <f>Jira_RawData!C569</f>
        <v>Improvement - New Member Order - Review Details Page: For 'Organizational' membership in step 2 section the details of the primary activity and representative information are in continuation manner.</v>
      </c>
      <c r="D569" t="str">
        <f>Jira_RawData!D569</f>
        <v>soumya.akkimardi</v>
      </c>
      <c r="E569" t="str">
        <f>Jira_RawData!E569</f>
        <v>soumya.akkimardi</v>
      </c>
      <c r="F569" t="str">
        <f>Jira_RawData!F569</f>
        <v>Closed</v>
      </c>
      <c r="G569" s="4">
        <f>Jira_RawData!K569</f>
        <v>44089.964583333334</v>
      </c>
      <c r="H569" s="4">
        <f>Jira_RawData!G569</f>
        <v>44175.419444444444</v>
      </c>
      <c r="I569" s="10" t="str">
        <f>IF(Jira_RawData!H569=0,"blank",Jira_RawData!H569)</f>
        <v>Minor</v>
      </c>
      <c r="J569" t="str">
        <f>Jira_RawData!I569</f>
        <v>Medium</v>
      </c>
      <c r="K569" t="str">
        <f>Jira_RawData!M569</f>
        <v>QA</v>
      </c>
      <c r="L569" t="str">
        <f>IF(Jira_RawData!N569=0,"blank",Jira_RawData!N569)</f>
        <v>Unclear/Incorrect Requirements/Design</v>
      </c>
      <c r="M569" t="str">
        <f>IF(Jira_RawData!R569=0,"blank",Jira_RawData!R569)</f>
        <v>blank</v>
      </c>
      <c r="N569" t="str">
        <f>IF(ISNA(VLOOKUP(B569,Comments!B:E,2,FALSE)),"",VLOOKUP(B569,Comments!B:E,2,FALSE))</f>
        <v/>
      </c>
      <c r="O569" t="str">
        <f>IF(ISNA(VLOOKUP(B569,Comments!B:E,3,FALSE)),"",VLOOKUP(B569,Comments!B:E,3,FALSE))</f>
        <v/>
      </c>
      <c r="P569" t="str">
        <f t="shared" ca="1" si="17"/>
        <v>GT 62 days</v>
      </c>
      <c r="Q569" t="str">
        <f t="shared" si="18"/>
        <v>Membership</v>
      </c>
      <c r="R569" t="str">
        <f>IF(ISNA(VLOOKUP(B569,Comments!B:E,4,FALSE)),"",VLOOKUP(B569,Comments!B:E,4,FALSE))</f>
        <v/>
      </c>
    </row>
    <row r="570" spans="1:18" x14ac:dyDescent="0.25">
      <c r="A570" t="str">
        <f>Jira_RawData!A570</f>
        <v>Bug</v>
      </c>
      <c r="B570" t="str">
        <f>Jira_RawData!B570</f>
        <v>MEM-13485</v>
      </c>
      <c r="C570" t="str">
        <f>Jira_RawData!C570</f>
        <v>New Member Order - Review Details Page: For 'Student' membership the 'Membership Type' label is not present and in step 2 section we have 'Committee Details' text</v>
      </c>
      <c r="D570" t="str">
        <f>Jira_RawData!D570</f>
        <v>soumya.akkimardi</v>
      </c>
      <c r="E570" t="str">
        <f>Jira_RawData!E570</f>
        <v>soumya.akkimardi</v>
      </c>
      <c r="F570" t="str">
        <f>Jira_RawData!F570</f>
        <v>Closed</v>
      </c>
      <c r="G570" s="4">
        <f>Jira_RawData!K570</f>
        <v>44089.95416666667</v>
      </c>
      <c r="H570" s="4">
        <f>Jira_RawData!G570</f>
        <v>44175.419444444444</v>
      </c>
      <c r="I570" s="10" t="str">
        <f>IF(Jira_RawData!H570=0,"blank",Jira_RawData!H570)</f>
        <v>Moderate</v>
      </c>
      <c r="J570" t="str">
        <f>Jira_RawData!I570</f>
        <v>Medium</v>
      </c>
      <c r="K570" t="str">
        <f>Jira_RawData!M570</f>
        <v>QA</v>
      </c>
      <c r="L570" t="str">
        <f>IF(Jira_RawData!N570=0,"blank",Jira_RawData!N570)</f>
        <v>Unclear/Incorrect Requirements/Design</v>
      </c>
      <c r="M570" t="str">
        <f>IF(Jira_RawData!R570=0,"blank",Jira_RawData!R570)</f>
        <v>blank</v>
      </c>
      <c r="N570" t="str">
        <f>IF(ISNA(VLOOKUP(B570,Comments!B:E,2,FALSE)),"",VLOOKUP(B570,Comments!B:E,2,FALSE))</f>
        <v/>
      </c>
      <c r="O570" t="str">
        <f>IF(ISNA(VLOOKUP(B570,Comments!B:E,3,FALSE)),"",VLOOKUP(B570,Comments!B:E,3,FALSE))</f>
        <v/>
      </c>
      <c r="P570" t="str">
        <f t="shared" ca="1" si="17"/>
        <v>GT 62 days</v>
      </c>
      <c r="Q570" t="str">
        <f t="shared" si="18"/>
        <v>Membership</v>
      </c>
      <c r="R570" t="str">
        <f>IF(ISNA(VLOOKUP(B570,Comments!B:E,4,FALSE)),"",VLOOKUP(B570,Comments!B:E,4,FALSE))</f>
        <v/>
      </c>
    </row>
    <row r="571" spans="1:18" x14ac:dyDescent="0.25">
      <c r="A571" t="str">
        <f>Jira_RawData!A571</f>
        <v>Bug</v>
      </c>
      <c r="B571" t="str">
        <f>Jira_RawData!B571</f>
        <v>MEM-13480</v>
      </c>
      <c r="C571" t="str">
        <f>Jira_RawData!C571</f>
        <v>Edited work item (Work Item Admin) is not reflected in My Collaboration Area(Member App)</v>
      </c>
      <c r="D571" t="str">
        <f>Jira_RawData!D571</f>
        <v>vinay.datla</v>
      </c>
      <c r="E571" t="str">
        <f>Jira_RawData!E571</f>
        <v>vinay.datla</v>
      </c>
      <c r="F571" t="str">
        <f>Jira_RawData!F571</f>
        <v>Closed</v>
      </c>
      <c r="G571" s="4">
        <f>Jira_RawData!K571</f>
        <v>44089.759722222225</v>
      </c>
      <c r="H571" s="4">
        <f>Jira_RawData!G571</f>
        <v>44169.681944444441</v>
      </c>
      <c r="I571" s="10" t="str">
        <f>IF(Jira_RawData!H571=0,"blank",Jira_RawData!H571)</f>
        <v>Major</v>
      </c>
      <c r="J571" t="str">
        <f>Jira_RawData!I571</f>
        <v>Medium</v>
      </c>
      <c r="K571" t="str">
        <f>Jira_RawData!M571</f>
        <v>QA</v>
      </c>
      <c r="L571" t="str">
        <f>IF(Jira_RawData!N571=0,"blank",Jira_RawData!N571)</f>
        <v>Application Code Issue</v>
      </c>
      <c r="M571" t="str">
        <f>IF(Jira_RawData!R571=0,"blank",Jira_RawData!R571)</f>
        <v>blank</v>
      </c>
      <c r="N571" t="str">
        <f>IF(ISNA(VLOOKUP(B571,Comments!B:E,2,FALSE)),"",VLOOKUP(B571,Comments!B:E,2,FALSE))</f>
        <v/>
      </c>
      <c r="O571" t="str">
        <f>IF(ISNA(VLOOKUP(B571,Comments!B:E,3,FALSE)),"",VLOOKUP(B571,Comments!B:E,3,FALSE))</f>
        <v/>
      </c>
      <c r="P571" t="str">
        <f t="shared" ca="1" si="17"/>
        <v>GT 62 days</v>
      </c>
      <c r="Q571" t="str">
        <f t="shared" si="18"/>
        <v>Membership</v>
      </c>
      <c r="R571" t="str">
        <f>IF(ISNA(VLOOKUP(B571,Comments!B:E,4,FALSE)),"",VLOOKUP(B571,Comments!B:E,4,FALSE))</f>
        <v/>
      </c>
    </row>
    <row r="572" spans="1:18" x14ac:dyDescent="0.25">
      <c r="A572" t="str">
        <f>Jira_RawData!A572</f>
        <v>Bug</v>
      </c>
      <c r="B572" t="str">
        <f>Jira_RawData!B572</f>
        <v>MEM-13474</v>
      </c>
      <c r="C572" t="str">
        <f>Jira_RawData!C572</f>
        <v xml:space="preserve">Unable to log in into MEM Application </v>
      </c>
      <c r="D572" t="str">
        <f>Jira_RawData!D572</f>
        <v>soumya.akkimardi</v>
      </c>
      <c r="E572" t="str">
        <f>Jira_RawData!E572</f>
        <v>soumya.akkimardi</v>
      </c>
      <c r="F572" t="str">
        <f>Jira_RawData!F572</f>
        <v>Closed</v>
      </c>
      <c r="G572" s="4">
        <f>Jira_RawData!K572</f>
        <v>44089.599305555559</v>
      </c>
      <c r="H572" s="4">
        <f>Jira_RawData!G572</f>
        <v>44175.419444444444</v>
      </c>
      <c r="I572" s="10" t="str">
        <f>IF(Jira_RawData!H572=0,"blank",Jira_RawData!H572)</f>
        <v>Showstopper</v>
      </c>
      <c r="J572" t="str">
        <f>Jira_RawData!I572</f>
        <v>Critical</v>
      </c>
      <c r="K572" t="str">
        <f>Jira_RawData!M572</f>
        <v>QA</v>
      </c>
      <c r="L572" t="str">
        <f>IF(Jira_RawData!N572=0,"blank",Jira_RawData!N572)</f>
        <v>Deployment Issue / Incorrect Instructions</v>
      </c>
      <c r="M572" t="str">
        <f>IF(Jira_RawData!R572=0,"blank",Jira_RawData!R572)</f>
        <v>blank</v>
      </c>
      <c r="N572" t="str">
        <f>IF(ISNA(VLOOKUP(B572,Comments!B:E,2,FALSE)),"",VLOOKUP(B572,Comments!B:E,2,FALSE))</f>
        <v/>
      </c>
      <c r="O572" t="str">
        <f>IF(ISNA(VLOOKUP(B572,Comments!B:E,3,FALSE)),"",VLOOKUP(B572,Comments!B:E,3,FALSE))</f>
        <v/>
      </c>
      <c r="P572" t="str">
        <f t="shared" ca="1" si="17"/>
        <v>GT 62 days</v>
      </c>
      <c r="Q572" t="str">
        <f t="shared" si="18"/>
        <v>Membership</v>
      </c>
      <c r="R572" t="str">
        <f>IF(ISNA(VLOOKUP(B572,Comments!B:E,4,FALSE)),"",VLOOKUP(B572,Comments!B:E,4,FALSE))</f>
        <v/>
      </c>
    </row>
    <row r="573" spans="1:18" x14ac:dyDescent="0.25">
      <c r="A573" t="str">
        <f>Jira_RawData!A573</f>
        <v>Bug</v>
      </c>
      <c r="B573" t="str">
        <f>Jira_RawData!B573</f>
        <v>MEM-13473</v>
      </c>
      <c r="C573" t="str">
        <f>Jira_RawData!C573</f>
        <v>[INVALID]-In Consistent Issue-The State/Province drop-down list contain the state code in the member order forms in staff internal application whereas during the on-board process from MEM application we have complete State/Province names in dropdown list</v>
      </c>
      <c r="D573" t="str">
        <f>Jira_RawData!D573</f>
        <v>soumya.akkimardi</v>
      </c>
      <c r="E573" t="str">
        <f>Jira_RawData!E573</f>
        <v>soumya.akkimardi</v>
      </c>
      <c r="F573" t="str">
        <f>Jira_RawData!F573</f>
        <v>Closed</v>
      </c>
      <c r="G573" s="4">
        <f>Jira_RawData!K573</f>
        <v>44089.556944444441</v>
      </c>
      <c r="H573" s="4">
        <f>Jira_RawData!G573</f>
        <v>44175.40902777778</v>
      </c>
      <c r="I573" s="10" t="str">
        <f>IF(Jira_RawData!H573=0,"blank",Jira_RawData!H573)</f>
        <v>Minor</v>
      </c>
      <c r="J573" t="str">
        <f>Jira_RawData!I573</f>
        <v>Low</v>
      </c>
      <c r="K573" t="str">
        <f>Jira_RawData!M573</f>
        <v>QA</v>
      </c>
      <c r="L573" t="str">
        <f>IF(Jira_RawData!N573=0,"blank",Jira_RawData!N573)</f>
        <v>Unclear/Incorrect Requirements/Design</v>
      </c>
      <c r="M573" t="str">
        <f>IF(Jira_RawData!R573=0,"blank",Jira_RawData!R573)</f>
        <v>This is an invalid issue.</v>
      </c>
      <c r="N573" t="str">
        <f>IF(ISNA(VLOOKUP(B573,Comments!B:E,2,FALSE)),"",VLOOKUP(B573,Comments!B:E,2,FALSE))</f>
        <v/>
      </c>
      <c r="O573" t="str">
        <f>IF(ISNA(VLOOKUP(B573,Comments!B:E,3,FALSE)),"",VLOOKUP(B573,Comments!B:E,3,FALSE))</f>
        <v/>
      </c>
      <c r="P573" t="str">
        <f t="shared" ca="1" si="17"/>
        <v>GT 62 days</v>
      </c>
      <c r="Q573" t="str">
        <f t="shared" si="18"/>
        <v>Membership</v>
      </c>
      <c r="R573" t="str">
        <f>IF(ISNA(VLOOKUP(B573,Comments!B:E,4,FALSE)),"",VLOOKUP(B573,Comments!B:E,4,FALSE))</f>
        <v/>
      </c>
    </row>
    <row r="574" spans="1:18" x14ac:dyDescent="0.25">
      <c r="A574" t="str">
        <f>Jira_RawData!A574</f>
        <v>Bug</v>
      </c>
      <c r="B574" t="str">
        <f>Jira_RawData!B574</f>
        <v>MEM-13458</v>
      </c>
      <c r="C574" t="str">
        <f>Jira_RawData!C574</f>
        <v>Inputs provided by member in step 3 'Change of Employment' form page are not saved when member redirects to step 3 form page from step 2 page</v>
      </c>
      <c r="D574" t="str">
        <f>Jira_RawData!D574</f>
        <v>soumya.akkimardi</v>
      </c>
      <c r="E574" t="str">
        <f>Jira_RawData!E574</f>
        <v>soumya.akkimardi</v>
      </c>
      <c r="F574" t="str">
        <f>Jira_RawData!F574</f>
        <v>Closed</v>
      </c>
      <c r="G574" s="4">
        <f>Jira_RawData!K574</f>
        <v>44088.986111111109</v>
      </c>
      <c r="H574" s="4">
        <f>Jira_RawData!G574</f>
        <v>44175.419444444444</v>
      </c>
      <c r="I574" s="10" t="str">
        <f>IF(Jira_RawData!H574=0,"blank",Jira_RawData!H574)</f>
        <v>Moderate</v>
      </c>
      <c r="J574" t="str">
        <f>Jira_RawData!I574</f>
        <v>Medium</v>
      </c>
      <c r="K574" t="str">
        <f>Jira_RawData!M574</f>
        <v>QA</v>
      </c>
      <c r="L574" t="str">
        <f>IF(Jira_RawData!N574=0,"blank",Jira_RawData!N574)</f>
        <v>Application Code Issue</v>
      </c>
      <c r="M574" t="str">
        <f>IF(Jira_RawData!R574=0,"blank",Jira_RawData!R574)</f>
        <v>blank</v>
      </c>
      <c r="N574" t="str">
        <f>IF(ISNA(VLOOKUP(B574,Comments!B:E,2,FALSE)),"",VLOOKUP(B574,Comments!B:E,2,FALSE))</f>
        <v/>
      </c>
      <c r="O574" t="str">
        <f>IF(ISNA(VLOOKUP(B574,Comments!B:E,3,FALSE)),"",VLOOKUP(B574,Comments!B:E,3,FALSE))</f>
        <v/>
      </c>
      <c r="P574" t="str">
        <f t="shared" ca="1" si="17"/>
        <v>GT 62 days</v>
      </c>
      <c r="Q574" t="str">
        <f t="shared" si="18"/>
        <v>Membership</v>
      </c>
      <c r="R574" t="str">
        <f>IF(ISNA(VLOOKUP(B574,Comments!B:E,4,FALSE)),"",VLOOKUP(B574,Comments!B:E,4,FALSE))</f>
        <v/>
      </c>
    </row>
    <row r="575" spans="1:18" x14ac:dyDescent="0.25">
      <c r="A575" t="str">
        <f>Jira_RawData!A575</f>
        <v>Bug</v>
      </c>
      <c r="B575" t="str">
        <f>Jira_RawData!B575</f>
        <v>MEM-13457</v>
      </c>
      <c r="C575" t="str">
        <f>Jira_RawData!C575</f>
        <v>UI : Clicking on ' Return to Admin screen' button - Page is navigating to Members page when page is left idle for a while.</v>
      </c>
      <c r="D575" t="str">
        <f>Jira_RawData!D575</f>
        <v>Siddhartha Mutyala</v>
      </c>
      <c r="E575" t="str">
        <f>Jira_RawData!E575</f>
        <v>Siddhartha Mutyala</v>
      </c>
      <c r="F575" t="str">
        <f>Jira_RawData!F575</f>
        <v>Closed</v>
      </c>
      <c r="G575" s="4">
        <f>Jira_RawData!K575</f>
        <v>44088.918749999997</v>
      </c>
      <c r="H575" s="4">
        <f>Jira_RawData!G575</f>
        <v>44300.477083333331</v>
      </c>
      <c r="I575" s="10" t="str">
        <f>IF(Jira_RawData!H575=0,"blank",Jira_RawData!H575)</f>
        <v>Minor</v>
      </c>
      <c r="J575" t="str">
        <f>Jira_RawData!I575</f>
        <v>Low</v>
      </c>
      <c r="K575" t="str">
        <f>Jira_RawData!M575</f>
        <v>QA</v>
      </c>
      <c r="L575" t="str">
        <f>IF(Jira_RawData!N575=0,"blank",Jira_RawData!N575)</f>
        <v>Configuration File Issue</v>
      </c>
      <c r="M575" t="str">
        <f>IF(Jira_RawData!R575=0,"blank",Jira_RawData!R575)</f>
        <v>blank</v>
      </c>
      <c r="N575" t="str">
        <f>IF(ISNA(VLOOKUP(B575,Comments!B:E,2,FALSE)),"",VLOOKUP(B575,Comments!B:E,2,FALSE))</f>
        <v/>
      </c>
      <c r="O575" t="str">
        <f>IF(ISNA(VLOOKUP(B575,Comments!B:E,3,FALSE)),"",VLOOKUP(B575,Comments!B:E,3,FALSE))</f>
        <v/>
      </c>
      <c r="P575" t="str">
        <f t="shared" ca="1" si="17"/>
        <v>GT 62 days</v>
      </c>
      <c r="Q575" t="str">
        <f t="shared" si="18"/>
        <v>Membership</v>
      </c>
      <c r="R575" t="str">
        <f>IF(ISNA(VLOOKUP(B575,Comments!B:E,4,FALSE)),"",VLOOKUP(B575,Comments!B:E,4,FALSE))</f>
        <v/>
      </c>
    </row>
    <row r="576" spans="1:18" x14ac:dyDescent="0.25">
      <c r="A576" t="str">
        <f>Jira_RawData!A576</f>
        <v>Bug</v>
      </c>
      <c r="B576" t="str">
        <f>Jira_RawData!B576</f>
        <v>MEM-13456</v>
      </c>
      <c r="C576" t="str">
        <f>Jira_RawData!C576</f>
        <v>My ASTM 2.0 page is not getting displayed on Internet explorer 11</v>
      </c>
      <c r="D576" t="str">
        <f>Jira_RawData!D576</f>
        <v>srinivas Yellamilli</v>
      </c>
      <c r="E576" t="str">
        <f>Jira_RawData!E576</f>
        <v>srinivas Yellamilli</v>
      </c>
      <c r="F576" t="str">
        <f>Jira_RawData!F576</f>
        <v>Closed</v>
      </c>
      <c r="G576" s="4">
        <f>Jira_RawData!K576</f>
        <v>44088.902083333334</v>
      </c>
      <c r="H576" s="4">
        <f>Jira_RawData!G576</f>
        <v>44344.474999999999</v>
      </c>
      <c r="I576" s="10" t="str">
        <f>IF(Jira_RawData!H576=0,"blank",Jira_RawData!H576)</f>
        <v>Moderate</v>
      </c>
      <c r="J576" t="str">
        <f>Jira_RawData!I576</f>
        <v>Medium</v>
      </c>
      <c r="K576" t="str">
        <f>Jira_RawData!M576</f>
        <v>QA</v>
      </c>
      <c r="L576" t="str">
        <f>IF(Jira_RawData!N576=0,"blank",Jira_RawData!N576)</f>
        <v>Browser Issue</v>
      </c>
      <c r="M576" t="str">
        <f>IF(Jira_RawData!R576=0,"blank",Jira_RawData!R576)</f>
        <v>blank</v>
      </c>
      <c r="N576" t="str">
        <f>IF(ISNA(VLOOKUP(B576,Comments!B:E,2,FALSE)),"",VLOOKUP(B576,Comments!B:E,2,FALSE))</f>
        <v/>
      </c>
      <c r="O576" t="str">
        <f>IF(ISNA(VLOOKUP(B576,Comments!B:E,3,FALSE)),"",VLOOKUP(B576,Comments!B:E,3,FALSE))</f>
        <v/>
      </c>
      <c r="P576" t="str">
        <f t="shared" ca="1" si="17"/>
        <v>GT 62 days</v>
      </c>
      <c r="Q576" t="str">
        <f t="shared" si="18"/>
        <v>Membership</v>
      </c>
      <c r="R576" t="str">
        <f>IF(ISNA(VLOOKUP(B576,Comments!B:E,4,FALSE)),"",VLOOKUP(B576,Comments!B:E,4,FALSE))</f>
        <v/>
      </c>
    </row>
    <row r="577" spans="1:18" x14ac:dyDescent="0.25">
      <c r="A577" t="str">
        <f>Jira_RawData!A577</f>
        <v>Bug</v>
      </c>
      <c r="B577" t="str">
        <f>Jira_RawData!B577</f>
        <v>MEM-13449</v>
      </c>
      <c r="C577" t="str">
        <f>Jira_RawData!C577</f>
        <v>UI : Refresh the Letter Ballot page on browser displays BLANK page.</v>
      </c>
      <c r="D577" t="str">
        <f>Jira_RawData!D577</f>
        <v>Siddhartha Mutyala</v>
      </c>
      <c r="E577" t="str">
        <f>Jira_RawData!E577</f>
        <v>Siddhartha Mutyala</v>
      </c>
      <c r="F577" t="str">
        <f>Jira_RawData!F577</f>
        <v>Closed</v>
      </c>
      <c r="G577" s="4">
        <f>Jira_RawData!K577</f>
        <v>44088.822916666664</v>
      </c>
      <c r="H577" s="4">
        <f>Jira_RawData!G577</f>
        <v>44300.476388888892</v>
      </c>
      <c r="I577" s="10" t="str">
        <f>IF(Jira_RawData!H577=0,"blank",Jira_RawData!H577)</f>
        <v>Major</v>
      </c>
      <c r="J577" t="str">
        <f>Jira_RawData!I577</f>
        <v>Medium</v>
      </c>
      <c r="K577" t="str">
        <f>Jira_RawData!M577</f>
        <v>QA</v>
      </c>
      <c r="L577" t="str">
        <f>IF(Jira_RawData!N577=0,"blank",Jira_RawData!N577)</f>
        <v>Application Code Issue</v>
      </c>
      <c r="M577" t="str">
        <f>IF(Jira_RawData!R577=0,"blank",Jira_RawData!R577)</f>
        <v>blank</v>
      </c>
      <c r="N577" t="str">
        <f>IF(ISNA(VLOOKUP(B577,Comments!B:E,2,FALSE)),"",VLOOKUP(B577,Comments!B:E,2,FALSE))</f>
        <v/>
      </c>
      <c r="O577" t="str">
        <f>IF(ISNA(VLOOKUP(B577,Comments!B:E,3,FALSE)),"",VLOOKUP(B577,Comments!B:E,3,FALSE))</f>
        <v/>
      </c>
      <c r="P577" t="str">
        <f t="shared" ca="1" si="17"/>
        <v>GT 62 days</v>
      </c>
      <c r="Q577" t="str">
        <f t="shared" si="18"/>
        <v>Membership</v>
      </c>
      <c r="R577" t="str">
        <f>IF(ISNA(VLOOKUP(B577,Comments!B:E,4,FALSE)),"",VLOOKUP(B577,Comments!B:E,4,FALSE))</f>
        <v/>
      </c>
    </row>
    <row r="578" spans="1:18" x14ac:dyDescent="0.25">
      <c r="A578" t="str">
        <f>Jira_RawData!A578</f>
        <v>Bug</v>
      </c>
      <c r="B578" t="str">
        <f>Jira_RawData!B578</f>
        <v>MEM-13446</v>
      </c>
      <c r="C578" t="str">
        <f>Jira_RawData!C578</f>
        <v>API : SubNumber : New record is created for Letter ballot - Ballot Item Admin frontend( internal app), when we provide non-existing Sub Number in the API body content.</v>
      </c>
      <c r="D578" t="str">
        <f>Jira_RawData!D578</f>
        <v>Siddhartha Mutyala</v>
      </c>
      <c r="E578" t="str">
        <f>Jira_RawData!E578</f>
        <v>Siddhartha Mutyala</v>
      </c>
      <c r="F578" t="str">
        <f>Jira_RawData!F578</f>
        <v>Closed</v>
      </c>
      <c r="G578" s="4">
        <f>Jira_RawData!K578</f>
        <v>44088.79583333333</v>
      </c>
      <c r="H578" s="4">
        <f>Jira_RawData!G578</f>
        <v>44300.477083333331</v>
      </c>
      <c r="I578" s="10" t="str">
        <f>IF(Jira_RawData!H578=0,"blank",Jira_RawData!H578)</f>
        <v>Moderate</v>
      </c>
      <c r="J578" t="str">
        <f>Jira_RawData!I578</f>
        <v>High</v>
      </c>
      <c r="K578" t="str">
        <f>Jira_RawData!M578</f>
        <v>QA</v>
      </c>
      <c r="L578" t="str">
        <f>IF(Jira_RawData!N578=0,"blank",Jira_RawData!N578)</f>
        <v>Application Code Issue</v>
      </c>
      <c r="M578" t="str">
        <f>IF(Jira_RawData!R578=0,"blank",Jira_RawData!R578)</f>
        <v>blank</v>
      </c>
      <c r="N578" t="str">
        <f>IF(ISNA(VLOOKUP(B578,Comments!B:E,2,FALSE)),"",VLOOKUP(B578,Comments!B:E,2,FALSE))</f>
        <v/>
      </c>
      <c r="O578" t="str">
        <f>IF(ISNA(VLOOKUP(B578,Comments!B:E,3,FALSE)),"",VLOOKUP(B578,Comments!B:E,3,FALSE))</f>
        <v/>
      </c>
      <c r="P578" t="str">
        <f t="shared" ca="1" si="17"/>
        <v>GT 62 days</v>
      </c>
      <c r="Q578" t="str">
        <f t="shared" si="18"/>
        <v>Membership</v>
      </c>
      <c r="R578" t="str">
        <f>IF(ISNA(VLOOKUP(B578,Comments!B:E,4,FALSE)),"",VLOOKUP(B578,Comments!B:E,4,FALSE))</f>
        <v/>
      </c>
    </row>
    <row r="579" spans="1:18" x14ac:dyDescent="0.25">
      <c r="A579" t="str">
        <f>Jira_RawData!A579</f>
        <v>Bug</v>
      </c>
      <c r="B579" t="str">
        <f>Jira_RawData!B579</f>
        <v>MEM-13422</v>
      </c>
      <c r="C579" t="str">
        <f>Jira_RawData!C579</f>
        <v>Internal App- Work Item Admin Tool Page- View Ballots Items- Page Loading issue</v>
      </c>
      <c r="D579" t="str">
        <f>Jira_RawData!D579</f>
        <v>vinay.datla</v>
      </c>
      <c r="E579" t="str">
        <f>Jira_RawData!E579</f>
        <v>vinay.datla</v>
      </c>
      <c r="F579" t="str">
        <f>Jira_RawData!F579</f>
        <v>Closed</v>
      </c>
      <c r="G579" s="4">
        <f>Jira_RawData!K579</f>
        <v>44088.600694444445</v>
      </c>
      <c r="H579" s="4">
        <f>Jira_RawData!G579</f>
        <v>44175.413194444445</v>
      </c>
      <c r="I579" s="10" t="str">
        <f>IF(Jira_RawData!H579=0,"blank",Jira_RawData!H579)</f>
        <v>Major</v>
      </c>
      <c r="J579" t="str">
        <f>Jira_RawData!I579</f>
        <v>High</v>
      </c>
      <c r="K579" t="str">
        <f>Jira_RawData!M579</f>
        <v>QA</v>
      </c>
      <c r="L579" t="str">
        <f>IF(Jira_RawData!N579=0,"blank",Jira_RawData!N579)</f>
        <v>Application Code Issue</v>
      </c>
      <c r="M579" t="str">
        <f>IF(Jira_RawData!R579=0,"blank",Jira_RawData!R579)</f>
        <v>blank</v>
      </c>
      <c r="N579" t="str">
        <f>IF(ISNA(VLOOKUP(B579,Comments!B:E,2,FALSE)),"",VLOOKUP(B579,Comments!B:E,2,FALSE))</f>
        <v/>
      </c>
      <c r="O579" t="str">
        <f>IF(ISNA(VLOOKUP(B579,Comments!B:E,3,FALSE)),"",VLOOKUP(B579,Comments!B:E,3,FALSE))</f>
        <v/>
      </c>
      <c r="P579" t="str">
        <f t="shared" ref="P579:P642" ca="1" si="19">IF(_xlfn.DAYS(TODAY(),G579)&lt;7,"00 days - 07 days",IF(_xlfn.DAYS(TODAY(),G579)&lt;14,"07 days - 13 days",IF(_xlfn.DAYS(TODAY(),G579)&lt;21,"14 days - 20 days",IF(_xlfn.DAYS(TODAY(),G579)&lt;28,"21 days - 27 days",IF(_xlfn.DAYS(TODAY(),G579)&lt;35,"28 days - 34 days",IF(_xlfn.DAYS(TODAY(),G579)&lt;42,"35 days - 41 days",IF(_xlfn.DAYS(TODAY(),G579)&lt;49,"42 days - 48 days",IF(_xlfn.DAYS(TODAY(),G579)&lt;56,"49 days - 55 days",IF(_xlfn.DAYS(TODAY(),G579)&lt;63,"56 days - 62 days","GT 62 days")))))))))</f>
        <v>GT 62 days</v>
      </c>
      <c r="Q579" t="str">
        <f t="shared" ref="Q579:Q642" si="20">IF(LEFT(B579,3)="MIG","Migration",IF(LEFT(B579,3)="MEM","Membership","Core"))</f>
        <v>Membership</v>
      </c>
      <c r="R579" t="str">
        <f>IF(ISNA(VLOOKUP(B579,Comments!B:E,4,FALSE)),"",VLOOKUP(B579,Comments!B:E,4,FALSE))</f>
        <v/>
      </c>
    </row>
    <row r="580" spans="1:18" x14ac:dyDescent="0.25">
      <c r="A580" t="str">
        <f>Jira_RawData!A580</f>
        <v>Bug</v>
      </c>
      <c r="B580" t="str">
        <f>Jira_RawData!B580</f>
        <v>MEM-13418</v>
      </c>
      <c r="C580" t="str">
        <f>Jira_RawData!C580</f>
        <v>Member App-My Work Item - Copyright/ permissions- Page is not redirecting to Url "https://qa.astm.org/media/pdf/Itpolicy.pdf"</v>
      </c>
      <c r="D580" t="str">
        <f>Jira_RawData!D580</f>
        <v>vinay.datla</v>
      </c>
      <c r="E580" t="str">
        <f>Jira_RawData!E580</f>
        <v>vinay.datla</v>
      </c>
      <c r="F580" t="str">
        <f>Jira_RawData!F580</f>
        <v>Closed</v>
      </c>
      <c r="G580" s="4">
        <f>Jira_RawData!K580</f>
        <v>44088.594444444447</v>
      </c>
      <c r="H580" s="4">
        <f>Jira_RawData!G580</f>
        <v>44175.409722222219</v>
      </c>
      <c r="I580" s="10" t="str">
        <f>IF(Jira_RawData!H580=0,"blank",Jira_RawData!H580)</f>
        <v>Moderate</v>
      </c>
      <c r="J580" t="str">
        <f>Jira_RawData!I580</f>
        <v>Medium</v>
      </c>
      <c r="K580" t="str">
        <f>Jira_RawData!M580</f>
        <v>QA</v>
      </c>
      <c r="L580" t="str">
        <f>IF(Jira_RawData!N580=0,"blank",Jira_RawData!N580)</f>
        <v>Application Code Issue</v>
      </c>
      <c r="M580" t="str">
        <f>IF(Jira_RawData!R580=0,"blank",Jira_RawData!R580)</f>
        <v>blank</v>
      </c>
      <c r="N580" t="str">
        <f>IF(ISNA(VLOOKUP(B580,Comments!B:E,2,FALSE)),"",VLOOKUP(B580,Comments!B:E,2,FALSE))</f>
        <v/>
      </c>
      <c r="O580" t="str">
        <f>IF(ISNA(VLOOKUP(B580,Comments!B:E,3,FALSE)),"",VLOOKUP(B580,Comments!B:E,3,FALSE))</f>
        <v/>
      </c>
      <c r="P580" t="str">
        <f t="shared" ca="1" si="19"/>
        <v>GT 62 days</v>
      </c>
      <c r="Q580" t="str">
        <f t="shared" si="20"/>
        <v>Membership</v>
      </c>
      <c r="R580" t="str">
        <f>IF(ISNA(VLOOKUP(B580,Comments!B:E,4,FALSE)),"",VLOOKUP(B580,Comments!B:E,4,FALSE))</f>
        <v/>
      </c>
    </row>
    <row r="581" spans="1:18" x14ac:dyDescent="0.25">
      <c r="A581" t="str">
        <f>Jira_RawData!A581</f>
        <v>Bug</v>
      </c>
      <c r="B581" t="str">
        <f>Jira_RawData!B581</f>
        <v>MEM-13417</v>
      </c>
      <c r="C581" t="str">
        <f>Jira_RawData!C581</f>
        <v>The system didn't display the account address in the aligned form in change of employment page</v>
      </c>
      <c r="D581" t="str">
        <f>Jira_RawData!D581</f>
        <v>soumya.akkimardi</v>
      </c>
      <c r="E581" t="str">
        <f>Jira_RawData!E581</f>
        <v>soumya.akkimardi</v>
      </c>
      <c r="F581" t="str">
        <f>Jira_RawData!F581</f>
        <v>Closed</v>
      </c>
      <c r="G581" s="4">
        <f>Jira_RawData!K581</f>
        <v>44088.568055555559</v>
      </c>
      <c r="H581" s="4">
        <f>Jira_RawData!G581</f>
        <v>44175.418749999997</v>
      </c>
      <c r="I581" s="10" t="str">
        <f>IF(Jira_RawData!H581=0,"blank",Jira_RawData!H581)</f>
        <v>Minor</v>
      </c>
      <c r="J581" t="str">
        <f>Jira_RawData!I581</f>
        <v>Low</v>
      </c>
      <c r="K581" t="str">
        <f>Jira_RawData!M581</f>
        <v>QA</v>
      </c>
      <c r="L581" t="str">
        <f>IF(Jira_RawData!N581=0,"blank",Jira_RawData!N581)</f>
        <v>Data Issue</v>
      </c>
      <c r="M581" t="str">
        <f>IF(Jira_RawData!R581=0,"blank",Jira_RawData!R581)</f>
        <v>blank</v>
      </c>
      <c r="N581" t="str">
        <f>IF(ISNA(VLOOKUP(B581,Comments!B:E,2,FALSE)),"",VLOOKUP(B581,Comments!B:E,2,FALSE))</f>
        <v/>
      </c>
      <c r="O581" t="str">
        <f>IF(ISNA(VLOOKUP(B581,Comments!B:E,3,FALSE)),"",VLOOKUP(B581,Comments!B:E,3,FALSE))</f>
        <v/>
      </c>
      <c r="P581" t="str">
        <f t="shared" ca="1" si="19"/>
        <v>GT 62 days</v>
      </c>
      <c r="Q581" t="str">
        <f t="shared" si="20"/>
        <v>Membership</v>
      </c>
      <c r="R581" t="str">
        <f>IF(ISNA(VLOOKUP(B581,Comments!B:E,4,FALSE)),"",VLOOKUP(B581,Comments!B:E,4,FALSE))</f>
        <v/>
      </c>
    </row>
    <row r="582" spans="1:18" x14ac:dyDescent="0.25">
      <c r="A582" t="str">
        <f>Jira_RawData!A582</f>
        <v>Bug</v>
      </c>
      <c r="B582" t="str">
        <f>Jira_RawData!B582</f>
        <v>MEM-13267</v>
      </c>
      <c r="C582" t="str">
        <f>Jira_RawData!C582</f>
        <v xml:space="preserve">[INVALID] - Member App- Work Item Registration- Data Page- What is the type of Standard? drop down only 7 values are displayed </v>
      </c>
      <c r="D582" t="str">
        <f>Jira_RawData!D582</f>
        <v>vinay.datla</v>
      </c>
      <c r="E582" t="str">
        <f>Jira_RawData!E582</f>
        <v>vinay.datla</v>
      </c>
      <c r="F582" t="str">
        <f>Jira_RawData!F582</f>
        <v>Closed</v>
      </c>
      <c r="G582" s="4">
        <f>Jira_RawData!K582</f>
        <v>44084.631249999999</v>
      </c>
      <c r="H582" s="4">
        <f>Jira_RawData!G582</f>
        <v>44175.413194444445</v>
      </c>
      <c r="I582" s="10" t="str">
        <f>IF(Jira_RawData!H582=0,"blank",Jira_RawData!H582)</f>
        <v>Moderate</v>
      </c>
      <c r="J582" t="str">
        <f>Jira_RawData!I582</f>
        <v>Medium</v>
      </c>
      <c r="K582" t="str">
        <f>Jira_RawData!M582</f>
        <v>QA</v>
      </c>
      <c r="L582" t="str">
        <f>IF(Jira_RawData!N582=0,"blank",Jira_RawData!N582)</f>
        <v>Unclear/Incorrect Requirements/Design</v>
      </c>
      <c r="M582" t="str">
        <f>IF(Jira_RawData!R582=0,"blank",Jira_RawData!R582)</f>
        <v>blank</v>
      </c>
      <c r="N582" t="str">
        <f>IF(ISNA(VLOOKUP(B582,Comments!B:E,2,FALSE)),"",VLOOKUP(B582,Comments!B:E,2,FALSE))</f>
        <v/>
      </c>
      <c r="O582" t="str">
        <f>IF(ISNA(VLOOKUP(B582,Comments!B:E,3,FALSE)),"",VLOOKUP(B582,Comments!B:E,3,FALSE))</f>
        <v/>
      </c>
      <c r="P582" t="str">
        <f t="shared" ca="1" si="19"/>
        <v>GT 62 days</v>
      </c>
      <c r="Q582" t="str">
        <f t="shared" si="20"/>
        <v>Membership</v>
      </c>
      <c r="R582" t="str">
        <f>IF(ISNA(VLOOKUP(B582,Comments!B:E,4,FALSE)),"",VLOOKUP(B582,Comments!B:E,4,FALSE))</f>
        <v/>
      </c>
    </row>
    <row r="583" spans="1:18" x14ac:dyDescent="0.25">
      <c r="A583" t="str">
        <f>Jira_RawData!A583</f>
        <v>Bug</v>
      </c>
      <c r="B583" t="str">
        <f>Jira_RawData!B583</f>
        <v>MEM-13261</v>
      </c>
      <c r="C583" t="str">
        <f>Jira_RawData!C583</f>
        <v>Accessibility Testing: User unable to expand submenu in header section for all pages in membership application.</v>
      </c>
      <c r="D583" t="str">
        <f>Jira_RawData!D583</f>
        <v>vinay.datla</v>
      </c>
      <c r="E583" t="str">
        <f>Jira_RawData!E583</f>
        <v>vinay.datla</v>
      </c>
      <c r="F583" t="str">
        <f>Jira_RawData!F583</f>
        <v>Closed</v>
      </c>
      <c r="G583" s="4">
        <f>Jira_RawData!K583</f>
        <v>44084.558333333334</v>
      </c>
      <c r="H583" s="4">
        <f>Jira_RawData!G583</f>
        <v>44244.740277777775</v>
      </c>
      <c r="I583" s="10" t="str">
        <f>IF(Jira_RawData!H583=0,"blank",Jira_RawData!H583)</f>
        <v>Moderate</v>
      </c>
      <c r="J583" t="str">
        <f>Jira_RawData!I583</f>
        <v>Medium</v>
      </c>
      <c r="K583" t="str">
        <f>Jira_RawData!M583</f>
        <v>QA</v>
      </c>
      <c r="L583" t="str">
        <f>IF(Jira_RawData!N583=0,"blank",Jira_RawData!N583)</f>
        <v>Unclear/Incorrect Requirements/Design</v>
      </c>
      <c r="M583" t="str">
        <f>IF(Jira_RawData!R583=0,"blank",Jira_RawData!R583)</f>
        <v>incorrect input</v>
      </c>
      <c r="N583" t="str">
        <f>IF(ISNA(VLOOKUP(B583,Comments!B:E,2,FALSE)),"",VLOOKUP(B583,Comments!B:E,2,FALSE))</f>
        <v/>
      </c>
      <c r="O583" t="str">
        <f>IF(ISNA(VLOOKUP(B583,Comments!B:E,3,FALSE)),"",VLOOKUP(B583,Comments!B:E,3,FALSE))</f>
        <v/>
      </c>
      <c r="P583" t="str">
        <f t="shared" ca="1" si="19"/>
        <v>GT 62 days</v>
      </c>
      <c r="Q583" t="str">
        <f t="shared" si="20"/>
        <v>Membership</v>
      </c>
      <c r="R583" t="str">
        <f>IF(ISNA(VLOOKUP(B583,Comments!B:E,4,FALSE)),"",VLOOKUP(B583,Comments!B:E,4,FALSE))</f>
        <v/>
      </c>
    </row>
    <row r="584" spans="1:18" x14ac:dyDescent="0.25">
      <c r="A584" t="str">
        <f>Jira_RawData!A584</f>
        <v>Bug</v>
      </c>
      <c r="B584" t="str">
        <f>Jira_RawData!B584</f>
        <v>MEM-13260</v>
      </c>
      <c r="C584" t="str">
        <f>Jira_RawData!C584</f>
        <v>Accessibility Testing: Exact focus is not observed for the radio buttons in manage committees and reinstatmenbership page.</v>
      </c>
      <c r="D584" t="str">
        <f>Jira_RawData!D584</f>
        <v>Prabhakar Mishra</v>
      </c>
      <c r="E584" t="str">
        <f>Jira_RawData!E584</f>
        <v>vinay.datla</v>
      </c>
      <c r="F584" t="str">
        <f>Jira_RawData!F584</f>
        <v>Closed</v>
      </c>
      <c r="G584" s="4">
        <f>Jira_RawData!K584</f>
        <v>44084.540972222225</v>
      </c>
      <c r="H584" s="4">
        <f>Jira_RawData!G584</f>
        <v>44335.876388888886</v>
      </c>
      <c r="I584" s="10" t="str">
        <f>IF(Jira_RawData!H584=0,"blank",Jira_RawData!H584)</f>
        <v>Minor</v>
      </c>
      <c r="J584" t="str">
        <f>Jira_RawData!I584</f>
        <v>Low</v>
      </c>
      <c r="K584">
        <f>Jira_RawData!M584</f>
        <v>0</v>
      </c>
      <c r="L584" t="str">
        <f>IF(Jira_RawData!N584=0,"blank",Jira_RawData!N584)</f>
        <v>Unclear/Incorrect Requirements/Design</v>
      </c>
      <c r="M584" t="str">
        <f>IF(Jira_RawData!R584=0,"blank",Jira_RawData!R584)</f>
        <v>blank</v>
      </c>
      <c r="N584" t="str">
        <f>IF(ISNA(VLOOKUP(B584,Comments!B:E,2,FALSE)),"",VLOOKUP(B584,Comments!B:E,2,FALSE))</f>
        <v/>
      </c>
      <c r="O584" t="str">
        <f>IF(ISNA(VLOOKUP(B584,Comments!B:E,3,FALSE)),"",VLOOKUP(B584,Comments!B:E,3,FALSE))</f>
        <v/>
      </c>
      <c r="P584" t="str">
        <f t="shared" ca="1" si="19"/>
        <v>GT 62 days</v>
      </c>
      <c r="Q584" t="str">
        <f t="shared" si="20"/>
        <v>Membership</v>
      </c>
      <c r="R584" t="str">
        <f>IF(ISNA(VLOOKUP(B584,Comments!B:E,4,FALSE)),"",VLOOKUP(B584,Comments!B:E,4,FALSE))</f>
        <v/>
      </c>
    </row>
    <row r="585" spans="1:18" x14ac:dyDescent="0.25">
      <c r="A585" t="str">
        <f>Jira_RawData!A585</f>
        <v>Bug</v>
      </c>
      <c r="B585" t="str">
        <f>Jira_RawData!B585</f>
        <v>MEM-13258</v>
      </c>
      <c r="C585" t="str">
        <f>Jira_RawData!C585</f>
        <v>Member App-Minutes &amp; Agendas- In Information Text "Chairman" is displayed instead of "Chair"</v>
      </c>
      <c r="D585" t="str">
        <f>Jira_RawData!D585</f>
        <v>vinay.datla</v>
      </c>
      <c r="E585" t="str">
        <f>Jira_RawData!E585</f>
        <v>vinay.datla</v>
      </c>
      <c r="F585" t="str">
        <f>Jira_RawData!F585</f>
        <v>Closed</v>
      </c>
      <c r="G585" s="4">
        <f>Jira_RawData!K585</f>
        <v>44084.491666666669</v>
      </c>
      <c r="H585" s="4">
        <f>Jira_RawData!G585</f>
        <v>44175.413194444445</v>
      </c>
      <c r="I585" s="10" t="str">
        <f>IF(Jira_RawData!H585=0,"blank",Jira_RawData!H585)</f>
        <v>Minor</v>
      </c>
      <c r="J585" t="str">
        <f>Jira_RawData!I585</f>
        <v>Low</v>
      </c>
      <c r="K585" t="str">
        <f>Jira_RawData!M585</f>
        <v>QA</v>
      </c>
      <c r="L585" t="str">
        <f>IF(Jira_RawData!N585=0,"blank",Jira_RawData!N585)</f>
        <v>Application Code Issue</v>
      </c>
      <c r="M585" t="str">
        <f>IF(Jira_RawData!R585=0,"blank",Jira_RawData!R585)</f>
        <v>blank</v>
      </c>
      <c r="N585" t="str">
        <f>IF(ISNA(VLOOKUP(B585,Comments!B:E,2,FALSE)),"",VLOOKUP(B585,Comments!B:E,2,FALSE))</f>
        <v/>
      </c>
      <c r="O585" t="str">
        <f>IF(ISNA(VLOOKUP(B585,Comments!B:E,3,FALSE)),"",VLOOKUP(B585,Comments!B:E,3,FALSE))</f>
        <v/>
      </c>
      <c r="P585" t="str">
        <f t="shared" ca="1" si="19"/>
        <v>GT 62 days</v>
      </c>
      <c r="Q585" t="str">
        <f t="shared" si="20"/>
        <v>Membership</v>
      </c>
      <c r="R585" t="str">
        <f>IF(ISNA(VLOOKUP(B585,Comments!B:E,4,FALSE)),"",VLOOKUP(B585,Comments!B:E,4,FALSE))</f>
        <v/>
      </c>
    </row>
    <row r="586" spans="1:18" x14ac:dyDescent="0.25">
      <c r="A586" t="str">
        <f>Jira_RawData!A586</f>
        <v>Bug</v>
      </c>
      <c r="B586" t="str">
        <f>Jira_RawData!B586</f>
        <v>MEM-13242</v>
      </c>
      <c r="C586" t="str">
        <f>Jira_RawData!C586</f>
        <v>Accessibility Testing: User cant able to access buttons from keyboard in manage committee page and reinstate membership.</v>
      </c>
      <c r="D586" t="str">
        <f>Jira_RawData!D586</f>
        <v>vinay.datla</v>
      </c>
      <c r="E586" t="str">
        <f>Jira_RawData!E586</f>
        <v>vinay.datla</v>
      </c>
      <c r="F586" t="str">
        <f>Jira_RawData!F586</f>
        <v>Closed</v>
      </c>
      <c r="G586" s="4">
        <f>Jira_RawData!K586</f>
        <v>44083.785416666666</v>
      </c>
      <c r="H586" s="4">
        <f>Jira_RawData!G586</f>
        <v>44230.703472222223</v>
      </c>
      <c r="I586" s="10" t="str">
        <f>IF(Jira_RawData!H586=0,"blank",Jira_RawData!H586)</f>
        <v>Moderate</v>
      </c>
      <c r="J586" t="str">
        <f>Jira_RawData!I586</f>
        <v>Medium</v>
      </c>
      <c r="K586" t="str">
        <f>Jira_RawData!M586</f>
        <v>QA</v>
      </c>
      <c r="L586" t="str">
        <f>IF(Jira_RawData!N586=0,"blank",Jira_RawData!N586)</f>
        <v>Unclear/Incorrect Requirements/Design</v>
      </c>
      <c r="M586" t="str">
        <f>IF(Jira_RawData!R586=0,"blank",Jira_RawData!R586)</f>
        <v>earlier buttons displayed on mouse hover but not every time buttons will be displayed and hence handled appropriately.</v>
      </c>
      <c r="N586" t="str">
        <f>IF(ISNA(VLOOKUP(B586,Comments!B:E,2,FALSE)),"",VLOOKUP(B586,Comments!B:E,2,FALSE))</f>
        <v/>
      </c>
      <c r="O586" t="str">
        <f>IF(ISNA(VLOOKUP(B586,Comments!B:E,3,FALSE)),"",VLOOKUP(B586,Comments!B:E,3,FALSE))</f>
        <v/>
      </c>
      <c r="P586" t="str">
        <f t="shared" ca="1" si="19"/>
        <v>GT 62 days</v>
      </c>
      <c r="Q586" t="str">
        <f t="shared" si="20"/>
        <v>Membership</v>
      </c>
      <c r="R586" t="str">
        <f>IF(ISNA(VLOOKUP(B586,Comments!B:E,4,FALSE)),"",VLOOKUP(B586,Comments!B:E,4,FALSE))</f>
        <v/>
      </c>
    </row>
    <row r="587" spans="1:18" x14ac:dyDescent="0.25">
      <c r="A587" t="str">
        <f>Jira_RawData!A587</f>
        <v>Bug</v>
      </c>
      <c r="B587" t="str">
        <f>Jira_RawData!B587</f>
        <v>MEM-13238</v>
      </c>
      <c r="C587" t="str">
        <f>Jira_RawData!C587</f>
        <v>Accessibility Testing: Arrow keys are verbalized as only clickable in add member page while creating collaboration area.</v>
      </c>
      <c r="D587" t="str">
        <f>Jira_RawData!D587</f>
        <v>vinay.datla</v>
      </c>
      <c r="E587" t="str">
        <f>Jira_RawData!E587</f>
        <v>vinay.datla</v>
      </c>
      <c r="F587" t="str">
        <f>Jira_RawData!F587</f>
        <v>Closed</v>
      </c>
      <c r="G587" s="4">
        <f>Jira_RawData!K587</f>
        <v>44083.76458333333</v>
      </c>
      <c r="H587" s="4">
        <f>Jira_RawData!G587</f>
        <v>44161.48333333333</v>
      </c>
      <c r="I587" s="10" t="str">
        <f>IF(Jira_RawData!H587=0,"blank",Jira_RawData!H587)</f>
        <v>Moderate</v>
      </c>
      <c r="J587" t="str">
        <f>Jira_RawData!I587</f>
        <v>Medium</v>
      </c>
      <c r="K587" t="str">
        <f>Jira_RawData!M587</f>
        <v>QA</v>
      </c>
      <c r="L587" t="str">
        <f>IF(Jira_RawData!N587=0,"blank",Jira_RawData!N587)</f>
        <v>Application Code Issue</v>
      </c>
      <c r="M587" t="str">
        <f>IF(Jira_RawData!R587=0,"blank",Jira_RawData!R587)</f>
        <v>blank</v>
      </c>
      <c r="N587" t="str">
        <f>IF(ISNA(VLOOKUP(B587,Comments!B:E,2,FALSE)),"",VLOOKUP(B587,Comments!B:E,2,FALSE))</f>
        <v/>
      </c>
      <c r="O587" t="str">
        <f>IF(ISNA(VLOOKUP(B587,Comments!B:E,3,FALSE)),"",VLOOKUP(B587,Comments!B:E,3,FALSE))</f>
        <v/>
      </c>
      <c r="P587" t="str">
        <f t="shared" ca="1" si="19"/>
        <v>GT 62 days</v>
      </c>
      <c r="Q587" t="str">
        <f t="shared" si="20"/>
        <v>Membership</v>
      </c>
      <c r="R587" t="str">
        <f>IF(ISNA(VLOOKUP(B587,Comments!B:E,4,FALSE)),"",VLOOKUP(B587,Comments!B:E,4,FALSE))</f>
        <v/>
      </c>
    </row>
    <row r="588" spans="1:18" x14ac:dyDescent="0.25">
      <c r="A588" t="str">
        <f>Jira_RawData!A588</f>
        <v>Bug</v>
      </c>
      <c r="B588" t="str">
        <f>Jira_RawData!B588</f>
        <v>MEM-13222</v>
      </c>
      <c r="C588" t="str">
        <f>Jira_RawData!C588</f>
        <v>Member App- "Application Error, please contact support." when click on sign in</v>
      </c>
      <c r="D588" t="str">
        <f>Jira_RawData!D588</f>
        <v>vinay.datla</v>
      </c>
      <c r="E588" t="str">
        <f>Jira_RawData!E588</f>
        <v>vinay.datla</v>
      </c>
      <c r="F588" t="str">
        <f>Jira_RawData!F588</f>
        <v>Closed</v>
      </c>
      <c r="G588" s="4">
        <f>Jira_RawData!K588</f>
        <v>44083.669444444444</v>
      </c>
      <c r="H588" s="4">
        <f>Jira_RawData!G588</f>
        <v>44175.410416666666</v>
      </c>
      <c r="I588" s="10" t="str">
        <f>IF(Jira_RawData!H588=0,"blank",Jira_RawData!H588)</f>
        <v>Showstopper</v>
      </c>
      <c r="J588" t="str">
        <f>Jira_RawData!I588</f>
        <v>Critical</v>
      </c>
      <c r="K588" t="str">
        <f>Jira_RawData!M588</f>
        <v>QA</v>
      </c>
      <c r="L588" t="str">
        <f>IF(Jira_RawData!N588=0,"blank",Jira_RawData!N588)</f>
        <v>Application Code Issue</v>
      </c>
      <c r="M588" t="str">
        <f>IF(Jira_RawData!R588=0,"blank",Jira_RawData!R588)</f>
        <v>blank</v>
      </c>
      <c r="N588" t="str">
        <f>IF(ISNA(VLOOKUP(B588,Comments!B:E,2,FALSE)),"",VLOOKUP(B588,Comments!B:E,2,FALSE))</f>
        <v/>
      </c>
      <c r="O588" t="str">
        <f>IF(ISNA(VLOOKUP(B588,Comments!B:E,3,FALSE)),"",VLOOKUP(B588,Comments!B:E,3,FALSE))</f>
        <v/>
      </c>
      <c r="P588" t="str">
        <f t="shared" ca="1" si="19"/>
        <v>GT 62 days</v>
      </c>
      <c r="Q588" t="str">
        <f t="shared" si="20"/>
        <v>Membership</v>
      </c>
      <c r="R588" t="str">
        <f>IF(ISNA(VLOOKUP(B588,Comments!B:E,4,FALSE)),"",VLOOKUP(B588,Comments!B:E,4,FALSE))</f>
        <v/>
      </c>
    </row>
    <row r="589" spans="1:18" x14ac:dyDescent="0.25">
      <c r="A589" t="str">
        <f>Jira_RawData!A589</f>
        <v>Bug</v>
      </c>
      <c r="B589" t="str">
        <f>Jira_RawData!B589</f>
        <v>MEM-13208</v>
      </c>
      <c r="C589" t="str">
        <f>Jira_RawData!C589</f>
        <v>Accessibility Testing: Some form elements do not have labels in manage committe and new work item collaboration area pages</v>
      </c>
      <c r="D589" t="str">
        <f>Jira_RawData!D589</f>
        <v>vinay.datla</v>
      </c>
      <c r="E589" t="str">
        <f>Jira_RawData!E589</f>
        <v>vinay.datla</v>
      </c>
      <c r="F589" t="str">
        <f>Jira_RawData!F589</f>
        <v>Closed</v>
      </c>
      <c r="G589" s="4">
        <f>Jira_RawData!K589</f>
        <v>44082.831944444442</v>
      </c>
      <c r="H589" s="4">
        <f>Jira_RawData!G589</f>
        <v>44287.731249999997</v>
      </c>
      <c r="I589" s="10" t="str">
        <f>IF(Jira_RawData!H589=0,"blank",Jira_RawData!H589)</f>
        <v>Moderate</v>
      </c>
      <c r="J589" t="str">
        <f>Jira_RawData!I589</f>
        <v>Medium</v>
      </c>
      <c r="K589" t="str">
        <f>Jira_RawData!M589</f>
        <v>QA</v>
      </c>
      <c r="L589" t="str">
        <f>IF(Jira_RawData!N589=0,"blank",Jira_RawData!N589)</f>
        <v>Application Code Issue</v>
      </c>
      <c r="M589" t="str">
        <f>IF(Jira_RawData!R589=0,"blank",Jira_RawData!R589)</f>
        <v>ID was missing for this form control</v>
      </c>
      <c r="N589" t="str">
        <f>IF(ISNA(VLOOKUP(B589,Comments!B:E,2,FALSE)),"",VLOOKUP(B589,Comments!B:E,2,FALSE))</f>
        <v>NFR - Accessibility</v>
      </c>
      <c r="O589" t="str">
        <f>IF(ISNA(VLOOKUP(B589,Comments!B:E,3,FALSE)),"",VLOOKUP(B589,Comments!B:E,3,FALSE))</f>
        <v>NFR</v>
      </c>
      <c r="P589" t="str">
        <f t="shared" ca="1" si="19"/>
        <v>GT 62 days</v>
      </c>
      <c r="Q589" t="str">
        <f t="shared" si="20"/>
        <v>Membership</v>
      </c>
      <c r="R589">
        <f>IF(ISNA(VLOOKUP(B589,Comments!B:E,4,FALSE)),"",VLOOKUP(B589,Comments!B:E,4,FALSE))</f>
        <v>0</v>
      </c>
    </row>
    <row r="590" spans="1:18" x14ac:dyDescent="0.25">
      <c r="A590" t="str">
        <f>Jira_RawData!A590</f>
        <v>Bug</v>
      </c>
      <c r="B590" t="str">
        <f>Jira_RawData!B590</f>
        <v>MEM-13207</v>
      </c>
      <c r="C590" t="str">
        <f>Jira_RawData!C590</f>
        <v>Accessibility Testing: Blank element is verbalized with some text in sign in page for membership application</v>
      </c>
      <c r="D590" t="str">
        <f>Jira_RawData!D590</f>
        <v>vinay.datla</v>
      </c>
      <c r="E590" t="str">
        <f>Jira_RawData!E590</f>
        <v>vinay.datla</v>
      </c>
      <c r="F590" t="str">
        <f>Jira_RawData!F590</f>
        <v>Closed</v>
      </c>
      <c r="G590" s="4">
        <f>Jira_RawData!K590</f>
        <v>44082.811111111114</v>
      </c>
      <c r="H590" s="4">
        <f>Jira_RawData!G590</f>
        <v>44249.731249999997</v>
      </c>
      <c r="I590" s="10" t="str">
        <f>IF(Jira_RawData!H590=0,"blank",Jira_RawData!H590)</f>
        <v>Moderate</v>
      </c>
      <c r="J590" t="str">
        <f>Jira_RawData!I590</f>
        <v>Medium</v>
      </c>
      <c r="K590" t="str">
        <f>Jira_RawData!M590</f>
        <v>QA</v>
      </c>
      <c r="L590" t="str">
        <f>IF(Jira_RawData!N590=0,"blank",Jira_RawData!N590)</f>
        <v>Browser Issue</v>
      </c>
      <c r="M590" t="str">
        <f>IF(Jira_RawData!R590=0,"blank",Jira_RawData!R590)</f>
        <v>hidden text read by screen reader</v>
      </c>
      <c r="N590" t="str">
        <f>IF(ISNA(VLOOKUP(B590,Comments!B:E,2,FALSE)),"",VLOOKUP(B590,Comments!B:E,2,FALSE))</f>
        <v/>
      </c>
      <c r="O590" t="str">
        <f>IF(ISNA(VLOOKUP(B590,Comments!B:E,3,FALSE)),"",VLOOKUP(B590,Comments!B:E,3,FALSE))</f>
        <v/>
      </c>
      <c r="P590" t="str">
        <f t="shared" ca="1" si="19"/>
        <v>GT 62 days</v>
      </c>
      <c r="Q590" t="str">
        <f t="shared" si="20"/>
        <v>Membership</v>
      </c>
      <c r="R590" t="str">
        <f>IF(ISNA(VLOOKUP(B590,Comments!B:E,4,FALSE)),"",VLOOKUP(B590,Comments!B:E,4,FALSE))</f>
        <v/>
      </c>
    </row>
    <row r="591" spans="1:18" x14ac:dyDescent="0.25">
      <c r="A591" t="str">
        <f>Jira_RawData!A591</f>
        <v>Bug</v>
      </c>
      <c r="B591" t="str">
        <f>Jira_RawData!B591</f>
        <v>MEM-13206</v>
      </c>
      <c r="C591" t="str">
        <f>Jira_RawData!C591</f>
        <v>Accessibility Testing: Color contrast ratio fails for few links in renewal membership related pages.</v>
      </c>
      <c r="D591" t="str">
        <f>Jira_RawData!D591</f>
        <v>vinay.datla</v>
      </c>
      <c r="E591" t="str">
        <f>Jira_RawData!E591</f>
        <v>vinay.datla</v>
      </c>
      <c r="F591" t="str">
        <f>Jira_RawData!F591</f>
        <v>Closed</v>
      </c>
      <c r="G591" s="4">
        <f>Jira_RawData!K591</f>
        <v>44082.803472222222</v>
      </c>
      <c r="H591" s="4">
        <f>Jira_RawData!G591</f>
        <v>44216.913888888892</v>
      </c>
      <c r="I591" s="10" t="str">
        <f>IF(Jira_RawData!H591=0,"blank",Jira_RawData!H591)</f>
        <v>Minor</v>
      </c>
      <c r="J591" t="str">
        <f>Jira_RawData!I591</f>
        <v>Low</v>
      </c>
      <c r="K591" t="str">
        <f>Jira_RawData!M591</f>
        <v>QA</v>
      </c>
      <c r="L591" t="str">
        <f>IF(Jira_RawData!N591=0,"blank",Jira_RawData!N591)</f>
        <v>Application Code Issue</v>
      </c>
      <c r="M591" t="str">
        <f>IF(Jira_RawData!R591=0,"blank",Jira_RawData!R591)</f>
        <v>HTML Color set done</v>
      </c>
      <c r="N591" t="str">
        <f>IF(ISNA(VLOOKUP(B591,Comments!B:E,2,FALSE)),"",VLOOKUP(B591,Comments!B:E,2,FALSE))</f>
        <v/>
      </c>
      <c r="O591" t="str">
        <f>IF(ISNA(VLOOKUP(B591,Comments!B:E,3,FALSE)),"",VLOOKUP(B591,Comments!B:E,3,FALSE))</f>
        <v/>
      </c>
      <c r="P591" t="str">
        <f t="shared" ca="1" si="19"/>
        <v>GT 62 days</v>
      </c>
      <c r="Q591" t="str">
        <f t="shared" si="20"/>
        <v>Membership</v>
      </c>
      <c r="R591" t="str">
        <f>IF(ISNA(VLOOKUP(B591,Comments!B:E,4,FALSE)),"",VLOOKUP(B591,Comments!B:E,4,FALSE))</f>
        <v/>
      </c>
    </row>
    <row r="592" spans="1:18" x14ac:dyDescent="0.25">
      <c r="A592" t="str">
        <f>Jira_RawData!A592</f>
        <v>Bug</v>
      </c>
      <c r="B592" t="str">
        <f>Jira_RawData!B592</f>
        <v>MEM-13205</v>
      </c>
      <c r="C592" t="str">
        <f>Jira_RawData!C592</f>
        <v>Reinstate - Member who's account status is historical for more than 3 years are redirected to less than 3-year form page while reinstating</v>
      </c>
      <c r="D592" t="str">
        <f>Jira_RawData!D592</f>
        <v>soumya.akkimardi</v>
      </c>
      <c r="E592" t="str">
        <f>Jira_RawData!E592</f>
        <v>soumya.akkimardi</v>
      </c>
      <c r="F592" t="str">
        <f>Jira_RawData!F592</f>
        <v>Closed</v>
      </c>
      <c r="G592" s="4">
        <f>Jira_RawData!K592</f>
        <v>44082.729861111111</v>
      </c>
      <c r="H592" s="4">
        <f>Jira_RawData!G592</f>
        <v>44175.418749999997</v>
      </c>
      <c r="I592" s="10" t="str">
        <f>IF(Jira_RawData!H592=0,"blank",Jira_RawData!H592)</f>
        <v>Major</v>
      </c>
      <c r="J592" t="str">
        <f>Jira_RawData!I592</f>
        <v>High</v>
      </c>
      <c r="K592" t="str">
        <f>Jira_RawData!M592</f>
        <v>QA</v>
      </c>
      <c r="L592" t="str">
        <f>IF(Jira_RawData!N592=0,"blank",Jira_RawData!N592)</f>
        <v>Application Code Issue</v>
      </c>
      <c r="M592" t="str">
        <f>IF(Jira_RawData!R592=0,"blank",Jira_RawData!R592)</f>
        <v>blank</v>
      </c>
      <c r="N592" t="str">
        <f>IF(ISNA(VLOOKUP(B592,Comments!B:E,2,FALSE)),"",VLOOKUP(B592,Comments!B:E,2,FALSE))</f>
        <v/>
      </c>
      <c r="O592" t="str">
        <f>IF(ISNA(VLOOKUP(B592,Comments!B:E,3,FALSE)),"",VLOOKUP(B592,Comments!B:E,3,FALSE))</f>
        <v/>
      </c>
      <c r="P592" t="str">
        <f t="shared" ca="1" si="19"/>
        <v>GT 62 days</v>
      </c>
      <c r="Q592" t="str">
        <f t="shared" si="20"/>
        <v>Membership</v>
      </c>
      <c r="R592" t="str">
        <f>IF(ISNA(VLOOKUP(B592,Comments!B:E,4,FALSE)),"",VLOOKUP(B592,Comments!B:E,4,FALSE))</f>
        <v/>
      </c>
    </row>
    <row r="593" spans="1:18" x14ac:dyDescent="0.25">
      <c r="A593" t="str">
        <f>Jira_RawData!A593</f>
        <v>Bug</v>
      </c>
      <c r="B593" t="str">
        <f>Jira_RawData!B593</f>
        <v>MEM-13183</v>
      </c>
      <c r="C593" t="str">
        <f>Jira_RawData!C593</f>
        <v>Unable to navigate to cart/checkout page</v>
      </c>
      <c r="D593" t="str">
        <f>Jira_RawData!D593</f>
        <v>soumya.akkimardi</v>
      </c>
      <c r="E593" t="str">
        <f>Jira_RawData!E593</f>
        <v>soumya.akkimardi</v>
      </c>
      <c r="F593" t="str">
        <f>Jira_RawData!F593</f>
        <v>Closed</v>
      </c>
      <c r="G593" s="4">
        <f>Jira_RawData!K593</f>
        <v>44082.65</v>
      </c>
      <c r="H593" s="4">
        <f>Jira_RawData!G593</f>
        <v>44267.603472222225</v>
      </c>
      <c r="I593" s="10" t="str">
        <f>IF(Jira_RawData!H593=0,"blank",Jira_RawData!H593)</f>
        <v>Major</v>
      </c>
      <c r="J593" t="str">
        <f>Jira_RawData!I593</f>
        <v>High</v>
      </c>
      <c r="K593" t="str">
        <f>Jira_RawData!M593</f>
        <v>QA</v>
      </c>
      <c r="L593" t="str">
        <f>IF(Jira_RawData!N593=0,"blank",Jira_RawData!N593)</f>
        <v>Unclear/Incorrect Requirements/Design</v>
      </c>
      <c r="M593" t="str">
        <f>IF(Jira_RawData!R593=0,"blank",Jira_RawData!R593)</f>
        <v>Other Application Dependencies Issues -[Depends on Public Team]</v>
      </c>
      <c r="N593" t="str">
        <f>IF(ISNA(VLOOKUP(B593,Comments!B:E,2,FALSE)),"",VLOOKUP(B593,Comments!B:E,2,FALSE))</f>
        <v/>
      </c>
      <c r="O593" t="str">
        <f>IF(ISNA(VLOOKUP(B593,Comments!B:E,3,FALSE)),"",VLOOKUP(B593,Comments!B:E,3,FALSE))</f>
        <v/>
      </c>
      <c r="P593" t="str">
        <f t="shared" ca="1" si="19"/>
        <v>GT 62 days</v>
      </c>
      <c r="Q593" t="str">
        <f t="shared" si="20"/>
        <v>Membership</v>
      </c>
      <c r="R593" t="str">
        <f>IF(ISNA(VLOOKUP(B593,Comments!B:E,4,FALSE)),"",VLOOKUP(B593,Comments!B:E,4,FALSE))</f>
        <v/>
      </c>
    </row>
    <row r="594" spans="1:18" x14ac:dyDescent="0.25">
      <c r="A594" t="str">
        <f>Jira_RawData!A594</f>
        <v>Bug</v>
      </c>
      <c r="B594" t="str">
        <f>Jira_RawData!B594</f>
        <v>MEM-13002</v>
      </c>
      <c r="C594" t="str">
        <f>Jira_RawData!C594</f>
        <v>Work Item Admin- Collaboration Area status is not getting updated from Yes to No when unselect the check box in the restore confirmation pop up</v>
      </c>
      <c r="D594" t="str">
        <f>Jira_RawData!D594</f>
        <v>vinay.datla</v>
      </c>
      <c r="E594" t="str">
        <f>Jira_RawData!E594</f>
        <v>vinay.datla</v>
      </c>
      <c r="F594" t="str">
        <f>Jira_RawData!F594</f>
        <v>Closed</v>
      </c>
      <c r="G594" s="4">
        <f>Jira_RawData!K594</f>
        <v>44076.880555555559</v>
      </c>
      <c r="H594" s="4">
        <f>Jira_RawData!G594</f>
        <v>44175.413194444445</v>
      </c>
      <c r="I594" s="10" t="str">
        <f>IF(Jira_RawData!H594=0,"blank",Jira_RawData!H594)</f>
        <v>Moderate</v>
      </c>
      <c r="J594" t="str">
        <f>Jira_RawData!I594</f>
        <v>Medium</v>
      </c>
      <c r="K594" t="str">
        <f>Jira_RawData!M594</f>
        <v>QA</v>
      </c>
      <c r="L594" t="str">
        <f>IF(Jira_RawData!N594=0,"blank",Jira_RawData!N594)</f>
        <v>Application Code Issue</v>
      </c>
      <c r="M594" t="str">
        <f>IF(Jira_RawData!R594=0,"blank",Jira_RawData!R594)</f>
        <v>blank</v>
      </c>
      <c r="N594" t="str">
        <f>IF(ISNA(VLOOKUP(B594,Comments!B:E,2,FALSE)),"",VLOOKUP(B594,Comments!B:E,2,FALSE))</f>
        <v/>
      </c>
      <c r="O594" t="str">
        <f>IF(ISNA(VLOOKUP(B594,Comments!B:E,3,FALSE)),"",VLOOKUP(B594,Comments!B:E,3,FALSE))</f>
        <v/>
      </c>
      <c r="P594" t="str">
        <f t="shared" ca="1" si="19"/>
        <v>GT 62 days</v>
      </c>
      <c r="Q594" t="str">
        <f t="shared" si="20"/>
        <v>Membership</v>
      </c>
      <c r="R594" t="str">
        <f>IF(ISNA(VLOOKUP(B594,Comments!B:E,4,FALSE)),"",VLOOKUP(B594,Comments!B:E,4,FALSE))</f>
        <v/>
      </c>
    </row>
    <row r="595" spans="1:18" x14ac:dyDescent="0.25">
      <c r="A595" t="str">
        <f>Jira_RawData!A595</f>
        <v>Bug</v>
      </c>
      <c r="B595" t="str">
        <f>Jira_RawData!B595</f>
        <v>MEM-12909</v>
      </c>
      <c r="C595" t="str">
        <f>Jira_RawData!C595</f>
        <v xml:space="preserve">System displayed 'Member Benefit' section for temporary member </v>
      </c>
      <c r="D595" t="str">
        <f>Jira_RawData!D595</f>
        <v>soumya.akkimardi</v>
      </c>
      <c r="E595" t="str">
        <f>Jira_RawData!E595</f>
        <v>soumya.akkimardi</v>
      </c>
      <c r="F595" t="str">
        <f>Jira_RawData!F595</f>
        <v>Closed</v>
      </c>
      <c r="G595" s="4">
        <f>Jira_RawData!K595</f>
        <v>44075.95208333333</v>
      </c>
      <c r="H595" s="4">
        <f>Jira_RawData!G595</f>
        <v>44175.418749999997</v>
      </c>
      <c r="I595" s="10" t="str">
        <f>IF(Jira_RawData!H595=0,"blank",Jira_RawData!H595)</f>
        <v>Moderate</v>
      </c>
      <c r="J595" t="str">
        <f>Jira_RawData!I595</f>
        <v>Medium</v>
      </c>
      <c r="K595" t="str">
        <f>Jira_RawData!M595</f>
        <v>QA</v>
      </c>
      <c r="L595" t="str">
        <f>IF(Jira_RawData!N595=0,"blank",Jira_RawData!N595)</f>
        <v>Unclear/Incorrect Requirements/Design</v>
      </c>
      <c r="M595" t="str">
        <f>IF(Jira_RawData!R595=0,"blank",Jira_RawData!R595)</f>
        <v>blank</v>
      </c>
      <c r="N595" t="str">
        <f>IF(ISNA(VLOOKUP(B595,Comments!B:E,2,FALSE)),"",VLOOKUP(B595,Comments!B:E,2,FALSE))</f>
        <v/>
      </c>
      <c r="O595" t="str">
        <f>IF(ISNA(VLOOKUP(B595,Comments!B:E,3,FALSE)),"",VLOOKUP(B595,Comments!B:E,3,FALSE))</f>
        <v/>
      </c>
      <c r="P595" t="str">
        <f t="shared" ca="1" si="19"/>
        <v>GT 62 days</v>
      </c>
      <c r="Q595" t="str">
        <f t="shared" si="20"/>
        <v>Membership</v>
      </c>
      <c r="R595" t="str">
        <f>IF(ISNA(VLOOKUP(B595,Comments!B:E,4,FALSE)),"",VLOOKUP(B595,Comments!B:E,4,FALSE))</f>
        <v/>
      </c>
    </row>
    <row r="596" spans="1:18" x14ac:dyDescent="0.25">
      <c r="A596" t="str">
        <f>Jira_RawData!A596</f>
        <v>Bug</v>
      </c>
      <c r="B596" t="str">
        <f>Jira_RawData!B596</f>
        <v>MEM-12893</v>
      </c>
      <c r="C596" t="str">
        <f>Jira_RawData!C596</f>
        <v xml:space="preserve">Migration : Staff Internal Application - Members are displayed with 'Account Status' as 'Inactive' </v>
      </c>
      <c r="D596" t="str">
        <f>Jira_RawData!D596</f>
        <v>soumya.akkimardi</v>
      </c>
      <c r="E596" t="str">
        <f>Jira_RawData!E596</f>
        <v>soumya.akkimardi</v>
      </c>
      <c r="F596" t="str">
        <f>Jira_RawData!F596</f>
        <v>Closed</v>
      </c>
      <c r="G596" s="4">
        <f>Jira_RawData!K596</f>
        <v>44075.709722222222</v>
      </c>
      <c r="H596" s="4">
        <f>Jira_RawData!G596</f>
        <v>44273.527083333334</v>
      </c>
      <c r="I596" s="10" t="str">
        <f>IF(Jira_RawData!H596=0,"blank",Jira_RawData!H596)</f>
        <v>Moderate</v>
      </c>
      <c r="J596" t="str">
        <f>Jira_RawData!I596</f>
        <v>Medium</v>
      </c>
      <c r="K596" t="str">
        <f>Jira_RawData!M596</f>
        <v>QA</v>
      </c>
      <c r="L596" t="str">
        <f>IF(Jira_RawData!N596=0,"blank",Jira_RawData!N596)</f>
        <v>Data Issue</v>
      </c>
      <c r="M596" t="str">
        <f>IF(Jira_RawData!R596=0,"blank",Jira_RawData!R596)</f>
        <v>Data Migration Issue</v>
      </c>
      <c r="N596" t="str">
        <f>IF(ISNA(VLOOKUP(B596,Comments!B:E,2,FALSE)),"",VLOOKUP(B596,Comments!B:E,2,FALSE))</f>
        <v/>
      </c>
      <c r="O596" t="str">
        <f>IF(ISNA(VLOOKUP(B596,Comments!B:E,3,FALSE)),"",VLOOKUP(B596,Comments!B:E,3,FALSE))</f>
        <v/>
      </c>
      <c r="P596" t="str">
        <f t="shared" ca="1" si="19"/>
        <v>GT 62 days</v>
      </c>
      <c r="Q596" t="str">
        <f t="shared" si="20"/>
        <v>Membership</v>
      </c>
      <c r="R596" t="str">
        <f>IF(ISNA(VLOOKUP(B596,Comments!B:E,4,FALSE)),"",VLOOKUP(B596,Comments!B:E,4,FALSE))</f>
        <v/>
      </c>
    </row>
    <row r="597" spans="1:18" x14ac:dyDescent="0.25">
      <c r="A597" t="str">
        <f>Jira_RawData!A597</f>
        <v>Bug</v>
      </c>
      <c r="B597" t="str">
        <f>Jira_RawData!B597</f>
        <v>MEM-12891</v>
      </c>
      <c r="C597" t="str">
        <f>Jira_RawData!C597</f>
        <v>Member App- Work Item Registration-  Error Message when work item is submitted when collaboration area is selected as “YES”</v>
      </c>
      <c r="D597" t="str">
        <f>Jira_RawData!D597</f>
        <v>vinay.datla</v>
      </c>
      <c r="E597" t="str">
        <f>Jira_RawData!E597</f>
        <v>vinay.datla</v>
      </c>
      <c r="F597" t="str">
        <f>Jira_RawData!F597</f>
        <v>Closed</v>
      </c>
      <c r="G597" s="4">
        <f>Jira_RawData!K597</f>
        <v>44075.704861111109</v>
      </c>
      <c r="H597" s="4">
        <f>Jira_RawData!G597</f>
        <v>44169.711111111108</v>
      </c>
      <c r="I597" s="10" t="str">
        <f>IF(Jira_RawData!H597=0,"blank",Jira_RawData!H597)</f>
        <v>Major</v>
      </c>
      <c r="J597" t="str">
        <f>Jira_RawData!I597</f>
        <v>High</v>
      </c>
      <c r="K597" t="str">
        <f>Jira_RawData!M597</f>
        <v>QA</v>
      </c>
      <c r="L597" t="str">
        <f>IF(Jira_RawData!N597=0,"blank",Jira_RawData!N597)</f>
        <v>Application Code Issue</v>
      </c>
      <c r="M597" t="str">
        <f>IF(Jira_RawData!R597=0,"blank",Jira_RawData!R597)</f>
        <v>blank</v>
      </c>
      <c r="N597" t="str">
        <f>IF(ISNA(VLOOKUP(B597,Comments!B:E,2,FALSE)),"",VLOOKUP(B597,Comments!B:E,2,FALSE))</f>
        <v/>
      </c>
      <c r="O597" t="str">
        <f>IF(ISNA(VLOOKUP(B597,Comments!B:E,3,FALSE)),"",VLOOKUP(B597,Comments!B:E,3,FALSE))</f>
        <v/>
      </c>
      <c r="P597" t="str">
        <f t="shared" ca="1" si="19"/>
        <v>GT 62 days</v>
      </c>
      <c r="Q597" t="str">
        <f t="shared" si="20"/>
        <v>Membership</v>
      </c>
      <c r="R597" t="str">
        <f>IF(ISNA(VLOOKUP(B597,Comments!B:E,4,FALSE)),"",VLOOKUP(B597,Comments!B:E,4,FALSE))</f>
        <v/>
      </c>
    </row>
    <row r="598" spans="1:18" x14ac:dyDescent="0.25">
      <c r="A598" t="str">
        <f>Jira_RawData!A598</f>
        <v>Bug</v>
      </c>
      <c r="B598" t="str">
        <f>Jira_RawData!B598</f>
        <v>MEM-12888</v>
      </c>
      <c r="C598" t="str">
        <f>Jira_RawData!C598</f>
        <v>The system didn't navigate to the step 3 form page when member having paid status as 'Not Paid' instead it displays a confirmation message as 'The account number is already active with paid status as Paid. Do you want to continue renewing the account?'</v>
      </c>
      <c r="D598" t="str">
        <f>Jira_RawData!D598</f>
        <v>soumya.akkimardi</v>
      </c>
      <c r="E598" t="str">
        <f>Jira_RawData!E598</f>
        <v>soumya.akkimardi</v>
      </c>
      <c r="F598" t="str">
        <f>Jira_RawData!F598</f>
        <v>Closed</v>
      </c>
      <c r="G598" s="4">
        <f>Jira_RawData!K598</f>
        <v>44075.677777777775</v>
      </c>
      <c r="H598" s="4">
        <f>Jira_RawData!G598</f>
        <v>44175.419444444444</v>
      </c>
      <c r="I598" s="10" t="str">
        <f>IF(Jira_RawData!H598=0,"blank",Jira_RawData!H598)</f>
        <v>Major</v>
      </c>
      <c r="J598" t="str">
        <f>Jira_RawData!I598</f>
        <v>High</v>
      </c>
      <c r="K598" t="str">
        <f>Jira_RawData!M598</f>
        <v>QA</v>
      </c>
      <c r="L598" t="str">
        <f>IF(Jira_RawData!N598=0,"blank",Jira_RawData!N598)</f>
        <v>Data Issue</v>
      </c>
      <c r="M598" t="str">
        <f>IF(Jira_RawData!R598=0,"blank",Jira_RawData!R598)</f>
        <v>blank</v>
      </c>
      <c r="N598" t="str">
        <f>IF(ISNA(VLOOKUP(B598,Comments!B:E,2,FALSE)),"",VLOOKUP(B598,Comments!B:E,2,FALSE))</f>
        <v/>
      </c>
      <c r="O598" t="str">
        <f>IF(ISNA(VLOOKUP(B598,Comments!B:E,3,FALSE)),"",VLOOKUP(B598,Comments!B:E,3,FALSE))</f>
        <v/>
      </c>
      <c r="P598" t="str">
        <f t="shared" ca="1" si="19"/>
        <v>GT 62 days</v>
      </c>
      <c r="Q598" t="str">
        <f t="shared" si="20"/>
        <v>Membership</v>
      </c>
      <c r="R598" t="str">
        <f>IF(ISNA(VLOOKUP(B598,Comments!B:E,4,FALSE)),"",VLOOKUP(B598,Comments!B:E,4,FALSE))</f>
        <v/>
      </c>
    </row>
    <row r="599" spans="1:18" x14ac:dyDescent="0.25">
      <c r="A599" t="str">
        <f>Jira_RawData!A599</f>
        <v>Bug</v>
      </c>
      <c r="B599" t="str">
        <f>Jira_RawData!B599</f>
        <v>MEM-12887</v>
      </c>
      <c r="C599" t="str">
        <f>Jira_RawData!C599</f>
        <v>Internal App- Work Item Admin- Unable to Delete work item</v>
      </c>
      <c r="D599" t="str">
        <f>Jira_RawData!D599</f>
        <v>vinay.datla</v>
      </c>
      <c r="E599" t="str">
        <f>Jira_RawData!E599</f>
        <v>vinay.datla</v>
      </c>
      <c r="F599" t="str">
        <f>Jira_RawData!F599</f>
        <v>Closed</v>
      </c>
      <c r="G599" s="4">
        <f>Jira_RawData!K599</f>
        <v>44075.668749999997</v>
      </c>
      <c r="H599" s="4">
        <f>Jira_RawData!G599</f>
        <v>44169.611111111109</v>
      </c>
      <c r="I599" s="10" t="str">
        <f>IF(Jira_RawData!H599=0,"blank",Jira_RawData!H599)</f>
        <v>Moderate</v>
      </c>
      <c r="J599" t="str">
        <f>Jira_RawData!I599</f>
        <v>Medium</v>
      </c>
      <c r="K599" t="str">
        <f>Jira_RawData!M599</f>
        <v>QA</v>
      </c>
      <c r="L599" t="str">
        <f>IF(Jira_RawData!N599=0,"blank",Jira_RawData!N599)</f>
        <v>Application Code Issue</v>
      </c>
      <c r="M599" t="str">
        <f>IF(Jira_RawData!R599=0,"blank",Jira_RawData!R599)</f>
        <v>blank</v>
      </c>
      <c r="N599" t="str">
        <f>IF(ISNA(VLOOKUP(B599,Comments!B:E,2,FALSE)),"",VLOOKUP(B599,Comments!B:E,2,FALSE))</f>
        <v/>
      </c>
      <c r="O599" t="str">
        <f>IF(ISNA(VLOOKUP(B599,Comments!B:E,3,FALSE)),"",VLOOKUP(B599,Comments!B:E,3,FALSE))</f>
        <v/>
      </c>
      <c r="P599" t="str">
        <f t="shared" ca="1" si="19"/>
        <v>GT 62 days</v>
      </c>
      <c r="Q599" t="str">
        <f t="shared" si="20"/>
        <v>Membership</v>
      </c>
      <c r="R599" t="str">
        <f>IF(ISNA(VLOOKUP(B599,Comments!B:E,4,FALSE)),"",VLOOKUP(B599,Comments!B:E,4,FALSE))</f>
        <v/>
      </c>
    </row>
    <row r="600" spans="1:18" x14ac:dyDescent="0.25">
      <c r="A600" t="str">
        <f>Jira_RawData!A600</f>
        <v>Bug</v>
      </c>
      <c r="B600" t="str">
        <f>Jira_RawData!B600</f>
        <v>MEM-12886</v>
      </c>
      <c r="C600" t="str">
        <f>Jira_RawData!C600</f>
        <v xml:space="preserve">System didn't display 'Order Date is required' message </v>
      </c>
      <c r="D600" t="str">
        <f>Jira_RawData!D600</f>
        <v>soumya.akkimardi</v>
      </c>
      <c r="E600" t="str">
        <f>Jira_RawData!E600</f>
        <v>soumya.akkimardi</v>
      </c>
      <c r="F600" t="str">
        <f>Jira_RawData!F600</f>
        <v>Closed</v>
      </c>
      <c r="G600" s="4">
        <f>Jira_RawData!K600</f>
        <v>44075.663888888892</v>
      </c>
      <c r="H600" s="4">
        <f>Jira_RawData!G600</f>
        <v>44175.418749999997</v>
      </c>
      <c r="I600" s="10" t="str">
        <f>IF(Jira_RawData!H600=0,"blank",Jira_RawData!H600)</f>
        <v>Minor</v>
      </c>
      <c r="J600" t="str">
        <f>Jira_RawData!I600</f>
        <v>Low</v>
      </c>
      <c r="K600" t="str">
        <f>Jira_RawData!M600</f>
        <v>QA</v>
      </c>
      <c r="L600" t="str">
        <f>IF(Jira_RawData!N600=0,"blank",Jira_RawData!N600)</f>
        <v>Unclear/Incorrect Requirements/Design</v>
      </c>
      <c r="M600" t="str">
        <f>IF(Jira_RawData!R600=0,"blank",Jira_RawData!R600)</f>
        <v>blank</v>
      </c>
      <c r="N600" t="str">
        <f>IF(ISNA(VLOOKUP(B600,Comments!B:E,2,FALSE)),"",VLOOKUP(B600,Comments!B:E,2,FALSE))</f>
        <v/>
      </c>
      <c r="O600" t="str">
        <f>IF(ISNA(VLOOKUP(B600,Comments!B:E,3,FALSE)),"",VLOOKUP(B600,Comments!B:E,3,FALSE))</f>
        <v/>
      </c>
      <c r="P600" t="str">
        <f t="shared" ca="1" si="19"/>
        <v>GT 62 days</v>
      </c>
      <c r="Q600" t="str">
        <f t="shared" si="20"/>
        <v>Membership</v>
      </c>
      <c r="R600" t="str">
        <f>IF(ISNA(VLOOKUP(B600,Comments!B:E,4,FALSE)),"",VLOOKUP(B600,Comments!B:E,4,FALSE))</f>
        <v/>
      </c>
    </row>
    <row r="601" spans="1:18" x14ac:dyDescent="0.25">
      <c r="A601" t="str">
        <f>Jira_RawData!A601</f>
        <v>Bug</v>
      </c>
      <c r="B601" t="str">
        <f>Jira_RawData!B601</f>
        <v>MEM-12879</v>
      </c>
      <c r="C601" t="str">
        <f>Jira_RawData!C601</f>
        <v>[Improvement] System displayed incorrect/incomplete message if the member is not having any affiliation</v>
      </c>
      <c r="D601" t="str">
        <f>Jira_RawData!D601</f>
        <v>soumya.akkimardi</v>
      </c>
      <c r="E601" t="str">
        <f>Jira_RawData!E601</f>
        <v>soumya.akkimardi</v>
      </c>
      <c r="F601" t="str">
        <f>Jira_RawData!F601</f>
        <v>Closed</v>
      </c>
      <c r="G601" s="4">
        <f>Jira_RawData!K601</f>
        <v>44075.54791666667</v>
      </c>
      <c r="H601" s="4">
        <f>Jira_RawData!G601</f>
        <v>44175.419444444444</v>
      </c>
      <c r="I601" s="10" t="str">
        <f>IF(Jira_RawData!H601=0,"blank",Jira_RawData!H601)</f>
        <v>Minor</v>
      </c>
      <c r="J601" t="str">
        <f>Jira_RawData!I601</f>
        <v>Low</v>
      </c>
      <c r="K601" t="str">
        <f>Jira_RawData!M601</f>
        <v>QA</v>
      </c>
      <c r="L601" t="str">
        <f>IF(Jira_RawData!N601=0,"blank",Jira_RawData!N601)</f>
        <v>Unclear/Incorrect Requirements/Design</v>
      </c>
      <c r="M601" t="str">
        <f>IF(Jira_RawData!R601=0,"blank",Jira_RawData!R601)</f>
        <v>blank</v>
      </c>
      <c r="N601" t="str">
        <f>IF(ISNA(VLOOKUP(B601,Comments!B:E,2,FALSE)),"",VLOOKUP(B601,Comments!B:E,2,FALSE))</f>
        <v/>
      </c>
      <c r="O601" t="str">
        <f>IF(ISNA(VLOOKUP(B601,Comments!B:E,3,FALSE)),"",VLOOKUP(B601,Comments!B:E,3,FALSE))</f>
        <v/>
      </c>
      <c r="P601" t="str">
        <f t="shared" ca="1" si="19"/>
        <v>GT 62 days</v>
      </c>
      <c r="Q601" t="str">
        <f t="shared" si="20"/>
        <v>Membership</v>
      </c>
      <c r="R601" t="str">
        <f>IF(ISNA(VLOOKUP(B601,Comments!B:E,4,FALSE)),"",VLOOKUP(B601,Comments!B:E,4,FALSE))</f>
        <v/>
      </c>
    </row>
    <row r="602" spans="1:18" x14ac:dyDescent="0.25">
      <c r="A602" t="str">
        <f>Jira_RawData!A602</f>
        <v>Bug</v>
      </c>
      <c r="B602" t="str">
        <f>Jira_RawData!B602</f>
        <v>MEM-12871</v>
      </c>
      <c r="C602" t="str">
        <f>Jira_RawData!C602</f>
        <v>System display error message as 'Error occured while getting Free Volume' when user navigate to step 2 form page</v>
      </c>
      <c r="D602" t="str">
        <f>Jira_RawData!D602</f>
        <v>soumya.akkimardi</v>
      </c>
      <c r="E602" t="str">
        <f>Jira_RawData!E602</f>
        <v>soumya.akkimardi</v>
      </c>
      <c r="F602" t="str">
        <f>Jira_RawData!F602</f>
        <v>Closed</v>
      </c>
      <c r="G602" s="4">
        <f>Jira_RawData!K602</f>
        <v>44075.404166666667</v>
      </c>
      <c r="H602" s="4">
        <f>Jira_RawData!G602</f>
        <v>44175.419444444444</v>
      </c>
      <c r="I602" s="10" t="str">
        <f>IF(Jira_RawData!H602=0,"blank",Jira_RawData!H602)</f>
        <v>Moderate</v>
      </c>
      <c r="J602" t="str">
        <f>Jira_RawData!I602</f>
        <v>Medium</v>
      </c>
      <c r="K602" t="str">
        <f>Jira_RawData!M602</f>
        <v>QA</v>
      </c>
      <c r="L602" t="str">
        <f>IF(Jira_RawData!N602=0,"blank",Jira_RawData!N602)</f>
        <v>Deployment Issue / Incorrect Instructions</v>
      </c>
      <c r="M602" t="str">
        <f>IF(Jira_RawData!R602=0,"blank",Jira_RawData!R602)</f>
        <v>blank</v>
      </c>
      <c r="N602" t="str">
        <f>IF(ISNA(VLOOKUP(B602,Comments!B:E,2,FALSE)),"",VLOOKUP(B602,Comments!B:E,2,FALSE))</f>
        <v/>
      </c>
      <c r="O602" t="str">
        <f>IF(ISNA(VLOOKUP(B602,Comments!B:E,3,FALSE)),"",VLOOKUP(B602,Comments!B:E,3,FALSE))</f>
        <v/>
      </c>
      <c r="P602" t="str">
        <f t="shared" ca="1" si="19"/>
        <v>GT 62 days</v>
      </c>
      <c r="Q602" t="str">
        <f t="shared" si="20"/>
        <v>Membership</v>
      </c>
      <c r="R602" t="str">
        <f>IF(ISNA(VLOOKUP(B602,Comments!B:E,4,FALSE)),"",VLOOKUP(B602,Comments!B:E,4,FALSE))</f>
        <v/>
      </c>
    </row>
    <row r="603" spans="1:18" x14ac:dyDescent="0.25">
      <c r="A603" t="str">
        <f>Jira_RawData!A603</f>
        <v>Bug</v>
      </c>
      <c r="B603" t="str">
        <f>Jira_RawData!B603</f>
        <v>MEM-12869</v>
      </c>
      <c r="C603" t="str">
        <f>Jira_RawData!C603</f>
        <v>The 'Membership Type' name in step 2 form page is displayed as &lt;Membership Type Name Member&gt; format eg: Exempt Member Member</v>
      </c>
      <c r="D603" t="str">
        <f>Jira_RawData!D603</f>
        <v>soumya.akkimardi</v>
      </c>
      <c r="E603" t="str">
        <f>Jira_RawData!E603</f>
        <v>soumya.akkimardi</v>
      </c>
      <c r="F603" t="str">
        <f>Jira_RawData!F603</f>
        <v>Closed</v>
      </c>
      <c r="G603" s="4">
        <f>Jira_RawData!K603</f>
        <v>44074.980555555558</v>
      </c>
      <c r="H603" s="4">
        <f>Jira_RawData!G603</f>
        <v>44175.419444444444</v>
      </c>
      <c r="I603" s="10" t="str">
        <f>IF(Jira_RawData!H603=0,"blank",Jira_RawData!H603)</f>
        <v>Minor</v>
      </c>
      <c r="J603" t="str">
        <f>Jira_RawData!I603</f>
        <v>Low</v>
      </c>
      <c r="K603" t="str">
        <f>Jira_RawData!M603</f>
        <v>QA</v>
      </c>
      <c r="L603" t="str">
        <f>IF(Jira_RawData!N603=0,"blank",Jira_RawData!N603)</f>
        <v>Application Code Issue</v>
      </c>
      <c r="M603" t="str">
        <f>IF(Jira_RawData!R603=0,"blank",Jira_RawData!R603)</f>
        <v>blank</v>
      </c>
      <c r="N603" t="str">
        <f>IF(ISNA(VLOOKUP(B603,Comments!B:E,2,FALSE)),"",VLOOKUP(B603,Comments!B:E,2,FALSE))</f>
        <v/>
      </c>
      <c r="O603" t="str">
        <f>IF(ISNA(VLOOKUP(B603,Comments!B:E,3,FALSE)),"",VLOOKUP(B603,Comments!B:E,3,FALSE))</f>
        <v/>
      </c>
      <c r="P603" t="str">
        <f t="shared" ca="1" si="19"/>
        <v>GT 62 days</v>
      </c>
      <c r="Q603" t="str">
        <f t="shared" si="20"/>
        <v>Membership</v>
      </c>
      <c r="R603" t="str">
        <f>IF(ISNA(VLOOKUP(B603,Comments!B:E,4,FALSE)),"",VLOOKUP(B603,Comments!B:E,4,FALSE))</f>
        <v/>
      </c>
    </row>
    <row r="604" spans="1:18" x14ac:dyDescent="0.25">
      <c r="A604" t="str">
        <f>Jira_RawData!A604</f>
        <v>Bug</v>
      </c>
      <c r="B604" t="str">
        <f>Jira_RawData!B604</f>
        <v>MEM-12854</v>
      </c>
      <c r="C604" t="str">
        <f>Jira_RawData!C604</f>
        <v>‘Member Institution’ membership which is associated with the active committee is not showing up ‘My Committees’ menu on left nav in MEM application</v>
      </c>
      <c r="D604" t="str">
        <f>Jira_RawData!D604</f>
        <v>soumya.akkimardi</v>
      </c>
      <c r="E604" t="str">
        <f>Jira_RawData!E604</f>
        <v>soumya.akkimardi</v>
      </c>
      <c r="F604" t="str">
        <f>Jira_RawData!F604</f>
        <v>Closed</v>
      </c>
      <c r="G604" s="4">
        <f>Jira_RawData!K604</f>
        <v>44074.736111111109</v>
      </c>
      <c r="H604" s="4">
        <f>Jira_RawData!G604</f>
        <v>44175.418749999997</v>
      </c>
      <c r="I604" s="10" t="str">
        <f>IF(Jira_RawData!H604=0,"blank",Jira_RawData!H604)</f>
        <v>Moderate</v>
      </c>
      <c r="J604" t="str">
        <f>Jira_RawData!I604</f>
        <v>Medium</v>
      </c>
      <c r="K604" t="str">
        <f>Jira_RawData!M604</f>
        <v>QA</v>
      </c>
      <c r="L604" t="str">
        <f>IF(Jira_RawData!N604=0,"blank",Jira_RawData!N604)</f>
        <v>Unclear/Incorrect Requirements/Design</v>
      </c>
      <c r="M604" t="str">
        <f>IF(Jira_RawData!R604=0,"blank",Jira_RawData!R604)</f>
        <v>blank</v>
      </c>
      <c r="N604" t="str">
        <f>IF(ISNA(VLOOKUP(B604,Comments!B:E,2,FALSE)),"",VLOOKUP(B604,Comments!B:E,2,FALSE))</f>
        <v/>
      </c>
      <c r="O604" t="str">
        <f>IF(ISNA(VLOOKUP(B604,Comments!B:E,3,FALSE)),"",VLOOKUP(B604,Comments!B:E,3,FALSE))</f>
        <v/>
      </c>
      <c r="P604" t="str">
        <f t="shared" ca="1" si="19"/>
        <v>GT 62 days</v>
      </c>
      <c r="Q604" t="str">
        <f t="shared" si="20"/>
        <v>Membership</v>
      </c>
      <c r="R604" t="str">
        <f>IF(ISNA(VLOOKUP(B604,Comments!B:E,4,FALSE)),"",VLOOKUP(B604,Comments!B:E,4,FALSE))</f>
        <v/>
      </c>
    </row>
    <row r="605" spans="1:18" x14ac:dyDescent="0.25">
      <c r="A605" t="str">
        <f>Jira_RawData!A605</f>
        <v>Bug</v>
      </c>
      <c r="B605" t="str">
        <f>Jira_RawData!B605</f>
        <v>MEM-12760</v>
      </c>
      <c r="C605" t="str">
        <f>Jira_RawData!C605</f>
        <v xml:space="preserve">Main Committee List is not getting Populated in the Drop down </v>
      </c>
      <c r="D605" t="str">
        <f>Jira_RawData!D605</f>
        <v>srinivas Yellamilli</v>
      </c>
      <c r="E605" t="str">
        <f>Jira_RawData!E605</f>
        <v>srinivas Yellamilli</v>
      </c>
      <c r="F605" t="str">
        <f>Jira_RawData!F605</f>
        <v>Closed</v>
      </c>
      <c r="G605" s="4">
        <f>Jira_RawData!K605</f>
        <v>44071.552083333336</v>
      </c>
      <c r="H605" s="4">
        <f>Jira_RawData!G605</f>
        <v>44169.712500000001</v>
      </c>
      <c r="I605" s="10" t="str">
        <f>IF(Jira_RawData!H605=0,"blank",Jira_RawData!H605)</f>
        <v>Showstopper</v>
      </c>
      <c r="J605" t="str">
        <f>Jira_RawData!I605</f>
        <v>Critical</v>
      </c>
      <c r="K605" t="str">
        <f>Jira_RawData!M605</f>
        <v>QA</v>
      </c>
      <c r="L605" t="str">
        <f>IF(Jira_RawData!N605=0,"blank",Jira_RawData!N605)</f>
        <v>Application Code Issue</v>
      </c>
      <c r="M605" t="str">
        <f>IF(Jira_RawData!R605=0,"blank",Jira_RawData!R605)</f>
        <v>blank</v>
      </c>
      <c r="N605" t="str">
        <f>IF(ISNA(VLOOKUP(B605,Comments!B:E,2,FALSE)),"",VLOOKUP(B605,Comments!B:E,2,FALSE))</f>
        <v/>
      </c>
      <c r="O605" t="str">
        <f>IF(ISNA(VLOOKUP(B605,Comments!B:E,3,FALSE)),"",VLOOKUP(B605,Comments!B:E,3,FALSE))</f>
        <v/>
      </c>
      <c r="P605" t="str">
        <f t="shared" ca="1" si="19"/>
        <v>GT 62 days</v>
      </c>
      <c r="Q605" t="str">
        <f t="shared" si="20"/>
        <v>Membership</v>
      </c>
      <c r="R605" t="str">
        <f>IF(ISNA(VLOOKUP(B605,Comments!B:E,4,FALSE)),"",VLOOKUP(B605,Comments!B:E,4,FALSE))</f>
        <v/>
      </c>
    </row>
    <row r="606" spans="1:18" x14ac:dyDescent="0.25">
      <c r="A606" t="str">
        <f>Jira_RawData!A606</f>
        <v>Bug</v>
      </c>
      <c r="B606" t="str">
        <f>Jira_RawData!B606</f>
        <v>MEM-12648</v>
      </c>
      <c r="C606" t="str">
        <f>Jira_RawData!C606</f>
        <v>Stage - GetCommitteeList API - System displayed response code as 400 with response message as 'Error Occurred'</v>
      </c>
      <c r="D606" t="str">
        <f>Jira_RawData!D606</f>
        <v>soumya.akkimardi</v>
      </c>
      <c r="E606" t="str">
        <f>Jira_RawData!E606</f>
        <v>soumya.akkimardi</v>
      </c>
      <c r="F606" t="str">
        <f>Jira_RawData!F606</f>
        <v>Closed</v>
      </c>
      <c r="G606" s="4">
        <f>Jira_RawData!K606</f>
        <v>44070.884722222225</v>
      </c>
      <c r="H606" s="4">
        <f>Jira_RawData!G606</f>
        <v>44175.40902777778</v>
      </c>
      <c r="I606" s="10" t="str">
        <f>IF(Jira_RawData!H606=0,"blank",Jira_RawData!H606)</f>
        <v>Moderate</v>
      </c>
      <c r="J606" t="str">
        <f>Jira_RawData!I606</f>
        <v>Medium</v>
      </c>
      <c r="K606" t="str">
        <f>Jira_RawData!M606</f>
        <v>QA</v>
      </c>
      <c r="L606" t="str">
        <f>IF(Jira_RawData!N606=0,"blank",Jira_RawData!N606)</f>
        <v>Application Code Issue</v>
      </c>
      <c r="M606" t="str">
        <f>IF(Jira_RawData!R606=0,"blank",Jira_RawData!R606)</f>
        <v>blank</v>
      </c>
      <c r="N606" t="str">
        <f>IF(ISNA(VLOOKUP(B606,Comments!B:E,2,FALSE)),"",VLOOKUP(B606,Comments!B:E,2,FALSE))</f>
        <v/>
      </c>
      <c r="O606" t="str">
        <f>IF(ISNA(VLOOKUP(B606,Comments!B:E,3,FALSE)),"",VLOOKUP(B606,Comments!B:E,3,FALSE))</f>
        <v/>
      </c>
      <c r="P606" t="str">
        <f t="shared" ca="1" si="19"/>
        <v>GT 62 days</v>
      </c>
      <c r="Q606" t="str">
        <f t="shared" si="20"/>
        <v>Membership</v>
      </c>
      <c r="R606" t="str">
        <f>IF(ISNA(VLOOKUP(B606,Comments!B:E,4,FALSE)),"",VLOOKUP(B606,Comments!B:E,4,FALSE))</f>
        <v/>
      </c>
    </row>
    <row r="607" spans="1:18" x14ac:dyDescent="0.25">
      <c r="A607" t="str">
        <f>Jira_RawData!A607</f>
        <v>Bug</v>
      </c>
      <c r="B607" t="str">
        <f>Jira_RawData!B607</f>
        <v>MEM-12624</v>
      </c>
      <c r="C607" t="str">
        <f>Jira_RawData!C607</f>
        <v>Vote attachments : Unable to upload files - Error occurred while uploading document message is displayed.</v>
      </c>
      <c r="D607" t="str">
        <f>Jira_RawData!D607</f>
        <v>Siddhartha Mutyala</v>
      </c>
      <c r="E607" t="str">
        <f>Jira_RawData!E607</f>
        <v>Siddhartha Mutyala</v>
      </c>
      <c r="F607" t="str">
        <f>Jira_RawData!F607</f>
        <v>Closed</v>
      </c>
      <c r="G607" s="4">
        <f>Jira_RawData!K607</f>
        <v>44070.543055555558</v>
      </c>
      <c r="H607" s="4">
        <f>Jira_RawData!G607</f>
        <v>44300.477083333331</v>
      </c>
      <c r="I607" s="10" t="str">
        <f>IF(Jira_RawData!H607=0,"blank",Jira_RawData!H607)</f>
        <v>Major</v>
      </c>
      <c r="J607" t="str">
        <f>Jira_RawData!I607</f>
        <v>High</v>
      </c>
      <c r="K607" t="str">
        <f>Jira_RawData!M607</f>
        <v>QA</v>
      </c>
      <c r="L607" t="str">
        <f>IF(Jira_RawData!N607=0,"blank",Jira_RawData!N607)</f>
        <v>Deployment Issue / Incorrect Instructions</v>
      </c>
      <c r="M607" t="str">
        <f>IF(Jira_RawData!R607=0,"blank",Jira_RawData!R607)</f>
        <v>blank</v>
      </c>
      <c r="N607" t="str">
        <f>IF(ISNA(VLOOKUP(B607,Comments!B:E,2,FALSE)),"",VLOOKUP(B607,Comments!B:E,2,FALSE))</f>
        <v/>
      </c>
      <c r="O607" t="str">
        <f>IF(ISNA(VLOOKUP(B607,Comments!B:E,3,FALSE)),"",VLOOKUP(B607,Comments!B:E,3,FALSE))</f>
        <v/>
      </c>
      <c r="P607" t="str">
        <f t="shared" ca="1" si="19"/>
        <v>GT 62 days</v>
      </c>
      <c r="Q607" t="str">
        <f t="shared" si="20"/>
        <v>Membership</v>
      </c>
      <c r="R607" t="str">
        <f>IF(ISNA(VLOOKUP(B607,Comments!B:E,4,FALSE)),"",VLOOKUP(B607,Comments!B:E,4,FALSE))</f>
        <v/>
      </c>
    </row>
    <row r="608" spans="1:18" x14ac:dyDescent="0.25">
      <c r="A608" t="str">
        <f>Jira_RawData!A608</f>
        <v>Bug</v>
      </c>
      <c r="B608" t="str">
        <f>Jira_RawData!B608</f>
        <v>MEM-12620</v>
      </c>
      <c r="C608" t="str">
        <f>Jira_RawData!C608</f>
        <v>Regression : Getting 400 Error response, when we send API request to Save Vote as Draft / Submit Ballot Vote</v>
      </c>
      <c r="D608" t="str">
        <f>Jira_RawData!D608</f>
        <v>Siddhartha Mutyala</v>
      </c>
      <c r="E608" t="str">
        <f>Jira_RawData!E608</f>
        <v>Siddhartha Mutyala</v>
      </c>
      <c r="F608" t="str">
        <f>Jira_RawData!F608</f>
        <v>Closed</v>
      </c>
      <c r="G608" s="4">
        <f>Jira_RawData!K608</f>
        <v>44070.453472222223</v>
      </c>
      <c r="H608" s="4">
        <f>Jira_RawData!G608</f>
        <v>44300.477083333331</v>
      </c>
      <c r="I608" s="10" t="str">
        <f>IF(Jira_RawData!H608=0,"blank",Jira_RawData!H608)</f>
        <v>Major</v>
      </c>
      <c r="J608" t="str">
        <f>Jira_RawData!I608</f>
        <v>High</v>
      </c>
      <c r="K608" t="str">
        <f>Jira_RawData!M608</f>
        <v>QA</v>
      </c>
      <c r="L608" t="str">
        <f>IF(Jira_RawData!N608=0,"blank",Jira_RawData!N608)</f>
        <v>Configuration File Issue</v>
      </c>
      <c r="M608" t="str">
        <f>IF(Jira_RawData!R608=0,"blank",Jira_RawData!R608)</f>
        <v>blank</v>
      </c>
      <c r="N608" t="str">
        <f>IF(ISNA(VLOOKUP(B608,Comments!B:E,2,FALSE)),"",VLOOKUP(B608,Comments!B:E,2,FALSE))</f>
        <v/>
      </c>
      <c r="O608" t="str">
        <f>IF(ISNA(VLOOKUP(B608,Comments!B:E,3,FALSE)),"",VLOOKUP(B608,Comments!B:E,3,FALSE))</f>
        <v/>
      </c>
      <c r="P608" t="str">
        <f t="shared" ca="1" si="19"/>
        <v>GT 62 days</v>
      </c>
      <c r="Q608" t="str">
        <f t="shared" si="20"/>
        <v>Membership</v>
      </c>
      <c r="R608" t="str">
        <f>IF(ISNA(VLOOKUP(B608,Comments!B:E,4,FALSE)),"",VLOOKUP(B608,Comments!B:E,4,FALSE))</f>
        <v/>
      </c>
    </row>
    <row r="609" spans="1:18" x14ac:dyDescent="0.25">
      <c r="A609" t="str">
        <f>Jira_RawData!A609</f>
        <v>Bug</v>
      </c>
      <c r="B609" t="str">
        <f>Jira_RawData!B609</f>
        <v>MEM-12488</v>
      </c>
      <c r="C609" t="str">
        <f>Jira_RawData!C609</f>
        <v>Internal App-Blank Page is displayed when click on Work item in Audit Log Page/Deleted Work Item Page</v>
      </c>
      <c r="D609" t="str">
        <f>Jira_RawData!D609</f>
        <v>vinay.datla</v>
      </c>
      <c r="E609" t="str">
        <f>Jira_RawData!E609</f>
        <v>vinay.datla</v>
      </c>
      <c r="F609" t="str">
        <f>Jira_RawData!F609</f>
        <v>Closed</v>
      </c>
      <c r="G609" s="4">
        <f>Jira_RawData!K609</f>
        <v>44069.573611111111</v>
      </c>
      <c r="H609" s="4">
        <f>Jira_RawData!G609</f>
        <v>44169.611111111109</v>
      </c>
      <c r="I609" s="10" t="str">
        <f>IF(Jira_RawData!H609=0,"blank",Jira_RawData!H609)</f>
        <v>Major</v>
      </c>
      <c r="J609" t="str">
        <f>Jira_RawData!I609</f>
        <v>High</v>
      </c>
      <c r="K609" t="str">
        <f>Jira_RawData!M609</f>
        <v>QA</v>
      </c>
      <c r="L609" t="str">
        <f>IF(Jira_RawData!N609=0,"blank",Jira_RawData!N609)</f>
        <v>Application Code Issue</v>
      </c>
      <c r="M609" t="str">
        <f>IF(Jira_RawData!R609=0,"blank",Jira_RawData!R609)</f>
        <v>blank</v>
      </c>
      <c r="N609" t="str">
        <f>IF(ISNA(VLOOKUP(B609,Comments!B:E,2,FALSE)),"",VLOOKUP(B609,Comments!B:E,2,FALSE))</f>
        <v/>
      </c>
      <c r="O609" t="str">
        <f>IF(ISNA(VLOOKUP(B609,Comments!B:E,3,FALSE)),"",VLOOKUP(B609,Comments!B:E,3,FALSE))</f>
        <v/>
      </c>
      <c r="P609" t="str">
        <f t="shared" ca="1" si="19"/>
        <v>GT 62 days</v>
      </c>
      <c r="Q609" t="str">
        <f t="shared" si="20"/>
        <v>Membership</v>
      </c>
      <c r="R609" t="str">
        <f>IF(ISNA(VLOOKUP(B609,Comments!B:E,4,FALSE)),"",VLOOKUP(B609,Comments!B:E,4,FALSE))</f>
        <v/>
      </c>
    </row>
    <row r="610" spans="1:18" x14ac:dyDescent="0.25">
      <c r="A610" t="str">
        <f>Jira_RawData!A610</f>
        <v>Bug</v>
      </c>
      <c r="B610" t="str">
        <f>Jira_RawData!B610</f>
        <v>MEM-12487</v>
      </c>
      <c r="C610" t="str">
        <f>Jira_RawData!C610</f>
        <v>Member Application- Not able to Submit the New Standard Work item</v>
      </c>
      <c r="D610" t="str">
        <f>Jira_RawData!D610</f>
        <v>srinivas Yellamilli</v>
      </c>
      <c r="E610" t="str">
        <f>Jira_RawData!E610</f>
        <v>srinivas Yellamilli</v>
      </c>
      <c r="F610" t="str">
        <f>Jira_RawData!F610</f>
        <v>Closed</v>
      </c>
      <c r="G610" s="4">
        <f>Jira_RawData!K610</f>
        <v>44069.571527777778</v>
      </c>
      <c r="H610" s="4">
        <f>Jira_RawData!G610</f>
        <v>44172.486805555556</v>
      </c>
      <c r="I610" s="10" t="str">
        <f>IF(Jira_RawData!H610=0,"blank",Jira_RawData!H610)</f>
        <v>Showstopper</v>
      </c>
      <c r="J610" t="str">
        <f>Jira_RawData!I610</f>
        <v>High</v>
      </c>
      <c r="K610" t="str">
        <f>Jira_RawData!M610</f>
        <v>QA</v>
      </c>
      <c r="L610" t="str">
        <f>IF(Jira_RawData!N610=0,"blank",Jira_RawData!N610)</f>
        <v>Application Code Issue</v>
      </c>
      <c r="M610" t="str">
        <f>IF(Jira_RawData!R610=0,"blank",Jira_RawData!R610)</f>
        <v>blank</v>
      </c>
      <c r="N610" t="str">
        <f>IF(ISNA(VLOOKUP(B610,Comments!B:E,2,FALSE)),"",VLOOKUP(B610,Comments!B:E,2,FALSE))</f>
        <v/>
      </c>
      <c r="O610" t="str">
        <f>IF(ISNA(VLOOKUP(B610,Comments!B:E,3,FALSE)),"",VLOOKUP(B610,Comments!B:E,3,FALSE))</f>
        <v/>
      </c>
      <c r="P610" t="str">
        <f t="shared" ca="1" si="19"/>
        <v>GT 62 days</v>
      </c>
      <c r="Q610" t="str">
        <f t="shared" si="20"/>
        <v>Membership</v>
      </c>
      <c r="R610" t="str">
        <f>IF(ISNA(VLOOKUP(B610,Comments!B:E,4,FALSE)),"",VLOOKUP(B610,Comments!B:E,4,FALSE))</f>
        <v/>
      </c>
    </row>
    <row r="611" spans="1:18" x14ac:dyDescent="0.25">
      <c r="A611" t="str">
        <f>Jira_RawData!A611</f>
        <v>Bug</v>
      </c>
      <c r="B611" t="str">
        <f>Jira_RawData!B611</f>
        <v>MEM-12482</v>
      </c>
      <c r="C611" t="str">
        <f>Jira_RawData!C611</f>
        <v>Unable to log into 'Rules and Exception' application, the system displayed the blank page when user tries to login into application</v>
      </c>
      <c r="D611" t="str">
        <f>Jira_RawData!D611</f>
        <v>soumya.akkimardi</v>
      </c>
      <c r="E611" t="str">
        <f>Jira_RawData!E611</f>
        <v>soumya.akkimardi</v>
      </c>
      <c r="F611" t="str">
        <f>Jira_RawData!F611</f>
        <v>Closed</v>
      </c>
      <c r="G611" s="4">
        <f>Jira_RawData!K611</f>
        <v>44069.479166666664</v>
      </c>
      <c r="H611" s="4">
        <f>Jira_RawData!G611</f>
        <v>44175.40902777778</v>
      </c>
      <c r="I611" s="10" t="str">
        <f>IF(Jira_RawData!H611=0,"blank",Jira_RawData!H611)</f>
        <v>Showstopper</v>
      </c>
      <c r="J611" t="str">
        <f>Jira_RawData!I611</f>
        <v>High</v>
      </c>
      <c r="K611" t="str">
        <f>Jira_RawData!M611</f>
        <v>QA</v>
      </c>
      <c r="L611" t="str">
        <f>IF(Jira_RawData!N611=0,"blank",Jira_RawData!N611)</f>
        <v>Configuration File Issue</v>
      </c>
      <c r="M611" t="str">
        <f>IF(Jira_RawData!R611=0,"blank",Jira_RawData!R611)</f>
        <v>blank</v>
      </c>
      <c r="N611" t="str">
        <f>IF(ISNA(VLOOKUP(B611,Comments!B:E,2,FALSE)),"",VLOOKUP(B611,Comments!B:E,2,FALSE))</f>
        <v/>
      </c>
      <c r="O611" t="str">
        <f>IF(ISNA(VLOOKUP(B611,Comments!B:E,3,FALSE)),"",VLOOKUP(B611,Comments!B:E,3,FALSE))</f>
        <v/>
      </c>
      <c r="P611" t="str">
        <f t="shared" ca="1" si="19"/>
        <v>GT 62 days</v>
      </c>
      <c r="Q611" t="str">
        <f t="shared" si="20"/>
        <v>Membership</v>
      </c>
      <c r="R611" t="str">
        <f>IF(ISNA(VLOOKUP(B611,Comments!B:E,4,FALSE)),"",VLOOKUP(B611,Comments!B:E,4,FALSE))</f>
        <v/>
      </c>
    </row>
    <row r="612" spans="1:18" x14ac:dyDescent="0.25">
      <c r="A612" t="str">
        <f>Jira_RawData!A612</f>
        <v>Bug</v>
      </c>
      <c r="B612" t="str">
        <f>Jira_RawData!B612</f>
        <v>MEM-12427</v>
      </c>
      <c r="C612" t="str">
        <f>Jira_RawData!C612</f>
        <v>UAT- Stage-  Launch Admin Collab Area sign in page</v>
      </c>
      <c r="D612" t="str">
        <f>Jira_RawData!D612</f>
        <v>Priyanka Manocha</v>
      </c>
      <c r="E612" t="str">
        <f>Jira_RawData!E612</f>
        <v>srinivas Yellamilli</v>
      </c>
      <c r="F612" t="str">
        <f>Jira_RawData!F612</f>
        <v>Closed</v>
      </c>
      <c r="G612" s="4">
        <f>Jira_RawData!K612</f>
        <v>44068.65347222222</v>
      </c>
      <c r="H612" s="4">
        <f>Jira_RawData!G612</f>
        <v>44172.486805555556</v>
      </c>
      <c r="I612" s="10" t="str">
        <f>IF(Jira_RawData!H612=0,"blank",Jira_RawData!H612)</f>
        <v>Minor</v>
      </c>
      <c r="J612" t="str">
        <f>Jira_RawData!I612</f>
        <v>Medium</v>
      </c>
      <c r="K612" t="str">
        <f>Jira_RawData!M612</f>
        <v>Staging</v>
      </c>
      <c r="L612" t="str">
        <f>IF(Jira_RawData!N612=0,"blank",Jira_RawData!N612)</f>
        <v>Unclear/Incorrect Requirements/Design</v>
      </c>
      <c r="M612" t="str">
        <f>IF(Jira_RawData!R612=0,"blank",Jira_RawData!R612)</f>
        <v>blank</v>
      </c>
      <c r="N612" t="str">
        <f>IF(ISNA(VLOOKUP(B612,Comments!B:E,2,FALSE)),"",VLOOKUP(B612,Comments!B:E,2,FALSE))</f>
        <v/>
      </c>
      <c r="O612" t="str">
        <f>IF(ISNA(VLOOKUP(B612,Comments!B:E,3,FALSE)),"",VLOOKUP(B612,Comments!B:E,3,FALSE))</f>
        <v/>
      </c>
      <c r="P612" t="str">
        <f t="shared" ca="1" si="19"/>
        <v>GT 62 days</v>
      </c>
      <c r="Q612" t="str">
        <f t="shared" si="20"/>
        <v>Membership</v>
      </c>
      <c r="R612" t="str">
        <f>IF(ISNA(VLOOKUP(B612,Comments!B:E,4,FALSE)),"",VLOOKUP(B612,Comments!B:E,4,FALSE))</f>
        <v/>
      </c>
    </row>
    <row r="613" spans="1:18" x14ac:dyDescent="0.25">
      <c r="A613" t="str">
        <f>Jira_RawData!A613</f>
        <v>Bug</v>
      </c>
      <c r="B613" t="str">
        <f>Jira_RawData!B613</f>
        <v>MEM-12424</v>
      </c>
      <c r="C613" t="str">
        <f>Jira_RawData!C613</f>
        <v>UAT-Stage- Create Collaboration Area- Upload file default values</v>
      </c>
      <c r="D613" t="str">
        <f>Jira_RawData!D613</f>
        <v>Priyanka Manocha</v>
      </c>
      <c r="E613" t="str">
        <f>Jira_RawData!E613</f>
        <v>srinivas Yellamilli</v>
      </c>
      <c r="F613" t="str">
        <f>Jira_RawData!F613</f>
        <v>Closed</v>
      </c>
      <c r="G613" s="4">
        <f>Jira_RawData!K613</f>
        <v>44068.637499999997</v>
      </c>
      <c r="H613" s="4">
        <f>Jira_RawData!G613</f>
        <v>44172.487500000003</v>
      </c>
      <c r="I613" s="10" t="str">
        <f>IF(Jira_RawData!H613=0,"blank",Jira_RawData!H613)</f>
        <v>Moderate</v>
      </c>
      <c r="J613" t="str">
        <f>Jira_RawData!I613</f>
        <v>Low</v>
      </c>
      <c r="K613" t="str">
        <f>Jira_RawData!M613</f>
        <v>Staging</v>
      </c>
      <c r="L613" t="str">
        <f>IF(Jira_RawData!N613=0,"blank",Jira_RawData!N613)</f>
        <v>Application Code Issue</v>
      </c>
      <c r="M613" t="str">
        <f>IF(Jira_RawData!R613=0,"blank",Jira_RawData!R613)</f>
        <v>blank</v>
      </c>
      <c r="N613" t="str">
        <f>IF(ISNA(VLOOKUP(B613,Comments!B:E,2,FALSE)),"",VLOOKUP(B613,Comments!B:E,2,FALSE))</f>
        <v/>
      </c>
      <c r="O613" t="str">
        <f>IF(ISNA(VLOOKUP(B613,Comments!B:E,3,FALSE)),"",VLOOKUP(B613,Comments!B:E,3,FALSE))</f>
        <v/>
      </c>
      <c r="P613" t="str">
        <f t="shared" ca="1" si="19"/>
        <v>GT 62 days</v>
      </c>
      <c r="Q613" t="str">
        <f t="shared" si="20"/>
        <v>Membership</v>
      </c>
      <c r="R613" t="str">
        <f>IF(ISNA(VLOOKUP(B613,Comments!B:E,4,FALSE)),"",VLOOKUP(B613,Comments!B:E,4,FALSE))</f>
        <v/>
      </c>
    </row>
    <row r="614" spans="1:18" x14ac:dyDescent="0.25">
      <c r="A614" t="str">
        <f>Jira_RawData!A614</f>
        <v>Bug</v>
      </c>
      <c r="B614" t="str">
        <f>Jira_RawData!B614</f>
        <v>MEM-12423</v>
      </c>
      <c r="C614" t="str">
        <f>Jira_RawData!C614</f>
        <v>UAT-Stage- Internal App- Restore and the Audit log are not getting generated.</v>
      </c>
      <c r="D614" t="str">
        <f>Jira_RawData!D614</f>
        <v>Priyanka Manocha</v>
      </c>
      <c r="E614" t="str">
        <f>Jira_RawData!E614</f>
        <v>srinivas Yellamilli</v>
      </c>
      <c r="F614" t="str">
        <f>Jira_RawData!F614</f>
        <v>Closed</v>
      </c>
      <c r="G614" s="4">
        <f>Jira_RawData!K614</f>
        <v>44068.633333333331</v>
      </c>
      <c r="H614" s="4">
        <f>Jira_RawData!G614</f>
        <v>44172.487500000003</v>
      </c>
      <c r="I614" s="10" t="str">
        <f>IF(Jira_RawData!H614=0,"blank",Jira_RawData!H614)</f>
        <v>Moderate</v>
      </c>
      <c r="J614" t="str">
        <f>Jira_RawData!I614</f>
        <v>Medium</v>
      </c>
      <c r="K614" t="str">
        <f>Jira_RawData!M614</f>
        <v>Staging</v>
      </c>
      <c r="L614" t="str">
        <f>IF(Jira_RawData!N614=0,"blank",Jira_RawData!N614)</f>
        <v>Configuration File Issue</v>
      </c>
      <c r="M614" t="str">
        <f>IF(Jira_RawData!R614=0,"blank",Jira_RawData!R614)</f>
        <v>blank</v>
      </c>
      <c r="N614" t="str">
        <f>IF(ISNA(VLOOKUP(B614,Comments!B:E,2,FALSE)),"",VLOOKUP(B614,Comments!B:E,2,FALSE))</f>
        <v/>
      </c>
      <c r="O614" t="str">
        <f>IF(ISNA(VLOOKUP(B614,Comments!B:E,3,FALSE)),"",VLOOKUP(B614,Comments!B:E,3,FALSE))</f>
        <v/>
      </c>
      <c r="P614" t="str">
        <f t="shared" ca="1" si="19"/>
        <v>GT 62 days</v>
      </c>
      <c r="Q614" t="str">
        <f t="shared" si="20"/>
        <v>Membership</v>
      </c>
      <c r="R614" t="str">
        <f>IF(ISNA(VLOOKUP(B614,Comments!B:E,4,FALSE)),"",VLOOKUP(B614,Comments!B:E,4,FALSE))</f>
        <v/>
      </c>
    </row>
    <row r="615" spans="1:18" x14ac:dyDescent="0.25">
      <c r="A615" t="str">
        <f>Jira_RawData!A615</f>
        <v>Bug</v>
      </c>
      <c r="B615" t="str">
        <f>Jira_RawData!B615</f>
        <v>MEM-12422</v>
      </c>
      <c r="C615" t="str">
        <f>Jira_RawData!C615</f>
        <v>UAT-Stage-Internal App-For deleted Work Item Username and the reason for delete is not getting displayed.</v>
      </c>
      <c r="D615" t="str">
        <f>Jira_RawData!D615</f>
        <v>Priyanka Manocha</v>
      </c>
      <c r="E615" t="str">
        <f>Jira_RawData!E615</f>
        <v>srinivas Yellamilli</v>
      </c>
      <c r="F615" t="str">
        <f>Jira_RawData!F615</f>
        <v>Closed</v>
      </c>
      <c r="G615" s="4">
        <f>Jira_RawData!K615</f>
        <v>44068.629861111112</v>
      </c>
      <c r="H615" s="4">
        <f>Jira_RawData!G615</f>
        <v>44172.490277777775</v>
      </c>
      <c r="I615" s="10" t="str">
        <f>IF(Jira_RawData!H615=0,"blank",Jira_RawData!H615)</f>
        <v>Moderate</v>
      </c>
      <c r="J615" t="str">
        <f>Jira_RawData!I615</f>
        <v>Low</v>
      </c>
      <c r="K615" t="str">
        <f>Jira_RawData!M615</f>
        <v>Staging</v>
      </c>
      <c r="L615" t="str">
        <f>IF(Jira_RawData!N615=0,"blank",Jira_RawData!N615)</f>
        <v>Application Code Issue</v>
      </c>
      <c r="M615" t="str">
        <f>IF(Jira_RawData!R615=0,"blank",Jira_RawData!R615)</f>
        <v>blank</v>
      </c>
      <c r="N615" t="str">
        <f>IF(ISNA(VLOOKUP(B615,Comments!B:E,2,FALSE)),"",VLOOKUP(B615,Comments!B:E,2,FALSE))</f>
        <v/>
      </c>
      <c r="O615" t="str">
        <f>IF(ISNA(VLOOKUP(B615,Comments!B:E,3,FALSE)),"",VLOOKUP(B615,Comments!B:E,3,FALSE))</f>
        <v/>
      </c>
      <c r="P615" t="str">
        <f t="shared" ca="1" si="19"/>
        <v>GT 62 days</v>
      </c>
      <c r="Q615" t="str">
        <f t="shared" si="20"/>
        <v>Membership</v>
      </c>
      <c r="R615" t="str">
        <f>IF(ISNA(VLOOKUP(B615,Comments!B:E,4,FALSE)),"",VLOOKUP(B615,Comments!B:E,4,FALSE))</f>
        <v/>
      </c>
    </row>
    <row r="616" spans="1:18" x14ac:dyDescent="0.25">
      <c r="A616" t="str">
        <f>Jira_RawData!A616</f>
        <v>Bug</v>
      </c>
      <c r="B616" t="str">
        <f>Jira_RawData!B616</f>
        <v>MEM-12419</v>
      </c>
      <c r="C616" t="str">
        <f>Jira_RawData!C616</f>
        <v>UAT-Stage- E-mails are Not getting Triggered to the sub committee officer title.</v>
      </c>
      <c r="D616" t="str">
        <f>Jira_RawData!D616</f>
        <v>Nicole Baldini</v>
      </c>
      <c r="E616" t="str">
        <f>Jira_RawData!E616</f>
        <v>srinivas Yellamilli</v>
      </c>
      <c r="F616" t="str">
        <f>Jira_RawData!F616</f>
        <v>Closed</v>
      </c>
      <c r="G616" s="4">
        <f>Jira_RawData!K616</f>
        <v>44068.615972222222</v>
      </c>
      <c r="H616" s="4">
        <f>Jira_RawData!G616</f>
        <v>44300.477083333331</v>
      </c>
      <c r="I616" s="10" t="str">
        <f>IF(Jira_RawData!H616=0,"blank",Jira_RawData!H616)</f>
        <v>Moderate</v>
      </c>
      <c r="J616" t="str">
        <f>Jira_RawData!I616</f>
        <v>Medium</v>
      </c>
      <c r="K616" t="str">
        <f>Jira_RawData!M616</f>
        <v>QA</v>
      </c>
      <c r="L616" t="str">
        <f>IF(Jira_RawData!N616=0,"blank",Jira_RawData!N616)</f>
        <v>Unclear/Incorrect Requirements/Design</v>
      </c>
      <c r="M616" t="str">
        <f>IF(Jira_RawData!R616=0,"blank",Jira_RawData!R616)</f>
        <v>blank</v>
      </c>
      <c r="N616" t="str">
        <f>IF(ISNA(VLOOKUP(B616,Comments!B:E,2,FALSE)),"",VLOOKUP(B616,Comments!B:E,2,FALSE))</f>
        <v/>
      </c>
      <c r="O616" t="str">
        <f>IF(ISNA(VLOOKUP(B616,Comments!B:E,3,FALSE)),"",VLOOKUP(B616,Comments!B:E,3,FALSE))</f>
        <v/>
      </c>
      <c r="P616" t="str">
        <f t="shared" ca="1" si="19"/>
        <v>GT 62 days</v>
      </c>
      <c r="Q616" t="str">
        <f t="shared" si="20"/>
        <v>Membership</v>
      </c>
      <c r="R616" t="str">
        <f>IF(ISNA(VLOOKUP(B616,Comments!B:E,4,FALSE)),"",VLOOKUP(B616,Comments!B:E,4,FALSE))</f>
        <v/>
      </c>
    </row>
    <row r="617" spans="1:18" x14ac:dyDescent="0.25">
      <c r="A617" t="str">
        <f>Jira_RawData!A617</f>
        <v>Bug</v>
      </c>
      <c r="B617" t="str">
        <f>Jira_RawData!B617</f>
        <v>MEM-12418</v>
      </c>
      <c r="C617" t="str">
        <f>Jira_RawData!C617</f>
        <v>Migration - The 'Sub Committee' list in the UI and API response are not matching</v>
      </c>
      <c r="D617" t="str">
        <f>Jira_RawData!D617</f>
        <v>soumya.akkimardi</v>
      </c>
      <c r="E617" t="str">
        <f>Jira_RawData!E617</f>
        <v>soumya.akkimardi</v>
      </c>
      <c r="F617" t="str">
        <f>Jira_RawData!F617</f>
        <v>Closed</v>
      </c>
      <c r="G617" s="4">
        <f>Jira_RawData!K617</f>
        <v>44068.613888888889</v>
      </c>
      <c r="H617" s="4">
        <f>Jira_RawData!G617</f>
        <v>44328.816666666666</v>
      </c>
      <c r="I617" s="10" t="str">
        <f>IF(Jira_RawData!H617=0,"blank",Jira_RawData!H617)</f>
        <v>Moderate</v>
      </c>
      <c r="J617" t="str">
        <f>Jira_RawData!I617</f>
        <v>Medium</v>
      </c>
      <c r="K617" t="str">
        <f>Jira_RawData!M617</f>
        <v>QA</v>
      </c>
      <c r="L617" t="str">
        <f>IF(Jira_RawData!N617=0,"blank",Jira_RawData!N617)</f>
        <v>Data Issue</v>
      </c>
      <c r="M617" t="str">
        <f>IF(Jira_RawData!R617=0,"blank",Jira_RawData!R617)</f>
        <v>Migration Issue</v>
      </c>
      <c r="N617" t="str">
        <f>IF(ISNA(VLOOKUP(B617,Comments!B:E,2,FALSE)),"",VLOOKUP(B617,Comments!B:E,2,FALSE))</f>
        <v>Retest Successful</v>
      </c>
      <c r="O617" t="str">
        <f>IF(ISNA(VLOOKUP(B617,Comments!B:E,3,FALSE)),"",VLOOKUP(B617,Comments!B:E,3,FALSE))</f>
        <v>Check with MIG Team before we close - when we set criteria in RnE it showed up</v>
      </c>
      <c r="P617" t="str">
        <f t="shared" ca="1" si="19"/>
        <v>GT 62 days</v>
      </c>
      <c r="Q617" t="str">
        <f t="shared" si="20"/>
        <v>Membership</v>
      </c>
      <c r="R617" t="str">
        <f>IF(ISNA(VLOOKUP(B617,Comments!B:E,4,FALSE)),"",VLOOKUP(B617,Comments!B:E,4,FALSE))</f>
        <v>???</v>
      </c>
    </row>
    <row r="618" spans="1:18" x14ac:dyDescent="0.25">
      <c r="A618" t="str">
        <f>Jira_RawData!A618</f>
        <v>Bug</v>
      </c>
      <c r="B618" t="str">
        <f>Jira_RawData!B618</f>
        <v>MEM-12417</v>
      </c>
      <c r="C618" t="str">
        <f>Jira_RawData!C618</f>
        <v>Migration - The 'Main Committee' list in the UI and API response are not matching</v>
      </c>
      <c r="D618" t="str">
        <f>Jira_RawData!D618</f>
        <v>soumya.akkimardi</v>
      </c>
      <c r="E618" t="str">
        <f>Jira_RawData!E618</f>
        <v>soumya.akkimardi</v>
      </c>
      <c r="F618" t="str">
        <f>Jira_RawData!F618</f>
        <v>Closed</v>
      </c>
      <c r="G618" s="4">
        <f>Jira_RawData!K618</f>
        <v>44068.59375</v>
      </c>
      <c r="H618" s="4">
        <f>Jira_RawData!G618</f>
        <v>44328.816666666666</v>
      </c>
      <c r="I618" s="10" t="str">
        <f>IF(Jira_RawData!H618=0,"blank",Jira_RawData!H618)</f>
        <v>Moderate</v>
      </c>
      <c r="J618" t="str">
        <f>Jira_RawData!I618</f>
        <v>High</v>
      </c>
      <c r="K618" t="str">
        <f>Jira_RawData!M618</f>
        <v>QA</v>
      </c>
      <c r="L618" t="str">
        <f>IF(Jira_RawData!N618=0,"blank",Jira_RawData!N618)</f>
        <v>Data Issue</v>
      </c>
      <c r="M618" t="str">
        <f>IF(Jira_RawData!R618=0,"blank",Jira_RawData!R618)</f>
        <v>Migration Issue</v>
      </c>
      <c r="N618" t="str">
        <f>IF(ISNA(VLOOKUP(B618,Comments!B:E,2,FALSE)),"",VLOOKUP(B618,Comments!B:E,2,FALSE))</f>
        <v>This issue is assigned to dev team and currently in backlog - Blocked by MEM-12444</v>
      </c>
      <c r="O618" t="str">
        <f>IF(ISNA(VLOOKUP(B618,Comments!B:E,3,FALSE)),"",VLOOKUP(B618,Comments!B:E,3,FALSE))</f>
        <v>Blocked - To be handled in future sprint</v>
      </c>
      <c r="P618" t="str">
        <f t="shared" ca="1" si="19"/>
        <v>GT 62 days</v>
      </c>
      <c r="Q618" t="str">
        <f t="shared" si="20"/>
        <v>Membership</v>
      </c>
      <c r="R618">
        <f>IF(ISNA(VLOOKUP(B618,Comments!B:E,4,FALSE)),"",VLOOKUP(B618,Comments!B:E,4,FALSE))</f>
        <v>0</v>
      </c>
    </row>
    <row r="619" spans="1:18" x14ac:dyDescent="0.25">
      <c r="A619" t="str">
        <f>Jira_RawData!A619</f>
        <v>Bug</v>
      </c>
      <c r="B619" t="str">
        <f>Jira_RawData!B619</f>
        <v>MEM-12351</v>
      </c>
      <c r="C619" t="str">
        <f>Jira_RawData!C619</f>
        <v>Work Item Emails - Design Update - Submit a New Standard WK-E-mail Not Triggered to the Submitter.</v>
      </c>
      <c r="D619" t="str">
        <f>Jira_RawData!D619</f>
        <v>Lisa Sementa</v>
      </c>
      <c r="E619" t="str">
        <f>Jira_RawData!E619</f>
        <v>srinivas Yellamilli</v>
      </c>
      <c r="F619" t="str">
        <f>Jira_RawData!F619</f>
        <v>Closed</v>
      </c>
      <c r="G619" s="4">
        <f>Jira_RawData!K619</f>
        <v>44064.817361111112</v>
      </c>
      <c r="H619" s="4">
        <f>Jira_RawData!G619</f>
        <v>44175.413194444445</v>
      </c>
      <c r="I619" s="10" t="str">
        <f>IF(Jira_RawData!H619=0,"blank",Jira_RawData!H619)</f>
        <v>Major</v>
      </c>
      <c r="J619" t="str">
        <f>Jira_RawData!I619</f>
        <v>Medium</v>
      </c>
      <c r="K619" t="str">
        <f>Jira_RawData!M619</f>
        <v>Staging</v>
      </c>
      <c r="L619" t="str">
        <f>IF(Jira_RawData!N619=0,"blank",Jira_RawData!N619)</f>
        <v>Application Code Issue</v>
      </c>
      <c r="M619" t="str">
        <f>IF(Jira_RawData!R619=0,"blank",Jira_RawData!R619)</f>
        <v>blank</v>
      </c>
      <c r="N619" t="str">
        <f>IF(ISNA(VLOOKUP(B619,Comments!B:E,2,FALSE)),"",VLOOKUP(B619,Comments!B:E,2,FALSE))</f>
        <v>This issue is assigned to dev team and currently in backlog - Blocked by MEM-12444</v>
      </c>
      <c r="O619" t="str">
        <f>IF(ISNA(VLOOKUP(B619,Comments!B:E,3,FALSE)),"",VLOOKUP(B619,Comments!B:E,3,FALSE))</f>
        <v>Blocked - To be handled in future sprint</v>
      </c>
      <c r="P619" t="str">
        <f t="shared" ca="1" si="19"/>
        <v>GT 62 days</v>
      </c>
      <c r="Q619" t="str">
        <f t="shared" si="20"/>
        <v>Membership</v>
      </c>
      <c r="R619">
        <f>IF(ISNA(VLOOKUP(B619,Comments!B:E,4,FALSE)),"",VLOOKUP(B619,Comments!B:E,4,FALSE))</f>
        <v>0</v>
      </c>
    </row>
    <row r="620" spans="1:18" x14ac:dyDescent="0.25">
      <c r="A620" t="str">
        <f>Jira_RawData!A620</f>
        <v>Bug</v>
      </c>
      <c r="B620" t="str">
        <f>Jira_RawData!B620</f>
        <v>MEM-12256</v>
      </c>
      <c r="C620" t="str">
        <f>Jira_RawData!C620</f>
        <v>I was able to select "reapproval" for the ballot action, but once i navigated to the step where i select the standard to reapprove there was no active standards under that subcommittee (D02.04)</v>
      </c>
      <c r="D620" t="str">
        <f>Jira_RawData!D620</f>
        <v>Siddhartha Mutyala</v>
      </c>
      <c r="E620" t="str">
        <f>Jira_RawData!E620</f>
        <v>James Farrell</v>
      </c>
      <c r="F620" t="str">
        <f>Jira_RawData!F620</f>
        <v>Closed</v>
      </c>
      <c r="G620" s="4">
        <f>Jira_RawData!K620</f>
        <v>44063.338194444441</v>
      </c>
      <c r="H620" s="4">
        <f>Jira_RawData!G620</f>
        <v>44300.477083333331</v>
      </c>
      <c r="I620" s="10" t="str">
        <f>IF(Jira_RawData!H620=0,"blank",Jira_RawData!H620)</f>
        <v>Moderate</v>
      </c>
      <c r="J620" t="str">
        <f>Jira_RawData!I620</f>
        <v>Medium</v>
      </c>
      <c r="K620" t="str">
        <f>Jira_RawData!M620</f>
        <v>QA</v>
      </c>
      <c r="L620" t="str">
        <f>IF(Jira_RawData!N620=0,"blank",Jira_RawData!N620)</f>
        <v>Application Code Issue</v>
      </c>
      <c r="M620" t="str">
        <f>IF(Jira_RawData!R620=0,"blank",Jira_RawData!R620)</f>
        <v>blank</v>
      </c>
      <c r="N620" t="str">
        <f>IF(ISNA(VLOOKUP(B620,Comments!B:E,2,FALSE)),"",VLOOKUP(B620,Comments!B:E,2,FALSE))</f>
        <v/>
      </c>
      <c r="O620" t="str">
        <f>IF(ISNA(VLOOKUP(B620,Comments!B:E,3,FALSE)),"",VLOOKUP(B620,Comments!B:E,3,FALSE))</f>
        <v/>
      </c>
      <c r="P620" t="str">
        <f t="shared" ca="1" si="19"/>
        <v>GT 62 days</v>
      </c>
      <c r="Q620" t="str">
        <f t="shared" si="20"/>
        <v>Membership</v>
      </c>
      <c r="R620" t="str">
        <f>IF(ISNA(VLOOKUP(B620,Comments!B:E,4,FALSE)),"",VLOOKUP(B620,Comments!B:E,4,FALSE))</f>
        <v/>
      </c>
    </row>
    <row r="621" spans="1:18" x14ac:dyDescent="0.25">
      <c r="A621" t="str">
        <f>Jira_RawData!A621</f>
        <v>Bug</v>
      </c>
      <c r="B621" t="str">
        <f>Jira_RawData!B621</f>
        <v>MEM-12255</v>
      </c>
      <c r="C621" t="str">
        <f>Jira_RawData!C621</f>
        <v>Search for member on internal app not recognizing first and last name search.</v>
      </c>
      <c r="D621" t="str">
        <f>Jira_RawData!D621</f>
        <v>Sachi Rai</v>
      </c>
      <c r="E621" t="str">
        <f>Jira_RawData!E621</f>
        <v>James Farrell</v>
      </c>
      <c r="F621" t="str">
        <f>Jira_RawData!F621</f>
        <v>Closed</v>
      </c>
      <c r="G621" s="4">
        <f>Jira_RawData!K621</f>
        <v>44063.294444444444</v>
      </c>
      <c r="H621" s="4">
        <f>Jira_RawData!G621</f>
        <v>44300.477083333331</v>
      </c>
      <c r="I621" s="10" t="str">
        <f>IF(Jira_RawData!H621=0,"blank",Jira_RawData!H621)</f>
        <v>Moderate</v>
      </c>
      <c r="J621">
        <f>Jira_RawData!I621</f>
        <v>0</v>
      </c>
      <c r="K621" t="str">
        <f>Jira_RawData!M621</f>
        <v>QA</v>
      </c>
      <c r="L621" t="str">
        <f>IF(Jira_RawData!N621=0,"blank",Jira_RawData!N621)</f>
        <v>Unclear/Incorrect Requirements/Design</v>
      </c>
      <c r="M621" t="str">
        <f>IF(Jira_RawData!R621=0,"blank",Jira_RawData!R621)</f>
        <v>blank</v>
      </c>
      <c r="N621" t="str">
        <f>IF(ISNA(VLOOKUP(B621,Comments!B:E,2,FALSE)),"",VLOOKUP(B621,Comments!B:E,2,FALSE))</f>
        <v/>
      </c>
      <c r="O621" t="str">
        <f>IF(ISNA(VLOOKUP(B621,Comments!B:E,3,FALSE)),"",VLOOKUP(B621,Comments!B:E,3,FALSE))</f>
        <v/>
      </c>
      <c r="P621" t="str">
        <f t="shared" ca="1" si="19"/>
        <v>GT 62 days</v>
      </c>
      <c r="Q621" t="str">
        <f t="shared" si="20"/>
        <v>Membership</v>
      </c>
      <c r="R621" t="str">
        <f>IF(ISNA(VLOOKUP(B621,Comments!B:E,4,FALSE)),"",VLOOKUP(B621,Comments!B:E,4,FALSE))</f>
        <v/>
      </c>
    </row>
    <row r="622" spans="1:18" x14ac:dyDescent="0.25">
      <c r="A622" t="str">
        <f>Jira_RawData!A622</f>
        <v>Bug</v>
      </c>
      <c r="B622" t="str">
        <f>Jira_RawData!B622</f>
        <v>MEM-12251</v>
      </c>
      <c r="C622" t="str">
        <f>Jira_RawData!C622</f>
        <v xml:space="preserve">The year date order appears inaccurate. See screen shot. I think (2012) should appear before (2013). </v>
      </c>
      <c r="D622" t="str">
        <f>Jira_RawData!D622</f>
        <v>Priyanka Manocha</v>
      </c>
      <c r="E622" t="str">
        <f>Jira_RawData!E622</f>
        <v>Suzanne Daulerio</v>
      </c>
      <c r="F622" t="str">
        <f>Jira_RawData!F622</f>
        <v>Closed</v>
      </c>
      <c r="G622" s="4">
        <f>Jira_RawData!K622</f>
        <v>44062.874305555553</v>
      </c>
      <c r="H622" s="4">
        <f>Jira_RawData!G622</f>
        <v>44174.780555555553</v>
      </c>
      <c r="I622" s="10" t="str">
        <f>IF(Jira_RawData!H622=0,"blank",Jira_RawData!H622)</f>
        <v>blank</v>
      </c>
      <c r="J622">
        <f>Jira_RawData!I622</f>
        <v>0</v>
      </c>
      <c r="K622">
        <f>Jira_RawData!M622</f>
        <v>0</v>
      </c>
      <c r="L622" t="str">
        <f>IF(Jira_RawData!N622=0,"blank",Jira_RawData!N622)</f>
        <v>Data Issue</v>
      </c>
      <c r="M622" t="str">
        <f>IF(Jira_RawData!R622=0,"blank",Jira_RawData!R622)</f>
        <v>blank</v>
      </c>
      <c r="N622" t="str">
        <f>IF(ISNA(VLOOKUP(B622,Comments!B:E,2,FALSE)),"",VLOOKUP(B622,Comments!B:E,2,FALSE))</f>
        <v/>
      </c>
      <c r="O622" t="str">
        <f>IF(ISNA(VLOOKUP(B622,Comments!B:E,3,FALSE)),"",VLOOKUP(B622,Comments!B:E,3,FALSE))</f>
        <v/>
      </c>
      <c r="P622" t="str">
        <f t="shared" ca="1" si="19"/>
        <v>GT 62 days</v>
      </c>
      <c r="Q622" t="str">
        <f t="shared" si="20"/>
        <v>Membership</v>
      </c>
      <c r="R622" t="str">
        <f>IF(ISNA(VLOOKUP(B622,Comments!B:E,4,FALSE)),"",VLOOKUP(B622,Comments!B:E,4,FALSE))</f>
        <v/>
      </c>
    </row>
    <row r="623" spans="1:18" x14ac:dyDescent="0.25">
      <c r="A623" t="str">
        <f>Jira_RawData!A623</f>
        <v>Bug</v>
      </c>
      <c r="B623" t="str">
        <f>Jira_RawData!B623</f>
        <v>MEM-12249</v>
      </c>
      <c r="C623" t="str">
        <f>Jira_RawData!C623</f>
        <v>Error received when navigating to the MyCommittees page from the last page registering WK</v>
      </c>
      <c r="D623" t="str">
        <f>Jira_RawData!D623</f>
        <v>Priyanka Manocha</v>
      </c>
      <c r="E623" t="str">
        <f>Jira_RawData!E623</f>
        <v>Lisa Sementa</v>
      </c>
      <c r="F623" t="str">
        <f>Jira_RawData!F623</f>
        <v>Closed</v>
      </c>
      <c r="G623" s="4">
        <f>Jira_RawData!K623</f>
        <v>44062.85833333333</v>
      </c>
      <c r="H623" s="4">
        <f>Jira_RawData!G623</f>
        <v>44174.780555555553</v>
      </c>
      <c r="I623" s="10" t="str">
        <f>IF(Jira_RawData!H623=0,"blank",Jira_RawData!H623)</f>
        <v>blank</v>
      </c>
      <c r="J623">
        <f>Jira_RawData!I623</f>
        <v>0</v>
      </c>
      <c r="K623">
        <f>Jira_RawData!M623</f>
        <v>0</v>
      </c>
      <c r="L623" t="str">
        <f>IF(Jira_RawData!N623=0,"blank",Jira_RawData!N623)</f>
        <v>Unclear/Incorrect Requirements/Design</v>
      </c>
      <c r="M623" t="str">
        <f>IF(Jira_RawData!R623=0,"blank",Jira_RawData!R623)</f>
        <v>blank</v>
      </c>
      <c r="N623" t="str">
        <f>IF(ISNA(VLOOKUP(B623,Comments!B:E,2,FALSE)),"",VLOOKUP(B623,Comments!B:E,2,FALSE))</f>
        <v/>
      </c>
      <c r="O623" t="str">
        <f>IF(ISNA(VLOOKUP(B623,Comments!B:E,3,FALSE)),"",VLOOKUP(B623,Comments!B:E,3,FALSE))</f>
        <v/>
      </c>
      <c r="P623" t="str">
        <f t="shared" ca="1" si="19"/>
        <v>GT 62 days</v>
      </c>
      <c r="Q623" t="str">
        <f t="shared" si="20"/>
        <v>Membership</v>
      </c>
      <c r="R623" t="str">
        <f>IF(ISNA(VLOOKUP(B623,Comments!B:E,4,FALSE)),"",VLOOKUP(B623,Comments!B:E,4,FALSE))</f>
        <v/>
      </c>
    </row>
    <row r="624" spans="1:18" x14ac:dyDescent="0.25">
      <c r="A624" t="str">
        <f>Jira_RawData!A624</f>
        <v>Bug</v>
      </c>
      <c r="B624" t="str">
        <f>Jira_RawData!B624</f>
        <v>MEM-12142</v>
      </c>
      <c r="C624" t="str">
        <f>Jira_RawData!C624</f>
        <v>Migration - The member list in 'Committee Roster' grid and the member list displayed in the database are not matching</v>
      </c>
      <c r="D624" t="str">
        <f>Jira_RawData!D624</f>
        <v>soumya.akkimardi</v>
      </c>
      <c r="E624" t="str">
        <f>Jira_RawData!E624</f>
        <v>soumya.akkimardi</v>
      </c>
      <c r="F624" t="str">
        <f>Jira_RawData!F624</f>
        <v>In Testing</v>
      </c>
      <c r="G624" s="4">
        <f>Jira_RawData!K624</f>
        <v>44061.668055555558</v>
      </c>
      <c r="H624" s="4">
        <f>Jira_RawData!G624</f>
        <v>44336.250694444447</v>
      </c>
      <c r="I624" s="10" t="str">
        <f>IF(Jira_RawData!H624=0,"blank",Jira_RawData!H624)</f>
        <v>Major</v>
      </c>
      <c r="J624" t="str">
        <f>Jira_RawData!I624</f>
        <v>High</v>
      </c>
      <c r="K624" t="str">
        <f>Jira_RawData!M624</f>
        <v>QA</v>
      </c>
      <c r="L624" t="str">
        <f>IF(Jira_RawData!N624=0,"blank",Jira_RawData!N624)</f>
        <v>Data Issue</v>
      </c>
      <c r="M624" t="str">
        <f>IF(Jira_RawData!R624=0,"blank",Jira_RawData!R624)</f>
        <v>Data Migration corrected the data</v>
      </c>
      <c r="N624" t="str">
        <f>IF(ISNA(VLOOKUP(B624,Comments!B:E,2,FALSE)),"",VLOOKUP(B624,Comments!B:E,2,FALSE))</f>
        <v>Issue Reproducible</v>
      </c>
      <c r="O624">
        <f>IF(ISNA(VLOOKUP(B624,Comments!B:E,3,FALSE)),"",VLOOKUP(B624,Comments!B:E,3,FALSE))</f>
        <v>0</v>
      </c>
      <c r="P624" t="str">
        <f t="shared" ca="1" si="19"/>
        <v>GT 62 days</v>
      </c>
      <c r="Q624" t="str">
        <f t="shared" si="20"/>
        <v>Membership</v>
      </c>
      <c r="R624" t="str">
        <f>IF(ISNA(VLOOKUP(B624,Comments!B:E,4,FALSE)),"",VLOOKUP(B624,Comments!B:E,4,FALSE))</f>
        <v>???</v>
      </c>
    </row>
    <row r="625" spans="1:18" x14ac:dyDescent="0.25">
      <c r="A625" t="str">
        <f>Jira_RawData!A625</f>
        <v>Bug</v>
      </c>
      <c r="B625" t="str">
        <f>Jira_RawData!B625</f>
        <v>MEM-12120</v>
      </c>
      <c r="C625" t="str">
        <f>Jira_RawData!C625</f>
        <v>Stage - In 'Provide Representative Information' form page the country drop down is not sorted alphabetically in ascending order</v>
      </c>
      <c r="D625" t="str">
        <f>Jira_RawData!D625</f>
        <v>soumya.akkimardi</v>
      </c>
      <c r="E625" t="str">
        <f>Jira_RawData!E625</f>
        <v>soumya.akkimardi</v>
      </c>
      <c r="F625" t="str">
        <f>Jira_RawData!F625</f>
        <v>Closed</v>
      </c>
      <c r="G625" s="4">
        <f>Jira_RawData!K625</f>
        <v>44060.838888888888</v>
      </c>
      <c r="H625" s="4">
        <f>Jira_RawData!G625</f>
        <v>44175.40902777778</v>
      </c>
      <c r="I625" s="10" t="str">
        <f>IF(Jira_RawData!H625=0,"blank",Jira_RawData!H625)</f>
        <v>Minor</v>
      </c>
      <c r="J625" t="str">
        <f>Jira_RawData!I625</f>
        <v>Medium</v>
      </c>
      <c r="K625" t="str">
        <f>Jira_RawData!M625</f>
        <v>QA</v>
      </c>
      <c r="L625" t="str">
        <f>IF(Jira_RawData!N625=0,"blank",Jira_RawData!N625)</f>
        <v>Unclear/Incorrect Requirements/Design</v>
      </c>
      <c r="M625" t="str">
        <f>IF(Jira_RawData!R625=0,"blank",Jira_RawData!R625)</f>
        <v>blank</v>
      </c>
      <c r="N625" t="str">
        <f>IF(ISNA(VLOOKUP(B625,Comments!B:E,2,FALSE)),"",VLOOKUP(B625,Comments!B:E,2,FALSE))</f>
        <v/>
      </c>
      <c r="O625" t="str">
        <f>IF(ISNA(VLOOKUP(B625,Comments!B:E,3,FALSE)),"",VLOOKUP(B625,Comments!B:E,3,FALSE))</f>
        <v/>
      </c>
      <c r="P625" t="str">
        <f t="shared" ca="1" si="19"/>
        <v>GT 62 days</v>
      </c>
      <c r="Q625" t="str">
        <f t="shared" si="20"/>
        <v>Membership</v>
      </c>
      <c r="R625" t="str">
        <f>IF(ISNA(VLOOKUP(B625,Comments!B:E,4,FALSE)),"",VLOOKUP(B625,Comments!B:E,4,FALSE))</f>
        <v/>
      </c>
    </row>
    <row r="626" spans="1:18" x14ac:dyDescent="0.25">
      <c r="A626" t="str">
        <f>Jira_RawData!A626</f>
        <v>Bug</v>
      </c>
      <c r="B626" t="str">
        <f>Jira_RawData!B626</f>
        <v>MEM-12119</v>
      </c>
      <c r="C626" t="str">
        <f>Jira_RawData!C626</f>
        <v>Stage - System didn't display pre-populated values in 'Provide Representative Information' form page</v>
      </c>
      <c r="D626" t="str">
        <f>Jira_RawData!D626</f>
        <v>soumya.akkimardi</v>
      </c>
      <c r="E626" t="str">
        <f>Jira_RawData!E626</f>
        <v>soumya.akkimardi</v>
      </c>
      <c r="F626" t="str">
        <f>Jira_RawData!F626</f>
        <v>Closed</v>
      </c>
      <c r="G626" s="4">
        <f>Jira_RawData!K626</f>
        <v>44060.826388888891</v>
      </c>
      <c r="H626" s="4">
        <f>Jira_RawData!G626</f>
        <v>44337.838194444441</v>
      </c>
      <c r="I626" s="10" t="str">
        <f>IF(Jira_RawData!H626=0,"blank",Jira_RawData!H626)</f>
        <v>Moderate</v>
      </c>
      <c r="J626" t="str">
        <f>Jira_RawData!I626</f>
        <v>High</v>
      </c>
      <c r="K626" t="str">
        <f>Jira_RawData!M626</f>
        <v>QA</v>
      </c>
      <c r="L626" t="str">
        <f>IF(Jira_RawData!N626=0,"blank",Jira_RawData!N626)</f>
        <v>Data Issue</v>
      </c>
      <c r="M626" t="str">
        <f>IF(Jira_RawData!R626=0,"blank",Jira_RawData!R626)</f>
        <v>blank</v>
      </c>
      <c r="N626">
        <f>IF(ISNA(VLOOKUP(B626,Comments!B:E,2,FALSE)),"",VLOOKUP(B626,Comments!B:E,2,FALSE))</f>
        <v>0</v>
      </c>
      <c r="O626" t="str">
        <f>IF(ISNA(VLOOKUP(B626,Comments!B:E,3,FALSE)),"",VLOOKUP(B626,Comments!B:E,3,FALSE))</f>
        <v>MEM-16900 - As per the latest updated story we can retest once it's deployed in stage</v>
      </c>
      <c r="P626" t="str">
        <f t="shared" ca="1" si="19"/>
        <v>GT 62 days</v>
      </c>
      <c r="Q626" t="str">
        <f t="shared" si="20"/>
        <v>Membership</v>
      </c>
      <c r="R626" t="str">
        <f>IF(ISNA(VLOOKUP(B626,Comments!B:E,4,FALSE)),"",VLOOKUP(B626,Comments!B:E,4,FALSE))</f>
        <v>???</v>
      </c>
    </row>
    <row r="627" spans="1:18" x14ac:dyDescent="0.25">
      <c r="A627" t="str">
        <f>Jira_RawData!A627</f>
        <v>Bug</v>
      </c>
      <c r="B627" t="str">
        <f>Jira_RawData!B627</f>
        <v>MEM-12080</v>
      </c>
      <c r="C627" t="str">
        <f>Jira_RawData!C627</f>
        <v xml:space="preserve">Membership App - Standards Tracking page is not loading </v>
      </c>
      <c r="D627" t="str">
        <f>Jira_RawData!D627</f>
        <v>Hasitha Turlapati</v>
      </c>
      <c r="E627" t="str">
        <f>Jira_RawData!E627</f>
        <v>Hasitha Turlapati</v>
      </c>
      <c r="F627" t="str">
        <f>Jira_RawData!F627</f>
        <v>Closed</v>
      </c>
      <c r="G627" s="4">
        <f>Jira_RawData!K627</f>
        <v>44057.923611111109</v>
      </c>
      <c r="H627" s="4">
        <f>Jira_RawData!G627</f>
        <v>44169.574305555558</v>
      </c>
      <c r="I627" s="10" t="str">
        <f>IF(Jira_RawData!H627=0,"blank",Jira_RawData!H627)</f>
        <v>Showstopper</v>
      </c>
      <c r="J627" t="str">
        <f>Jira_RawData!I627</f>
        <v>Medium</v>
      </c>
      <c r="K627" t="str">
        <f>Jira_RawData!M627</f>
        <v>QA</v>
      </c>
      <c r="L627" t="str">
        <f>IF(Jira_RawData!N627=0,"blank",Jira_RawData!N627)</f>
        <v>Server Configuration/Permission Issue</v>
      </c>
      <c r="M627" t="str">
        <f>IF(Jira_RawData!R627=0,"blank",Jira_RawData!R627)</f>
        <v>blank</v>
      </c>
      <c r="N627" t="str">
        <f>IF(ISNA(VLOOKUP(B627,Comments!B:E,2,FALSE)),"",VLOOKUP(B627,Comments!B:E,2,FALSE))</f>
        <v/>
      </c>
      <c r="O627" t="str">
        <f>IF(ISNA(VLOOKUP(B627,Comments!B:E,3,FALSE)),"",VLOOKUP(B627,Comments!B:E,3,FALSE))</f>
        <v/>
      </c>
      <c r="P627" t="str">
        <f t="shared" ca="1" si="19"/>
        <v>GT 62 days</v>
      </c>
      <c r="Q627" t="str">
        <f t="shared" si="20"/>
        <v>Membership</v>
      </c>
      <c r="R627" t="str">
        <f>IF(ISNA(VLOOKUP(B627,Comments!B:E,4,FALSE)),"",VLOOKUP(B627,Comments!B:E,4,FALSE))</f>
        <v/>
      </c>
    </row>
    <row r="628" spans="1:18" x14ac:dyDescent="0.25">
      <c r="A628" t="str">
        <f>Jira_RawData!A628</f>
        <v>Bug</v>
      </c>
      <c r="B628" t="str">
        <f>Jira_RawData!B628</f>
        <v>MEM-12077</v>
      </c>
      <c r="C628" t="str">
        <f>Jira_RawData!C628</f>
        <v>My Work items Page Not Loading  when member click on the My Work items Under MY tools</v>
      </c>
      <c r="D628" t="str">
        <f>Jira_RawData!D628</f>
        <v>srinivas Yellamilli</v>
      </c>
      <c r="E628" t="str">
        <f>Jira_RawData!E628</f>
        <v>srinivas Yellamilli</v>
      </c>
      <c r="F628" t="str">
        <f>Jira_RawData!F628</f>
        <v>Closed</v>
      </c>
      <c r="G628" s="4">
        <f>Jira_RawData!K628</f>
        <v>44057.726388888892</v>
      </c>
      <c r="H628" s="4">
        <f>Jira_RawData!G628</f>
        <v>44172.488194444442</v>
      </c>
      <c r="I628" s="10" t="str">
        <f>IF(Jira_RawData!H628=0,"blank",Jira_RawData!H628)</f>
        <v>Moderate</v>
      </c>
      <c r="J628" t="str">
        <f>Jira_RawData!I628</f>
        <v>Medium</v>
      </c>
      <c r="K628" t="str">
        <f>Jira_RawData!M628</f>
        <v>QA</v>
      </c>
      <c r="L628" t="str">
        <f>IF(Jira_RawData!N628=0,"blank",Jira_RawData!N628)</f>
        <v>Configuration File Issue</v>
      </c>
      <c r="M628" t="str">
        <f>IF(Jira_RawData!R628=0,"blank",Jira_RawData!R628)</f>
        <v>blank</v>
      </c>
      <c r="N628" t="str">
        <f>IF(ISNA(VLOOKUP(B628,Comments!B:E,2,FALSE)),"",VLOOKUP(B628,Comments!B:E,2,FALSE))</f>
        <v/>
      </c>
      <c r="O628" t="str">
        <f>IF(ISNA(VLOOKUP(B628,Comments!B:E,3,FALSE)),"",VLOOKUP(B628,Comments!B:E,3,FALSE))</f>
        <v/>
      </c>
      <c r="P628" t="str">
        <f t="shared" ca="1" si="19"/>
        <v>GT 62 days</v>
      </c>
      <c r="Q628" t="str">
        <f t="shared" si="20"/>
        <v>Membership</v>
      </c>
      <c r="R628" t="str">
        <f>IF(ISNA(VLOOKUP(B628,Comments!B:E,4,FALSE)),"",VLOOKUP(B628,Comments!B:E,4,FALSE))</f>
        <v/>
      </c>
    </row>
    <row r="629" spans="1:18" x14ac:dyDescent="0.25">
      <c r="A629" t="str">
        <f>Jira_RawData!A629</f>
        <v>Bug</v>
      </c>
      <c r="B629" t="str">
        <f>Jira_RawData!B629</f>
        <v>MEM-12073</v>
      </c>
      <c r="C629" t="str">
        <f>Jira_RawData!C629</f>
        <v>Member App- Blank page  while navigating to Ballots, My Outstanding ballots</v>
      </c>
      <c r="D629" t="str">
        <f>Jira_RawData!D629</f>
        <v>vinay.datla</v>
      </c>
      <c r="E629" t="str">
        <f>Jira_RawData!E629</f>
        <v>vinay.datla</v>
      </c>
      <c r="F629" t="str">
        <f>Jira_RawData!F629</f>
        <v>Closed</v>
      </c>
      <c r="G629" s="4">
        <f>Jira_RawData!K629</f>
        <v>44057.696527777778</v>
      </c>
      <c r="H629" s="4">
        <f>Jira_RawData!G629</f>
        <v>44172.488194444442</v>
      </c>
      <c r="I629" s="10" t="str">
        <f>IF(Jira_RawData!H629=0,"blank",Jira_RawData!H629)</f>
        <v>Major</v>
      </c>
      <c r="J629" t="str">
        <f>Jira_RawData!I629</f>
        <v>High</v>
      </c>
      <c r="K629">
        <f>Jira_RawData!M629</f>
        <v>0</v>
      </c>
      <c r="L629" t="str">
        <f>IF(Jira_RawData!N629=0,"blank",Jira_RawData!N629)</f>
        <v>Configuration File Issue</v>
      </c>
      <c r="M629" t="str">
        <f>IF(Jira_RawData!R629=0,"blank",Jira_RawData!R629)</f>
        <v>blank</v>
      </c>
      <c r="N629" t="str">
        <f>IF(ISNA(VLOOKUP(B629,Comments!B:E,2,FALSE)),"",VLOOKUP(B629,Comments!B:E,2,FALSE))</f>
        <v/>
      </c>
      <c r="O629" t="str">
        <f>IF(ISNA(VLOOKUP(B629,Comments!B:E,3,FALSE)),"",VLOOKUP(B629,Comments!B:E,3,FALSE))</f>
        <v/>
      </c>
      <c r="P629" t="str">
        <f t="shared" ca="1" si="19"/>
        <v>GT 62 days</v>
      </c>
      <c r="Q629" t="str">
        <f t="shared" si="20"/>
        <v>Membership</v>
      </c>
      <c r="R629" t="str">
        <f>IF(ISNA(VLOOKUP(B629,Comments!B:E,4,FALSE)),"",VLOOKUP(B629,Comments!B:E,4,FALSE))</f>
        <v/>
      </c>
    </row>
    <row r="630" spans="1:18" x14ac:dyDescent="0.25">
      <c r="A630" t="str">
        <f>Jira_RawData!A630</f>
        <v>Bug</v>
      </c>
      <c r="B630" t="str">
        <f>Jira_RawData!B630</f>
        <v>MEM-12072</v>
      </c>
      <c r="C630" t="str">
        <f>Jira_RawData!C630</f>
        <v>My Collaboration Area- Create Work item Collaboration- Error Message " Error occurred while getting work item list"</v>
      </c>
      <c r="D630" t="str">
        <f>Jira_RawData!D630</f>
        <v>vinay.datla</v>
      </c>
      <c r="E630" t="str">
        <f>Jira_RawData!E630</f>
        <v>vinay.datla</v>
      </c>
      <c r="F630" t="str">
        <f>Jira_RawData!F630</f>
        <v>Closed</v>
      </c>
      <c r="G630" s="4">
        <f>Jira_RawData!K630</f>
        <v>44057.689583333333</v>
      </c>
      <c r="H630" s="4">
        <f>Jira_RawData!G630</f>
        <v>44175.413194444445</v>
      </c>
      <c r="I630" s="10" t="str">
        <f>IF(Jira_RawData!H630=0,"blank",Jira_RawData!H630)</f>
        <v>Major</v>
      </c>
      <c r="J630" t="str">
        <f>Jira_RawData!I630</f>
        <v>High</v>
      </c>
      <c r="K630">
        <f>Jira_RawData!M630</f>
        <v>0</v>
      </c>
      <c r="L630" t="str">
        <f>IF(Jira_RawData!N630=0,"blank",Jira_RawData!N630)</f>
        <v>Data Issue</v>
      </c>
      <c r="M630" t="str">
        <f>IF(Jira_RawData!R630=0,"blank",Jira_RawData!R630)</f>
        <v>blank</v>
      </c>
      <c r="N630" t="str">
        <f>IF(ISNA(VLOOKUP(B630,Comments!B:E,2,FALSE)),"",VLOOKUP(B630,Comments!B:E,2,FALSE))</f>
        <v/>
      </c>
      <c r="O630" t="str">
        <f>IF(ISNA(VLOOKUP(B630,Comments!B:E,3,FALSE)),"",VLOOKUP(B630,Comments!B:E,3,FALSE))</f>
        <v/>
      </c>
      <c r="P630" t="str">
        <f t="shared" ca="1" si="19"/>
        <v>GT 62 days</v>
      </c>
      <c r="Q630" t="str">
        <f t="shared" si="20"/>
        <v>Membership</v>
      </c>
      <c r="R630" t="str">
        <f>IF(ISNA(VLOOKUP(B630,Comments!B:E,4,FALSE)),"",VLOOKUP(B630,Comments!B:E,4,FALSE))</f>
        <v/>
      </c>
    </row>
    <row r="631" spans="1:18" x14ac:dyDescent="0.25">
      <c r="A631" t="str">
        <f>Jira_RawData!A631</f>
        <v>Bug</v>
      </c>
      <c r="B631" t="str">
        <f>Jira_RawData!B631</f>
        <v>MEM-12071</v>
      </c>
      <c r="C631" t="str">
        <f>Jira_RawData!C631</f>
        <v>UI : Unable to submit ballot items for any of the actions - unknown error is displayed.</v>
      </c>
      <c r="D631" t="str">
        <f>Jira_RawData!D631</f>
        <v>Siddhartha Mutyala</v>
      </c>
      <c r="E631" t="str">
        <f>Jira_RawData!E631</f>
        <v>Siddhartha Mutyala</v>
      </c>
      <c r="F631" t="str">
        <f>Jira_RawData!F631</f>
        <v>Closed</v>
      </c>
      <c r="G631" s="4">
        <f>Jira_RawData!K631</f>
        <v>44057.663194444445</v>
      </c>
      <c r="H631" s="4">
        <f>Jira_RawData!G631</f>
        <v>44300.477083333331</v>
      </c>
      <c r="I631" s="10" t="str">
        <f>IF(Jira_RawData!H631=0,"blank",Jira_RawData!H631)</f>
        <v>Major</v>
      </c>
      <c r="J631" t="str">
        <f>Jira_RawData!I631</f>
        <v>High</v>
      </c>
      <c r="K631" t="str">
        <f>Jira_RawData!M631</f>
        <v>QA</v>
      </c>
      <c r="L631" t="str">
        <f>IF(Jira_RawData!N631=0,"blank",Jira_RawData!N631)</f>
        <v>Application Code Issue</v>
      </c>
      <c r="M631" t="str">
        <f>IF(Jira_RawData!R631=0,"blank",Jira_RawData!R631)</f>
        <v>blank</v>
      </c>
      <c r="N631" t="str">
        <f>IF(ISNA(VLOOKUP(B631,Comments!B:E,2,FALSE)),"",VLOOKUP(B631,Comments!B:E,2,FALSE))</f>
        <v/>
      </c>
      <c r="O631" t="str">
        <f>IF(ISNA(VLOOKUP(B631,Comments!B:E,3,FALSE)),"",VLOOKUP(B631,Comments!B:E,3,FALSE))</f>
        <v/>
      </c>
      <c r="P631" t="str">
        <f t="shared" ca="1" si="19"/>
        <v>GT 62 days</v>
      </c>
      <c r="Q631" t="str">
        <f t="shared" si="20"/>
        <v>Membership</v>
      </c>
      <c r="R631" t="str">
        <f>IF(ISNA(VLOOKUP(B631,Comments!B:E,4,FALSE)),"",VLOOKUP(B631,Comments!B:E,4,FALSE))</f>
        <v/>
      </c>
    </row>
    <row r="632" spans="1:18" x14ac:dyDescent="0.25">
      <c r="A632" t="str">
        <f>Jira_RawData!A632</f>
        <v>Bug</v>
      </c>
      <c r="B632" t="str">
        <f>Jira_RawData!B632</f>
        <v>MEM-12048</v>
      </c>
      <c r="C632" t="str">
        <f>Jira_RawData!C632</f>
        <v>Intermittent Issue - The 'Membership' name is not displayed in reinstate form page when the user clears the information entered by them in form page</v>
      </c>
      <c r="D632" t="str">
        <f>Jira_RawData!D632</f>
        <v>soumya.akkimardi</v>
      </c>
      <c r="E632" t="str">
        <f>Jira_RawData!E632</f>
        <v>soumya.akkimardi</v>
      </c>
      <c r="F632" t="str">
        <f>Jira_RawData!F632</f>
        <v>Closed</v>
      </c>
      <c r="G632" s="4">
        <f>Jira_RawData!K632</f>
        <v>44056.708333333336</v>
      </c>
      <c r="H632" s="4">
        <f>Jira_RawData!G632</f>
        <v>44175.419444444444</v>
      </c>
      <c r="I632" s="10" t="str">
        <f>IF(Jira_RawData!H632=0,"blank",Jira_RawData!H632)</f>
        <v>Moderate</v>
      </c>
      <c r="J632" t="str">
        <f>Jira_RawData!I632</f>
        <v>Medium</v>
      </c>
      <c r="K632" t="str">
        <f>Jira_RawData!M632</f>
        <v>QA</v>
      </c>
      <c r="L632" t="str">
        <f>IF(Jira_RawData!N632=0,"blank",Jira_RawData!N632)</f>
        <v>Application Code Issue</v>
      </c>
      <c r="M632" t="str">
        <f>IF(Jira_RawData!R632=0,"blank",Jira_RawData!R632)</f>
        <v>blank</v>
      </c>
      <c r="N632" t="str">
        <f>IF(ISNA(VLOOKUP(B632,Comments!B:E,2,FALSE)),"",VLOOKUP(B632,Comments!B:E,2,FALSE))</f>
        <v/>
      </c>
      <c r="O632" t="str">
        <f>IF(ISNA(VLOOKUP(B632,Comments!B:E,3,FALSE)),"",VLOOKUP(B632,Comments!B:E,3,FALSE))</f>
        <v/>
      </c>
      <c r="P632" t="str">
        <f t="shared" ca="1" si="19"/>
        <v>GT 62 days</v>
      </c>
      <c r="Q632" t="str">
        <f t="shared" si="20"/>
        <v>Membership</v>
      </c>
      <c r="R632" t="str">
        <f>IF(ISNA(VLOOKUP(B632,Comments!B:E,4,FALSE)),"",VLOOKUP(B632,Comments!B:E,4,FALSE))</f>
        <v/>
      </c>
    </row>
    <row r="633" spans="1:18" x14ac:dyDescent="0.25">
      <c r="A633" t="str">
        <f>Jira_RawData!A633</f>
        <v>Bug</v>
      </c>
      <c r="B633" t="str">
        <f>Jira_RawData!B633</f>
        <v>MEM-12045</v>
      </c>
      <c r="C633" t="str">
        <f>Jira_RawData!C633</f>
        <v>Intermittent Issue - Renewal Representative Member - System displayed ‘Select Free Volume’ panel without any volume list and ‘Error Occurred’ message is displayed in renewal form page</v>
      </c>
      <c r="D633" t="str">
        <f>Jira_RawData!D633</f>
        <v>soumya.akkimardi</v>
      </c>
      <c r="E633" t="str">
        <f>Jira_RawData!E633</f>
        <v>soumya.akkimardi</v>
      </c>
      <c r="F633" t="str">
        <f>Jira_RawData!F633</f>
        <v>Closed</v>
      </c>
      <c r="G633" s="4">
        <f>Jira_RawData!K633</f>
        <v>44056.697222222225</v>
      </c>
      <c r="H633" s="4">
        <f>Jira_RawData!G633</f>
        <v>44175.419444444444</v>
      </c>
      <c r="I633" s="10" t="str">
        <f>IF(Jira_RawData!H633=0,"blank",Jira_RawData!H633)</f>
        <v>Moderate</v>
      </c>
      <c r="J633" t="str">
        <f>Jira_RawData!I633</f>
        <v>Medium</v>
      </c>
      <c r="K633" t="str">
        <f>Jira_RawData!M633</f>
        <v>QA</v>
      </c>
      <c r="L633" t="str">
        <f>IF(Jira_RawData!N633=0,"blank",Jira_RawData!N633)</f>
        <v>Data Issue</v>
      </c>
      <c r="M633" t="str">
        <f>IF(Jira_RawData!R633=0,"blank",Jira_RawData!R633)</f>
        <v>This was not an issue.</v>
      </c>
      <c r="N633" t="str">
        <f>IF(ISNA(VLOOKUP(B633,Comments!B:E,2,FALSE)),"",VLOOKUP(B633,Comments!B:E,2,FALSE))</f>
        <v/>
      </c>
      <c r="O633" t="str">
        <f>IF(ISNA(VLOOKUP(B633,Comments!B:E,3,FALSE)),"",VLOOKUP(B633,Comments!B:E,3,FALSE))</f>
        <v/>
      </c>
      <c r="P633" t="str">
        <f t="shared" ca="1" si="19"/>
        <v>GT 62 days</v>
      </c>
      <c r="Q633" t="str">
        <f t="shared" si="20"/>
        <v>Membership</v>
      </c>
      <c r="R633" t="str">
        <f>IF(ISNA(VLOOKUP(B633,Comments!B:E,4,FALSE)),"",VLOOKUP(B633,Comments!B:E,4,FALSE))</f>
        <v/>
      </c>
    </row>
    <row r="634" spans="1:18" x14ac:dyDescent="0.25">
      <c r="A634" t="str">
        <f>Jira_RawData!A634</f>
        <v>Bug</v>
      </c>
      <c r="B634" t="str">
        <f>Jira_RawData!B634</f>
        <v>MEM-12044</v>
      </c>
      <c r="C634" t="str">
        <f>Jira_RawData!C634</f>
        <v>System displayed 'Error Occurred' message when member clicked on submit/checkout button.</v>
      </c>
      <c r="D634" t="str">
        <f>Jira_RawData!D634</f>
        <v>soumya.akkimardi</v>
      </c>
      <c r="E634" t="str">
        <f>Jira_RawData!E634</f>
        <v>soumya.akkimardi</v>
      </c>
      <c r="F634" t="str">
        <f>Jira_RawData!F634</f>
        <v>Closed</v>
      </c>
      <c r="G634" s="4">
        <f>Jira_RawData!K634</f>
        <v>44056.68472222222</v>
      </c>
      <c r="H634" s="4">
        <f>Jira_RawData!G634</f>
        <v>44175.40902777778</v>
      </c>
      <c r="I634" s="10" t="str">
        <f>IF(Jira_RawData!H634=0,"blank",Jira_RawData!H634)</f>
        <v>Moderate</v>
      </c>
      <c r="J634" t="str">
        <f>Jira_RawData!I634</f>
        <v>High</v>
      </c>
      <c r="K634">
        <f>Jira_RawData!M634</f>
        <v>0</v>
      </c>
      <c r="L634" t="str">
        <f>IF(Jira_RawData!N634=0,"blank",Jira_RawData!N634)</f>
        <v>Data Issue</v>
      </c>
      <c r="M634" t="str">
        <f>IF(Jira_RawData!R634=0,"blank",Jira_RawData!R634)</f>
        <v>blank</v>
      </c>
      <c r="N634" t="str">
        <f>IF(ISNA(VLOOKUP(B634,Comments!B:E,2,FALSE)),"",VLOOKUP(B634,Comments!B:E,2,FALSE))</f>
        <v/>
      </c>
      <c r="O634" t="str">
        <f>IF(ISNA(VLOOKUP(B634,Comments!B:E,3,FALSE)),"",VLOOKUP(B634,Comments!B:E,3,FALSE))</f>
        <v/>
      </c>
      <c r="P634" t="str">
        <f t="shared" ca="1" si="19"/>
        <v>GT 62 days</v>
      </c>
      <c r="Q634" t="str">
        <f t="shared" si="20"/>
        <v>Membership</v>
      </c>
      <c r="R634" t="str">
        <f>IF(ISNA(VLOOKUP(B634,Comments!B:E,4,FALSE)),"",VLOOKUP(B634,Comments!B:E,4,FALSE))</f>
        <v/>
      </c>
    </row>
    <row r="635" spans="1:18" x14ac:dyDescent="0.25">
      <c r="A635" t="str">
        <f>Jira_RawData!A635</f>
        <v>Bug</v>
      </c>
      <c r="B635" t="str">
        <f>Jira_RawData!B635</f>
        <v>MEM-12043</v>
      </c>
      <c r="C635" t="str">
        <f>Jira_RawData!C635</f>
        <v xml:space="preserve">[Data Issue] - Internal Application - Unexpected error occurred while trying to edit and save a work item </v>
      </c>
      <c r="D635" t="str">
        <f>Jira_RawData!D635</f>
        <v>Hasitha Turlapati</v>
      </c>
      <c r="E635" t="str">
        <f>Jira_RawData!E635</f>
        <v>Hasitha Turlapati</v>
      </c>
      <c r="F635" t="str">
        <f>Jira_RawData!F635</f>
        <v>Closed</v>
      </c>
      <c r="G635" s="4">
        <f>Jira_RawData!K635</f>
        <v>44056.669444444444</v>
      </c>
      <c r="H635" s="4">
        <f>Jira_RawData!G635</f>
        <v>44169.575694444444</v>
      </c>
      <c r="I635" s="10" t="str">
        <f>IF(Jira_RawData!H635=0,"blank",Jira_RawData!H635)</f>
        <v>Major</v>
      </c>
      <c r="J635" t="str">
        <f>Jira_RawData!I635</f>
        <v>Medium</v>
      </c>
      <c r="K635" t="str">
        <f>Jira_RawData!M635</f>
        <v>Staging</v>
      </c>
      <c r="L635" t="str">
        <f>IF(Jira_RawData!N635=0,"blank",Jira_RawData!N635)</f>
        <v>Data Issue</v>
      </c>
      <c r="M635" t="str">
        <f>IF(Jira_RawData!R635=0,"blank",Jira_RawData!R635)</f>
        <v xml:space="preserve">Incorrect Migrated Data </v>
      </c>
      <c r="N635" t="str">
        <f>IF(ISNA(VLOOKUP(B635,Comments!B:E,2,FALSE)),"",VLOOKUP(B635,Comments!B:E,2,FALSE))</f>
        <v/>
      </c>
      <c r="O635" t="str">
        <f>IF(ISNA(VLOOKUP(B635,Comments!B:E,3,FALSE)),"",VLOOKUP(B635,Comments!B:E,3,FALSE))</f>
        <v/>
      </c>
      <c r="P635" t="str">
        <f t="shared" ca="1" si="19"/>
        <v>GT 62 days</v>
      </c>
      <c r="Q635" t="str">
        <f t="shared" si="20"/>
        <v>Membership</v>
      </c>
      <c r="R635" t="str">
        <f>IF(ISNA(VLOOKUP(B635,Comments!B:E,4,FALSE)),"",VLOOKUP(B635,Comments!B:E,4,FALSE))</f>
        <v/>
      </c>
    </row>
    <row r="636" spans="1:18" x14ac:dyDescent="0.25">
      <c r="A636" t="str">
        <f>Jira_RawData!A636</f>
        <v>Bug</v>
      </c>
      <c r="B636" t="str">
        <f>Jira_RawData!B636</f>
        <v>MEM-12042</v>
      </c>
      <c r="C636" t="str">
        <f>Jira_RawData!C636</f>
        <v>System didn't display primary activities in 'Please select one of the following categories that most appropriately describes you or the organization you represent.' field</v>
      </c>
      <c r="D636" t="str">
        <f>Jira_RawData!D636</f>
        <v>soumya.akkimardi</v>
      </c>
      <c r="E636" t="str">
        <f>Jira_RawData!E636</f>
        <v>soumya.akkimardi</v>
      </c>
      <c r="F636" t="str">
        <f>Jira_RawData!F636</f>
        <v>Closed</v>
      </c>
      <c r="G636" s="4">
        <f>Jira_RawData!K636</f>
        <v>44056.665972222225</v>
      </c>
      <c r="H636" s="4">
        <f>Jira_RawData!G636</f>
        <v>44175.419444444444</v>
      </c>
      <c r="I636" s="10" t="str">
        <f>IF(Jira_RawData!H636=0,"blank",Jira_RawData!H636)</f>
        <v>Moderate</v>
      </c>
      <c r="J636" t="str">
        <f>Jira_RawData!I636</f>
        <v>High</v>
      </c>
      <c r="K636" t="str">
        <f>Jira_RawData!M636</f>
        <v>QA</v>
      </c>
      <c r="L636" t="str">
        <f>IF(Jira_RawData!N636=0,"blank",Jira_RawData!N636)</f>
        <v>Unclear/Incorrect Requirements/Design</v>
      </c>
      <c r="M636" t="str">
        <f>IF(Jira_RawData!R636=0,"blank",Jira_RawData!R636)</f>
        <v>blank</v>
      </c>
      <c r="N636" t="str">
        <f>IF(ISNA(VLOOKUP(B636,Comments!B:E,2,FALSE)),"",VLOOKUP(B636,Comments!B:E,2,FALSE))</f>
        <v/>
      </c>
      <c r="O636" t="str">
        <f>IF(ISNA(VLOOKUP(B636,Comments!B:E,3,FALSE)),"",VLOOKUP(B636,Comments!B:E,3,FALSE))</f>
        <v/>
      </c>
      <c r="P636" t="str">
        <f t="shared" ca="1" si="19"/>
        <v>GT 62 days</v>
      </c>
      <c r="Q636" t="str">
        <f t="shared" si="20"/>
        <v>Membership</v>
      </c>
      <c r="R636" t="str">
        <f>IF(ISNA(VLOOKUP(B636,Comments!B:E,4,FALSE)),"",VLOOKUP(B636,Comments!B:E,4,FALSE))</f>
        <v/>
      </c>
    </row>
    <row r="637" spans="1:18" x14ac:dyDescent="0.25">
      <c r="A637" t="str">
        <f>Jira_RawData!A637</f>
        <v>Bug</v>
      </c>
      <c r="B637" t="str">
        <f>Jira_RawData!B637</f>
        <v>MEM-12041</v>
      </c>
      <c r="C637" t="str">
        <f>Jira_RawData!C637</f>
        <v>Internal Application - Audit Log Not getting generated</v>
      </c>
      <c r="D637" t="str">
        <f>Jira_RawData!D637</f>
        <v>Hasitha Turlapati</v>
      </c>
      <c r="E637" t="str">
        <f>Jira_RawData!E637</f>
        <v>Hasitha Turlapati</v>
      </c>
      <c r="F637" t="str">
        <f>Jira_RawData!F637</f>
        <v>Closed</v>
      </c>
      <c r="G637" s="4">
        <f>Jira_RawData!K637</f>
        <v>44056.622916666667</v>
      </c>
      <c r="H637" s="4">
        <f>Jira_RawData!G637</f>
        <v>44169.576388888891</v>
      </c>
      <c r="I637" s="10" t="str">
        <f>IF(Jira_RawData!H637=0,"blank",Jira_RawData!H637)</f>
        <v>Major</v>
      </c>
      <c r="J637" t="str">
        <f>Jira_RawData!I637</f>
        <v>High</v>
      </c>
      <c r="K637" t="str">
        <f>Jira_RawData!M637</f>
        <v>QA</v>
      </c>
      <c r="L637" t="str">
        <f>IF(Jira_RawData!N637=0,"blank",Jira_RawData!N637)</f>
        <v>Application Code Issue</v>
      </c>
      <c r="M637" t="str">
        <f>IF(Jira_RawData!R637=0,"blank",Jira_RawData!R637)</f>
        <v>blank</v>
      </c>
      <c r="N637" t="str">
        <f>IF(ISNA(VLOOKUP(B637,Comments!B:E,2,FALSE)),"",VLOOKUP(B637,Comments!B:E,2,FALSE))</f>
        <v/>
      </c>
      <c r="O637" t="str">
        <f>IF(ISNA(VLOOKUP(B637,Comments!B:E,3,FALSE)),"",VLOOKUP(B637,Comments!B:E,3,FALSE))</f>
        <v/>
      </c>
      <c r="P637" t="str">
        <f t="shared" ca="1" si="19"/>
        <v>GT 62 days</v>
      </c>
      <c r="Q637" t="str">
        <f t="shared" si="20"/>
        <v>Membership</v>
      </c>
      <c r="R637" t="str">
        <f>IF(ISNA(VLOOKUP(B637,Comments!B:E,4,FALSE)),"",VLOOKUP(B637,Comments!B:E,4,FALSE))</f>
        <v/>
      </c>
    </row>
    <row r="638" spans="1:18" x14ac:dyDescent="0.25">
      <c r="A638" t="str">
        <f>Jira_RawData!A638</f>
        <v>Bug</v>
      </c>
      <c r="B638" t="str">
        <f>Jira_RawData!B638</f>
        <v>MEM-12040</v>
      </c>
      <c r="C638" t="str">
        <f>Jira_RawData!C638</f>
        <v>In-Active Report link is not displayed under Ballots &amp; Work items.</v>
      </c>
      <c r="D638" t="str">
        <f>Jira_RawData!D638</f>
        <v>Siddhartha Mutyala</v>
      </c>
      <c r="E638" t="str">
        <f>Jira_RawData!E638</f>
        <v>Siddhartha Mutyala</v>
      </c>
      <c r="F638" t="str">
        <f>Jira_RawData!F638</f>
        <v>Closed</v>
      </c>
      <c r="G638" s="4">
        <f>Jira_RawData!K638</f>
        <v>44056.620833333334</v>
      </c>
      <c r="H638" s="4">
        <f>Jira_RawData!G638</f>
        <v>44300.477083333331</v>
      </c>
      <c r="I638" s="10" t="str">
        <f>IF(Jira_RawData!H638=0,"blank",Jira_RawData!H638)</f>
        <v>Moderate</v>
      </c>
      <c r="J638" t="str">
        <f>Jira_RawData!I638</f>
        <v>High</v>
      </c>
      <c r="K638" t="str">
        <f>Jira_RawData!M638</f>
        <v>QA</v>
      </c>
      <c r="L638" t="str">
        <f>IF(Jira_RawData!N638=0,"blank",Jira_RawData!N638)</f>
        <v>Server Configuration/Permission Issue</v>
      </c>
      <c r="M638" t="str">
        <f>IF(Jira_RawData!R638=0,"blank",Jira_RawData!R638)</f>
        <v>blank</v>
      </c>
      <c r="N638" t="str">
        <f>IF(ISNA(VLOOKUP(B638,Comments!B:E,2,FALSE)),"",VLOOKUP(B638,Comments!B:E,2,FALSE))</f>
        <v/>
      </c>
      <c r="O638" t="str">
        <f>IF(ISNA(VLOOKUP(B638,Comments!B:E,3,FALSE)),"",VLOOKUP(B638,Comments!B:E,3,FALSE))</f>
        <v/>
      </c>
      <c r="P638" t="str">
        <f t="shared" ca="1" si="19"/>
        <v>GT 62 days</v>
      </c>
      <c r="Q638" t="str">
        <f t="shared" si="20"/>
        <v>Membership</v>
      </c>
      <c r="R638" t="str">
        <f>IF(ISNA(VLOOKUP(B638,Comments!B:E,4,FALSE)),"",VLOOKUP(B638,Comments!B:E,4,FALSE))</f>
        <v/>
      </c>
    </row>
    <row r="639" spans="1:18" x14ac:dyDescent="0.25">
      <c r="A639" t="str">
        <f>Jira_RawData!A639</f>
        <v>Bug</v>
      </c>
      <c r="B639" t="str">
        <f>Jira_RawData!B639</f>
        <v>MEM-12037</v>
      </c>
      <c r="C639" t="str">
        <f>Jira_RawData!C639</f>
        <v xml:space="preserve">Error Occurred While Submitting the New/Revision Standard Work Item </v>
      </c>
      <c r="D639" t="str">
        <f>Jira_RawData!D639</f>
        <v>srinivas Yellamilli</v>
      </c>
      <c r="E639" t="str">
        <f>Jira_RawData!E639</f>
        <v>srinivas Yellamilli</v>
      </c>
      <c r="F639" t="str">
        <f>Jira_RawData!F639</f>
        <v>Closed</v>
      </c>
      <c r="G639" s="4">
        <f>Jira_RawData!K639</f>
        <v>44056.543749999997</v>
      </c>
      <c r="H639" s="4">
        <f>Jira_RawData!G639</f>
        <v>44172.488888888889</v>
      </c>
      <c r="I639" s="10" t="str">
        <f>IF(Jira_RawData!H639=0,"blank",Jira_RawData!H639)</f>
        <v>Major</v>
      </c>
      <c r="J639" t="str">
        <f>Jira_RawData!I639</f>
        <v>High</v>
      </c>
      <c r="K639" t="str">
        <f>Jira_RawData!M639</f>
        <v>QA</v>
      </c>
      <c r="L639" t="str">
        <f>IF(Jira_RawData!N639=0,"blank",Jira_RawData!N639)</f>
        <v>Configuration File Issue</v>
      </c>
      <c r="M639" t="str">
        <f>IF(Jira_RawData!R639=0,"blank",Jira_RawData!R639)</f>
        <v>blank</v>
      </c>
      <c r="N639" t="str">
        <f>IF(ISNA(VLOOKUP(B639,Comments!B:E,2,FALSE)),"",VLOOKUP(B639,Comments!B:E,2,FALSE))</f>
        <v/>
      </c>
      <c r="O639" t="str">
        <f>IF(ISNA(VLOOKUP(B639,Comments!B:E,3,FALSE)),"",VLOOKUP(B639,Comments!B:E,3,FALSE))</f>
        <v/>
      </c>
      <c r="P639" t="str">
        <f t="shared" ca="1" si="19"/>
        <v>GT 62 days</v>
      </c>
      <c r="Q639" t="str">
        <f t="shared" si="20"/>
        <v>Membership</v>
      </c>
      <c r="R639" t="str">
        <f>IF(ISNA(VLOOKUP(B639,Comments!B:E,4,FALSE)),"",VLOOKUP(B639,Comments!B:E,4,FALSE))</f>
        <v/>
      </c>
    </row>
    <row r="640" spans="1:18" x14ac:dyDescent="0.25">
      <c r="A640" t="str">
        <f>Jira_RawData!A640</f>
        <v>Bug</v>
      </c>
      <c r="B640" t="str">
        <f>Jira_RawData!B640</f>
        <v>MEM-11918</v>
      </c>
      <c r="C640" t="str">
        <f>Jira_RawData!C640</f>
        <v xml:space="preserve">API : Unable to view the JSON Response in the Body, for Society Review when Invalid format is triggered. </v>
      </c>
      <c r="D640" t="str">
        <f>Jira_RawData!D640</f>
        <v>Siddhartha Mutyala</v>
      </c>
      <c r="E640" t="str">
        <f>Jira_RawData!E640</f>
        <v>Siddhartha Mutyala</v>
      </c>
      <c r="F640" t="str">
        <f>Jira_RawData!F640</f>
        <v>Closed</v>
      </c>
      <c r="G640" s="4">
        <f>Jira_RawData!K640</f>
        <v>44055.634722222225</v>
      </c>
      <c r="H640" s="4">
        <f>Jira_RawData!G640</f>
        <v>44300.477083333331</v>
      </c>
      <c r="I640" s="10" t="str">
        <f>IF(Jira_RawData!H640=0,"blank",Jira_RawData!H640)</f>
        <v>Moderate</v>
      </c>
      <c r="J640" t="str">
        <f>Jira_RawData!I640</f>
        <v>Medium</v>
      </c>
      <c r="K640" t="str">
        <f>Jira_RawData!M640</f>
        <v>QA</v>
      </c>
      <c r="L640" t="str">
        <f>IF(Jira_RawData!N640=0,"blank",Jira_RawData!N640)</f>
        <v>Configuration File Issue</v>
      </c>
      <c r="M640" t="str">
        <f>IF(Jira_RawData!R640=0,"blank",Jira_RawData!R640)</f>
        <v>blank</v>
      </c>
      <c r="N640" t="str">
        <f>IF(ISNA(VLOOKUP(B640,Comments!B:E,2,FALSE)),"",VLOOKUP(B640,Comments!B:E,2,FALSE))</f>
        <v/>
      </c>
      <c r="O640" t="str">
        <f>IF(ISNA(VLOOKUP(B640,Comments!B:E,3,FALSE)),"",VLOOKUP(B640,Comments!B:E,3,FALSE))</f>
        <v/>
      </c>
      <c r="P640" t="str">
        <f t="shared" ca="1" si="19"/>
        <v>GT 62 days</v>
      </c>
      <c r="Q640" t="str">
        <f t="shared" si="20"/>
        <v>Membership</v>
      </c>
      <c r="R640" t="str">
        <f>IF(ISNA(VLOOKUP(B640,Comments!B:E,4,FALSE)),"",VLOOKUP(B640,Comments!B:E,4,FALSE))</f>
        <v/>
      </c>
    </row>
    <row r="641" spans="1:18" x14ac:dyDescent="0.25">
      <c r="A641" t="str">
        <f>Jira_RawData!A641</f>
        <v>Bug</v>
      </c>
      <c r="B641" t="str">
        <f>Jira_RawData!B641</f>
        <v>MEM-11917</v>
      </c>
      <c r="C641" t="str">
        <f>Jira_RawData!C641</f>
        <v>Staging-API-Getting Internal server error(500) for Save Vote API.</v>
      </c>
      <c r="D641" t="str">
        <f>Jira_RawData!D641</f>
        <v>Sai Kumar Kodipetla</v>
      </c>
      <c r="E641" t="str">
        <f>Jira_RawData!E641</f>
        <v>Sai Kumar Kodipetla</v>
      </c>
      <c r="F641" t="str">
        <f>Jira_RawData!F641</f>
        <v>Closed</v>
      </c>
      <c r="G641" s="4">
        <f>Jira_RawData!K641</f>
        <v>44055.5</v>
      </c>
      <c r="H641" s="4">
        <f>Jira_RawData!G641</f>
        <v>44300.477083333331</v>
      </c>
      <c r="I641" s="10" t="str">
        <f>IF(Jira_RawData!H641=0,"blank",Jira_RawData!H641)</f>
        <v>Moderate</v>
      </c>
      <c r="J641" t="str">
        <f>Jira_RawData!I641</f>
        <v>Medium</v>
      </c>
      <c r="K641" t="str">
        <f>Jira_RawData!M641</f>
        <v>QA</v>
      </c>
      <c r="L641" t="str">
        <f>IF(Jira_RawData!N641=0,"blank",Jira_RawData!N641)</f>
        <v>Deployment Issue / Incorrect Instructions</v>
      </c>
      <c r="M641" t="str">
        <f>IF(Jira_RawData!R641=0,"blank",Jira_RawData!R641)</f>
        <v>blank</v>
      </c>
      <c r="N641" t="str">
        <f>IF(ISNA(VLOOKUP(B641,Comments!B:E,2,FALSE)),"",VLOOKUP(B641,Comments!B:E,2,FALSE))</f>
        <v/>
      </c>
      <c r="O641" t="str">
        <f>IF(ISNA(VLOOKUP(B641,Comments!B:E,3,FALSE)),"",VLOOKUP(B641,Comments!B:E,3,FALSE))</f>
        <v/>
      </c>
      <c r="P641" t="str">
        <f t="shared" ca="1" si="19"/>
        <v>GT 62 days</v>
      </c>
      <c r="Q641" t="str">
        <f t="shared" si="20"/>
        <v>Membership</v>
      </c>
      <c r="R641" t="str">
        <f>IF(ISNA(VLOOKUP(B641,Comments!B:E,4,FALSE)),"",VLOOKUP(B641,Comments!B:E,4,FALSE))</f>
        <v/>
      </c>
    </row>
    <row r="642" spans="1:18" x14ac:dyDescent="0.25">
      <c r="A642" t="str">
        <f>Jira_RawData!A642</f>
        <v>Bug</v>
      </c>
      <c r="B642" t="str">
        <f>Jira_RawData!B642</f>
        <v>MEM-11878</v>
      </c>
      <c r="C642" t="str">
        <f>Jira_RawData!C642</f>
        <v>Malicious File Upload - DAST (Dynamic Application Security Testing)</v>
      </c>
      <c r="D642" t="str">
        <f>Jira_RawData!D642</f>
        <v>srinivas Yellamilli</v>
      </c>
      <c r="E642" t="str">
        <f>Jira_RawData!E642</f>
        <v>Abhishek Thatipalli</v>
      </c>
      <c r="F642" t="str">
        <f>Jira_RawData!F642</f>
        <v>Closed</v>
      </c>
      <c r="G642" s="4">
        <f>Jira_RawData!K642</f>
        <v>44053.794444444444</v>
      </c>
      <c r="H642" s="4">
        <f>Jira_RawData!G642</f>
        <v>44175.520833333336</v>
      </c>
      <c r="I642" s="10" t="str">
        <f>IF(Jira_RawData!H642=0,"blank",Jira_RawData!H642)</f>
        <v>Moderate</v>
      </c>
      <c r="J642" t="str">
        <f>Jira_RawData!I642</f>
        <v>Medium</v>
      </c>
      <c r="K642" t="str">
        <f>Jira_RawData!M642</f>
        <v>QA</v>
      </c>
      <c r="L642" t="str">
        <f>IF(Jira_RawData!N642=0,"blank",Jira_RawData!N642)</f>
        <v>Application Code Issue</v>
      </c>
      <c r="M642" t="str">
        <f>IF(Jira_RawData!R642=0,"blank",Jira_RawData!R642)</f>
        <v>blank</v>
      </c>
      <c r="N642" t="str">
        <f>IF(ISNA(VLOOKUP(B642,Comments!B:E,2,FALSE)),"",VLOOKUP(B642,Comments!B:E,2,FALSE))</f>
        <v/>
      </c>
      <c r="O642" t="str">
        <f>IF(ISNA(VLOOKUP(B642,Comments!B:E,3,FALSE)),"",VLOOKUP(B642,Comments!B:E,3,FALSE))</f>
        <v/>
      </c>
      <c r="P642" t="str">
        <f t="shared" ca="1" si="19"/>
        <v>GT 62 days</v>
      </c>
      <c r="Q642" t="str">
        <f t="shared" si="20"/>
        <v>Membership</v>
      </c>
      <c r="R642" t="str">
        <f>IF(ISNA(VLOOKUP(B642,Comments!B:E,4,FALSE)),"",VLOOKUP(B642,Comments!B:E,4,FALSE))</f>
        <v/>
      </c>
    </row>
    <row r="643" spans="1:18" x14ac:dyDescent="0.25">
      <c r="A643" t="str">
        <f>Jira_RawData!A643</f>
        <v>Bug</v>
      </c>
      <c r="B643" t="str">
        <f>Jira_RawData!B643</f>
        <v>MEM-11843</v>
      </c>
      <c r="C643" t="str">
        <f>Jira_RawData!C643</f>
        <v>Staff Internal Application - Add Member - The field label for 'Consultant' primary activity is not correct</v>
      </c>
      <c r="D643" t="str">
        <f>Jira_RawData!D643</f>
        <v>soumya.akkimardi</v>
      </c>
      <c r="E643" t="str">
        <f>Jira_RawData!E643</f>
        <v>soumya.akkimardi</v>
      </c>
      <c r="F643" t="str">
        <f>Jira_RawData!F643</f>
        <v>Closed</v>
      </c>
      <c r="G643" s="4">
        <f>Jira_RawData!K643</f>
        <v>44052.833333333336</v>
      </c>
      <c r="H643" s="4">
        <f>Jira_RawData!G643</f>
        <v>44175.419444444444</v>
      </c>
      <c r="I643" s="10" t="str">
        <f>IF(Jira_RawData!H643=0,"blank",Jira_RawData!H643)</f>
        <v>Minor</v>
      </c>
      <c r="J643" t="str">
        <f>Jira_RawData!I643</f>
        <v>Low</v>
      </c>
      <c r="K643">
        <f>Jira_RawData!M643</f>
        <v>0</v>
      </c>
      <c r="L643" t="str">
        <f>IF(Jira_RawData!N643=0,"blank",Jira_RawData!N643)</f>
        <v>Unclear/Incorrect Requirements/Design</v>
      </c>
      <c r="M643" t="str">
        <f>IF(Jira_RawData!R643=0,"blank",Jira_RawData!R643)</f>
        <v>blank</v>
      </c>
      <c r="N643" t="str">
        <f>IF(ISNA(VLOOKUP(B643,Comments!B:E,2,FALSE)),"",VLOOKUP(B643,Comments!B:E,2,FALSE))</f>
        <v/>
      </c>
      <c r="O643" t="str">
        <f>IF(ISNA(VLOOKUP(B643,Comments!B:E,3,FALSE)),"",VLOOKUP(B643,Comments!B:E,3,FALSE))</f>
        <v/>
      </c>
      <c r="P643" t="str">
        <f t="shared" ref="P643:P706" ca="1" si="21">IF(_xlfn.DAYS(TODAY(),G643)&lt;7,"00 days - 07 days",IF(_xlfn.DAYS(TODAY(),G643)&lt;14,"07 days - 13 days",IF(_xlfn.DAYS(TODAY(),G643)&lt;21,"14 days - 20 days",IF(_xlfn.DAYS(TODAY(),G643)&lt;28,"21 days - 27 days",IF(_xlfn.DAYS(TODAY(),G643)&lt;35,"28 days - 34 days",IF(_xlfn.DAYS(TODAY(),G643)&lt;42,"35 days - 41 days",IF(_xlfn.DAYS(TODAY(),G643)&lt;49,"42 days - 48 days",IF(_xlfn.DAYS(TODAY(),G643)&lt;56,"49 days - 55 days",IF(_xlfn.DAYS(TODAY(),G643)&lt;63,"56 days - 62 days","GT 62 days")))))))))</f>
        <v>GT 62 days</v>
      </c>
      <c r="Q643" t="str">
        <f t="shared" ref="Q643:Q706" si="22">IF(LEFT(B643,3)="MIG","Migration",IF(LEFT(B643,3)="MEM","Membership","Core"))</f>
        <v>Membership</v>
      </c>
      <c r="R643" t="str">
        <f>IF(ISNA(VLOOKUP(B643,Comments!B:E,4,FALSE)),"",VLOOKUP(B643,Comments!B:E,4,FALSE))</f>
        <v/>
      </c>
    </row>
    <row r="644" spans="1:18" x14ac:dyDescent="0.25">
      <c r="A644" t="str">
        <f>Jira_RawData!A644</f>
        <v>Bug</v>
      </c>
      <c r="B644" t="str">
        <f>Jira_RawData!B644</f>
        <v>MEM-11842</v>
      </c>
      <c r="C644" t="str">
        <f>Jira_RawData!C644</f>
        <v>Staff Internal Application - Add Member - The field label for consumer primary activity is not correct</v>
      </c>
      <c r="D644" t="str">
        <f>Jira_RawData!D644</f>
        <v>soumya.akkimardi</v>
      </c>
      <c r="E644" t="str">
        <f>Jira_RawData!E644</f>
        <v>soumya.akkimardi</v>
      </c>
      <c r="F644" t="str">
        <f>Jira_RawData!F644</f>
        <v>Closed</v>
      </c>
      <c r="G644" s="4">
        <f>Jira_RawData!K644</f>
        <v>44052.827777777777</v>
      </c>
      <c r="H644" s="4">
        <f>Jira_RawData!G644</f>
        <v>44175.419444444444</v>
      </c>
      <c r="I644" s="10" t="str">
        <f>IF(Jira_RawData!H644=0,"blank",Jira_RawData!H644)</f>
        <v>Minor</v>
      </c>
      <c r="J644" t="str">
        <f>Jira_RawData!I644</f>
        <v>Low</v>
      </c>
      <c r="K644" t="str">
        <f>Jira_RawData!M644</f>
        <v>QA</v>
      </c>
      <c r="L644" t="str">
        <f>IF(Jira_RawData!N644=0,"blank",Jira_RawData!N644)</f>
        <v>Unclear/Incorrect Requirements/Design</v>
      </c>
      <c r="M644" t="str">
        <f>IF(Jira_RawData!R644=0,"blank",Jira_RawData!R644)</f>
        <v>blank</v>
      </c>
      <c r="N644" t="str">
        <f>IF(ISNA(VLOOKUP(B644,Comments!B:E,2,FALSE)),"",VLOOKUP(B644,Comments!B:E,2,FALSE))</f>
        <v/>
      </c>
      <c r="O644" t="str">
        <f>IF(ISNA(VLOOKUP(B644,Comments!B:E,3,FALSE)),"",VLOOKUP(B644,Comments!B:E,3,FALSE))</f>
        <v/>
      </c>
      <c r="P644" t="str">
        <f t="shared" ca="1" si="21"/>
        <v>GT 62 days</v>
      </c>
      <c r="Q644" t="str">
        <f t="shared" si="22"/>
        <v>Membership</v>
      </c>
      <c r="R644" t="str">
        <f>IF(ISNA(VLOOKUP(B644,Comments!B:E,4,FALSE)),"",VLOOKUP(B644,Comments!B:E,4,FALSE))</f>
        <v/>
      </c>
    </row>
    <row r="645" spans="1:18" x14ac:dyDescent="0.25">
      <c r="A645" t="str">
        <f>Jira_RawData!A645</f>
        <v>Bug</v>
      </c>
      <c r="B645" t="str">
        <f>Jira_RawData!B645</f>
        <v>MEM-11841</v>
      </c>
      <c r="C645" t="str">
        <f>Jira_RawData!C645</f>
        <v>Intermittent Issue: The left panel in 'My ASTM' landing page is not showing up</v>
      </c>
      <c r="D645" t="str">
        <f>Jira_RawData!D645</f>
        <v>soumya.akkimardi</v>
      </c>
      <c r="E645" t="str">
        <f>Jira_RawData!E645</f>
        <v>soumya.akkimardi</v>
      </c>
      <c r="F645" t="str">
        <f>Jira_RawData!F645</f>
        <v>Closed</v>
      </c>
      <c r="G645" s="4">
        <f>Jira_RawData!K645</f>
        <v>44052.822916666664</v>
      </c>
      <c r="H645" s="4">
        <f>Jira_RawData!G645</f>
        <v>44175.40902777778</v>
      </c>
      <c r="I645" s="10" t="str">
        <f>IF(Jira_RawData!H645=0,"blank",Jira_RawData!H645)</f>
        <v>Moderate</v>
      </c>
      <c r="J645" t="str">
        <f>Jira_RawData!I645</f>
        <v>Medium</v>
      </c>
      <c r="K645">
        <f>Jira_RawData!M645</f>
        <v>0</v>
      </c>
      <c r="L645" t="str">
        <f>IF(Jira_RawData!N645=0,"blank",Jira_RawData!N645)</f>
        <v>Unclear/Incorrect Requirements/Design</v>
      </c>
      <c r="M645" t="str">
        <f>IF(Jira_RawData!R645=0,"blank",Jira_RawData!R645)</f>
        <v>Unable to replicate</v>
      </c>
      <c r="N645" t="str">
        <f>IF(ISNA(VLOOKUP(B645,Comments!B:E,2,FALSE)),"",VLOOKUP(B645,Comments!B:E,2,FALSE))</f>
        <v/>
      </c>
      <c r="O645" t="str">
        <f>IF(ISNA(VLOOKUP(B645,Comments!B:E,3,FALSE)),"",VLOOKUP(B645,Comments!B:E,3,FALSE))</f>
        <v/>
      </c>
      <c r="P645" t="str">
        <f t="shared" ca="1" si="21"/>
        <v>GT 62 days</v>
      </c>
      <c r="Q645" t="str">
        <f t="shared" si="22"/>
        <v>Membership</v>
      </c>
      <c r="R645" t="str">
        <f>IF(ISNA(VLOOKUP(B645,Comments!B:E,4,FALSE)),"",VLOOKUP(B645,Comments!B:E,4,FALSE))</f>
        <v/>
      </c>
    </row>
    <row r="646" spans="1:18" x14ac:dyDescent="0.25">
      <c r="A646" t="str">
        <f>Jira_RawData!A646</f>
        <v>Bug</v>
      </c>
      <c r="B646" t="str">
        <f>Jira_RawData!B646</f>
        <v>MEM-11840</v>
      </c>
      <c r="C646" t="str">
        <f>Jira_RawData!C646</f>
        <v xml:space="preserve">Migration - Unable to update 'Paid Status' in staff internal application for 'Representative' member </v>
      </c>
      <c r="D646" t="str">
        <f>Jira_RawData!D646</f>
        <v>soumya.akkimardi</v>
      </c>
      <c r="E646" t="str">
        <f>Jira_RawData!E646</f>
        <v>soumya.akkimardi</v>
      </c>
      <c r="F646" t="str">
        <f>Jira_RawData!F646</f>
        <v>Closed</v>
      </c>
      <c r="G646" s="4">
        <f>Jira_RawData!K646</f>
        <v>44052.818749999999</v>
      </c>
      <c r="H646" s="4">
        <f>Jira_RawData!G646</f>
        <v>44328.816666666666</v>
      </c>
      <c r="I646" s="10" t="str">
        <f>IF(Jira_RawData!H646=0,"blank",Jira_RawData!H646)</f>
        <v>Moderate</v>
      </c>
      <c r="J646" t="str">
        <f>Jira_RawData!I646</f>
        <v>High</v>
      </c>
      <c r="K646" t="str">
        <f>Jira_RawData!M646</f>
        <v>QA</v>
      </c>
      <c r="L646" t="str">
        <f>IF(Jira_RawData!N646=0,"blank",Jira_RawData!N646)</f>
        <v>Data Issue</v>
      </c>
      <c r="M646" t="str">
        <f>IF(Jira_RawData!R646=0,"blank",Jira_RawData!R646)</f>
        <v>Mapping of Org Rep was not correct in DB.</v>
      </c>
      <c r="N646" t="str">
        <f>IF(ISNA(VLOOKUP(B646,Comments!B:E,2,FALSE)),"",VLOOKUP(B646,Comments!B:E,2,FALSE))</f>
        <v>Retest Successful</v>
      </c>
      <c r="O646" t="str">
        <f>IF(ISNA(VLOOKUP(B646,Comments!B:E,3,FALSE)),"",VLOOKUP(B646,Comments!B:E,3,FALSE))</f>
        <v>Check with MIG team before we close</v>
      </c>
      <c r="P646" t="str">
        <f t="shared" ca="1" si="21"/>
        <v>GT 62 days</v>
      </c>
      <c r="Q646" t="str">
        <f t="shared" si="22"/>
        <v>Membership</v>
      </c>
      <c r="R646" t="str">
        <f>IF(ISNA(VLOOKUP(B646,Comments!B:E,4,FALSE)),"",VLOOKUP(B646,Comments!B:E,4,FALSE))</f>
        <v>???</v>
      </c>
    </row>
    <row r="647" spans="1:18" x14ac:dyDescent="0.25">
      <c r="A647" t="str">
        <f>Jira_RawData!A647</f>
        <v>Bug</v>
      </c>
      <c r="B647" t="str">
        <f>Jira_RawData!B647</f>
        <v>MEM-11839</v>
      </c>
      <c r="C647" t="str">
        <f>Jira_RawData!C647</f>
        <v>Issue with the fields which displayed below 'What best describes your consulting firm?' for consultant primary activity</v>
      </c>
      <c r="D647" t="str">
        <f>Jira_RawData!D647</f>
        <v>soumya.akkimardi</v>
      </c>
      <c r="E647" t="str">
        <f>Jira_RawData!E647</f>
        <v>soumya.akkimardi</v>
      </c>
      <c r="F647" t="str">
        <f>Jira_RawData!F647</f>
        <v>Closed</v>
      </c>
      <c r="G647" s="4">
        <f>Jira_RawData!K647</f>
        <v>44052.817361111112</v>
      </c>
      <c r="H647" s="4">
        <f>Jira_RawData!G647</f>
        <v>44175.419444444444</v>
      </c>
      <c r="I647" s="10" t="str">
        <f>IF(Jira_RawData!H647=0,"blank",Jira_RawData!H647)</f>
        <v>Moderate</v>
      </c>
      <c r="J647" t="str">
        <f>Jira_RawData!I647</f>
        <v>Medium</v>
      </c>
      <c r="K647" t="str">
        <f>Jira_RawData!M647</f>
        <v>QA</v>
      </c>
      <c r="L647" t="str">
        <f>IF(Jira_RawData!N647=0,"blank",Jira_RawData!N647)</f>
        <v>Application Code Issue</v>
      </c>
      <c r="M647" t="str">
        <f>IF(Jira_RawData!R647=0,"blank",Jira_RawData!R647)</f>
        <v>blank</v>
      </c>
      <c r="N647" t="str">
        <f>IF(ISNA(VLOOKUP(B647,Comments!B:E,2,FALSE)),"",VLOOKUP(B647,Comments!B:E,2,FALSE))</f>
        <v/>
      </c>
      <c r="O647" t="str">
        <f>IF(ISNA(VLOOKUP(B647,Comments!B:E,3,FALSE)),"",VLOOKUP(B647,Comments!B:E,3,FALSE))</f>
        <v/>
      </c>
      <c r="P647" t="str">
        <f t="shared" ca="1" si="21"/>
        <v>GT 62 days</v>
      </c>
      <c r="Q647" t="str">
        <f t="shared" si="22"/>
        <v>Membership</v>
      </c>
      <c r="R647" t="str">
        <f>IF(ISNA(VLOOKUP(B647,Comments!B:E,4,FALSE)),"",VLOOKUP(B647,Comments!B:E,4,FALSE))</f>
        <v/>
      </c>
    </row>
    <row r="648" spans="1:18" x14ac:dyDescent="0.25">
      <c r="A648" t="str">
        <f>Jira_RawData!A648</f>
        <v>Bug</v>
      </c>
      <c r="B648" t="str">
        <f>Jira_RawData!B648</f>
        <v>MEM-11748</v>
      </c>
      <c r="C648" t="str">
        <f>Jira_RawData!C648</f>
        <v>API : When API getting Bad Request or NotFound response,then the Response body is in HTML</v>
      </c>
      <c r="D648" t="str">
        <f>Jira_RawData!D648</f>
        <v>Sai Kumar Kodipetla</v>
      </c>
      <c r="E648" t="str">
        <f>Jira_RawData!E648</f>
        <v>Sai Kumar Kodipetla</v>
      </c>
      <c r="F648" t="str">
        <f>Jira_RawData!F648</f>
        <v>Closed</v>
      </c>
      <c r="G648" s="4">
        <f>Jira_RawData!K648</f>
        <v>44049.5</v>
      </c>
      <c r="H648" s="4">
        <f>Jira_RawData!G648</f>
        <v>44300.477083333331</v>
      </c>
      <c r="I648" s="10" t="str">
        <f>IF(Jira_RawData!H648=0,"blank",Jira_RawData!H648)</f>
        <v>Moderate</v>
      </c>
      <c r="J648" t="str">
        <f>Jira_RawData!I648</f>
        <v>Medium</v>
      </c>
      <c r="K648" t="str">
        <f>Jira_RawData!M648</f>
        <v>QA</v>
      </c>
      <c r="L648" t="str">
        <f>IF(Jira_RawData!N648=0,"blank",Jira_RawData!N648)</f>
        <v>Server Configuration/Permission Issue</v>
      </c>
      <c r="M648" t="str">
        <f>IF(Jira_RawData!R648=0,"blank",Jira_RawData!R648)</f>
        <v>This is coming default from IIS server</v>
      </c>
      <c r="N648" t="str">
        <f>IF(ISNA(VLOOKUP(B648,Comments!B:E,2,FALSE)),"",VLOOKUP(B648,Comments!B:E,2,FALSE))</f>
        <v/>
      </c>
      <c r="O648" t="str">
        <f>IF(ISNA(VLOOKUP(B648,Comments!B:E,3,FALSE)),"",VLOOKUP(B648,Comments!B:E,3,FALSE))</f>
        <v/>
      </c>
      <c r="P648" t="str">
        <f t="shared" ca="1" si="21"/>
        <v>GT 62 days</v>
      </c>
      <c r="Q648" t="str">
        <f t="shared" si="22"/>
        <v>Membership</v>
      </c>
      <c r="R648" t="str">
        <f>IF(ISNA(VLOOKUP(B648,Comments!B:E,4,FALSE)),"",VLOOKUP(B648,Comments!B:E,4,FALSE))</f>
        <v/>
      </c>
    </row>
    <row r="649" spans="1:18" x14ac:dyDescent="0.25">
      <c r="A649" t="str">
        <f>Jira_RawData!A649</f>
        <v>Bug</v>
      </c>
      <c r="B649" t="str">
        <f>Jira_RawData!B649</f>
        <v>MEM-11610</v>
      </c>
      <c r="C649" t="str">
        <f>Jira_RawData!C649</f>
        <v>Staff Internal Application - System displayed an error message as 'Error occurred while getting member list' and no data is displayed in 'Members' list page</v>
      </c>
      <c r="D649" t="str">
        <f>Jira_RawData!D649</f>
        <v>Anwesh Patukuri</v>
      </c>
      <c r="E649" t="str">
        <f>Jira_RawData!E649</f>
        <v>soumya.akkimardi</v>
      </c>
      <c r="F649" t="str">
        <f>Jira_RawData!F649</f>
        <v>Closed</v>
      </c>
      <c r="G649" s="4">
        <f>Jira_RawData!K649</f>
        <v>44048.469444444447</v>
      </c>
      <c r="H649" s="4">
        <f>Jira_RawData!G649</f>
        <v>44175.419444444444</v>
      </c>
      <c r="I649" s="10" t="str">
        <f>IF(Jira_RawData!H649=0,"blank",Jira_RawData!H649)</f>
        <v>Major</v>
      </c>
      <c r="J649" t="str">
        <f>Jira_RawData!I649</f>
        <v>High</v>
      </c>
      <c r="K649" t="str">
        <f>Jira_RawData!M649</f>
        <v>QA</v>
      </c>
      <c r="L649" t="str">
        <f>IF(Jira_RawData!N649=0,"blank",Jira_RawData!N649)</f>
        <v>blank</v>
      </c>
      <c r="M649" t="str">
        <f>IF(Jira_RawData!R649=0,"blank",Jira_RawData!R649)</f>
        <v>blank</v>
      </c>
      <c r="N649" t="str">
        <f>IF(ISNA(VLOOKUP(B649,Comments!B:E,2,FALSE)),"",VLOOKUP(B649,Comments!B:E,2,FALSE))</f>
        <v/>
      </c>
      <c r="O649" t="str">
        <f>IF(ISNA(VLOOKUP(B649,Comments!B:E,3,FALSE)),"",VLOOKUP(B649,Comments!B:E,3,FALSE))</f>
        <v/>
      </c>
      <c r="P649" t="str">
        <f t="shared" ca="1" si="21"/>
        <v>GT 62 days</v>
      </c>
      <c r="Q649" t="str">
        <f t="shared" si="22"/>
        <v>Membership</v>
      </c>
      <c r="R649" t="str">
        <f>IF(ISNA(VLOOKUP(B649,Comments!B:E,4,FALSE)),"",VLOOKUP(B649,Comments!B:E,4,FALSE))</f>
        <v/>
      </c>
    </row>
    <row r="650" spans="1:18" x14ac:dyDescent="0.25">
      <c r="A650" t="str">
        <f>Jira_RawData!A650</f>
        <v>Bug</v>
      </c>
      <c r="B650" t="str">
        <f>Jira_RawData!B650</f>
        <v>MEM-11609</v>
      </c>
      <c r="C650" t="str">
        <f>Jira_RawData!C650</f>
        <v xml:space="preserve">System didn't display left nav menu when member login into MEM application with historical account number </v>
      </c>
      <c r="D650" t="str">
        <f>Jira_RawData!D650</f>
        <v>soumya.akkimardi</v>
      </c>
      <c r="E650" t="str">
        <f>Jira_RawData!E650</f>
        <v>soumya.akkimardi</v>
      </c>
      <c r="F650" t="str">
        <f>Jira_RawData!F650</f>
        <v>Closed</v>
      </c>
      <c r="G650" s="4">
        <f>Jira_RawData!K650</f>
        <v>44048.463888888888</v>
      </c>
      <c r="H650" s="4">
        <f>Jira_RawData!G650</f>
        <v>44175.40902777778</v>
      </c>
      <c r="I650" s="10" t="str">
        <f>IF(Jira_RawData!H650=0,"blank",Jira_RawData!H650)</f>
        <v>Major</v>
      </c>
      <c r="J650" t="str">
        <f>Jira_RawData!I650</f>
        <v>High</v>
      </c>
      <c r="K650" t="str">
        <f>Jira_RawData!M650</f>
        <v>QA</v>
      </c>
      <c r="L650" t="str">
        <f>IF(Jira_RawData!N650=0,"blank",Jira_RawData!N650)</f>
        <v>Server Configuration/Permission Issue</v>
      </c>
      <c r="M650" t="str">
        <f>IF(Jira_RawData!R650=0,"blank",Jira_RawData!R650)</f>
        <v>blank</v>
      </c>
      <c r="N650" t="str">
        <f>IF(ISNA(VLOOKUP(B650,Comments!B:E,2,FALSE)),"",VLOOKUP(B650,Comments!B:E,2,FALSE))</f>
        <v/>
      </c>
      <c r="O650" t="str">
        <f>IF(ISNA(VLOOKUP(B650,Comments!B:E,3,FALSE)),"",VLOOKUP(B650,Comments!B:E,3,FALSE))</f>
        <v/>
      </c>
      <c r="P650" t="str">
        <f t="shared" ca="1" si="21"/>
        <v>GT 62 days</v>
      </c>
      <c r="Q650" t="str">
        <f t="shared" si="22"/>
        <v>Membership</v>
      </c>
      <c r="R650" t="str">
        <f>IF(ISNA(VLOOKUP(B650,Comments!B:E,4,FALSE)),"",VLOOKUP(B650,Comments!B:E,4,FALSE))</f>
        <v/>
      </c>
    </row>
    <row r="651" spans="1:18" x14ac:dyDescent="0.25">
      <c r="A651" t="str">
        <f>Jira_RawData!A651</f>
        <v>Bug</v>
      </c>
      <c r="B651" t="str">
        <f>Jira_RawData!B651</f>
        <v>MEM-11608</v>
      </c>
      <c r="C651" t="str">
        <f>Jira_RawData!C651</f>
        <v xml:space="preserve">Get 'Historical' Account Status of Member - System displayed message as 'Unauthorized access' </v>
      </c>
      <c r="D651" t="str">
        <f>Jira_RawData!D651</f>
        <v>soumya.akkimardi</v>
      </c>
      <c r="E651" t="str">
        <f>Jira_RawData!E651</f>
        <v>soumya.akkimardi</v>
      </c>
      <c r="F651" t="str">
        <f>Jira_RawData!F651</f>
        <v>Closed</v>
      </c>
      <c r="G651" s="4">
        <f>Jira_RawData!K651</f>
        <v>44048.458333333336</v>
      </c>
      <c r="H651" s="4">
        <f>Jira_RawData!G651</f>
        <v>44175.40902777778</v>
      </c>
      <c r="I651" s="10" t="str">
        <f>IF(Jira_RawData!H651=0,"blank",Jira_RawData!H651)</f>
        <v>Moderate</v>
      </c>
      <c r="J651" t="str">
        <f>Jira_RawData!I651</f>
        <v>High</v>
      </c>
      <c r="K651" t="str">
        <f>Jira_RawData!M651</f>
        <v>QA</v>
      </c>
      <c r="L651" t="str">
        <f>IF(Jira_RawData!N651=0,"blank",Jira_RawData!N651)</f>
        <v>Server Configuration/Permission Issue</v>
      </c>
      <c r="M651" t="str">
        <f>IF(Jira_RawData!R651=0,"blank",Jira_RawData!R651)</f>
        <v>blank</v>
      </c>
      <c r="N651" t="str">
        <f>IF(ISNA(VLOOKUP(B651,Comments!B:E,2,FALSE)),"",VLOOKUP(B651,Comments!B:E,2,FALSE))</f>
        <v/>
      </c>
      <c r="O651" t="str">
        <f>IF(ISNA(VLOOKUP(B651,Comments!B:E,3,FALSE)),"",VLOOKUP(B651,Comments!B:E,3,FALSE))</f>
        <v/>
      </c>
      <c r="P651" t="str">
        <f t="shared" ca="1" si="21"/>
        <v>GT 62 days</v>
      </c>
      <c r="Q651" t="str">
        <f t="shared" si="22"/>
        <v>Membership</v>
      </c>
      <c r="R651" t="str">
        <f>IF(ISNA(VLOOKUP(B651,Comments!B:E,4,FALSE)),"",VLOOKUP(B651,Comments!B:E,4,FALSE))</f>
        <v/>
      </c>
    </row>
    <row r="652" spans="1:18" x14ac:dyDescent="0.25">
      <c r="A652" t="str">
        <f>Jira_RawData!A652</f>
        <v>Bug</v>
      </c>
      <c r="B652" t="str">
        <f>Jira_RawData!B652</f>
        <v>MEM-11588</v>
      </c>
      <c r="C652" t="str">
        <f>Jira_RawData!C652</f>
        <v>[Improvement] Sponsoring subcommittee field is not displaying an error message while saved with blank value</v>
      </c>
      <c r="D652" t="str">
        <f>Jira_RawData!D652</f>
        <v>Hasitha Turlapati</v>
      </c>
      <c r="E652" t="str">
        <f>Jira_RawData!E652</f>
        <v>Hasitha Turlapati</v>
      </c>
      <c r="F652" t="str">
        <f>Jira_RawData!F652</f>
        <v>Closed</v>
      </c>
      <c r="G652" s="4">
        <f>Jira_RawData!K652</f>
        <v>44047.613888888889</v>
      </c>
      <c r="H652" s="4">
        <f>Jira_RawData!G652</f>
        <v>44169.57708333333</v>
      </c>
      <c r="I652" s="10" t="str">
        <f>IF(Jira_RawData!H652=0,"blank",Jira_RawData!H652)</f>
        <v>Major</v>
      </c>
      <c r="J652" t="str">
        <f>Jira_RawData!I652</f>
        <v>High</v>
      </c>
      <c r="K652" t="str">
        <f>Jira_RawData!M652</f>
        <v>QA</v>
      </c>
      <c r="L652" t="str">
        <f>IF(Jira_RawData!N652=0,"blank",Jira_RawData!N652)</f>
        <v>Application Code Issue</v>
      </c>
      <c r="M652" t="str">
        <f>IF(Jira_RawData!R652=0,"blank",Jira_RawData!R652)</f>
        <v>blank</v>
      </c>
      <c r="N652" t="str">
        <f>IF(ISNA(VLOOKUP(B652,Comments!B:E,2,FALSE)),"",VLOOKUP(B652,Comments!B:E,2,FALSE))</f>
        <v/>
      </c>
      <c r="O652" t="str">
        <f>IF(ISNA(VLOOKUP(B652,Comments!B:E,3,FALSE)),"",VLOOKUP(B652,Comments!B:E,3,FALSE))</f>
        <v/>
      </c>
      <c r="P652" t="str">
        <f t="shared" ca="1" si="21"/>
        <v>GT 62 days</v>
      </c>
      <c r="Q652" t="str">
        <f t="shared" si="22"/>
        <v>Membership</v>
      </c>
      <c r="R652" t="str">
        <f>IF(ISNA(VLOOKUP(B652,Comments!B:E,4,FALSE)),"",VLOOKUP(B652,Comments!B:E,4,FALSE))</f>
        <v/>
      </c>
    </row>
    <row r="653" spans="1:18" x14ac:dyDescent="0.25">
      <c r="A653" t="str">
        <f>Jira_RawData!A653</f>
        <v>Bug</v>
      </c>
      <c r="B653" t="str">
        <f>Jira_RawData!B653</f>
        <v>MEM-11582</v>
      </c>
      <c r="C653" t="str">
        <f>Jira_RawData!C653</f>
        <v>For 'Consultant' primary activity we have a field with name 'What does the Organization(s) you represent produce/sell?' but in review and confirmation page it's displayed as 'What does the Organization(s) you represent produces/sells?'</v>
      </c>
      <c r="D653" t="str">
        <f>Jira_RawData!D653</f>
        <v>soumya.akkimardi</v>
      </c>
      <c r="E653" t="str">
        <f>Jira_RawData!E653</f>
        <v>soumya.akkimardi</v>
      </c>
      <c r="F653" t="str">
        <f>Jira_RawData!F653</f>
        <v>Closed</v>
      </c>
      <c r="G653" s="4">
        <f>Jira_RawData!K653</f>
        <v>44047.564583333333</v>
      </c>
      <c r="H653" s="4">
        <f>Jira_RawData!G653</f>
        <v>44175.40902777778</v>
      </c>
      <c r="I653" s="10" t="str">
        <f>IF(Jira_RawData!H653=0,"blank",Jira_RawData!H653)</f>
        <v>Minor</v>
      </c>
      <c r="J653" t="str">
        <f>Jira_RawData!I653</f>
        <v>Low</v>
      </c>
      <c r="K653" t="str">
        <f>Jira_RawData!M653</f>
        <v>QA</v>
      </c>
      <c r="L653" t="str">
        <f>IF(Jira_RawData!N653=0,"blank",Jira_RawData!N653)</f>
        <v>Application Code Issue</v>
      </c>
      <c r="M653" t="str">
        <f>IF(Jira_RawData!R653=0,"blank",Jira_RawData!R653)</f>
        <v>blank</v>
      </c>
      <c r="N653" t="str">
        <f>IF(ISNA(VLOOKUP(B653,Comments!B:E,2,FALSE)),"",VLOOKUP(B653,Comments!B:E,2,FALSE))</f>
        <v/>
      </c>
      <c r="O653" t="str">
        <f>IF(ISNA(VLOOKUP(B653,Comments!B:E,3,FALSE)),"",VLOOKUP(B653,Comments!B:E,3,FALSE))</f>
        <v/>
      </c>
      <c r="P653" t="str">
        <f t="shared" ca="1" si="21"/>
        <v>GT 62 days</v>
      </c>
      <c r="Q653" t="str">
        <f t="shared" si="22"/>
        <v>Membership</v>
      </c>
      <c r="R653" t="str">
        <f>IF(ISNA(VLOOKUP(B653,Comments!B:E,4,FALSE)),"",VLOOKUP(B653,Comments!B:E,4,FALSE))</f>
        <v/>
      </c>
    </row>
    <row r="654" spans="1:18" x14ac:dyDescent="0.25">
      <c r="A654" t="str">
        <f>Jira_RawData!A654</f>
        <v>Bug</v>
      </c>
      <c r="B654" t="str">
        <f>Jira_RawData!B654</f>
        <v>MEM-11570</v>
      </c>
      <c r="C654" t="str">
        <f>Jira_RawData!C654</f>
        <v xml:space="preserve">System didn't display 'Informational Member' membership type option in add member page </v>
      </c>
      <c r="D654" t="str">
        <f>Jira_RawData!D654</f>
        <v>soumya.akkimardi</v>
      </c>
      <c r="E654" t="str">
        <f>Jira_RawData!E654</f>
        <v>soumya.akkimardi</v>
      </c>
      <c r="F654" t="str">
        <f>Jira_RawData!F654</f>
        <v>Closed</v>
      </c>
      <c r="G654" s="4">
        <f>Jira_RawData!K654</f>
        <v>44046.954861111109</v>
      </c>
      <c r="H654" s="4">
        <f>Jira_RawData!G654</f>
        <v>44175.418749999997</v>
      </c>
      <c r="I654" s="10" t="str">
        <f>IF(Jira_RawData!H654=0,"blank",Jira_RawData!H654)</f>
        <v>blank</v>
      </c>
      <c r="J654" t="str">
        <f>Jira_RawData!I654</f>
        <v>Medium</v>
      </c>
      <c r="K654" t="str">
        <f>Jira_RawData!M654</f>
        <v>QA</v>
      </c>
      <c r="L654" t="str">
        <f>IF(Jira_RawData!N654=0,"blank",Jira_RawData!N654)</f>
        <v>blank</v>
      </c>
      <c r="M654" t="str">
        <f>IF(Jira_RawData!R654=0,"blank",Jira_RawData!R654)</f>
        <v>blank</v>
      </c>
      <c r="N654" t="str">
        <f>IF(ISNA(VLOOKUP(B654,Comments!B:E,2,FALSE)),"",VLOOKUP(B654,Comments!B:E,2,FALSE))</f>
        <v/>
      </c>
      <c r="O654" t="str">
        <f>IF(ISNA(VLOOKUP(B654,Comments!B:E,3,FALSE)),"",VLOOKUP(B654,Comments!B:E,3,FALSE))</f>
        <v/>
      </c>
      <c r="P654" t="str">
        <f t="shared" ca="1" si="21"/>
        <v>GT 62 days</v>
      </c>
      <c r="Q654" t="str">
        <f t="shared" si="22"/>
        <v>Membership</v>
      </c>
      <c r="R654" t="str">
        <f>IF(ISNA(VLOOKUP(B654,Comments!B:E,4,FALSE)),"",VLOOKUP(B654,Comments!B:E,4,FALSE))</f>
        <v/>
      </c>
    </row>
    <row r="655" spans="1:18" x14ac:dyDescent="0.25">
      <c r="A655" t="str">
        <f>Jira_RawData!A655</f>
        <v>Bug</v>
      </c>
      <c r="B655" t="str">
        <f>Jira_RawData!B655</f>
        <v>MEM-11566</v>
      </c>
      <c r="C655" t="str">
        <f>Jira_RawData!C655</f>
        <v>Membership_Login_ Sign In Button is not working</v>
      </c>
      <c r="D655" t="str">
        <f>Jira_RawData!D655</f>
        <v>Hasitha Turlapati</v>
      </c>
      <c r="E655" t="str">
        <f>Jira_RawData!E655</f>
        <v>Hasitha Turlapati</v>
      </c>
      <c r="F655" t="str">
        <f>Jira_RawData!F655</f>
        <v>Closed</v>
      </c>
      <c r="G655" s="4">
        <f>Jira_RawData!K655</f>
        <v>44046.844444444447</v>
      </c>
      <c r="H655" s="4">
        <f>Jira_RawData!G655</f>
        <v>44169.594444444447</v>
      </c>
      <c r="I655" s="10" t="str">
        <f>IF(Jira_RawData!H655=0,"blank",Jira_RawData!H655)</f>
        <v>Major</v>
      </c>
      <c r="J655" t="str">
        <f>Jira_RawData!I655</f>
        <v>High</v>
      </c>
      <c r="K655" t="str">
        <f>Jira_RawData!M655</f>
        <v>QA</v>
      </c>
      <c r="L655" t="str">
        <f>IF(Jira_RawData!N655=0,"blank",Jira_RawData!N655)</f>
        <v>Application Code Issue</v>
      </c>
      <c r="M655" t="str">
        <f>IF(Jira_RawData!R655=0,"blank",Jira_RawData!R655)</f>
        <v>blank</v>
      </c>
      <c r="N655" t="str">
        <f>IF(ISNA(VLOOKUP(B655,Comments!B:E,2,FALSE)),"",VLOOKUP(B655,Comments!B:E,2,FALSE))</f>
        <v/>
      </c>
      <c r="O655" t="str">
        <f>IF(ISNA(VLOOKUP(B655,Comments!B:E,3,FALSE)),"",VLOOKUP(B655,Comments!B:E,3,FALSE))</f>
        <v/>
      </c>
      <c r="P655" t="str">
        <f t="shared" ca="1" si="21"/>
        <v>GT 62 days</v>
      </c>
      <c r="Q655" t="str">
        <f t="shared" si="22"/>
        <v>Membership</v>
      </c>
      <c r="R655" t="str">
        <f>IF(ISNA(VLOOKUP(B655,Comments!B:E,4,FALSE)),"",VLOOKUP(B655,Comments!B:E,4,FALSE))</f>
        <v/>
      </c>
    </row>
    <row r="656" spans="1:18" x14ac:dyDescent="0.25">
      <c r="A656" t="str">
        <f>Jira_RawData!A656</f>
        <v>Bug</v>
      </c>
      <c r="B656" t="str">
        <f>Jira_RawData!B656</f>
        <v>MEM-11561</v>
      </c>
      <c r="C656" t="str">
        <f>Jira_RawData!C656</f>
        <v>API : When Special Characters are Entered Getting Response in HTML</v>
      </c>
      <c r="D656" t="str">
        <f>Jira_RawData!D656</f>
        <v>Siddhartha Mutyala</v>
      </c>
      <c r="E656" t="str">
        <f>Jira_RawData!E656</f>
        <v>Sai Kumar Kodipetla</v>
      </c>
      <c r="F656" t="str">
        <f>Jira_RawData!F656</f>
        <v>Closed</v>
      </c>
      <c r="G656" s="4">
        <f>Jira_RawData!K656</f>
        <v>44046.711805555555</v>
      </c>
      <c r="H656" s="4">
        <f>Jira_RawData!G656</f>
        <v>44300.477083333331</v>
      </c>
      <c r="I656" s="10" t="str">
        <f>IF(Jira_RawData!H656=0,"blank",Jira_RawData!H656)</f>
        <v>Minor</v>
      </c>
      <c r="J656" t="str">
        <f>Jira_RawData!I656</f>
        <v>Medium</v>
      </c>
      <c r="K656" t="str">
        <f>Jira_RawData!M656</f>
        <v>QA</v>
      </c>
      <c r="L656" t="str">
        <f>IF(Jira_RawData!N656=0,"blank",Jira_RawData!N656)</f>
        <v>Application Code Issue</v>
      </c>
      <c r="M656" t="str">
        <f>IF(Jira_RawData!R656=0,"blank",Jira_RawData!R656)</f>
        <v>blank</v>
      </c>
      <c r="N656" t="str">
        <f>IF(ISNA(VLOOKUP(B656,Comments!B:E,2,FALSE)),"",VLOOKUP(B656,Comments!B:E,2,FALSE))</f>
        <v/>
      </c>
      <c r="O656" t="str">
        <f>IF(ISNA(VLOOKUP(B656,Comments!B:E,3,FALSE)),"",VLOOKUP(B656,Comments!B:E,3,FALSE))</f>
        <v/>
      </c>
      <c r="P656" t="str">
        <f t="shared" ca="1" si="21"/>
        <v>GT 62 days</v>
      </c>
      <c r="Q656" t="str">
        <f t="shared" si="22"/>
        <v>Membership</v>
      </c>
      <c r="R656" t="str">
        <f>IF(ISNA(VLOOKUP(B656,Comments!B:E,4,FALSE)),"",VLOOKUP(B656,Comments!B:E,4,FALSE))</f>
        <v/>
      </c>
    </row>
    <row r="657" spans="1:18" x14ac:dyDescent="0.25">
      <c r="A657" t="str">
        <f>Jira_RawData!A657</f>
        <v>Bug</v>
      </c>
      <c r="B657" t="str">
        <f>Jira_RawData!B657</f>
        <v>MEM-11560</v>
      </c>
      <c r="C657" t="str">
        <f>Jira_RawData!C657</f>
        <v>Error Message - Uknown Error Occurred - While Creating or Editing the New/Revision Standard Work Item.</v>
      </c>
      <c r="D657" t="str">
        <f>Jira_RawData!D657</f>
        <v>srinivas Yellamilli</v>
      </c>
      <c r="E657" t="str">
        <f>Jira_RawData!E657</f>
        <v>srinivas Yellamilli</v>
      </c>
      <c r="F657" t="str">
        <f>Jira_RawData!F657</f>
        <v>Closed</v>
      </c>
      <c r="G657" s="4">
        <f>Jira_RawData!K657</f>
        <v>44046.705555555556</v>
      </c>
      <c r="H657" s="4">
        <f>Jira_RawData!G657</f>
        <v>44169.738194444442</v>
      </c>
      <c r="I657" s="10" t="str">
        <f>IF(Jira_RawData!H657=0,"blank",Jira_RawData!H657)</f>
        <v>Major</v>
      </c>
      <c r="J657" t="str">
        <f>Jira_RawData!I657</f>
        <v>Critical</v>
      </c>
      <c r="K657" t="str">
        <f>Jira_RawData!M657</f>
        <v>QA</v>
      </c>
      <c r="L657" t="str">
        <f>IF(Jira_RawData!N657=0,"blank",Jira_RawData!N657)</f>
        <v>blank</v>
      </c>
      <c r="M657" t="str">
        <f>IF(Jira_RawData!R657=0,"blank",Jira_RawData!R657)</f>
        <v>blank</v>
      </c>
      <c r="N657" t="str">
        <f>IF(ISNA(VLOOKUP(B657,Comments!B:E,2,FALSE)),"",VLOOKUP(B657,Comments!B:E,2,FALSE))</f>
        <v/>
      </c>
      <c r="O657" t="str">
        <f>IF(ISNA(VLOOKUP(B657,Comments!B:E,3,FALSE)),"",VLOOKUP(B657,Comments!B:E,3,FALSE))</f>
        <v/>
      </c>
      <c r="P657" t="str">
        <f t="shared" ca="1" si="21"/>
        <v>GT 62 days</v>
      </c>
      <c r="Q657" t="str">
        <f t="shared" si="22"/>
        <v>Membership</v>
      </c>
      <c r="R657" t="str">
        <f>IF(ISNA(VLOOKUP(B657,Comments!B:E,4,FALSE)),"",VLOOKUP(B657,Comments!B:E,4,FALSE))</f>
        <v/>
      </c>
    </row>
    <row r="658" spans="1:18" x14ac:dyDescent="0.25">
      <c r="A658" t="str">
        <f>Jira_RawData!A658</f>
        <v>Bug</v>
      </c>
      <c r="B658" t="str">
        <f>Jira_RawData!B658</f>
        <v>MEM-11559</v>
      </c>
      <c r="C658" t="str">
        <f>Jira_RawData!C658</f>
        <v>API : When Invalid Parameter is passed to GET request, Response should be 400 Bad request instead it is showing 404 error.</v>
      </c>
      <c r="D658" t="str">
        <f>Jira_RawData!D658</f>
        <v>Siddhartha Mutyala</v>
      </c>
      <c r="E658" t="str">
        <f>Jira_RawData!E658</f>
        <v>Siddhartha Mutyala</v>
      </c>
      <c r="F658" t="str">
        <f>Jira_RawData!F658</f>
        <v>Closed</v>
      </c>
      <c r="G658" s="4">
        <f>Jira_RawData!K658</f>
        <v>44046.688194444447</v>
      </c>
      <c r="H658" s="4">
        <f>Jira_RawData!G658</f>
        <v>44300.477083333331</v>
      </c>
      <c r="I658" s="10" t="str">
        <f>IF(Jira_RawData!H658=0,"blank",Jira_RawData!H658)</f>
        <v>Moderate</v>
      </c>
      <c r="J658" t="str">
        <f>Jira_RawData!I658</f>
        <v>Medium</v>
      </c>
      <c r="K658" t="str">
        <f>Jira_RawData!M658</f>
        <v>QA</v>
      </c>
      <c r="L658" t="str">
        <f>IF(Jira_RawData!N658=0,"blank",Jira_RawData!N658)</f>
        <v>blank</v>
      </c>
      <c r="M658" t="str">
        <f>IF(Jira_RawData!R658=0,"blank",Jira_RawData!R658)</f>
        <v>blank</v>
      </c>
      <c r="N658" t="str">
        <f>IF(ISNA(VLOOKUP(B658,Comments!B:E,2,FALSE)),"",VLOOKUP(B658,Comments!B:E,2,FALSE))</f>
        <v/>
      </c>
      <c r="O658" t="str">
        <f>IF(ISNA(VLOOKUP(B658,Comments!B:E,3,FALSE)),"",VLOOKUP(B658,Comments!B:E,3,FALSE))</f>
        <v/>
      </c>
      <c r="P658" t="str">
        <f t="shared" ca="1" si="21"/>
        <v>GT 62 days</v>
      </c>
      <c r="Q658" t="str">
        <f t="shared" si="22"/>
        <v>Membership</v>
      </c>
      <c r="R658" t="str">
        <f>IF(ISNA(VLOOKUP(B658,Comments!B:E,4,FALSE)),"",VLOOKUP(B658,Comments!B:E,4,FALSE))</f>
        <v/>
      </c>
    </row>
    <row r="659" spans="1:18" x14ac:dyDescent="0.25">
      <c r="A659" t="str">
        <f>Jira_RawData!A659</f>
        <v>Bug</v>
      </c>
      <c r="B659" t="str">
        <f>Jira_RawData!B659</f>
        <v>MEM-11558</v>
      </c>
      <c r="C659" t="str">
        <f>Jira_RawData!C659</f>
        <v>ASTM 2.0- My Collaboration Area - Create work item Collaboration - Step 3 -  Upload Options - "No" option is selected by default</v>
      </c>
      <c r="D659" t="str">
        <f>Jira_RawData!D659</f>
        <v>vinay.datla</v>
      </c>
      <c r="E659" t="str">
        <f>Jira_RawData!E659</f>
        <v>vinay.datla</v>
      </c>
      <c r="F659" t="str">
        <f>Jira_RawData!F659</f>
        <v>Closed</v>
      </c>
      <c r="G659" s="4">
        <f>Jira_RawData!K659</f>
        <v>44046.684027777781</v>
      </c>
      <c r="H659" s="4">
        <f>Jira_RawData!G659</f>
        <v>44169.737500000003</v>
      </c>
      <c r="I659" s="10" t="str">
        <f>IF(Jira_RawData!H659=0,"blank",Jira_RawData!H659)</f>
        <v>Moderate</v>
      </c>
      <c r="J659" t="str">
        <f>Jira_RawData!I659</f>
        <v>Medium</v>
      </c>
      <c r="K659" t="str">
        <f>Jira_RawData!M659</f>
        <v>QA</v>
      </c>
      <c r="L659" t="str">
        <f>IF(Jira_RawData!N659=0,"blank",Jira_RawData!N659)</f>
        <v>blank</v>
      </c>
      <c r="M659" t="str">
        <f>IF(Jira_RawData!R659=0,"blank",Jira_RawData!R659)</f>
        <v>blank</v>
      </c>
      <c r="N659" t="str">
        <f>IF(ISNA(VLOOKUP(B659,Comments!B:E,2,FALSE)),"",VLOOKUP(B659,Comments!B:E,2,FALSE))</f>
        <v/>
      </c>
      <c r="O659" t="str">
        <f>IF(ISNA(VLOOKUP(B659,Comments!B:E,3,FALSE)),"",VLOOKUP(B659,Comments!B:E,3,FALSE))</f>
        <v/>
      </c>
      <c r="P659" t="str">
        <f t="shared" ca="1" si="21"/>
        <v>GT 62 days</v>
      </c>
      <c r="Q659" t="str">
        <f t="shared" si="22"/>
        <v>Membership</v>
      </c>
      <c r="R659" t="str">
        <f>IF(ISNA(VLOOKUP(B659,Comments!B:E,4,FALSE)),"",VLOOKUP(B659,Comments!B:E,4,FALSE))</f>
        <v/>
      </c>
    </row>
    <row r="660" spans="1:18" x14ac:dyDescent="0.25">
      <c r="A660" t="str">
        <f>Jira_RawData!A660</f>
        <v>Bug</v>
      </c>
      <c r="B660" t="str">
        <f>Jira_RawData!B660</f>
        <v>MEM-11557</v>
      </c>
      <c r="C660" t="str">
        <f>Jira_RawData!C660</f>
        <v>API : When Invalid Special Characters are Entered there is difference in the Response for various Special Characters.</v>
      </c>
      <c r="D660" t="str">
        <f>Jira_RawData!D660</f>
        <v>Siddhartha Mutyala</v>
      </c>
      <c r="E660" t="str">
        <f>Jira_RawData!E660</f>
        <v>Siddhartha Mutyala</v>
      </c>
      <c r="F660" t="str">
        <f>Jira_RawData!F660</f>
        <v>Closed</v>
      </c>
      <c r="G660" s="4">
        <f>Jira_RawData!K660</f>
        <v>44046.663194444445</v>
      </c>
      <c r="H660" s="4">
        <f>Jira_RawData!G660</f>
        <v>44300.477083333331</v>
      </c>
      <c r="I660" s="10" t="str">
        <f>IF(Jira_RawData!H660=0,"blank",Jira_RawData!H660)</f>
        <v>Moderate</v>
      </c>
      <c r="J660" t="str">
        <f>Jira_RawData!I660</f>
        <v>High</v>
      </c>
      <c r="K660" t="str">
        <f>Jira_RawData!M660</f>
        <v>QA</v>
      </c>
      <c r="L660" t="str">
        <f>IF(Jira_RawData!N660=0,"blank",Jira_RawData!N660)</f>
        <v>blank</v>
      </c>
      <c r="M660" t="str">
        <f>IF(Jira_RawData!R660=0,"blank",Jira_RawData!R660)</f>
        <v>blank</v>
      </c>
      <c r="N660" t="str">
        <f>IF(ISNA(VLOOKUP(B660,Comments!B:E,2,FALSE)),"",VLOOKUP(B660,Comments!B:E,2,FALSE))</f>
        <v/>
      </c>
      <c r="O660" t="str">
        <f>IF(ISNA(VLOOKUP(B660,Comments!B:E,3,FALSE)),"",VLOOKUP(B660,Comments!B:E,3,FALSE))</f>
        <v/>
      </c>
      <c r="P660" t="str">
        <f t="shared" ca="1" si="21"/>
        <v>GT 62 days</v>
      </c>
      <c r="Q660" t="str">
        <f t="shared" si="22"/>
        <v>Membership</v>
      </c>
      <c r="R660" t="str">
        <f>IF(ISNA(VLOOKUP(B660,Comments!B:E,4,FALSE)),"",VLOOKUP(B660,Comments!B:E,4,FALSE))</f>
        <v/>
      </c>
    </row>
    <row r="661" spans="1:18" x14ac:dyDescent="0.25">
      <c r="A661" t="str">
        <f>Jira_RawData!A661</f>
        <v>Bug</v>
      </c>
      <c r="B661" t="str">
        <f>Jira_RawData!B661</f>
        <v>MEM-11492</v>
      </c>
      <c r="C661" t="str">
        <f>Jira_RawData!C661</f>
        <v xml:space="preserve">Unable to access roster maintenance application </v>
      </c>
      <c r="D661" t="str">
        <f>Jira_RawData!D661</f>
        <v>soumya.akkimardi</v>
      </c>
      <c r="E661" t="str">
        <f>Jira_RawData!E661</f>
        <v>soumya.akkimardi</v>
      </c>
      <c r="F661" t="str">
        <f>Jira_RawData!F661</f>
        <v>Closed</v>
      </c>
      <c r="G661" s="4">
        <f>Jira_RawData!K661</f>
        <v>44043.693749999999</v>
      </c>
      <c r="H661" s="4">
        <f>Jira_RawData!G661</f>
        <v>44175.419444444444</v>
      </c>
      <c r="I661" s="10" t="str">
        <f>IF(Jira_RawData!H661=0,"blank",Jira_RawData!H661)</f>
        <v>Moderate</v>
      </c>
      <c r="J661" t="str">
        <f>Jira_RawData!I661</f>
        <v>High</v>
      </c>
      <c r="K661" t="str">
        <f>Jira_RawData!M661</f>
        <v>QA</v>
      </c>
      <c r="L661" t="str">
        <f>IF(Jira_RawData!N661=0,"blank",Jira_RawData!N661)</f>
        <v>blank</v>
      </c>
      <c r="M661" t="str">
        <f>IF(Jira_RawData!R661=0,"blank",Jira_RawData!R661)</f>
        <v>blank</v>
      </c>
      <c r="N661" t="str">
        <f>IF(ISNA(VLOOKUP(B661,Comments!B:E,2,FALSE)),"",VLOOKUP(B661,Comments!B:E,2,FALSE))</f>
        <v/>
      </c>
      <c r="O661" t="str">
        <f>IF(ISNA(VLOOKUP(B661,Comments!B:E,3,FALSE)),"",VLOOKUP(B661,Comments!B:E,3,FALSE))</f>
        <v/>
      </c>
      <c r="P661" t="str">
        <f t="shared" ca="1" si="21"/>
        <v>GT 62 days</v>
      </c>
      <c r="Q661" t="str">
        <f t="shared" si="22"/>
        <v>Membership</v>
      </c>
      <c r="R661" t="str">
        <f>IF(ISNA(VLOOKUP(B661,Comments!B:E,4,FALSE)),"",VLOOKUP(B661,Comments!B:E,4,FALSE))</f>
        <v/>
      </c>
    </row>
    <row r="662" spans="1:18" x14ac:dyDescent="0.25">
      <c r="A662" t="str">
        <f>Jira_RawData!A662</f>
        <v>Bug</v>
      </c>
      <c r="B662" t="str">
        <f>Jira_RawData!B662</f>
        <v>MEM-11489</v>
      </c>
      <c r="C662" t="str">
        <f>Jira_RawData!C662</f>
        <v>In member on-boarding form pages the header menu is not displayed</v>
      </c>
      <c r="D662" t="str">
        <f>Jira_RawData!D662</f>
        <v>soumya.akkimardi</v>
      </c>
      <c r="E662" t="str">
        <f>Jira_RawData!E662</f>
        <v>soumya.akkimardi</v>
      </c>
      <c r="F662" t="str">
        <f>Jira_RawData!F662</f>
        <v>Closed</v>
      </c>
      <c r="G662" s="4">
        <f>Jira_RawData!K662</f>
        <v>44043.67083333333</v>
      </c>
      <c r="H662" s="4">
        <f>Jira_RawData!G662</f>
        <v>44175.40902777778</v>
      </c>
      <c r="I662" s="10" t="str">
        <f>IF(Jira_RawData!H662=0,"blank",Jira_RawData!H662)</f>
        <v>Moderate</v>
      </c>
      <c r="J662" t="str">
        <f>Jira_RawData!I662</f>
        <v>Medium</v>
      </c>
      <c r="K662" t="str">
        <f>Jira_RawData!M662</f>
        <v>QA</v>
      </c>
      <c r="L662" t="str">
        <f>IF(Jira_RawData!N662=0,"blank",Jira_RawData!N662)</f>
        <v>blank</v>
      </c>
      <c r="M662" t="str">
        <f>IF(Jira_RawData!R662=0,"blank",Jira_RawData!R662)</f>
        <v>blank</v>
      </c>
      <c r="N662" t="str">
        <f>IF(ISNA(VLOOKUP(B662,Comments!B:E,2,FALSE)),"",VLOOKUP(B662,Comments!B:E,2,FALSE))</f>
        <v/>
      </c>
      <c r="O662" t="str">
        <f>IF(ISNA(VLOOKUP(B662,Comments!B:E,3,FALSE)),"",VLOOKUP(B662,Comments!B:E,3,FALSE))</f>
        <v/>
      </c>
      <c r="P662" t="str">
        <f t="shared" ca="1" si="21"/>
        <v>GT 62 days</v>
      </c>
      <c r="Q662" t="str">
        <f t="shared" si="22"/>
        <v>Membership</v>
      </c>
      <c r="R662" t="str">
        <f>IF(ISNA(VLOOKUP(B662,Comments!B:E,4,FALSE)),"",VLOOKUP(B662,Comments!B:E,4,FALSE))</f>
        <v/>
      </c>
    </row>
    <row r="663" spans="1:18" x14ac:dyDescent="0.25">
      <c r="A663" t="str">
        <f>Jira_RawData!A663</f>
        <v>Bug</v>
      </c>
      <c r="B663" t="str">
        <f>Jira_RawData!B663</f>
        <v>MEM-11426</v>
      </c>
      <c r="C663" t="str">
        <f>Jira_RawData!C663</f>
        <v>Staging : "Unknown error occurred" - error message is displayed when we User Submits the Ballot Item.</v>
      </c>
      <c r="D663" t="str">
        <f>Jira_RawData!D663</f>
        <v>Siddhartha Mutyala</v>
      </c>
      <c r="E663" t="str">
        <f>Jira_RawData!E663</f>
        <v>Siddhartha Mutyala</v>
      </c>
      <c r="F663" t="str">
        <f>Jira_RawData!F663</f>
        <v>Closed</v>
      </c>
      <c r="G663" s="4">
        <f>Jira_RawData!K663</f>
        <v>44042.524305555555</v>
      </c>
      <c r="H663" s="4">
        <f>Jira_RawData!G663</f>
        <v>44300.477083333331</v>
      </c>
      <c r="I663" s="10" t="str">
        <f>IF(Jira_RawData!H663=0,"blank",Jira_RawData!H663)</f>
        <v>Major</v>
      </c>
      <c r="J663" t="str">
        <f>Jira_RawData!I663</f>
        <v>High</v>
      </c>
      <c r="K663" t="str">
        <f>Jira_RawData!M663</f>
        <v>QA</v>
      </c>
      <c r="L663" t="str">
        <f>IF(Jira_RawData!N663=0,"blank",Jira_RawData!N663)</f>
        <v>Deployment Issue / Incorrect Instructions</v>
      </c>
      <c r="M663" t="str">
        <f>IF(Jira_RawData!R663=0,"blank",Jira_RawData!R663)</f>
        <v>blank</v>
      </c>
      <c r="N663" t="str">
        <f>IF(ISNA(VLOOKUP(B663,Comments!B:E,2,FALSE)),"",VLOOKUP(B663,Comments!B:E,2,FALSE))</f>
        <v/>
      </c>
      <c r="O663" t="str">
        <f>IF(ISNA(VLOOKUP(B663,Comments!B:E,3,FALSE)),"",VLOOKUP(B663,Comments!B:E,3,FALSE))</f>
        <v/>
      </c>
      <c r="P663" t="str">
        <f t="shared" ca="1" si="21"/>
        <v>GT 62 days</v>
      </c>
      <c r="Q663" t="str">
        <f t="shared" si="22"/>
        <v>Membership</v>
      </c>
      <c r="R663" t="str">
        <f>IF(ISNA(VLOOKUP(B663,Comments!B:E,4,FALSE)),"",VLOOKUP(B663,Comments!B:E,4,FALSE))</f>
        <v/>
      </c>
    </row>
    <row r="664" spans="1:18" x14ac:dyDescent="0.25">
      <c r="A664" t="str">
        <f>Jira_RawData!A664</f>
        <v>Bug</v>
      </c>
      <c r="B664" t="str">
        <f>Jira_RawData!B664</f>
        <v>MEM-11399</v>
      </c>
      <c r="C664" t="str">
        <f>Jira_RawData!C664</f>
        <v>API : Vote Status - Member Id : 500 Internal Server error response is displayed instead of 400 Bad Request response.</v>
      </c>
      <c r="D664" t="str">
        <f>Jira_RawData!D664</f>
        <v>Siddhartha Mutyala</v>
      </c>
      <c r="E664" t="str">
        <f>Jira_RawData!E664</f>
        <v>Siddhartha Mutyala</v>
      </c>
      <c r="F664" t="str">
        <f>Jira_RawData!F664</f>
        <v>Closed</v>
      </c>
      <c r="G664" s="4">
        <f>Jira_RawData!K664</f>
        <v>44041.682638888888</v>
      </c>
      <c r="H664" s="4">
        <f>Jira_RawData!G664</f>
        <v>44300.477083333331</v>
      </c>
      <c r="I664" s="10" t="str">
        <f>IF(Jira_RawData!H664=0,"blank",Jira_RawData!H664)</f>
        <v>Moderate</v>
      </c>
      <c r="J664" t="str">
        <f>Jira_RawData!I664</f>
        <v>High</v>
      </c>
      <c r="K664" t="str">
        <f>Jira_RawData!M664</f>
        <v>QA</v>
      </c>
      <c r="L664" t="str">
        <f>IF(Jira_RawData!N664=0,"blank",Jira_RawData!N664)</f>
        <v>blank</v>
      </c>
      <c r="M664" t="str">
        <f>IF(Jira_RawData!R664=0,"blank",Jira_RawData!R664)</f>
        <v>blank</v>
      </c>
      <c r="N664" t="str">
        <f>IF(ISNA(VLOOKUP(B664,Comments!B:E,2,FALSE)),"",VLOOKUP(B664,Comments!B:E,2,FALSE))</f>
        <v/>
      </c>
      <c r="O664" t="str">
        <f>IF(ISNA(VLOOKUP(B664,Comments!B:E,3,FALSE)),"",VLOOKUP(B664,Comments!B:E,3,FALSE))</f>
        <v/>
      </c>
      <c r="P664" t="str">
        <f t="shared" ca="1" si="21"/>
        <v>GT 62 days</v>
      </c>
      <c r="Q664" t="str">
        <f t="shared" si="22"/>
        <v>Membership</v>
      </c>
      <c r="R664" t="str">
        <f>IF(ISNA(VLOOKUP(B664,Comments!B:E,4,FALSE)),"",VLOOKUP(B664,Comments!B:E,4,FALSE))</f>
        <v/>
      </c>
    </row>
    <row r="665" spans="1:18" x14ac:dyDescent="0.25">
      <c r="A665" t="str">
        <f>Jira_RawData!A665</f>
        <v>Bug</v>
      </c>
      <c r="B665" t="str">
        <f>Jira_RawData!B665</f>
        <v>MEM-11390</v>
      </c>
      <c r="C665" t="str">
        <f>Jira_RawData!C665</f>
        <v xml:space="preserve">System displayed member details in response body when inactive committee designation is given in API request </v>
      </c>
      <c r="D665" t="str">
        <f>Jira_RawData!D665</f>
        <v>soumya.akkimardi</v>
      </c>
      <c r="E665" t="str">
        <f>Jira_RawData!E665</f>
        <v>soumya.akkimardi</v>
      </c>
      <c r="F665" t="str">
        <f>Jira_RawData!F665</f>
        <v>Closed</v>
      </c>
      <c r="G665" s="4">
        <f>Jira_RawData!K665</f>
        <v>44041.62222222222</v>
      </c>
      <c r="H665" s="4">
        <f>Jira_RawData!G665</f>
        <v>44175.419444444444</v>
      </c>
      <c r="I665" s="10" t="str">
        <f>IF(Jira_RawData!H665=0,"blank",Jira_RawData!H665)</f>
        <v>blank</v>
      </c>
      <c r="J665" t="str">
        <f>Jira_RawData!I665</f>
        <v>Medium</v>
      </c>
      <c r="K665" t="str">
        <f>Jira_RawData!M665</f>
        <v>QA</v>
      </c>
      <c r="L665" t="str">
        <f>IF(Jira_RawData!N665=0,"blank",Jira_RawData!N665)</f>
        <v>blank</v>
      </c>
      <c r="M665" t="str">
        <f>IF(Jira_RawData!R665=0,"blank",Jira_RawData!R665)</f>
        <v>blank</v>
      </c>
      <c r="N665" t="str">
        <f>IF(ISNA(VLOOKUP(B665,Comments!B:E,2,FALSE)),"",VLOOKUP(B665,Comments!B:E,2,FALSE))</f>
        <v/>
      </c>
      <c r="O665" t="str">
        <f>IF(ISNA(VLOOKUP(B665,Comments!B:E,3,FALSE)),"",VLOOKUP(B665,Comments!B:E,3,FALSE))</f>
        <v/>
      </c>
      <c r="P665" t="str">
        <f t="shared" ca="1" si="21"/>
        <v>GT 62 days</v>
      </c>
      <c r="Q665" t="str">
        <f t="shared" si="22"/>
        <v>Membership</v>
      </c>
      <c r="R665" t="str">
        <f>IF(ISNA(VLOOKUP(B665,Comments!B:E,4,FALSE)),"",VLOOKUP(B665,Comments!B:E,4,FALSE))</f>
        <v/>
      </c>
    </row>
    <row r="666" spans="1:18" x14ac:dyDescent="0.25">
      <c r="A666" t="str">
        <f>Jira_RawData!A666</f>
        <v>Bug</v>
      </c>
      <c r="B666" t="str">
        <f>Jira_RawData!B666</f>
        <v>MEM-11389</v>
      </c>
      <c r="C666" t="str">
        <f>Jira_RawData!C666</f>
        <v>System displayed inactive members of committee in the response body</v>
      </c>
      <c r="D666" t="str">
        <f>Jira_RawData!D666</f>
        <v>soumya.akkimardi</v>
      </c>
      <c r="E666" t="str">
        <f>Jira_RawData!E666</f>
        <v>soumya.akkimardi</v>
      </c>
      <c r="F666" t="str">
        <f>Jira_RawData!F666</f>
        <v>Closed</v>
      </c>
      <c r="G666" s="4">
        <f>Jira_RawData!K666</f>
        <v>44041.613888888889</v>
      </c>
      <c r="H666" s="4">
        <f>Jira_RawData!G666</f>
        <v>44175.419444444444</v>
      </c>
      <c r="I666" s="10" t="str">
        <f>IF(Jira_RawData!H666=0,"blank",Jira_RawData!H666)</f>
        <v>blank</v>
      </c>
      <c r="J666" t="str">
        <f>Jira_RawData!I666</f>
        <v>Medium</v>
      </c>
      <c r="K666" t="str">
        <f>Jira_RawData!M666</f>
        <v>QA</v>
      </c>
      <c r="L666" t="str">
        <f>IF(Jira_RawData!N666=0,"blank",Jira_RawData!N666)</f>
        <v>blank</v>
      </c>
      <c r="M666" t="str">
        <f>IF(Jira_RawData!R666=0,"blank",Jira_RawData!R666)</f>
        <v>blank</v>
      </c>
      <c r="N666" t="str">
        <f>IF(ISNA(VLOOKUP(B666,Comments!B:E,2,FALSE)),"",VLOOKUP(B666,Comments!B:E,2,FALSE))</f>
        <v/>
      </c>
      <c r="O666" t="str">
        <f>IF(ISNA(VLOOKUP(B666,Comments!B:E,3,FALSE)),"",VLOOKUP(B666,Comments!B:E,3,FALSE))</f>
        <v/>
      </c>
      <c r="P666" t="str">
        <f t="shared" ca="1" si="21"/>
        <v>GT 62 days</v>
      </c>
      <c r="Q666" t="str">
        <f t="shared" si="22"/>
        <v>Membership</v>
      </c>
      <c r="R666" t="str">
        <f>IF(ISNA(VLOOKUP(B666,Comments!B:E,4,FALSE)),"",VLOOKUP(B666,Comments!B:E,4,FALSE))</f>
        <v/>
      </c>
    </row>
    <row r="667" spans="1:18" x14ac:dyDescent="0.25">
      <c r="A667" t="str">
        <f>Jira_RawData!A667</f>
        <v>Bug</v>
      </c>
      <c r="B667" t="str">
        <f>Jira_RawData!B667</f>
        <v>MEM-11386</v>
      </c>
      <c r="C667" t="str">
        <f>Jira_RawData!C667</f>
        <v xml:space="preserve">System didn't display 'Membership Info' menu in MEM application for 'Perpetual Industry' membership type and membership name above member class are not aligned accurately </v>
      </c>
      <c r="D667" t="str">
        <f>Jira_RawData!D667</f>
        <v>soumya.akkimardi</v>
      </c>
      <c r="E667" t="str">
        <f>Jira_RawData!E667</f>
        <v>soumya.akkimardi</v>
      </c>
      <c r="F667" t="str">
        <f>Jira_RawData!F667</f>
        <v>Closed</v>
      </c>
      <c r="G667" s="4">
        <f>Jira_RawData!K667</f>
        <v>44041.588194444441</v>
      </c>
      <c r="H667" s="4">
        <f>Jira_RawData!G667</f>
        <v>44175.419444444444</v>
      </c>
      <c r="I667" s="10" t="str">
        <f>IF(Jira_RawData!H667=0,"blank",Jira_RawData!H667)</f>
        <v>blank</v>
      </c>
      <c r="J667" t="str">
        <f>Jira_RawData!I667</f>
        <v>Medium</v>
      </c>
      <c r="K667" t="str">
        <f>Jira_RawData!M667</f>
        <v>QA</v>
      </c>
      <c r="L667" t="str">
        <f>IF(Jira_RawData!N667=0,"blank",Jira_RawData!N667)</f>
        <v>blank</v>
      </c>
      <c r="M667" t="str">
        <f>IF(Jira_RawData!R667=0,"blank",Jira_RawData!R667)</f>
        <v>blank</v>
      </c>
      <c r="N667" t="str">
        <f>IF(ISNA(VLOOKUP(B667,Comments!B:E,2,FALSE)),"",VLOOKUP(B667,Comments!B:E,2,FALSE))</f>
        <v/>
      </c>
      <c r="O667" t="str">
        <f>IF(ISNA(VLOOKUP(B667,Comments!B:E,3,FALSE)),"",VLOOKUP(B667,Comments!B:E,3,FALSE))</f>
        <v/>
      </c>
      <c r="P667" t="str">
        <f t="shared" ca="1" si="21"/>
        <v>GT 62 days</v>
      </c>
      <c r="Q667" t="str">
        <f t="shared" si="22"/>
        <v>Membership</v>
      </c>
      <c r="R667" t="str">
        <f>IF(ISNA(VLOOKUP(B667,Comments!B:E,4,FALSE)),"",VLOOKUP(B667,Comments!B:E,4,FALSE))</f>
        <v/>
      </c>
    </row>
    <row r="668" spans="1:18" x14ac:dyDescent="0.25">
      <c r="A668" t="str">
        <f>Jira_RawData!A668</f>
        <v>Bug</v>
      </c>
      <c r="B668" t="str">
        <f>Jira_RawData!B668</f>
        <v>MEM-11384</v>
      </c>
      <c r="C668" t="str">
        <f>Jira_RawData!C668</f>
        <v>Rules and Exception Application - Error messages displayed in 'Membership Management' sub menu pages and 'Committee Management' sub menu pages</v>
      </c>
      <c r="D668" t="str">
        <f>Jira_RawData!D668</f>
        <v>ilangovan.ponnuraman</v>
      </c>
      <c r="E668" t="str">
        <f>Jira_RawData!E668</f>
        <v>soumya.akkimardi</v>
      </c>
      <c r="F668" t="str">
        <f>Jira_RawData!F668</f>
        <v>Closed</v>
      </c>
      <c r="G668" s="4">
        <f>Jira_RawData!K668</f>
        <v>44041.493750000001</v>
      </c>
      <c r="H668" s="4">
        <f>Jira_RawData!G668</f>
        <v>44175.40902777778</v>
      </c>
      <c r="I668" s="10" t="str">
        <f>IF(Jira_RawData!H668=0,"blank",Jira_RawData!H668)</f>
        <v>Major</v>
      </c>
      <c r="J668" t="str">
        <f>Jira_RawData!I668</f>
        <v>Critical</v>
      </c>
      <c r="K668" t="str">
        <f>Jira_RawData!M668</f>
        <v>QA</v>
      </c>
      <c r="L668" t="str">
        <f>IF(Jira_RawData!N668=0,"blank",Jira_RawData!N668)</f>
        <v>blank</v>
      </c>
      <c r="M668" t="str">
        <f>IF(Jira_RawData!R668=0,"blank",Jira_RawData!R668)</f>
        <v>blank</v>
      </c>
      <c r="N668" t="str">
        <f>IF(ISNA(VLOOKUP(B668,Comments!B:E,2,FALSE)),"",VLOOKUP(B668,Comments!B:E,2,FALSE))</f>
        <v/>
      </c>
      <c r="O668" t="str">
        <f>IF(ISNA(VLOOKUP(B668,Comments!B:E,3,FALSE)),"",VLOOKUP(B668,Comments!B:E,3,FALSE))</f>
        <v/>
      </c>
      <c r="P668" t="str">
        <f t="shared" ca="1" si="21"/>
        <v>GT 62 days</v>
      </c>
      <c r="Q668" t="str">
        <f t="shared" si="22"/>
        <v>Membership</v>
      </c>
      <c r="R668" t="str">
        <f>IF(ISNA(VLOOKUP(B668,Comments!B:E,4,FALSE)),"",VLOOKUP(B668,Comments!B:E,4,FALSE))</f>
        <v/>
      </c>
    </row>
    <row r="669" spans="1:18" x14ac:dyDescent="0.25">
      <c r="A669" t="str">
        <f>Jira_RawData!A669</f>
        <v>Bug</v>
      </c>
      <c r="B669" t="str">
        <f>Jira_RawData!B669</f>
        <v>MEM-11383</v>
      </c>
      <c r="C669" t="str">
        <f>Jira_RawData!C669</f>
        <v>Committee details under member is not showing up in Internal App</v>
      </c>
      <c r="D669" t="str">
        <f>Jira_RawData!D669</f>
        <v>ilangovan.ponnuraman</v>
      </c>
      <c r="E669" t="str">
        <f>Jira_RawData!E669</f>
        <v>soumya.akkimardi</v>
      </c>
      <c r="F669" t="str">
        <f>Jira_RawData!F669</f>
        <v>Closed</v>
      </c>
      <c r="G669" s="4">
        <f>Jira_RawData!K669</f>
        <v>44041.48333333333</v>
      </c>
      <c r="H669" s="4">
        <f>Jira_RawData!G669</f>
        <v>44343.570833333331</v>
      </c>
      <c r="I669" s="10" t="str">
        <f>IF(Jira_RawData!H669=0,"blank",Jira_RawData!H669)</f>
        <v>Major</v>
      </c>
      <c r="J669" t="str">
        <f>Jira_RawData!I669</f>
        <v>Medium</v>
      </c>
      <c r="K669" t="str">
        <f>Jira_RawData!M669</f>
        <v>QA</v>
      </c>
      <c r="L669" t="str">
        <f>IF(Jira_RawData!N669=0,"blank",Jira_RawData!N669)</f>
        <v>blank</v>
      </c>
      <c r="M669" t="str">
        <f>IF(Jira_RawData!R669=0,"blank",Jira_RawData!R669)</f>
        <v>blank</v>
      </c>
      <c r="N669" t="str">
        <f>IF(ISNA(VLOOKUP(B669,Comments!B:E,2,FALSE)),"",VLOOKUP(B669,Comments!B:E,2,FALSE))</f>
        <v/>
      </c>
      <c r="O669" t="str">
        <f>IF(ISNA(VLOOKUP(B669,Comments!B:E,3,FALSE)),"",VLOOKUP(B669,Comments!B:E,3,FALSE))</f>
        <v/>
      </c>
      <c r="P669" t="str">
        <f t="shared" ca="1" si="21"/>
        <v>GT 62 days</v>
      </c>
      <c r="Q669" t="str">
        <f t="shared" si="22"/>
        <v>Membership</v>
      </c>
      <c r="R669" t="str">
        <f>IF(ISNA(VLOOKUP(B669,Comments!B:E,4,FALSE)),"",VLOOKUP(B669,Comments!B:E,4,FALSE))</f>
        <v/>
      </c>
    </row>
    <row r="670" spans="1:18" x14ac:dyDescent="0.25">
      <c r="A670" t="str">
        <f>Jira_RawData!A670</f>
        <v>Bug</v>
      </c>
      <c r="B670" t="str">
        <f>Jira_RawData!B670</f>
        <v>MEM-11381</v>
      </c>
      <c r="C670" t="str">
        <f>Jira_RawData!C670</f>
        <v xml:space="preserve">[Internal Application] System is not loading "Committee Details" Page </v>
      </c>
      <c r="D670" t="str">
        <f>Jira_RawData!D670</f>
        <v>Hasitha Turlapati</v>
      </c>
      <c r="E670" t="str">
        <f>Jira_RawData!E670</f>
        <v>Hasitha Turlapati</v>
      </c>
      <c r="F670" t="str">
        <f>Jira_RawData!F670</f>
        <v>Closed</v>
      </c>
      <c r="G670" s="4">
        <f>Jira_RawData!K670</f>
        <v>44041.472916666666</v>
      </c>
      <c r="H670" s="4">
        <f>Jira_RawData!G670</f>
        <v>44169.594444444447</v>
      </c>
      <c r="I670" s="10" t="str">
        <f>IF(Jira_RawData!H670=0,"blank",Jira_RawData!H670)</f>
        <v>Showstopper</v>
      </c>
      <c r="J670" t="str">
        <f>Jira_RawData!I670</f>
        <v>High</v>
      </c>
      <c r="K670" t="str">
        <f>Jira_RawData!M670</f>
        <v>QA</v>
      </c>
      <c r="L670" t="str">
        <f>IF(Jira_RawData!N670=0,"blank",Jira_RawData!N670)</f>
        <v>Server Configuration/Permission Issue</v>
      </c>
      <c r="M670" t="str">
        <f>IF(Jira_RawData!R670=0,"blank",Jira_RawData!R670)</f>
        <v>RNE service stopped working on QA environment</v>
      </c>
      <c r="N670" t="str">
        <f>IF(ISNA(VLOOKUP(B670,Comments!B:E,2,FALSE)),"",VLOOKUP(B670,Comments!B:E,2,FALSE))</f>
        <v/>
      </c>
      <c r="O670" t="str">
        <f>IF(ISNA(VLOOKUP(B670,Comments!B:E,3,FALSE)),"",VLOOKUP(B670,Comments!B:E,3,FALSE))</f>
        <v/>
      </c>
      <c r="P670" t="str">
        <f t="shared" ca="1" si="21"/>
        <v>GT 62 days</v>
      </c>
      <c r="Q670" t="str">
        <f t="shared" si="22"/>
        <v>Membership</v>
      </c>
      <c r="R670" t="str">
        <f>IF(ISNA(VLOOKUP(B670,Comments!B:E,4,FALSE)),"",VLOOKUP(B670,Comments!B:E,4,FALSE))</f>
        <v/>
      </c>
    </row>
    <row r="671" spans="1:18" x14ac:dyDescent="0.25">
      <c r="A671" t="str">
        <f>Jira_RawData!A671</f>
        <v>Bug</v>
      </c>
      <c r="B671" t="str">
        <f>Jira_RawData!B671</f>
        <v>MEM-11380</v>
      </c>
      <c r="C671" t="str">
        <f>Jira_RawData!C671</f>
        <v>Member app is not loading left &amp; right navigation panes after login</v>
      </c>
      <c r="D671" t="str">
        <f>Jira_RawData!D671</f>
        <v>ilangovan.ponnuraman</v>
      </c>
      <c r="E671" t="str">
        <f>Jira_RawData!E671</f>
        <v>ilangovan.ponnuraman</v>
      </c>
      <c r="F671" t="str">
        <f>Jira_RawData!F671</f>
        <v>Closed</v>
      </c>
      <c r="G671" s="4">
        <f>Jira_RawData!K671</f>
        <v>44041.459027777775</v>
      </c>
      <c r="H671" s="4">
        <f>Jira_RawData!G671</f>
        <v>44246.561111111114</v>
      </c>
      <c r="I671" s="10" t="str">
        <f>IF(Jira_RawData!H671=0,"blank",Jira_RawData!H671)</f>
        <v>Showstopper</v>
      </c>
      <c r="J671" t="str">
        <f>Jira_RawData!I671</f>
        <v>Critical</v>
      </c>
      <c r="K671" t="str">
        <f>Jira_RawData!M671</f>
        <v>QA</v>
      </c>
      <c r="L671" t="str">
        <f>IF(Jira_RawData!N671=0,"blank",Jira_RawData!N671)</f>
        <v>Application Code Issue</v>
      </c>
      <c r="M671" t="str">
        <f>IF(Jira_RawData!R671=0,"blank",Jira_RawData!R671)</f>
        <v>blank</v>
      </c>
      <c r="N671" t="str">
        <f>IF(ISNA(VLOOKUP(B671,Comments!B:E,2,FALSE)),"",VLOOKUP(B671,Comments!B:E,2,FALSE))</f>
        <v/>
      </c>
      <c r="O671" t="str">
        <f>IF(ISNA(VLOOKUP(B671,Comments!B:E,3,FALSE)),"",VLOOKUP(B671,Comments!B:E,3,FALSE))</f>
        <v/>
      </c>
      <c r="P671" t="str">
        <f t="shared" ca="1" si="21"/>
        <v>GT 62 days</v>
      </c>
      <c r="Q671" t="str">
        <f t="shared" si="22"/>
        <v>Membership</v>
      </c>
      <c r="R671" t="str">
        <f>IF(ISNA(VLOOKUP(B671,Comments!B:E,4,FALSE)),"",VLOOKUP(B671,Comments!B:E,4,FALSE))</f>
        <v/>
      </c>
    </row>
    <row r="672" spans="1:18" x14ac:dyDescent="0.25">
      <c r="A672" t="str">
        <f>Jira_RawData!A672</f>
        <v>Bug</v>
      </c>
      <c r="B672" t="str">
        <f>Jira_RawData!B672</f>
        <v>MEM-11379</v>
      </c>
      <c r="C672" t="str">
        <f>Jira_RawData!C672</f>
        <v>API's are failing with '403 Forbidden' error</v>
      </c>
      <c r="D672" t="str">
        <f>Jira_RawData!D672</f>
        <v>ilangovan.ponnuraman</v>
      </c>
      <c r="E672" t="str">
        <f>Jira_RawData!E672</f>
        <v>ilangovan.ponnuraman</v>
      </c>
      <c r="F672" t="str">
        <f>Jira_RawData!F672</f>
        <v>Closed</v>
      </c>
      <c r="G672" s="4">
        <f>Jira_RawData!K672</f>
        <v>44041.456944444442</v>
      </c>
      <c r="H672" s="4">
        <f>Jira_RawData!G672</f>
        <v>44246.561805555553</v>
      </c>
      <c r="I672" s="10" t="str">
        <f>IF(Jira_RawData!H672=0,"blank",Jira_RawData!H672)</f>
        <v>Showstopper</v>
      </c>
      <c r="J672" t="str">
        <f>Jira_RawData!I672</f>
        <v>Critical</v>
      </c>
      <c r="K672" t="str">
        <f>Jira_RawData!M672</f>
        <v>QA</v>
      </c>
      <c r="L672" t="str">
        <f>IF(Jira_RawData!N672=0,"blank",Jira_RawData!N672)</f>
        <v>Configuration File Issue</v>
      </c>
      <c r="M672" t="str">
        <f>IF(Jira_RawData!R672=0,"blank",Jira_RawData!R672)</f>
        <v>blank</v>
      </c>
      <c r="N672" t="str">
        <f>IF(ISNA(VLOOKUP(B672,Comments!B:E,2,FALSE)),"",VLOOKUP(B672,Comments!B:E,2,FALSE))</f>
        <v/>
      </c>
      <c r="O672" t="str">
        <f>IF(ISNA(VLOOKUP(B672,Comments!B:E,3,FALSE)),"",VLOOKUP(B672,Comments!B:E,3,FALSE))</f>
        <v/>
      </c>
      <c r="P672" t="str">
        <f t="shared" ca="1" si="21"/>
        <v>GT 62 days</v>
      </c>
      <c r="Q672" t="str">
        <f t="shared" si="22"/>
        <v>Membership</v>
      </c>
      <c r="R672" t="str">
        <f>IF(ISNA(VLOOKUP(B672,Comments!B:E,4,FALSE)),"",VLOOKUP(B672,Comments!B:E,4,FALSE))</f>
        <v/>
      </c>
    </row>
    <row r="673" spans="1:18" x14ac:dyDescent="0.25">
      <c r="A673" t="str">
        <f>Jira_RawData!A673</f>
        <v>Bug</v>
      </c>
      <c r="B673" t="str">
        <f>Jira_RawData!B673</f>
        <v>MEM-11378</v>
      </c>
      <c r="C673" t="str">
        <f>Jira_RawData!C673</f>
        <v xml:space="preserve">Unable to view "My committees " in the left panel </v>
      </c>
      <c r="D673" t="str">
        <f>Jira_RawData!D673</f>
        <v>vinay.datla</v>
      </c>
      <c r="E673" t="str">
        <f>Jira_RawData!E673</f>
        <v>Hasitha Turlapati</v>
      </c>
      <c r="F673" t="str">
        <f>Jira_RawData!F673</f>
        <v>Closed</v>
      </c>
      <c r="G673" s="4">
        <f>Jira_RawData!K673</f>
        <v>44041.456250000003</v>
      </c>
      <c r="H673" s="4">
        <f>Jira_RawData!G673</f>
        <v>44169.594444444447</v>
      </c>
      <c r="I673" s="10" t="str">
        <f>IF(Jira_RawData!H673=0,"blank",Jira_RawData!H673)</f>
        <v>Showstopper</v>
      </c>
      <c r="J673" t="str">
        <f>Jira_RawData!I673</f>
        <v>Critical</v>
      </c>
      <c r="K673" t="str">
        <f>Jira_RawData!M673</f>
        <v>QA</v>
      </c>
      <c r="L673" t="str">
        <f>IF(Jira_RawData!N673=0,"blank",Jira_RawData!N673)</f>
        <v>Server Configuration/Permission Issue</v>
      </c>
      <c r="M673" t="str">
        <f>IF(Jira_RawData!R673=0,"blank",Jira_RawData!R673)</f>
        <v xml:space="preserve">Server Issue </v>
      </c>
      <c r="N673" t="str">
        <f>IF(ISNA(VLOOKUP(B673,Comments!B:E,2,FALSE)),"",VLOOKUP(B673,Comments!B:E,2,FALSE))</f>
        <v/>
      </c>
      <c r="O673" t="str">
        <f>IF(ISNA(VLOOKUP(B673,Comments!B:E,3,FALSE)),"",VLOOKUP(B673,Comments!B:E,3,FALSE))</f>
        <v/>
      </c>
      <c r="P673" t="str">
        <f t="shared" ca="1" si="21"/>
        <v>GT 62 days</v>
      </c>
      <c r="Q673" t="str">
        <f t="shared" si="22"/>
        <v>Membership</v>
      </c>
      <c r="R673" t="str">
        <f>IF(ISNA(VLOOKUP(B673,Comments!B:E,4,FALSE)),"",VLOOKUP(B673,Comments!B:E,4,FALSE))</f>
        <v/>
      </c>
    </row>
    <row r="674" spans="1:18" x14ac:dyDescent="0.25">
      <c r="A674" t="str">
        <f>Jira_RawData!A674</f>
        <v>Bug</v>
      </c>
      <c r="B674" t="str">
        <f>Jira_RawData!B674</f>
        <v>MEM-11373</v>
      </c>
      <c r="C674" t="str">
        <f>Jira_RawData!C674</f>
        <v>Member name which is lengthier is displayed out of membership card box (front side)</v>
      </c>
      <c r="D674" t="str">
        <f>Jira_RawData!D674</f>
        <v>soumya.akkimardi</v>
      </c>
      <c r="E674" t="str">
        <f>Jira_RawData!E674</f>
        <v>soumya.akkimardi</v>
      </c>
      <c r="F674" t="str">
        <f>Jira_RawData!F674</f>
        <v>Closed</v>
      </c>
      <c r="G674" s="4">
        <f>Jira_RawData!K674</f>
        <v>44040.909722222219</v>
      </c>
      <c r="H674" s="4">
        <f>Jira_RawData!G674</f>
        <v>44175.418749999997</v>
      </c>
      <c r="I674" s="10" t="str">
        <f>IF(Jira_RawData!H674=0,"blank",Jira_RawData!H674)</f>
        <v>blank</v>
      </c>
      <c r="J674" t="str">
        <f>Jira_RawData!I674</f>
        <v>Medium</v>
      </c>
      <c r="K674" t="str">
        <f>Jira_RawData!M674</f>
        <v>QA</v>
      </c>
      <c r="L674" t="str">
        <f>IF(Jira_RawData!N674=0,"blank",Jira_RawData!N674)</f>
        <v>blank</v>
      </c>
      <c r="M674" t="str">
        <f>IF(Jira_RawData!R674=0,"blank",Jira_RawData!R674)</f>
        <v>blank</v>
      </c>
      <c r="N674" t="str">
        <f>IF(ISNA(VLOOKUP(B674,Comments!B:E,2,FALSE)),"",VLOOKUP(B674,Comments!B:E,2,FALSE))</f>
        <v/>
      </c>
      <c r="O674" t="str">
        <f>IF(ISNA(VLOOKUP(B674,Comments!B:E,3,FALSE)),"",VLOOKUP(B674,Comments!B:E,3,FALSE))</f>
        <v/>
      </c>
      <c r="P674" t="str">
        <f t="shared" ca="1" si="21"/>
        <v>GT 62 days</v>
      </c>
      <c r="Q674" t="str">
        <f t="shared" si="22"/>
        <v>Membership</v>
      </c>
      <c r="R674" t="str">
        <f>IF(ISNA(VLOOKUP(B674,Comments!B:E,4,FALSE)),"",VLOOKUP(B674,Comments!B:E,4,FALSE))</f>
        <v/>
      </c>
    </row>
    <row r="675" spans="1:18" x14ac:dyDescent="0.25">
      <c r="A675" t="str">
        <f>Jira_RawData!A675</f>
        <v>Bug</v>
      </c>
      <c r="B675" t="str">
        <f>Jira_RawData!B675</f>
        <v>MEM-11372</v>
      </c>
      <c r="C675" t="str">
        <f>Jira_RawData!C675</f>
        <v>[INVALID] - Accessibility Testing: Color contrast ratio fails for few buttons and elements in membership application.</v>
      </c>
      <c r="D675" t="str">
        <f>Jira_RawData!D675</f>
        <v>vinay.datla</v>
      </c>
      <c r="E675" t="str">
        <f>Jira_RawData!E675</f>
        <v>vinay.datla</v>
      </c>
      <c r="F675" t="str">
        <f>Jira_RawData!F675</f>
        <v>Closed</v>
      </c>
      <c r="G675" s="4">
        <f>Jira_RawData!K675</f>
        <v>44040.78402777778</v>
      </c>
      <c r="H675" s="4">
        <f>Jira_RawData!G675</f>
        <v>44174.779166666667</v>
      </c>
      <c r="I675" s="10" t="str">
        <f>IF(Jira_RawData!H675=0,"blank",Jira_RawData!H675)</f>
        <v>Minor</v>
      </c>
      <c r="J675" t="str">
        <f>Jira_RawData!I675</f>
        <v>Low</v>
      </c>
      <c r="K675" t="str">
        <f>Jira_RawData!M675</f>
        <v>QA</v>
      </c>
      <c r="L675" t="str">
        <f>IF(Jira_RawData!N675=0,"blank",Jira_RawData!N675)</f>
        <v>Unclear/Incorrect Requirements/Design</v>
      </c>
      <c r="M675" t="str">
        <f>IF(Jira_RawData!R675=0,"blank",Jira_RawData!R675)</f>
        <v>this is an invalid ticket.</v>
      </c>
      <c r="N675" t="str">
        <f>IF(ISNA(VLOOKUP(B675,Comments!B:E,2,FALSE)),"",VLOOKUP(B675,Comments!B:E,2,FALSE))</f>
        <v/>
      </c>
      <c r="O675" t="str">
        <f>IF(ISNA(VLOOKUP(B675,Comments!B:E,3,FALSE)),"",VLOOKUP(B675,Comments!B:E,3,FALSE))</f>
        <v/>
      </c>
      <c r="P675" t="str">
        <f t="shared" ca="1" si="21"/>
        <v>GT 62 days</v>
      </c>
      <c r="Q675" t="str">
        <f t="shared" si="22"/>
        <v>Membership</v>
      </c>
      <c r="R675" t="str">
        <f>IF(ISNA(VLOOKUP(B675,Comments!B:E,4,FALSE)),"",VLOOKUP(B675,Comments!B:E,4,FALSE))</f>
        <v/>
      </c>
    </row>
    <row r="676" spans="1:18" x14ac:dyDescent="0.25">
      <c r="A676" t="str">
        <f>Jira_RawData!A676</f>
        <v>Bug</v>
      </c>
      <c r="B676" t="str">
        <f>Jira_RawData!B676</f>
        <v>MEM-11368</v>
      </c>
      <c r="C676" t="str">
        <f>Jira_RawData!C676</f>
        <v>UAT Issue - If I choose the select all option and hit download i get an error</v>
      </c>
      <c r="D676" t="str">
        <f>Jira_RawData!D676</f>
        <v>Priyanka Manocha</v>
      </c>
      <c r="E676" t="str">
        <f>Jira_RawData!E676</f>
        <v>Yashwant Kumar</v>
      </c>
      <c r="F676" t="str">
        <f>Jira_RawData!F676</f>
        <v>Closed</v>
      </c>
      <c r="G676" s="4">
        <f>Jira_RawData!K676</f>
        <v>44040.745833333334</v>
      </c>
      <c r="H676" s="4">
        <f>Jira_RawData!G676</f>
        <v>44155.772222222222</v>
      </c>
      <c r="I676" s="10" t="str">
        <f>IF(Jira_RawData!H676=0,"blank",Jira_RawData!H676)</f>
        <v>blank</v>
      </c>
      <c r="J676" t="str">
        <f>Jira_RawData!I676</f>
        <v>Medium</v>
      </c>
      <c r="K676">
        <f>Jira_RawData!M676</f>
        <v>0</v>
      </c>
      <c r="L676" t="str">
        <f>IF(Jira_RawData!N676=0,"blank",Jira_RawData!N676)</f>
        <v>Unclear/Incorrect Requirements/Design</v>
      </c>
      <c r="M676" t="str">
        <f>IF(Jira_RawData!R676=0,"blank",Jira_RawData!R676)</f>
        <v>Requirement gap</v>
      </c>
      <c r="N676" t="str">
        <f>IF(ISNA(VLOOKUP(B676,Comments!B:E,2,FALSE)),"",VLOOKUP(B676,Comments!B:E,2,FALSE))</f>
        <v/>
      </c>
      <c r="O676" t="str">
        <f>IF(ISNA(VLOOKUP(B676,Comments!B:E,3,FALSE)),"",VLOOKUP(B676,Comments!B:E,3,FALSE))</f>
        <v/>
      </c>
      <c r="P676" t="str">
        <f t="shared" ca="1" si="21"/>
        <v>GT 62 days</v>
      </c>
      <c r="Q676" t="str">
        <f t="shared" si="22"/>
        <v>Membership</v>
      </c>
      <c r="R676" t="str">
        <f>IF(ISNA(VLOOKUP(B676,Comments!B:E,4,FALSE)),"",VLOOKUP(B676,Comments!B:E,4,FALSE))</f>
        <v/>
      </c>
    </row>
    <row r="677" spans="1:18" x14ac:dyDescent="0.25">
      <c r="A677" t="str">
        <f>Jira_RawData!A677</f>
        <v>Bug</v>
      </c>
      <c r="B677" t="str">
        <f>Jira_RawData!B677</f>
        <v>MEM-11367</v>
      </c>
      <c r="C677" t="str">
        <f>Jira_RawData!C677</f>
        <v>System displayed label on membership card as 'Customer Relations &amp; Publication Orders' but in the story the label is mentioned as 'Sales and Publication Orders'</v>
      </c>
      <c r="D677" t="str">
        <f>Jira_RawData!D677</f>
        <v>soumya.akkimardi</v>
      </c>
      <c r="E677" t="str">
        <f>Jira_RawData!E677</f>
        <v>soumya.akkimardi</v>
      </c>
      <c r="F677" t="str">
        <f>Jira_RawData!F677</f>
        <v>Closed</v>
      </c>
      <c r="G677" s="4">
        <f>Jira_RawData!K677</f>
        <v>44040.709027777775</v>
      </c>
      <c r="H677" s="4">
        <f>Jira_RawData!G677</f>
        <v>44175.418749999997</v>
      </c>
      <c r="I677" s="10" t="str">
        <f>IF(Jira_RawData!H677=0,"blank",Jira_RawData!H677)</f>
        <v>Minor</v>
      </c>
      <c r="J677" t="str">
        <f>Jira_RawData!I677</f>
        <v>Low</v>
      </c>
      <c r="K677" t="str">
        <f>Jira_RawData!M677</f>
        <v>QA</v>
      </c>
      <c r="L677" t="str">
        <f>IF(Jira_RawData!N677=0,"blank",Jira_RawData!N677)</f>
        <v>blank</v>
      </c>
      <c r="M677" t="str">
        <f>IF(Jira_RawData!R677=0,"blank",Jira_RawData!R677)</f>
        <v>blank</v>
      </c>
      <c r="N677" t="str">
        <f>IF(ISNA(VLOOKUP(B677,Comments!B:E,2,FALSE)),"",VLOOKUP(B677,Comments!B:E,2,FALSE))</f>
        <v/>
      </c>
      <c r="O677" t="str">
        <f>IF(ISNA(VLOOKUP(B677,Comments!B:E,3,FALSE)),"",VLOOKUP(B677,Comments!B:E,3,FALSE))</f>
        <v/>
      </c>
      <c r="P677" t="str">
        <f t="shared" ca="1" si="21"/>
        <v>GT 62 days</v>
      </c>
      <c r="Q677" t="str">
        <f t="shared" si="22"/>
        <v>Membership</v>
      </c>
      <c r="R677" t="str">
        <f>IF(ISNA(VLOOKUP(B677,Comments!B:E,4,FALSE)),"",VLOOKUP(B677,Comments!B:E,4,FALSE))</f>
        <v/>
      </c>
    </row>
    <row r="678" spans="1:18" x14ac:dyDescent="0.25">
      <c r="A678" t="str">
        <f>Jira_RawData!A678</f>
        <v>Bug</v>
      </c>
      <c r="B678" t="str">
        <f>Jira_RawData!B678</f>
        <v>MEM-11366</v>
      </c>
      <c r="C678" t="str">
        <f>Jira_RawData!C678</f>
        <v>Privacy Violation - SAST (Static Application Security Testing)</v>
      </c>
      <c r="D678" t="str">
        <f>Jira_RawData!D678</f>
        <v>Abhishek Thatipalli</v>
      </c>
      <c r="E678" t="str">
        <f>Jira_RawData!E678</f>
        <v>Abhishek Thatipalli</v>
      </c>
      <c r="F678" t="str">
        <f>Jira_RawData!F678</f>
        <v>Closed</v>
      </c>
      <c r="G678" s="4">
        <f>Jira_RawData!K678</f>
        <v>44040.693749999999</v>
      </c>
      <c r="H678" s="4">
        <f>Jira_RawData!G678</f>
        <v>44174.780555555553</v>
      </c>
      <c r="I678" s="10" t="str">
        <f>IF(Jira_RawData!H678=0,"blank",Jira_RawData!H678)</f>
        <v>Moderate</v>
      </c>
      <c r="J678" t="str">
        <f>Jira_RawData!I678</f>
        <v>Medium</v>
      </c>
      <c r="K678" t="str">
        <f>Jira_RawData!M678</f>
        <v>QA</v>
      </c>
      <c r="L678" t="str">
        <f>IF(Jira_RawData!N678=0,"blank",Jira_RawData!N678)</f>
        <v>Application Code Issue</v>
      </c>
      <c r="M678" t="str">
        <f>IF(Jira_RawData!R678=0,"blank",Jira_RawData!R678)</f>
        <v>blank</v>
      </c>
      <c r="N678" t="str">
        <f>IF(ISNA(VLOOKUP(B678,Comments!B:E,2,FALSE)),"",VLOOKUP(B678,Comments!B:E,2,FALSE))</f>
        <v/>
      </c>
      <c r="O678" t="str">
        <f>IF(ISNA(VLOOKUP(B678,Comments!B:E,3,FALSE)),"",VLOOKUP(B678,Comments!B:E,3,FALSE))</f>
        <v/>
      </c>
      <c r="P678" t="str">
        <f t="shared" ca="1" si="21"/>
        <v>GT 62 days</v>
      </c>
      <c r="Q678" t="str">
        <f t="shared" si="22"/>
        <v>Membership</v>
      </c>
      <c r="R678" t="str">
        <f>IF(ISNA(VLOOKUP(B678,Comments!B:E,4,FALSE)),"",VLOOKUP(B678,Comments!B:E,4,FALSE))</f>
        <v/>
      </c>
    </row>
    <row r="679" spans="1:18" x14ac:dyDescent="0.25">
      <c r="A679" t="str">
        <f>Jira_RawData!A679</f>
        <v>Bug</v>
      </c>
      <c r="B679" t="str">
        <f>Jira_RawData!B679</f>
        <v>MEM-11365</v>
      </c>
      <c r="C679" t="str">
        <f>Jira_RawData!C679</f>
        <v>Hardcoded Encryption Key - SAST (Static Application Security Testing)</v>
      </c>
      <c r="D679" t="str">
        <f>Jira_RawData!D679</f>
        <v>Abhishek Thatipalli</v>
      </c>
      <c r="E679" t="str">
        <f>Jira_RawData!E679</f>
        <v>Abhishek Thatipalli</v>
      </c>
      <c r="F679" t="str">
        <f>Jira_RawData!F679</f>
        <v>Closed</v>
      </c>
      <c r="G679" s="4">
        <f>Jira_RawData!K679</f>
        <v>44040.691666666666</v>
      </c>
      <c r="H679" s="4">
        <f>Jira_RawData!G679</f>
        <v>44174.779166666667</v>
      </c>
      <c r="I679" s="10" t="str">
        <f>IF(Jira_RawData!H679=0,"blank",Jira_RawData!H679)</f>
        <v>Major</v>
      </c>
      <c r="J679" t="str">
        <f>Jira_RawData!I679</f>
        <v>High</v>
      </c>
      <c r="K679" t="str">
        <f>Jira_RawData!M679</f>
        <v>QA</v>
      </c>
      <c r="L679" t="str">
        <f>IF(Jira_RawData!N679=0,"blank",Jira_RawData!N679)</f>
        <v>Application Code Issue</v>
      </c>
      <c r="M679" t="str">
        <f>IF(Jira_RawData!R679=0,"blank",Jira_RawData!R679)</f>
        <v>blank</v>
      </c>
      <c r="N679" t="str">
        <f>IF(ISNA(VLOOKUP(B679,Comments!B:E,2,FALSE)),"",VLOOKUP(B679,Comments!B:E,2,FALSE))</f>
        <v/>
      </c>
      <c r="O679" t="str">
        <f>IF(ISNA(VLOOKUP(B679,Comments!B:E,3,FALSE)),"",VLOOKUP(B679,Comments!B:E,3,FALSE))</f>
        <v/>
      </c>
      <c r="P679" t="str">
        <f t="shared" ca="1" si="21"/>
        <v>GT 62 days</v>
      </c>
      <c r="Q679" t="str">
        <f t="shared" si="22"/>
        <v>Membership</v>
      </c>
      <c r="R679" t="str">
        <f>IF(ISNA(VLOOKUP(B679,Comments!B:E,4,FALSE)),"",VLOOKUP(B679,Comments!B:E,4,FALSE))</f>
        <v/>
      </c>
    </row>
    <row r="680" spans="1:18" x14ac:dyDescent="0.25">
      <c r="A680" t="str">
        <f>Jira_RawData!A680</f>
        <v>Bug</v>
      </c>
      <c r="B680" t="str">
        <f>Jira_RawData!B680</f>
        <v>MEM-11299</v>
      </c>
      <c r="C680" t="str">
        <f>Jira_RawData!C680</f>
        <v>The system didn't display committees on 'My Committee' page even though the member is associated with active main committees</v>
      </c>
      <c r="D680" t="str">
        <f>Jira_RawData!D680</f>
        <v>soumya.akkimardi</v>
      </c>
      <c r="E680" t="str">
        <f>Jira_RawData!E680</f>
        <v>soumya.akkimardi</v>
      </c>
      <c r="F680" t="str">
        <f>Jira_RawData!F680</f>
        <v>Closed</v>
      </c>
      <c r="G680" s="4">
        <f>Jira_RawData!K680</f>
        <v>44040.43472222222</v>
      </c>
      <c r="H680" s="4">
        <f>Jira_RawData!G680</f>
        <v>44343.570138888892</v>
      </c>
      <c r="I680" s="10" t="str">
        <f>IF(Jira_RawData!H680=0,"blank",Jira_RawData!H680)</f>
        <v>Moderate</v>
      </c>
      <c r="J680" t="str">
        <f>Jira_RawData!I680</f>
        <v>Medium</v>
      </c>
      <c r="K680" t="str">
        <f>Jira_RawData!M680</f>
        <v>QA</v>
      </c>
      <c r="L680" t="str">
        <f>IF(Jira_RawData!N680=0,"blank",Jira_RawData!N680)</f>
        <v>blank</v>
      </c>
      <c r="M680" t="str">
        <f>IF(Jira_RawData!R680=0,"blank",Jira_RawData!R680)</f>
        <v>blank</v>
      </c>
      <c r="N680" t="str">
        <f>IF(ISNA(VLOOKUP(B680,Comments!B:E,2,FALSE)),"",VLOOKUP(B680,Comments!B:E,2,FALSE))</f>
        <v/>
      </c>
      <c r="O680" t="str">
        <f>IF(ISNA(VLOOKUP(B680,Comments!B:E,3,FALSE)),"",VLOOKUP(B680,Comments!B:E,3,FALSE))</f>
        <v/>
      </c>
      <c r="P680" t="str">
        <f t="shared" ca="1" si="21"/>
        <v>GT 62 days</v>
      </c>
      <c r="Q680" t="str">
        <f t="shared" si="22"/>
        <v>Membership</v>
      </c>
      <c r="R680" t="str">
        <f>IF(ISNA(VLOOKUP(B680,Comments!B:E,4,FALSE)),"",VLOOKUP(B680,Comments!B:E,4,FALSE))</f>
        <v/>
      </c>
    </row>
    <row r="681" spans="1:18" x14ac:dyDescent="0.25">
      <c r="A681" t="str">
        <f>Jira_RawData!A681</f>
        <v>Bug</v>
      </c>
      <c r="B681" t="str">
        <f>Jira_RawData!B681</f>
        <v>MEM-11134</v>
      </c>
      <c r="C681" t="str">
        <f>Jira_RawData!C681</f>
        <v>Missing HSTS Header - API Security Testing ||DAST (Dynamic Application Security Testing)||</v>
      </c>
      <c r="D681" t="str">
        <f>Jira_RawData!D681</f>
        <v>Abhishek Thatipalli</v>
      </c>
      <c r="E681" t="str">
        <f>Jira_RawData!E681</f>
        <v>Abhishek Thatipalli</v>
      </c>
      <c r="F681" t="str">
        <f>Jira_RawData!F681</f>
        <v>Closed</v>
      </c>
      <c r="G681" s="4">
        <f>Jira_RawData!K681</f>
        <v>44035.533333333333</v>
      </c>
      <c r="H681" s="4">
        <f>Jira_RawData!G681</f>
        <v>44300.477083333331</v>
      </c>
      <c r="I681" s="10" t="str">
        <f>IF(Jira_RawData!H681=0,"blank",Jira_RawData!H681)</f>
        <v>Minor</v>
      </c>
      <c r="J681" t="str">
        <f>Jira_RawData!I681</f>
        <v>Low</v>
      </c>
      <c r="K681" t="str">
        <f>Jira_RawData!M681</f>
        <v>QA</v>
      </c>
      <c r="L681" t="str">
        <f>IF(Jira_RawData!N681=0,"blank",Jira_RawData!N681)</f>
        <v>Application Code Issue</v>
      </c>
      <c r="M681" t="str">
        <f>IF(Jira_RawData!R681=0,"blank",Jira_RawData!R681)</f>
        <v>blank</v>
      </c>
      <c r="N681" t="str">
        <f>IF(ISNA(VLOOKUP(B681,Comments!B:E,2,FALSE)),"",VLOOKUP(B681,Comments!B:E,2,FALSE))</f>
        <v/>
      </c>
      <c r="O681" t="str">
        <f>IF(ISNA(VLOOKUP(B681,Comments!B:E,3,FALSE)),"",VLOOKUP(B681,Comments!B:E,3,FALSE))</f>
        <v/>
      </c>
      <c r="P681" t="str">
        <f t="shared" ca="1" si="21"/>
        <v>GT 62 days</v>
      </c>
      <c r="Q681" t="str">
        <f t="shared" si="22"/>
        <v>Membership</v>
      </c>
      <c r="R681" t="str">
        <f>IF(ISNA(VLOOKUP(B681,Comments!B:E,4,FALSE)),"",VLOOKUP(B681,Comments!B:E,4,FALSE))</f>
        <v/>
      </c>
    </row>
    <row r="682" spans="1:18" x14ac:dyDescent="0.25">
      <c r="A682" t="str">
        <f>Jira_RawData!A682</f>
        <v>Bug</v>
      </c>
      <c r="B682" t="str">
        <f>Jira_RawData!B682</f>
        <v>MEM-11133</v>
      </c>
      <c r="C682" t="str">
        <f>Jira_RawData!C682</f>
        <v>Full Path Disclosure - API Security Testing ||DAST (Dynamic Application Security Testing)||</v>
      </c>
      <c r="D682" t="str">
        <f>Jira_RawData!D682</f>
        <v>Siddhartha Mutyala</v>
      </c>
      <c r="E682" t="str">
        <f>Jira_RawData!E682</f>
        <v>Abhishek Thatipalli</v>
      </c>
      <c r="F682" t="str">
        <f>Jira_RawData!F682</f>
        <v>Closed</v>
      </c>
      <c r="G682" s="4">
        <f>Jira_RawData!K682</f>
        <v>44035.527083333334</v>
      </c>
      <c r="H682" s="4">
        <f>Jira_RawData!G682</f>
        <v>44300.477083333331</v>
      </c>
      <c r="I682" s="10" t="str">
        <f>IF(Jira_RawData!H682=0,"blank",Jira_RawData!H682)</f>
        <v>Minor</v>
      </c>
      <c r="J682" t="str">
        <f>Jira_RawData!I682</f>
        <v>Low</v>
      </c>
      <c r="K682" t="str">
        <f>Jira_RawData!M682</f>
        <v>QA</v>
      </c>
      <c r="L682" t="str">
        <f>IF(Jira_RawData!N682=0,"blank",Jira_RawData!N682)</f>
        <v>Application Code Issue</v>
      </c>
      <c r="M682" t="str">
        <f>IF(Jira_RawData!R682=0,"blank",Jira_RawData!R682)</f>
        <v>blank</v>
      </c>
      <c r="N682" t="str">
        <f>IF(ISNA(VLOOKUP(B682,Comments!B:E,2,FALSE)),"",VLOOKUP(B682,Comments!B:E,2,FALSE))</f>
        <v/>
      </c>
      <c r="O682" t="str">
        <f>IF(ISNA(VLOOKUP(B682,Comments!B:E,3,FALSE)),"",VLOOKUP(B682,Comments!B:E,3,FALSE))</f>
        <v/>
      </c>
      <c r="P682" t="str">
        <f t="shared" ca="1" si="21"/>
        <v>GT 62 days</v>
      </c>
      <c r="Q682" t="str">
        <f t="shared" si="22"/>
        <v>Membership</v>
      </c>
      <c r="R682" t="str">
        <f>IF(ISNA(VLOOKUP(B682,Comments!B:E,4,FALSE)),"",VLOOKUP(B682,Comments!B:E,4,FALSE))</f>
        <v/>
      </c>
    </row>
    <row r="683" spans="1:18" x14ac:dyDescent="0.25">
      <c r="A683" t="str">
        <f>Jira_RawData!A683</f>
        <v>Bug</v>
      </c>
      <c r="B683" t="str">
        <f>Jira_RawData!B683</f>
        <v>MEM-11118</v>
      </c>
      <c r="C683" t="str">
        <f>Jira_RawData!C683</f>
        <v>Accessibility Testing: Some form elements do not have labels in submit item/ballots pages.</v>
      </c>
      <c r="D683" t="str">
        <f>Jira_RawData!D683</f>
        <v>Siddhartha Mutyala</v>
      </c>
      <c r="E683" t="str">
        <f>Jira_RawData!E683</f>
        <v>vinay.datla</v>
      </c>
      <c r="F683" t="str">
        <f>Jira_RawData!F683</f>
        <v>Closed</v>
      </c>
      <c r="G683" s="4">
        <f>Jira_RawData!K683</f>
        <v>44034.869444444441</v>
      </c>
      <c r="H683" s="4">
        <f>Jira_RawData!G683</f>
        <v>44300.477083333331</v>
      </c>
      <c r="I683" s="10" t="str">
        <f>IF(Jira_RawData!H683=0,"blank",Jira_RawData!H683)</f>
        <v>Moderate</v>
      </c>
      <c r="J683" t="str">
        <f>Jira_RawData!I683</f>
        <v>Medium</v>
      </c>
      <c r="K683" t="str">
        <f>Jira_RawData!M683</f>
        <v>QA</v>
      </c>
      <c r="L683" t="str">
        <f>IF(Jira_RawData!N683=0,"blank",Jira_RawData!N683)</f>
        <v>Application Code Issue</v>
      </c>
      <c r="M683" t="str">
        <f>IF(Jira_RawData!R683=0,"blank",Jira_RawData!R683)</f>
        <v>blank</v>
      </c>
      <c r="N683" t="str">
        <f>IF(ISNA(VLOOKUP(B683,Comments!B:E,2,FALSE)),"",VLOOKUP(B683,Comments!B:E,2,FALSE))</f>
        <v/>
      </c>
      <c r="O683" t="str">
        <f>IF(ISNA(VLOOKUP(B683,Comments!B:E,3,FALSE)),"",VLOOKUP(B683,Comments!B:E,3,FALSE))</f>
        <v/>
      </c>
      <c r="P683" t="str">
        <f t="shared" ca="1" si="21"/>
        <v>GT 62 days</v>
      </c>
      <c r="Q683" t="str">
        <f t="shared" si="22"/>
        <v>Membership</v>
      </c>
      <c r="R683" t="str">
        <f>IF(ISNA(VLOOKUP(B683,Comments!B:E,4,FALSE)),"",VLOOKUP(B683,Comments!B:E,4,FALSE))</f>
        <v/>
      </c>
    </row>
    <row r="684" spans="1:18" x14ac:dyDescent="0.25">
      <c r="A684" t="str">
        <f>Jira_RawData!A684</f>
        <v>Bug</v>
      </c>
      <c r="B684" t="str">
        <f>Jira_RawData!B684</f>
        <v>MEM-11007</v>
      </c>
      <c r="C684" t="str">
        <f>Jira_RawData!C684</f>
        <v>Reinstate Membership - System displayed $75 for 'Senior' membership in cart page</v>
      </c>
      <c r="D684" t="str">
        <f>Jira_RawData!D684</f>
        <v>soumya.akkimardi</v>
      </c>
      <c r="E684" t="str">
        <f>Jira_RawData!E684</f>
        <v>soumya.akkimardi</v>
      </c>
      <c r="F684" t="str">
        <f>Jira_RawData!F684</f>
        <v>Closed</v>
      </c>
      <c r="G684" s="4">
        <f>Jira_RawData!K684</f>
        <v>44034.452777777777</v>
      </c>
      <c r="H684" s="4">
        <f>Jira_RawData!G684</f>
        <v>44175.419444444444</v>
      </c>
      <c r="I684" s="10" t="str">
        <f>IF(Jira_RawData!H684=0,"blank",Jira_RawData!H684)</f>
        <v>blank</v>
      </c>
      <c r="J684" t="str">
        <f>Jira_RawData!I684</f>
        <v>High</v>
      </c>
      <c r="K684" t="str">
        <f>Jira_RawData!M684</f>
        <v>QA</v>
      </c>
      <c r="L684" t="str">
        <f>IF(Jira_RawData!N684=0,"blank",Jira_RawData!N684)</f>
        <v>blank</v>
      </c>
      <c r="M684" t="str">
        <f>IF(Jira_RawData!R684=0,"blank",Jira_RawData!R684)</f>
        <v>blank</v>
      </c>
      <c r="N684" t="str">
        <f>IF(ISNA(VLOOKUP(B684,Comments!B:E,2,FALSE)),"",VLOOKUP(B684,Comments!B:E,2,FALSE))</f>
        <v/>
      </c>
      <c r="O684" t="str">
        <f>IF(ISNA(VLOOKUP(B684,Comments!B:E,3,FALSE)),"",VLOOKUP(B684,Comments!B:E,3,FALSE))</f>
        <v/>
      </c>
      <c r="P684" t="str">
        <f t="shared" ca="1" si="21"/>
        <v>GT 62 days</v>
      </c>
      <c r="Q684" t="str">
        <f t="shared" si="22"/>
        <v>Membership</v>
      </c>
      <c r="R684" t="str">
        <f>IF(ISNA(VLOOKUP(B684,Comments!B:E,4,FALSE)),"",VLOOKUP(B684,Comments!B:E,4,FALSE))</f>
        <v/>
      </c>
    </row>
    <row r="685" spans="1:18" x14ac:dyDescent="0.25">
      <c r="A685" t="str">
        <f>Jira_RawData!A685</f>
        <v>Bug</v>
      </c>
      <c r="B685" t="str">
        <f>Jira_RawData!B685</f>
        <v>MEM-10999</v>
      </c>
      <c r="C685" t="str">
        <f>Jira_RawData!C685</f>
        <v>System displayed 'Error Occurred' message while reinstating 'Informational' member and didn't redirect to cart page</v>
      </c>
      <c r="D685" t="str">
        <f>Jira_RawData!D685</f>
        <v>soumya.akkimardi</v>
      </c>
      <c r="E685" t="str">
        <f>Jira_RawData!E685</f>
        <v>soumya.akkimardi</v>
      </c>
      <c r="F685" t="str">
        <f>Jira_RawData!F685</f>
        <v>Closed</v>
      </c>
      <c r="G685" s="4">
        <f>Jira_RawData!K685</f>
        <v>44034.319444444445</v>
      </c>
      <c r="H685" s="4">
        <f>Jira_RawData!G685</f>
        <v>44175.418749999997</v>
      </c>
      <c r="I685" s="10" t="str">
        <f>IF(Jira_RawData!H685=0,"blank",Jira_RawData!H685)</f>
        <v>blank</v>
      </c>
      <c r="J685" t="str">
        <f>Jira_RawData!I685</f>
        <v>High</v>
      </c>
      <c r="K685" t="str">
        <f>Jira_RawData!M685</f>
        <v>QA</v>
      </c>
      <c r="L685" t="str">
        <f>IF(Jira_RawData!N685=0,"blank",Jira_RawData!N685)</f>
        <v>blank</v>
      </c>
      <c r="M685" t="str">
        <f>IF(Jira_RawData!R685=0,"blank",Jira_RawData!R685)</f>
        <v>blank</v>
      </c>
      <c r="N685" t="str">
        <f>IF(ISNA(VLOOKUP(B685,Comments!B:E,2,FALSE)),"",VLOOKUP(B685,Comments!B:E,2,FALSE))</f>
        <v/>
      </c>
      <c r="O685" t="str">
        <f>IF(ISNA(VLOOKUP(B685,Comments!B:E,3,FALSE)),"",VLOOKUP(B685,Comments!B:E,3,FALSE))</f>
        <v/>
      </c>
      <c r="P685" t="str">
        <f t="shared" ca="1" si="21"/>
        <v>GT 62 days</v>
      </c>
      <c r="Q685" t="str">
        <f t="shared" si="22"/>
        <v>Membership</v>
      </c>
      <c r="R685" t="str">
        <f>IF(ISNA(VLOOKUP(B685,Comments!B:E,4,FALSE)),"",VLOOKUP(B685,Comments!B:E,4,FALSE))</f>
        <v/>
      </c>
    </row>
    <row r="686" spans="1:18" x14ac:dyDescent="0.25">
      <c r="A686" t="str">
        <f>Jira_RawData!A686</f>
        <v>Bug</v>
      </c>
      <c r="B686" t="str">
        <f>Jira_RawData!B686</f>
        <v>MEM-10983</v>
      </c>
      <c r="C686" t="str">
        <f>Jira_RawData!C686</f>
        <v>Accessibility Testing: While submitting ballots step navigation links are wrongly verbalized in header.</v>
      </c>
      <c r="D686" t="str">
        <f>Jira_RawData!D686</f>
        <v>Siddhartha Mutyala</v>
      </c>
      <c r="E686" t="str">
        <f>Jira_RawData!E686</f>
        <v>vinay.datla</v>
      </c>
      <c r="F686" t="str">
        <f>Jira_RawData!F686</f>
        <v>Closed</v>
      </c>
      <c r="G686" s="4">
        <f>Jira_RawData!K686</f>
        <v>44033.837500000001</v>
      </c>
      <c r="H686" s="4">
        <f>Jira_RawData!G686</f>
        <v>44300.477083333331</v>
      </c>
      <c r="I686" s="10" t="str">
        <f>IF(Jira_RawData!H686=0,"blank",Jira_RawData!H686)</f>
        <v>Moderate</v>
      </c>
      <c r="J686" t="str">
        <f>Jira_RawData!I686</f>
        <v>Medium</v>
      </c>
      <c r="K686" t="str">
        <f>Jira_RawData!M686</f>
        <v>QA</v>
      </c>
      <c r="L686" t="str">
        <f>IF(Jira_RawData!N686=0,"blank",Jira_RawData!N686)</f>
        <v>Application Code Issue</v>
      </c>
      <c r="M686" t="str">
        <f>IF(Jira_RawData!R686=0,"blank",Jira_RawData!R686)</f>
        <v>blank</v>
      </c>
      <c r="N686" t="str">
        <f>IF(ISNA(VLOOKUP(B686,Comments!B:E,2,FALSE)),"",VLOOKUP(B686,Comments!B:E,2,FALSE))</f>
        <v/>
      </c>
      <c r="O686" t="str">
        <f>IF(ISNA(VLOOKUP(B686,Comments!B:E,3,FALSE)),"",VLOOKUP(B686,Comments!B:E,3,FALSE))</f>
        <v/>
      </c>
      <c r="P686" t="str">
        <f t="shared" ca="1" si="21"/>
        <v>GT 62 days</v>
      </c>
      <c r="Q686" t="str">
        <f t="shared" si="22"/>
        <v>Membership</v>
      </c>
      <c r="R686" t="str">
        <f>IF(ISNA(VLOOKUP(B686,Comments!B:E,4,FALSE)),"",VLOOKUP(B686,Comments!B:E,4,FALSE))</f>
        <v/>
      </c>
    </row>
    <row r="687" spans="1:18" x14ac:dyDescent="0.25">
      <c r="A687" t="str">
        <f>Jira_RawData!A687</f>
        <v>Bug</v>
      </c>
      <c r="B687" t="str">
        <f>Jira_RawData!B687</f>
        <v>MEM-10982</v>
      </c>
      <c r="C687" t="str">
        <f>Jira_RawData!C687</f>
        <v>Accessibility Testing: User can able to navigate to next page even if mandatory fields are missed while submitting ballots</v>
      </c>
      <c r="D687" t="str">
        <f>Jira_RawData!D687</f>
        <v>Siddhartha Mutyala</v>
      </c>
      <c r="E687" t="str">
        <f>Jira_RawData!E687</f>
        <v>vinay.datla</v>
      </c>
      <c r="F687" t="str">
        <f>Jira_RawData!F687</f>
        <v>Closed</v>
      </c>
      <c r="G687" s="4">
        <f>Jira_RawData!K687</f>
        <v>44033.82916666667</v>
      </c>
      <c r="H687" s="4">
        <f>Jira_RawData!G687</f>
        <v>44300.477083333331</v>
      </c>
      <c r="I687" s="10" t="str">
        <f>IF(Jira_RawData!H687=0,"blank",Jira_RawData!H687)</f>
        <v>Major</v>
      </c>
      <c r="J687" t="str">
        <f>Jira_RawData!I687</f>
        <v>High</v>
      </c>
      <c r="K687" t="str">
        <f>Jira_RawData!M687</f>
        <v>QA</v>
      </c>
      <c r="L687" t="str">
        <f>IF(Jira_RawData!N687=0,"blank",Jira_RawData!N687)</f>
        <v>Application Code Issue</v>
      </c>
      <c r="M687" t="str">
        <f>IF(Jira_RawData!R687=0,"blank",Jira_RawData!R687)</f>
        <v>blank</v>
      </c>
      <c r="N687" t="str">
        <f>IF(ISNA(VLOOKUP(B687,Comments!B:E,2,FALSE)),"",VLOOKUP(B687,Comments!B:E,2,FALSE))</f>
        <v/>
      </c>
      <c r="O687" t="str">
        <f>IF(ISNA(VLOOKUP(B687,Comments!B:E,3,FALSE)),"",VLOOKUP(B687,Comments!B:E,3,FALSE))</f>
        <v/>
      </c>
      <c r="P687" t="str">
        <f t="shared" ca="1" si="21"/>
        <v>GT 62 days</v>
      </c>
      <c r="Q687" t="str">
        <f t="shared" si="22"/>
        <v>Membership</v>
      </c>
      <c r="R687" t="str">
        <f>IF(ISNA(VLOOKUP(B687,Comments!B:E,4,FALSE)),"",VLOOKUP(B687,Comments!B:E,4,FALSE))</f>
        <v/>
      </c>
    </row>
    <row r="688" spans="1:18" x14ac:dyDescent="0.25">
      <c r="A688" t="str">
        <f>Jira_RawData!A688</f>
        <v>Bug</v>
      </c>
      <c r="B688" t="str">
        <f>Jira_RawData!B688</f>
        <v>MEM-10980</v>
      </c>
      <c r="C688" t="str">
        <f>Jira_RawData!C688</f>
        <v>Accessibility Testing: Choose file button is not verbalized properly in attach page.</v>
      </c>
      <c r="D688" t="str">
        <f>Jira_RawData!D688</f>
        <v>Siddhartha Mutyala</v>
      </c>
      <c r="E688" t="str">
        <f>Jira_RawData!E688</f>
        <v>vinay.datla</v>
      </c>
      <c r="F688" t="str">
        <f>Jira_RawData!F688</f>
        <v>Closed</v>
      </c>
      <c r="G688" s="4">
        <f>Jira_RawData!K688</f>
        <v>44033.8125</v>
      </c>
      <c r="H688" s="4">
        <f>Jira_RawData!G688</f>
        <v>44300.477083333331</v>
      </c>
      <c r="I688" s="10" t="str">
        <f>IF(Jira_RawData!H688=0,"blank",Jira_RawData!H688)</f>
        <v>Minor</v>
      </c>
      <c r="J688" t="str">
        <f>Jira_RawData!I688</f>
        <v>Low</v>
      </c>
      <c r="K688" t="str">
        <f>Jira_RawData!M688</f>
        <v>QA</v>
      </c>
      <c r="L688" t="str">
        <f>IF(Jira_RawData!N688=0,"blank",Jira_RawData!N688)</f>
        <v>Application Code Issue</v>
      </c>
      <c r="M688" t="str">
        <f>IF(Jira_RawData!R688=0,"blank",Jira_RawData!R688)</f>
        <v>blank</v>
      </c>
      <c r="N688" t="str">
        <f>IF(ISNA(VLOOKUP(B688,Comments!B:E,2,FALSE)),"",VLOOKUP(B688,Comments!B:E,2,FALSE))</f>
        <v/>
      </c>
      <c r="O688" t="str">
        <f>IF(ISNA(VLOOKUP(B688,Comments!B:E,3,FALSE)),"",VLOOKUP(B688,Comments!B:E,3,FALSE))</f>
        <v/>
      </c>
      <c r="P688" t="str">
        <f t="shared" ca="1" si="21"/>
        <v>GT 62 days</v>
      </c>
      <c r="Q688" t="str">
        <f t="shared" si="22"/>
        <v>Membership</v>
      </c>
      <c r="R688" t="str">
        <f>IF(ISNA(VLOOKUP(B688,Comments!B:E,4,FALSE)),"",VLOOKUP(B688,Comments!B:E,4,FALSE))</f>
        <v/>
      </c>
    </row>
    <row r="689" spans="1:18" x14ac:dyDescent="0.25">
      <c r="A689" t="str">
        <f>Jira_RawData!A689</f>
        <v>Bug</v>
      </c>
      <c r="B689" t="str">
        <f>Jira_RawData!B689</f>
        <v>MEM-10979</v>
      </c>
      <c r="C689" t="str">
        <f>Jira_RawData!C689</f>
        <v>Accessibility Testing: In standards tracking page user cant able to access 'here' link from keyboard and focus is not moving to the exact element</v>
      </c>
      <c r="D689" t="str">
        <f>Jira_RawData!D689</f>
        <v>shashi kant singh</v>
      </c>
      <c r="E689" t="str">
        <f>Jira_RawData!E689</f>
        <v>vinay.datla</v>
      </c>
      <c r="F689" t="str">
        <f>Jira_RawData!F689</f>
        <v>Closed</v>
      </c>
      <c r="G689" s="4">
        <f>Jira_RawData!K689</f>
        <v>44033.804166666669</v>
      </c>
      <c r="H689" s="4">
        <f>Jira_RawData!G689</f>
        <v>44232.59097222222</v>
      </c>
      <c r="I689" s="10" t="str">
        <f>IF(Jira_RawData!H689=0,"blank",Jira_RawData!H689)</f>
        <v>Moderate</v>
      </c>
      <c r="J689" t="str">
        <f>Jira_RawData!I689</f>
        <v>Medium</v>
      </c>
      <c r="K689">
        <f>Jira_RawData!M689</f>
        <v>0</v>
      </c>
      <c r="L689" t="str">
        <f>IF(Jira_RawData!N689=0,"blank",Jira_RawData!N689)</f>
        <v>Browser Issue</v>
      </c>
      <c r="M689" t="str">
        <f>IF(Jira_RawData!R689=0,"blank",Jira_RawData!R689)</f>
        <v>browser issue</v>
      </c>
      <c r="N689" t="str">
        <f>IF(ISNA(VLOOKUP(B689,Comments!B:E,2,FALSE)),"",VLOOKUP(B689,Comments!B:E,2,FALSE))</f>
        <v/>
      </c>
      <c r="O689" t="str">
        <f>IF(ISNA(VLOOKUP(B689,Comments!B:E,3,FALSE)),"",VLOOKUP(B689,Comments!B:E,3,FALSE))</f>
        <v/>
      </c>
      <c r="P689" t="str">
        <f t="shared" ca="1" si="21"/>
        <v>GT 62 days</v>
      </c>
      <c r="Q689" t="str">
        <f t="shared" si="22"/>
        <v>Membership</v>
      </c>
      <c r="R689" t="str">
        <f>IF(ISNA(VLOOKUP(B689,Comments!B:E,4,FALSE)),"",VLOOKUP(B689,Comments!B:E,4,FALSE))</f>
        <v/>
      </c>
    </row>
    <row r="690" spans="1:18" x14ac:dyDescent="0.25">
      <c r="A690" t="str">
        <f>Jira_RawData!A690</f>
        <v>Bug</v>
      </c>
      <c r="B690" t="str">
        <f>Jira_RawData!B690</f>
        <v>MEM-10977</v>
      </c>
      <c r="C690" t="str">
        <f>Jira_RawData!C690</f>
        <v>Password Management: Password in Configuration File - SAST (Static Application Security Testing)</v>
      </c>
      <c r="D690" t="str">
        <f>Jira_RawData!D690</f>
        <v>Abhishek Thatipalli</v>
      </c>
      <c r="E690" t="str">
        <f>Jira_RawData!E690</f>
        <v>Abhishek Thatipalli</v>
      </c>
      <c r="F690" t="str">
        <f>Jira_RawData!F690</f>
        <v>Closed</v>
      </c>
      <c r="G690" s="4">
        <f>Jira_RawData!K690</f>
        <v>44033.769444444442</v>
      </c>
      <c r="H690" s="4">
        <f>Jira_RawData!G690</f>
        <v>44174.779166666667</v>
      </c>
      <c r="I690" s="10" t="str">
        <f>IF(Jira_RawData!H690=0,"blank",Jira_RawData!H690)</f>
        <v>Major</v>
      </c>
      <c r="J690" t="str">
        <f>Jira_RawData!I690</f>
        <v>High</v>
      </c>
      <c r="K690" t="str">
        <f>Jira_RawData!M690</f>
        <v>QA</v>
      </c>
      <c r="L690" t="str">
        <f>IF(Jira_RawData!N690=0,"blank",Jira_RawData!N690)</f>
        <v>Application Code Issue</v>
      </c>
      <c r="M690" t="str">
        <f>IF(Jira_RawData!R690=0,"blank",Jira_RawData!R690)</f>
        <v>blank</v>
      </c>
      <c r="N690" t="str">
        <f>IF(ISNA(VLOOKUP(B690,Comments!B:E,2,FALSE)),"",VLOOKUP(B690,Comments!B:E,2,FALSE))</f>
        <v/>
      </c>
      <c r="O690" t="str">
        <f>IF(ISNA(VLOOKUP(B690,Comments!B:E,3,FALSE)),"",VLOOKUP(B690,Comments!B:E,3,FALSE))</f>
        <v/>
      </c>
      <c r="P690" t="str">
        <f t="shared" ca="1" si="21"/>
        <v>GT 62 days</v>
      </c>
      <c r="Q690" t="str">
        <f t="shared" si="22"/>
        <v>Membership</v>
      </c>
      <c r="R690" t="str">
        <f>IF(ISNA(VLOOKUP(B690,Comments!B:E,4,FALSE)),"",VLOOKUP(B690,Comments!B:E,4,FALSE))</f>
        <v/>
      </c>
    </row>
    <row r="691" spans="1:18" x14ac:dyDescent="0.25">
      <c r="A691" t="str">
        <f>Jira_RawData!A691</f>
        <v>Bug</v>
      </c>
      <c r="B691" t="str">
        <f>Jira_RawData!B691</f>
        <v>MEM-10976</v>
      </c>
      <c r="C691" t="str">
        <f>Jira_RawData!C691</f>
        <v>Password Management: Hardcoded Password - SAST (Static Application Security Testing)</v>
      </c>
      <c r="D691" t="str">
        <f>Jira_RawData!D691</f>
        <v>Abhishek Thatipalli</v>
      </c>
      <c r="E691" t="str">
        <f>Jira_RawData!E691</f>
        <v>Abhishek Thatipalli</v>
      </c>
      <c r="F691" t="str">
        <f>Jira_RawData!F691</f>
        <v>Closed</v>
      </c>
      <c r="G691" s="4">
        <f>Jira_RawData!K691</f>
        <v>44033.760416666664</v>
      </c>
      <c r="H691" s="4">
        <f>Jira_RawData!G691</f>
        <v>44174.779166666667</v>
      </c>
      <c r="I691" s="10" t="str">
        <f>IF(Jira_RawData!H691=0,"blank",Jira_RawData!H691)</f>
        <v>Major</v>
      </c>
      <c r="J691" t="str">
        <f>Jira_RawData!I691</f>
        <v>High</v>
      </c>
      <c r="K691" t="str">
        <f>Jira_RawData!M691</f>
        <v>QA</v>
      </c>
      <c r="L691" t="str">
        <f>IF(Jira_RawData!N691=0,"blank",Jira_RawData!N691)</f>
        <v>Application Code Issue</v>
      </c>
      <c r="M691" t="str">
        <f>IF(Jira_RawData!R691=0,"blank",Jira_RawData!R691)</f>
        <v>blank</v>
      </c>
      <c r="N691" t="str">
        <f>IF(ISNA(VLOOKUP(B691,Comments!B:E,2,FALSE)),"",VLOOKUP(B691,Comments!B:E,2,FALSE))</f>
        <v/>
      </c>
      <c r="O691" t="str">
        <f>IF(ISNA(VLOOKUP(B691,Comments!B:E,3,FALSE)),"",VLOOKUP(B691,Comments!B:E,3,FALSE))</f>
        <v/>
      </c>
      <c r="P691" t="str">
        <f t="shared" ca="1" si="21"/>
        <v>GT 62 days</v>
      </c>
      <c r="Q691" t="str">
        <f t="shared" si="22"/>
        <v>Membership</v>
      </c>
      <c r="R691" t="str">
        <f>IF(ISNA(VLOOKUP(B691,Comments!B:E,4,FALSE)),"",VLOOKUP(B691,Comments!B:E,4,FALSE))</f>
        <v/>
      </c>
    </row>
    <row r="692" spans="1:18" x14ac:dyDescent="0.25">
      <c r="A692" t="str">
        <f>Jira_RawData!A692</f>
        <v>Bug</v>
      </c>
      <c r="B692" t="str">
        <f>Jira_RawData!B692</f>
        <v>MEM-10966</v>
      </c>
      <c r="C692" t="str">
        <f>Jira_RawData!C692</f>
        <v>ASTM 2.0 - MY Outstanding Ballots- Save and Return Later- Error Message "Access denied." when member click on Send Copy on Email</v>
      </c>
      <c r="D692" t="str">
        <f>Jira_RawData!D692</f>
        <v>vinay.datla</v>
      </c>
      <c r="E692" t="str">
        <f>Jira_RawData!E692</f>
        <v>vinay.datla</v>
      </c>
      <c r="F692" t="str">
        <f>Jira_RawData!F692</f>
        <v>Closed</v>
      </c>
      <c r="G692" s="4">
        <f>Jira_RawData!K692</f>
        <v>44033.604861111111</v>
      </c>
      <c r="H692" s="4">
        <f>Jira_RawData!G692</f>
        <v>44169.736805555556</v>
      </c>
      <c r="I692" s="10" t="str">
        <f>IF(Jira_RawData!H692=0,"blank",Jira_RawData!H692)</f>
        <v>Moderate</v>
      </c>
      <c r="J692" t="str">
        <f>Jira_RawData!I692</f>
        <v>Medium</v>
      </c>
      <c r="K692" t="str">
        <f>Jira_RawData!M692</f>
        <v>QA</v>
      </c>
      <c r="L692" t="str">
        <f>IF(Jira_RawData!N692=0,"blank",Jira_RawData!N692)</f>
        <v>blank</v>
      </c>
      <c r="M692" t="str">
        <f>IF(Jira_RawData!R692=0,"blank",Jira_RawData!R692)</f>
        <v>blank</v>
      </c>
      <c r="N692" t="str">
        <f>IF(ISNA(VLOOKUP(B692,Comments!B:E,2,FALSE)),"",VLOOKUP(B692,Comments!B:E,2,FALSE))</f>
        <v/>
      </c>
      <c r="O692" t="str">
        <f>IF(ISNA(VLOOKUP(B692,Comments!B:E,3,FALSE)),"",VLOOKUP(B692,Comments!B:E,3,FALSE))</f>
        <v/>
      </c>
      <c r="P692" t="str">
        <f t="shared" ca="1" si="21"/>
        <v>GT 62 days</v>
      </c>
      <c r="Q692" t="str">
        <f t="shared" si="22"/>
        <v>Membership</v>
      </c>
      <c r="R692" t="str">
        <f>IF(ISNA(VLOOKUP(B692,Comments!B:E,4,FALSE)),"",VLOOKUP(B692,Comments!B:E,4,FALSE))</f>
        <v/>
      </c>
    </row>
    <row r="693" spans="1:18" x14ac:dyDescent="0.25">
      <c r="A693" t="str">
        <f>Jira_RawData!A693</f>
        <v>Bug</v>
      </c>
      <c r="B693" t="str">
        <f>Jira_RawData!B693</f>
        <v>MEM-10964</v>
      </c>
      <c r="C693" t="str">
        <f>Jira_RawData!C693</f>
        <v>System displayed membership page title as 'My Account' instead of 'My Membership'</v>
      </c>
      <c r="D693" t="str">
        <f>Jira_RawData!D693</f>
        <v>soumya.akkimardi</v>
      </c>
      <c r="E693" t="str">
        <f>Jira_RawData!E693</f>
        <v>soumya.akkimardi</v>
      </c>
      <c r="F693" t="str">
        <f>Jira_RawData!F693</f>
        <v>Closed</v>
      </c>
      <c r="G693" s="4">
        <f>Jira_RawData!K693</f>
        <v>44033.584722222222</v>
      </c>
      <c r="H693" s="4">
        <f>Jira_RawData!G693</f>
        <v>44194.522222222222</v>
      </c>
      <c r="I693" s="10" t="str">
        <f>IF(Jira_RawData!H693=0,"blank",Jira_RawData!H693)</f>
        <v>Minor</v>
      </c>
      <c r="J693" t="str">
        <f>Jira_RawData!I693</f>
        <v>Medium</v>
      </c>
      <c r="K693" t="str">
        <f>Jira_RawData!M693</f>
        <v>QA</v>
      </c>
      <c r="L693" t="str">
        <f>IF(Jira_RawData!N693=0,"blank",Jira_RawData!N693)</f>
        <v>blank</v>
      </c>
      <c r="M693" t="str">
        <f>IF(Jira_RawData!R693=0,"blank",Jira_RawData!R693)</f>
        <v>blank</v>
      </c>
      <c r="N693" t="str">
        <f>IF(ISNA(VLOOKUP(B693,Comments!B:E,2,FALSE)),"",VLOOKUP(B693,Comments!B:E,2,FALSE))</f>
        <v/>
      </c>
      <c r="O693" t="str">
        <f>IF(ISNA(VLOOKUP(B693,Comments!B:E,3,FALSE)),"",VLOOKUP(B693,Comments!B:E,3,FALSE))</f>
        <v/>
      </c>
      <c r="P693" t="str">
        <f t="shared" ca="1" si="21"/>
        <v>GT 62 days</v>
      </c>
      <c r="Q693" t="str">
        <f t="shared" si="22"/>
        <v>Membership</v>
      </c>
      <c r="R693" t="str">
        <f>IF(ISNA(VLOOKUP(B693,Comments!B:E,4,FALSE)),"",VLOOKUP(B693,Comments!B:E,4,FALSE))</f>
        <v/>
      </c>
    </row>
    <row r="694" spans="1:18" x14ac:dyDescent="0.25">
      <c r="A694" t="str">
        <f>Jira_RawData!A694</f>
        <v>Bug</v>
      </c>
      <c r="B694" t="str">
        <f>Jira_RawData!B694</f>
        <v>MEM-10960</v>
      </c>
      <c r="C694" t="str">
        <f>Jira_RawData!C694</f>
        <v>Power Point File not getting Uploaded-Affirm with Comment/Negative with Statement/Abstain with Comment</v>
      </c>
      <c r="D694" t="str">
        <f>Jira_RawData!D694</f>
        <v>srinivas Yellamilli</v>
      </c>
      <c r="E694" t="str">
        <f>Jira_RawData!E694</f>
        <v>srinivas Yellamilli</v>
      </c>
      <c r="F694" t="str">
        <f>Jira_RawData!F694</f>
        <v>Closed</v>
      </c>
      <c r="G694" s="4">
        <f>Jira_RawData!K694</f>
        <v>44033.523611111108</v>
      </c>
      <c r="H694" s="4">
        <f>Jira_RawData!G694</f>
        <v>44169.73541666667</v>
      </c>
      <c r="I694" s="10" t="str">
        <f>IF(Jira_RawData!H694=0,"blank",Jira_RawData!H694)</f>
        <v>Minor</v>
      </c>
      <c r="J694" t="str">
        <f>Jira_RawData!I694</f>
        <v>Medium</v>
      </c>
      <c r="K694" t="str">
        <f>Jira_RawData!M694</f>
        <v>QA</v>
      </c>
      <c r="L694" t="str">
        <f>IF(Jira_RawData!N694=0,"blank",Jira_RawData!N694)</f>
        <v>blank</v>
      </c>
      <c r="M694" t="str">
        <f>IF(Jira_RawData!R694=0,"blank",Jira_RawData!R694)</f>
        <v>blank</v>
      </c>
      <c r="N694" t="str">
        <f>IF(ISNA(VLOOKUP(B694,Comments!B:E,2,FALSE)),"",VLOOKUP(B694,Comments!B:E,2,FALSE))</f>
        <v/>
      </c>
      <c r="O694" t="str">
        <f>IF(ISNA(VLOOKUP(B694,Comments!B:E,3,FALSE)),"",VLOOKUP(B694,Comments!B:E,3,FALSE))</f>
        <v/>
      </c>
      <c r="P694" t="str">
        <f t="shared" ca="1" si="21"/>
        <v>GT 62 days</v>
      </c>
      <c r="Q694" t="str">
        <f t="shared" si="22"/>
        <v>Membership</v>
      </c>
      <c r="R694" t="str">
        <f>IF(ISNA(VLOOKUP(B694,Comments!B:E,4,FALSE)),"",VLOOKUP(B694,Comments!B:E,4,FALSE))</f>
        <v/>
      </c>
    </row>
    <row r="695" spans="1:18" x14ac:dyDescent="0.25">
      <c r="A695" t="str">
        <f>Jira_RawData!A695</f>
        <v>Bug</v>
      </c>
      <c r="B695" t="str">
        <f>Jira_RawData!B695</f>
        <v>MEM-10955</v>
      </c>
      <c r="C695" t="str">
        <f>Jira_RawData!C695</f>
        <v>System displayed member name in &lt;Last Name First Name&gt; format as the acceptance criteria is should be displayed in &lt;First Name Last Name&gt; format</v>
      </c>
      <c r="D695" t="str">
        <f>Jira_RawData!D695</f>
        <v>soumya.akkimardi</v>
      </c>
      <c r="E695" t="str">
        <f>Jira_RawData!E695</f>
        <v>soumya.akkimardi</v>
      </c>
      <c r="F695" t="str">
        <f>Jira_RawData!F695</f>
        <v>Closed</v>
      </c>
      <c r="G695" s="4">
        <f>Jira_RawData!K695</f>
        <v>44032.749305555553</v>
      </c>
      <c r="H695" s="4">
        <f>Jira_RawData!G695</f>
        <v>44175.418749999997</v>
      </c>
      <c r="I695" s="10" t="str">
        <f>IF(Jira_RawData!H695=0,"blank",Jira_RawData!H695)</f>
        <v>blank</v>
      </c>
      <c r="J695" t="str">
        <f>Jira_RawData!I695</f>
        <v>Medium</v>
      </c>
      <c r="K695" t="str">
        <f>Jira_RawData!M695</f>
        <v>QA</v>
      </c>
      <c r="L695" t="str">
        <f>IF(Jira_RawData!N695=0,"blank",Jira_RawData!N695)</f>
        <v>blank</v>
      </c>
      <c r="M695" t="str">
        <f>IF(Jira_RawData!R695=0,"blank",Jira_RawData!R695)</f>
        <v>blank</v>
      </c>
      <c r="N695" t="str">
        <f>IF(ISNA(VLOOKUP(B695,Comments!B:E,2,FALSE)),"",VLOOKUP(B695,Comments!B:E,2,FALSE))</f>
        <v/>
      </c>
      <c r="O695" t="str">
        <f>IF(ISNA(VLOOKUP(B695,Comments!B:E,3,FALSE)),"",VLOOKUP(B695,Comments!B:E,3,FALSE))</f>
        <v/>
      </c>
      <c r="P695" t="str">
        <f t="shared" ca="1" si="21"/>
        <v>GT 62 days</v>
      </c>
      <c r="Q695" t="str">
        <f t="shared" si="22"/>
        <v>Membership</v>
      </c>
      <c r="R695" t="str">
        <f>IF(ISNA(VLOOKUP(B695,Comments!B:E,4,FALSE)),"",VLOOKUP(B695,Comments!B:E,4,FALSE))</f>
        <v/>
      </c>
    </row>
    <row r="696" spans="1:18" x14ac:dyDescent="0.25">
      <c r="A696" t="str">
        <f>Jira_RawData!A696</f>
        <v>Bug</v>
      </c>
      <c r="B696" t="str">
        <f>Jira_RawData!B696</f>
        <v>MEM-10954</v>
      </c>
      <c r="C696" t="str">
        <f>Jira_RawData!C696</f>
        <v>Roster Maintenance API - System displayed 'Could not get response' message for all roster maintenance API's</v>
      </c>
      <c r="D696" t="str">
        <f>Jira_RawData!D696</f>
        <v>Praveen Gautam</v>
      </c>
      <c r="E696" t="str">
        <f>Jira_RawData!E696</f>
        <v>soumya.akkimardi</v>
      </c>
      <c r="F696" t="str">
        <f>Jira_RawData!F696</f>
        <v>Closed</v>
      </c>
      <c r="G696" s="4">
        <f>Jira_RawData!K696</f>
        <v>44032.731944444444</v>
      </c>
      <c r="H696" s="4">
        <f>Jira_RawData!G696</f>
        <v>44175.40902777778</v>
      </c>
      <c r="I696" s="10" t="str">
        <f>IF(Jira_RawData!H696=0,"blank",Jira_RawData!H696)</f>
        <v>Major</v>
      </c>
      <c r="J696" t="str">
        <f>Jira_RawData!I696</f>
        <v>Critical</v>
      </c>
      <c r="K696" t="str">
        <f>Jira_RawData!M696</f>
        <v>QA</v>
      </c>
      <c r="L696" t="str">
        <f>IF(Jira_RawData!N696=0,"blank",Jira_RawData!N696)</f>
        <v>blank</v>
      </c>
      <c r="M696" t="str">
        <f>IF(Jira_RawData!R696=0,"blank",Jira_RawData!R696)</f>
        <v>blank</v>
      </c>
      <c r="N696" t="str">
        <f>IF(ISNA(VLOOKUP(B696,Comments!B:E,2,FALSE)),"",VLOOKUP(B696,Comments!B:E,2,FALSE))</f>
        <v/>
      </c>
      <c r="O696" t="str">
        <f>IF(ISNA(VLOOKUP(B696,Comments!B:E,3,FALSE)),"",VLOOKUP(B696,Comments!B:E,3,FALSE))</f>
        <v/>
      </c>
      <c r="P696" t="str">
        <f t="shared" ca="1" si="21"/>
        <v>GT 62 days</v>
      </c>
      <c r="Q696" t="str">
        <f t="shared" si="22"/>
        <v>Membership</v>
      </c>
      <c r="R696" t="str">
        <f>IF(ISNA(VLOOKUP(B696,Comments!B:E,4,FALSE)),"",VLOOKUP(B696,Comments!B:E,4,FALSE))</f>
        <v/>
      </c>
    </row>
    <row r="697" spans="1:18" x14ac:dyDescent="0.25">
      <c r="A697" t="str">
        <f>Jira_RawData!A697</f>
        <v>Bug</v>
      </c>
      <c r="B697" t="str">
        <f>Jira_RawData!B697</f>
        <v>MEM-10950</v>
      </c>
      <c r="C697" t="str">
        <f>Jira_RawData!C697</f>
        <v>Unable to submit the ballot with "Withdrawal" and "Replace the standard with" option</v>
      </c>
      <c r="D697" t="str">
        <f>Jira_RawData!D697</f>
        <v>Sai Kumar Kodipetla</v>
      </c>
      <c r="E697" t="str">
        <f>Jira_RawData!E697</f>
        <v>Sai Kumar Kodipetla</v>
      </c>
      <c r="F697" t="str">
        <f>Jira_RawData!F697</f>
        <v>Closed</v>
      </c>
      <c r="G697" s="4">
        <f>Jira_RawData!K697</f>
        <v>44032.615972222222</v>
      </c>
      <c r="H697" s="4">
        <f>Jira_RawData!G697</f>
        <v>44300.477083333331</v>
      </c>
      <c r="I697" s="10" t="str">
        <f>IF(Jira_RawData!H697=0,"blank",Jira_RawData!H697)</f>
        <v>Major</v>
      </c>
      <c r="J697" t="str">
        <f>Jira_RawData!I697</f>
        <v>High</v>
      </c>
      <c r="K697" t="str">
        <f>Jira_RawData!M697</f>
        <v>QA</v>
      </c>
      <c r="L697" t="str">
        <f>IF(Jira_RawData!N697=0,"blank",Jira_RawData!N697)</f>
        <v>blank</v>
      </c>
      <c r="M697" t="str">
        <f>IF(Jira_RawData!R697=0,"blank",Jira_RawData!R697)</f>
        <v>blank</v>
      </c>
      <c r="N697" t="str">
        <f>IF(ISNA(VLOOKUP(B697,Comments!B:E,2,FALSE)),"",VLOOKUP(B697,Comments!B:E,2,FALSE))</f>
        <v/>
      </c>
      <c r="O697" t="str">
        <f>IF(ISNA(VLOOKUP(B697,Comments!B:E,3,FALSE)),"",VLOOKUP(B697,Comments!B:E,3,FALSE))</f>
        <v/>
      </c>
      <c r="P697" t="str">
        <f t="shared" ca="1" si="21"/>
        <v>GT 62 days</v>
      </c>
      <c r="Q697" t="str">
        <f t="shared" si="22"/>
        <v>Membership</v>
      </c>
      <c r="R697" t="str">
        <f>IF(ISNA(VLOOKUP(B697,Comments!B:E,4,FALSE)),"",VLOOKUP(B697,Comments!B:E,4,FALSE))</f>
        <v/>
      </c>
    </row>
    <row r="698" spans="1:18" x14ac:dyDescent="0.25">
      <c r="A698" t="str">
        <f>Jira_RawData!A698</f>
        <v>Bug</v>
      </c>
      <c r="B698" t="str">
        <f>Jira_RawData!B698</f>
        <v>MEM-10946</v>
      </c>
      <c r="C698" t="str">
        <f>Jira_RawData!C698</f>
        <v>API : When Invalid Ballot Number is Entered, 200 Response is shown instead of 404 Response.</v>
      </c>
      <c r="D698" t="str">
        <f>Jira_RawData!D698</f>
        <v>Siddhartha Mutyala</v>
      </c>
      <c r="E698" t="str">
        <f>Jira_RawData!E698</f>
        <v>Siddhartha Mutyala</v>
      </c>
      <c r="F698" t="str">
        <f>Jira_RawData!F698</f>
        <v>Closed</v>
      </c>
      <c r="G698" s="4">
        <f>Jira_RawData!K698</f>
        <v>44032.603472222225</v>
      </c>
      <c r="H698" s="4">
        <f>Jira_RawData!G698</f>
        <v>44300.477083333331</v>
      </c>
      <c r="I698" s="10" t="str">
        <f>IF(Jira_RawData!H698=0,"blank",Jira_RawData!H698)</f>
        <v>Moderate</v>
      </c>
      <c r="J698" t="str">
        <f>Jira_RawData!I698</f>
        <v>Medium</v>
      </c>
      <c r="K698" t="str">
        <f>Jira_RawData!M698</f>
        <v>QA</v>
      </c>
      <c r="L698" t="str">
        <f>IF(Jira_RawData!N698=0,"blank",Jira_RawData!N698)</f>
        <v>blank</v>
      </c>
      <c r="M698" t="str">
        <f>IF(Jira_RawData!R698=0,"blank",Jira_RawData!R698)</f>
        <v>blank</v>
      </c>
      <c r="N698" t="str">
        <f>IF(ISNA(VLOOKUP(B698,Comments!B:E,2,FALSE)),"",VLOOKUP(B698,Comments!B:E,2,FALSE))</f>
        <v/>
      </c>
      <c r="O698" t="str">
        <f>IF(ISNA(VLOOKUP(B698,Comments!B:E,3,FALSE)),"",VLOOKUP(B698,Comments!B:E,3,FALSE))</f>
        <v/>
      </c>
      <c r="P698" t="str">
        <f t="shared" ca="1" si="21"/>
        <v>GT 62 days</v>
      </c>
      <c r="Q698" t="str">
        <f t="shared" si="22"/>
        <v>Membership</v>
      </c>
      <c r="R698" t="str">
        <f>IF(ISNA(VLOOKUP(B698,Comments!B:E,4,FALSE)),"",VLOOKUP(B698,Comments!B:E,4,FALSE))</f>
        <v/>
      </c>
    </row>
    <row r="699" spans="1:18" x14ac:dyDescent="0.25">
      <c r="A699" t="str">
        <f>Jira_RawData!A699</f>
        <v>Bug</v>
      </c>
      <c r="B699" t="str">
        <f>Jira_RawData!B699</f>
        <v>MEM-10927</v>
      </c>
      <c r="C699" t="str">
        <f>Jira_RawData!C699</f>
        <v>ASTM 2.0 - Ballots- View Ballots Queue- Error Message is displayed as "Error occured while getting ballot details." in Ballot Queue Page</v>
      </c>
      <c r="D699" t="str">
        <f>Jira_RawData!D699</f>
        <v>vinay.datla</v>
      </c>
      <c r="E699" t="str">
        <f>Jira_RawData!E699</f>
        <v>vinay.datla</v>
      </c>
      <c r="F699" t="str">
        <f>Jira_RawData!F699</f>
        <v>Closed</v>
      </c>
      <c r="G699" s="4">
        <f>Jira_RawData!K699</f>
        <v>44032.581944444442</v>
      </c>
      <c r="H699" s="4">
        <f>Jira_RawData!G699</f>
        <v>44169.734722222223</v>
      </c>
      <c r="I699" s="10" t="str">
        <f>IF(Jira_RawData!H699=0,"blank",Jira_RawData!H699)</f>
        <v>Moderate</v>
      </c>
      <c r="J699" t="str">
        <f>Jira_RawData!I699</f>
        <v>Medium</v>
      </c>
      <c r="K699" t="str">
        <f>Jira_RawData!M699</f>
        <v>QA</v>
      </c>
      <c r="L699" t="str">
        <f>IF(Jira_RawData!N699=0,"blank",Jira_RawData!N699)</f>
        <v>blank</v>
      </c>
      <c r="M699" t="str">
        <f>IF(Jira_RawData!R699=0,"blank",Jira_RawData!R699)</f>
        <v>blank</v>
      </c>
      <c r="N699" t="str">
        <f>IF(ISNA(VLOOKUP(B699,Comments!B:E,2,FALSE)),"",VLOOKUP(B699,Comments!B:E,2,FALSE))</f>
        <v/>
      </c>
      <c r="O699" t="str">
        <f>IF(ISNA(VLOOKUP(B699,Comments!B:E,3,FALSE)),"",VLOOKUP(B699,Comments!B:E,3,FALSE))</f>
        <v/>
      </c>
      <c r="P699" t="str">
        <f t="shared" ca="1" si="21"/>
        <v>GT 62 days</v>
      </c>
      <c r="Q699" t="str">
        <f t="shared" si="22"/>
        <v>Membership</v>
      </c>
      <c r="R699" t="str">
        <f>IF(ISNA(VLOOKUP(B699,Comments!B:E,4,FALSE)),"",VLOOKUP(B699,Comments!B:E,4,FALSE))</f>
        <v/>
      </c>
    </row>
    <row r="700" spans="1:18" x14ac:dyDescent="0.25">
      <c r="A700" t="str">
        <f>Jira_RawData!A700</f>
        <v>Bug</v>
      </c>
      <c r="B700" t="str">
        <f>Jira_RawData!B700</f>
        <v>MEM-10906</v>
      </c>
      <c r="C700" t="str">
        <f>Jira_RawData!C700</f>
        <v>Work item List details displayed in Black color instead of blue.</v>
      </c>
      <c r="D700" t="str">
        <f>Jira_RawData!D700</f>
        <v>srinivas Yellamilli</v>
      </c>
      <c r="E700" t="str">
        <f>Jira_RawData!E700</f>
        <v>srinivas Yellamilli</v>
      </c>
      <c r="F700" t="str">
        <f>Jira_RawData!F700</f>
        <v>Closed</v>
      </c>
      <c r="G700" s="4">
        <f>Jira_RawData!K700</f>
        <v>44029.790972222225</v>
      </c>
      <c r="H700" s="4">
        <f>Jira_RawData!G700</f>
        <v>44175.413194444445</v>
      </c>
      <c r="I700" s="10" t="str">
        <f>IF(Jira_RawData!H700=0,"blank",Jira_RawData!H700)</f>
        <v>Minor</v>
      </c>
      <c r="J700" t="str">
        <f>Jira_RawData!I700</f>
        <v>Medium</v>
      </c>
      <c r="K700" t="str">
        <f>Jira_RawData!M700</f>
        <v>QA</v>
      </c>
      <c r="L700" t="str">
        <f>IF(Jira_RawData!N700=0,"blank",Jira_RawData!N700)</f>
        <v>blank</v>
      </c>
      <c r="M700" t="str">
        <f>IF(Jira_RawData!R700=0,"blank",Jira_RawData!R700)</f>
        <v>blank</v>
      </c>
      <c r="N700" t="str">
        <f>IF(ISNA(VLOOKUP(B700,Comments!B:E,2,FALSE)),"",VLOOKUP(B700,Comments!B:E,2,FALSE))</f>
        <v/>
      </c>
      <c r="O700" t="str">
        <f>IF(ISNA(VLOOKUP(B700,Comments!B:E,3,FALSE)),"",VLOOKUP(B700,Comments!B:E,3,FALSE))</f>
        <v/>
      </c>
      <c r="P700" t="str">
        <f t="shared" ca="1" si="21"/>
        <v>GT 62 days</v>
      </c>
      <c r="Q700" t="str">
        <f t="shared" si="22"/>
        <v>Membership</v>
      </c>
      <c r="R700" t="str">
        <f>IF(ISNA(VLOOKUP(B700,Comments!B:E,4,FALSE)),"",VLOOKUP(B700,Comments!B:E,4,FALSE))</f>
        <v/>
      </c>
    </row>
    <row r="701" spans="1:18" x14ac:dyDescent="0.25">
      <c r="A701" t="str">
        <f>Jira_RawData!A701</f>
        <v>Bug</v>
      </c>
      <c r="B701" t="str">
        <f>Jira_RawData!B701</f>
        <v>MEM-10905</v>
      </c>
      <c r="C701" t="str">
        <f>Jira_RawData!C701</f>
        <v>API : When don't enter either File Type / File Size (Null/Empty) in Payload &amp; send Response - Response should be "400 Bad Request" Instead of 200.</v>
      </c>
      <c r="D701" t="str">
        <f>Jira_RawData!D701</f>
        <v>Siddhartha Mutyala</v>
      </c>
      <c r="E701" t="str">
        <f>Jira_RawData!E701</f>
        <v>Siddhartha Mutyala</v>
      </c>
      <c r="F701" t="str">
        <f>Jira_RawData!F701</f>
        <v>Closed</v>
      </c>
      <c r="G701" s="4">
        <f>Jira_RawData!K701</f>
        <v>44029.776388888888</v>
      </c>
      <c r="H701" s="4">
        <f>Jira_RawData!G701</f>
        <v>44300.477083333331</v>
      </c>
      <c r="I701" s="10" t="str">
        <f>IF(Jira_RawData!H701=0,"blank",Jira_RawData!H701)</f>
        <v>Major</v>
      </c>
      <c r="J701" t="str">
        <f>Jira_RawData!I701</f>
        <v>Medium</v>
      </c>
      <c r="K701" t="str">
        <f>Jira_RawData!M701</f>
        <v>QA</v>
      </c>
      <c r="L701" t="str">
        <f>IF(Jira_RawData!N701=0,"blank",Jira_RawData!N701)</f>
        <v>blank</v>
      </c>
      <c r="M701" t="str">
        <f>IF(Jira_RawData!R701=0,"blank",Jira_RawData!R701)</f>
        <v>blank</v>
      </c>
      <c r="N701" t="str">
        <f>IF(ISNA(VLOOKUP(B701,Comments!B:E,2,FALSE)),"",VLOOKUP(B701,Comments!B:E,2,FALSE))</f>
        <v/>
      </c>
      <c r="O701" t="str">
        <f>IF(ISNA(VLOOKUP(B701,Comments!B:E,3,FALSE)),"",VLOOKUP(B701,Comments!B:E,3,FALSE))</f>
        <v/>
      </c>
      <c r="P701" t="str">
        <f t="shared" ca="1" si="21"/>
        <v>GT 62 days</v>
      </c>
      <c r="Q701" t="str">
        <f t="shared" si="22"/>
        <v>Membership</v>
      </c>
      <c r="R701" t="str">
        <f>IF(ISNA(VLOOKUP(B701,Comments!B:E,4,FALSE)),"",VLOOKUP(B701,Comments!B:E,4,FALSE))</f>
        <v/>
      </c>
    </row>
    <row r="702" spans="1:18" x14ac:dyDescent="0.25">
      <c r="A702" t="str">
        <f>Jira_RawData!A702</f>
        <v>Bug</v>
      </c>
      <c r="B702" t="str">
        <f>Jira_RawData!B702</f>
        <v>MEM-10895</v>
      </c>
      <c r="C702" t="str">
        <f>Jira_RawData!C702</f>
        <v>Email is not triggered when 'Process Fee Drop' and 'Process Temporary Member Drop' is failed</v>
      </c>
      <c r="D702" t="str">
        <f>Jira_RawData!D702</f>
        <v>soumya.akkimardi</v>
      </c>
      <c r="E702" t="str">
        <f>Jira_RawData!E702</f>
        <v>soumya.akkimardi</v>
      </c>
      <c r="F702" t="str">
        <f>Jira_RawData!F702</f>
        <v>Closed</v>
      </c>
      <c r="G702" s="4">
        <f>Jira_RawData!K702</f>
        <v>44029.65347222222</v>
      </c>
      <c r="H702" s="4">
        <f>Jira_RawData!G702</f>
        <v>44175.418749999997</v>
      </c>
      <c r="I702" s="10" t="str">
        <f>IF(Jira_RawData!H702=0,"blank",Jira_RawData!H702)</f>
        <v>blank</v>
      </c>
      <c r="J702" t="str">
        <f>Jira_RawData!I702</f>
        <v>Medium</v>
      </c>
      <c r="K702" t="str">
        <f>Jira_RawData!M702</f>
        <v>QA</v>
      </c>
      <c r="L702" t="str">
        <f>IF(Jira_RawData!N702=0,"blank",Jira_RawData!N702)</f>
        <v>blank</v>
      </c>
      <c r="M702" t="str">
        <f>IF(Jira_RawData!R702=0,"blank",Jira_RawData!R702)</f>
        <v>blank</v>
      </c>
      <c r="N702" t="str">
        <f>IF(ISNA(VLOOKUP(B702,Comments!B:E,2,FALSE)),"",VLOOKUP(B702,Comments!B:E,2,FALSE))</f>
        <v/>
      </c>
      <c r="O702" t="str">
        <f>IF(ISNA(VLOOKUP(B702,Comments!B:E,3,FALSE)),"",VLOOKUP(B702,Comments!B:E,3,FALSE))</f>
        <v/>
      </c>
      <c r="P702" t="str">
        <f t="shared" ca="1" si="21"/>
        <v>GT 62 days</v>
      </c>
      <c r="Q702" t="str">
        <f t="shared" si="22"/>
        <v>Membership</v>
      </c>
      <c r="R702" t="str">
        <f>IF(ISNA(VLOOKUP(B702,Comments!B:E,4,FALSE)),"",VLOOKUP(B702,Comments!B:E,4,FALSE))</f>
        <v/>
      </c>
    </row>
    <row r="703" spans="1:18" x14ac:dyDescent="0.25">
      <c r="A703" t="str">
        <f>Jira_RawData!A703</f>
        <v>Bug</v>
      </c>
      <c r="B703" t="str">
        <f>Jira_RawData!B703</f>
        <v>MEM-10893</v>
      </c>
      <c r="C703" t="str">
        <f>Jira_RawData!C703</f>
        <v>API : When ID (or) Name are given multiple values in Payload Body, Response is shown as 200 &amp; considers the 2nd request only.</v>
      </c>
      <c r="D703" t="str">
        <f>Jira_RawData!D703</f>
        <v>Siddhartha Mutyala</v>
      </c>
      <c r="E703" t="str">
        <f>Jira_RawData!E703</f>
        <v>Siddhartha Mutyala</v>
      </c>
      <c r="F703" t="str">
        <f>Jira_RawData!F703</f>
        <v>Closed</v>
      </c>
      <c r="G703" s="4">
        <f>Jira_RawData!K703</f>
        <v>44029.625</v>
      </c>
      <c r="H703" s="4">
        <f>Jira_RawData!G703</f>
        <v>44300.477083333331</v>
      </c>
      <c r="I703" s="10" t="str">
        <f>IF(Jira_RawData!H703=0,"blank",Jira_RawData!H703)</f>
        <v>Major</v>
      </c>
      <c r="J703" t="str">
        <f>Jira_RawData!I703</f>
        <v>High</v>
      </c>
      <c r="K703" t="str">
        <f>Jira_RawData!M703</f>
        <v>QA</v>
      </c>
      <c r="L703" t="str">
        <f>IF(Jira_RawData!N703=0,"blank",Jira_RawData!N703)</f>
        <v>blank</v>
      </c>
      <c r="M703" t="str">
        <f>IF(Jira_RawData!R703=0,"blank",Jira_RawData!R703)</f>
        <v>blank</v>
      </c>
      <c r="N703" t="str">
        <f>IF(ISNA(VLOOKUP(B703,Comments!B:E,2,FALSE)),"",VLOOKUP(B703,Comments!B:E,2,FALSE))</f>
        <v/>
      </c>
      <c r="O703" t="str">
        <f>IF(ISNA(VLOOKUP(B703,Comments!B:E,3,FALSE)),"",VLOOKUP(B703,Comments!B:E,3,FALSE))</f>
        <v/>
      </c>
      <c r="P703" t="str">
        <f t="shared" ca="1" si="21"/>
        <v>GT 62 days</v>
      </c>
      <c r="Q703" t="str">
        <f t="shared" si="22"/>
        <v>Membership</v>
      </c>
      <c r="R703" t="str">
        <f>IF(ISNA(VLOOKUP(B703,Comments!B:E,4,FALSE)),"",VLOOKUP(B703,Comments!B:E,4,FALSE))</f>
        <v/>
      </c>
    </row>
    <row r="704" spans="1:18" x14ac:dyDescent="0.25">
      <c r="A704" t="str">
        <f>Jira_RawData!A704</f>
        <v>Bug</v>
      </c>
      <c r="B704" t="str">
        <f>Jira_RawData!B704</f>
        <v>MEM-10892</v>
      </c>
      <c r="C704" t="str">
        <f>Jira_RawData!C704</f>
        <v>API : When we enter Character in 'ID' for Body Payload, getting 200 response instead of 400 Bad request</v>
      </c>
      <c r="D704" t="str">
        <f>Jira_RawData!D704</f>
        <v>Siddhartha Mutyala</v>
      </c>
      <c r="E704" t="str">
        <f>Jira_RawData!E704</f>
        <v>Siddhartha Mutyala</v>
      </c>
      <c r="F704" t="str">
        <f>Jira_RawData!F704</f>
        <v>Closed</v>
      </c>
      <c r="G704" s="4">
        <f>Jira_RawData!K704</f>
        <v>44029.582638888889</v>
      </c>
      <c r="H704" s="4">
        <f>Jira_RawData!G704</f>
        <v>44300.477083333331</v>
      </c>
      <c r="I704" s="10" t="str">
        <f>IF(Jira_RawData!H704=0,"blank",Jira_RawData!H704)</f>
        <v>Moderate</v>
      </c>
      <c r="J704" t="str">
        <f>Jira_RawData!I704</f>
        <v>Medium</v>
      </c>
      <c r="K704" t="str">
        <f>Jira_RawData!M704</f>
        <v>QA</v>
      </c>
      <c r="L704" t="str">
        <f>IF(Jira_RawData!N704=0,"blank",Jira_RawData!N704)</f>
        <v>blank</v>
      </c>
      <c r="M704" t="str">
        <f>IF(Jira_RawData!R704=0,"blank",Jira_RawData!R704)</f>
        <v>blank</v>
      </c>
      <c r="N704" t="str">
        <f>IF(ISNA(VLOOKUP(B704,Comments!B:E,2,FALSE)),"",VLOOKUP(B704,Comments!B:E,2,FALSE))</f>
        <v/>
      </c>
      <c r="O704" t="str">
        <f>IF(ISNA(VLOOKUP(B704,Comments!B:E,3,FALSE)),"",VLOOKUP(B704,Comments!B:E,3,FALSE))</f>
        <v/>
      </c>
      <c r="P704" t="str">
        <f t="shared" ca="1" si="21"/>
        <v>GT 62 days</v>
      </c>
      <c r="Q704" t="str">
        <f t="shared" si="22"/>
        <v>Membership</v>
      </c>
      <c r="R704" t="str">
        <f>IF(ISNA(VLOOKUP(B704,Comments!B:E,4,FALSE)),"",VLOOKUP(B704,Comments!B:E,4,FALSE))</f>
        <v/>
      </c>
    </row>
    <row r="705" spans="1:18" x14ac:dyDescent="0.25">
      <c r="A705" t="str">
        <f>Jira_RawData!A705</f>
        <v>Bug</v>
      </c>
      <c r="B705" t="str">
        <f>Jira_RawData!B705</f>
        <v>MEM-10884</v>
      </c>
      <c r="C705" t="str">
        <f>Jira_RawData!C705</f>
        <v>API : When Name &amp; ID details are entered in Body Payload, getting 400 response instead of 200.</v>
      </c>
      <c r="D705" t="str">
        <f>Jira_RawData!D705</f>
        <v>Siddhartha Mutyala</v>
      </c>
      <c r="E705" t="str">
        <f>Jira_RawData!E705</f>
        <v>Siddhartha Mutyala</v>
      </c>
      <c r="F705" t="str">
        <f>Jira_RawData!F705</f>
        <v>Closed</v>
      </c>
      <c r="G705" s="4">
        <f>Jira_RawData!K705</f>
        <v>44028.995138888888</v>
      </c>
      <c r="H705" s="4">
        <f>Jira_RawData!G705</f>
        <v>44300.477083333331</v>
      </c>
      <c r="I705" s="10" t="str">
        <f>IF(Jira_RawData!H705=0,"blank",Jira_RawData!H705)</f>
        <v>Moderate</v>
      </c>
      <c r="J705" t="str">
        <f>Jira_RawData!I705</f>
        <v>High</v>
      </c>
      <c r="K705" t="str">
        <f>Jira_RawData!M705</f>
        <v>QA</v>
      </c>
      <c r="L705" t="str">
        <f>IF(Jira_RawData!N705=0,"blank",Jira_RawData!N705)</f>
        <v>blank</v>
      </c>
      <c r="M705" t="str">
        <f>IF(Jira_RawData!R705=0,"blank",Jira_RawData!R705)</f>
        <v>blank</v>
      </c>
      <c r="N705" t="str">
        <f>IF(ISNA(VLOOKUP(B705,Comments!B:E,2,FALSE)),"",VLOOKUP(B705,Comments!B:E,2,FALSE))</f>
        <v/>
      </c>
      <c r="O705" t="str">
        <f>IF(ISNA(VLOOKUP(B705,Comments!B:E,3,FALSE)),"",VLOOKUP(B705,Comments!B:E,3,FALSE))</f>
        <v/>
      </c>
      <c r="P705" t="str">
        <f t="shared" ca="1" si="21"/>
        <v>GT 62 days</v>
      </c>
      <c r="Q705" t="str">
        <f t="shared" si="22"/>
        <v>Membership</v>
      </c>
      <c r="R705" t="str">
        <f>IF(ISNA(VLOOKUP(B705,Comments!B:E,4,FALSE)),"",VLOOKUP(B705,Comments!B:E,4,FALSE))</f>
        <v/>
      </c>
    </row>
    <row r="706" spans="1:18" x14ac:dyDescent="0.25">
      <c r="A706" t="str">
        <f>Jira_RawData!A706</f>
        <v>Bug</v>
      </c>
      <c r="B706" t="str">
        <f>Jira_RawData!B706</f>
        <v>MEM-10867</v>
      </c>
      <c r="C706" t="str">
        <f>Jira_RawData!C706</f>
        <v>The system displayed 'Error Occurred' message when clicked on 'Test Reinstate Order' button in demo cart page while reinstating representative member</v>
      </c>
      <c r="D706" t="str">
        <f>Jira_RawData!D706</f>
        <v>soumya.akkimardi</v>
      </c>
      <c r="E706" t="str">
        <f>Jira_RawData!E706</f>
        <v>soumya.akkimardi</v>
      </c>
      <c r="F706" t="str">
        <f>Jira_RawData!F706</f>
        <v>Closed</v>
      </c>
      <c r="G706" s="4">
        <f>Jira_RawData!K706</f>
        <v>44028.603472222225</v>
      </c>
      <c r="H706" s="4">
        <f>Jira_RawData!G706</f>
        <v>44175.419444444444</v>
      </c>
      <c r="I706" s="10" t="str">
        <f>IF(Jira_RawData!H706=0,"blank",Jira_RawData!H706)</f>
        <v>blank</v>
      </c>
      <c r="J706" t="str">
        <f>Jira_RawData!I706</f>
        <v>High</v>
      </c>
      <c r="K706">
        <f>Jira_RawData!M706</f>
        <v>0</v>
      </c>
      <c r="L706" t="str">
        <f>IF(Jira_RawData!N706=0,"blank",Jira_RawData!N706)</f>
        <v>blank</v>
      </c>
      <c r="M706" t="str">
        <f>IF(Jira_RawData!R706=0,"blank",Jira_RawData!R706)</f>
        <v>blank</v>
      </c>
      <c r="N706" t="str">
        <f>IF(ISNA(VLOOKUP(B706,Comments!B:E,2,FALSE)),"",VLOOKUP(B706,Comments!B:E,2,FALSE))</f>
        <v/>
      </c>
      <c r="O706" t="str">
        <f>IF(ISNA(VLOOKUP(B706,Comments!B:E,3,FALSE)),"",VLOOKUP(B706,Comments!B:E,3,FALSE))</f>
        <v/>
      </c>
      <c r="P706" t="str">
        <f t="shared" ca="1" si="21"/>
        <v>GT 62 days</v>
      </c>
      <c r="Q706" t="str">
        <f t="shared" si="22"/>
        <v>Membership</v>
      </c>
      <c r="R706" t="str">
        <f>IF(ISNA(VLOOKUP(B706,Comments!B:E,4,FALSE)),"",VLOOKUP(B706,Comments!B:E,4,FALSE))</f>
        <v/>
      </c>
    </row>
    <row r="707" spans="1:18" x14ac:dyDescent="0.25">
      <c r="A707" t="str">
        <f>Jira_RawData!A707</f>
        <v>Bug</v>
      </c>
      <c r="B707" t="str">
        <f>Jira_RawData!B707</f>
        <v>MEM-10864</v>
      </c>
      <c r="C707" t="str">
        <f>Jira_RawData!C707</f>
        <v>ASTM 2.0 - My Committees- My Outstanding Ballots hyperlink is not displayed</v>
      </c>
      <c r="D707" t="str">
        <f>Jira_RawData!D707</f>
        <v>vinay.datla</v>
      </c>
      <c r="E707" t="str">
        <f>Jira_RawData!E707</f>
        <v>vinay.datla</v>
      </c>
      <c r="F707" t="str">
        <f>Jira_RawData!F707</f>
        <v>Closed</v>
      </c>
      <c r="G707" s="4">
        <f>Jira_RawData!K707</f>
        <v>44028.502083333333</v>
      </c>
      <c r="H707" s="4">
        <f>Jira_RawData!G707</f>
        <v>44169.734027777777</v>
      </c>
      <c r="I707" s="10" t="str">
        <f>IF(Jira_RawData!H707=0,"blank",Jira_RawData!H707)</f>
        <v>Major</v>
      </c>
      <c r="J707" t="str">
        <f>Jira_RawData!I707</f>
        <v>High</v>
      </c>
      <c r="K707" t="str">
        <f>Jira_RawData!M707</f>
        <v>QA</v>
      </c>
      <c r="L707" t="str">
        <f>IF(Jira_RawData!N707=0,"blank",Jira_RawData!N707)</f>
        <v>blank</v>
      </c>
      <c r="M707" t="str">
        <f>IF(Jira_RawData!R707=0,"blank",Jira_RawData!R707)</f>
        <v>blank</v>
      </c>
      <c r="N707" t="str">
        <f>IF(ISNA(VLOOKUP(B707,Comments!B:E,2,FALSE)),"",VLOOKUP(B707,Comments!B:E,2,FALSE))</f>
        <v/>
      </c>
      <c r="O707" t="str">
        <f>IF(ISNA(VLOOKUP(B707,Comments!B:E,3,FALSE)),"",VLOOKUP(B707,Comments!B:E,3,FALSE))</f>
        <v/>
      </c>
      <c r="P707" t="str">
        <f t="shared" ref="P707:P770" ca="1" si="23">IF(_xlfn.DAYS(TODAY(),G707)&lt;7,"00 days - 07 days",IF(_xlfn.DAYS(TODAY(),G707)&lt;14,"07 days - 13 days",IF(_xlfn.DAYS(TODAY(),G707)&lt;21,"14 days - 20 days",IF(_xlfn.DAYS(TODAY(),G707)&lt;28,"21 days - 27 days",IF(_xlfn.DAYS(TODAY(),G707)&lt;35,"28 days - 34 days",IF(_xlfn.DAYS(TODAY(),G707)&lt;42,"35 days - 41 days",IF(_xlfn.DAYS(TODAY(),G707)&lt;49,"42 days - 48 days",IF(_xlfn.DAYS(TODAY(),G707)&lt;56,"49 days - 55 days",IF(_xlfn.DAYS(TODAY(),G707)&lt;63,"56 days - 62 days","GT 62 days")))))))))</f>
        <v>GT 62 days</v>
      </c>
      <c r="Q707" t="str">
        <f t="shared" ref="Q707:Q770" si="24">IF(LEFT(B707,3)="MIG","Migration",IF(LEFT(B707,3)="MEM","Membership","Core"))</f>
        <v>Membership</v>
      </c>
      <c r="R707" t="str">
        <f>IF(ISNA(VLOOKUP(B707,Comments!B:E,4,FALSE)),"",VLOOKUP(B707,Comments!B:E,4,FALSE))</f>
        <v/>
      </c>
    </row>
    <row r="708" spans="1:18" x14ac:dyDescent="0.25">
      <c r="A708" t="str">
        <f>Jira_RawData!A708</f>
        <v>Bug</v>
      </c>
      <c r="B708" t="str">
        <f>Jira_RawData!B708</f>
        <v>MEM-10821</v>
      </c>
      <c r="C708" t="str">
        <f>Jira_RawData!C708</f>
        <v xml:space="preserve">System didn't display email's as per new template </v>
      </c>
      <c r="D708" t="str">
        <f>Jira_RawData!D708</f>
        <v>soumya.akkimardi</v>
      </c>
      <c r="E708" t="str">
        <f>Jira_RawData!E708</f>
        <v>soumya.akkimardi</v>
      </c>
      <c r="F708" t="str">
        <f>Jira_RawData!F708</f>
        <v>Closed</v>
      </c>
      <c r="G708" s="4">
        <f>Jira_RawData!K708</f>
        <v>44027.878472222219</v>
      </c>
      <c r="H708" s="4">
        <f>Jira_RawData!G708</f>
        <v>44168.810416666667</v>
      </c>
      <c r="I708" s="10" t="str">
        <f>IF(Jira_RawData!H708=0,"blank",Jira_RawData!H708)</f>
        <v>blank</v>
      </c>
      <c r="J708" t="str">
        <f>Jira_RawData!I708</f>
        <v>Medium</v>
      </c>
      <c r="K708" t="str">
        <f>Jira_RawData!M708</f>
        <v>QA</v>
      </c>
      <c r="L708" t="str">
        <f>IF(Jira_RawData!N708=0,"blank",Jira_RawData!N708)</f>
        <v>Server Configuration/Permission Issue</v>
      </c>
      <c r="M708" t="str">
        <f>IF(Jira_RawData!R708=0,"blank",Jira_RawData!R708)</f>
        <v>Config changes</v>
      </c>
      <c r="N708" t="str">
        <f>IF(ISNA(VLOOKUP(B708,Comments!B:E,2,FALSE)),"",VLOOKUP(B708,Comments!B:E,2,FALSE))</f>
        <v/>
      </c>
      <c r="O708" t="str">
        <f>IF(ISNA(VLOOKUP(B708,Comments!B:E,3,FALSE)),"",VLOOKUP(B708,Comments!B:E,3,FALSE))</f>
        <v/>
      </c>
      <c r="P708" t="str">
        <f t="shared" ca="1" si="23"/>
        <v>GT 62 days</v>
      </c>
      <c r="Q708" t="str">
        <f t="shared" si="24"/>
        <v>Membership</v>
      </c>
      <c r="R708" t="str">
        <f>IF(ISNA(VLOOKUP(B708,Comments!B:E,4,FALSE)),"",VLOOKUP(B708,Comments!B:E,4,FALSE))</f>
        <v/>
      </c>
    </row>
    <row r="709" spans="1:18" x14ac:dyDescent="0.25">
      <c r="A709" t="str">
        <f>Jira_RawData!A709</f>
        <v>Bug</v>
      </c>
      <c r="B709" t="str">
        <f>Jira_RawData!B709</f>
        <v>MEM-10806</v>
      </c>
      <c r="C709" t="str">
        <f>Jira_RawData!C709</f>
        <v>Improvement - Reassigning the work item</v>
      </c>
      <c r="D709" t="str">
        <f>Jira_RawData!D709</f>
        <v>Hasitha Turlapati</v>
      </c>
      <c r="E709" t="str">
        <f>Jira_RawData!E709</f>
        <v>Hasitha Turlapati</v>
      </c>
      <c r="F709" t="str">
        <f>Jira_RawData!F709</f>
        <v>Closed</v>
      </c>
      <c r="G709" s="4">
        <f>Jira_RawData!K709</f>
        <v>44027.549305555556</v>
      </c>
      <c r="H709" s="4">
        <f>Jira_RawData!G709</f>
        <v>44249.76666666667</v>
      </c>
      <c r="I709" s="10" t="str">
        <f>IF(Jira_RawData!H709=0,"blank",Jira_RawData!H709)</f>
        <v>Showstopper</v>
      </c>
      <c r="J709" t="str">
        <f>Jira_RawData!I709</f>
        <v>Medium</v>
      </c>
      <c r="K709" t="str">
        <f>Jira_RawData!M709</f>
        <v>QA</v>
      </c>
      <c r="L709" t="str">
        <f>IF(Jira_RawData!N709=0,"blank",Jira_RawData!N709)</f>
        <v>Unclear/Incorrect Requirements/Design</v>
      </c>
      <c r="M709" t="str">
        <f>IF(Jira_RawData!R709=0,"blank",Jira_RawData!R709)</f>
        <v>blank</v>
      </c>
      <c r="N709" t="str">
        <f>IF(ISNA(VLOOKUP(B709,Comments!B:E,2,FALSE)),"",VLOOKUP(B709,Comments!B:E,2,FALSE))</f>
        <v/>
      </c>
      <c r="O709" t="str">
        <f>IF(ISNA(VLOOKUP(B709,Comments!B:E,3,FALSE)),"",VLOOKUP(B709,Comments!B:E,3,FALSE))</f>
        <v/>
      </c>
      <c r="P709" t="str">
        <f t="shared" ca="1" si="23"/>
        <v>GT 62 days</v>
      </c>
      <c r="Q709" t="str">
        <f t="shared" si="24"/>
        <v>Membership</v>
      </c>
      <c r="R709" t="str">
        <f>IF(ISNA(VLOOKUP(B709,Comments!B:E,4,FALSE)),"",VLOOKUP(B709,Comments!B:E,4,FALSE))</f>
        <v/>
      </c>
    </row>
    <row r="710" spans="1:18" x14ac:dyDescent="0.25">
      <c r="A710" t="str">
        <f>Jira_RawData!A710</f>
        <v>Bug</v>
      </c>
      <c r="B710" t="str">
        <f>Jira_RawData!B710</f>
        <v>MEM-10782</v>
      </c>
      <c r="C710" t="str">
        <f>Jira_RawData!C710</f>
        <v>Unable to navigate to 'Provide Representative Information' form page while reinstating representative membership</v>
      </c>
      <c r="D710" t="str">
        <f>Jira_RawData!D710</f>
        <v>soumya.akkimardi</v>
      </c>
      <c r="E710" t="str">
        <f>Jira_RawData!E710</f>
        <v>soumya.akkimardi</v>
      </c>
      <c r="F710" t="str">
        <f>Jira_RawData!F710</f>
        <v>Closed</v>
      </c>
      <c r="G710" s="4">
        <f>Jira_RawData!K710</f>
        <v>44026.919444444444</v>
      </c>
      <c r="H710" s="4">
        <f>Jira_RawData!G710</f>
        <v>44175.418749999997</v>
      </c>
      <c r="I710" s="10" t="str">
        <f>IF(Jira_RawData!H710=0,"blank",Jira_RawData!H710)</f>
        <v>blank</v>
      </c>
      <c r="J710" t="str">
        <f>Jira_RawData!I710</f>
        <v>High</v>
      </c>
      <c r="K710" t="str">
        <f>Jira_RawData!M710</f>
        <v>QA</v>
      </c>
      <c r="L710" t="str">
        <f>IF(Jira_RawData!N710=0,"blank",Jira_RawData!N710)</f>
        <v>blank</v>
      </c>
      <c r="M710" t="str">
        <f>IF(Jira_RawData!R710=0,"blank",Jira_RawData!R710)</f>
        <v>blank</v>
      </c>
      <c r="N710" t="str">
        <f>IF(ISNA(VLOOKUP(B710,Comments!B:E,2,FALSE)),"",VLOOKUP(B710,Comments!B:E,2,FALSE))</f>
        <v/>
      </c>
      <c r="O710" t="str">
        <f>IF(ISNA(VLOOKUP(B710,Comments!B:E,3,FALSE)),"",VLOOKUP(B710,Comments!B:E,3,FALSE))</f>
        <v/>
      </c>
      <c r="P710" t="str">
        <f t="shared" ca="1" si="23"/>
        <v>GT 62 days</v>
      </c>
      <c r="Q710" t="str">
        <f t="shared" si="24"/>
        <v>Membership</v>
      </c>
      <c r="R710" t="str">
        <f>IF(ISNA(VLOOKUP(B710,Comments!B:E,4,FALSE)),"",VLOOKUP(B710,Comments!B:E,4,FALSE))</f>
        <v/>
      </c>
    </row>
    <row r="711" spans="1:18" x14ac:dyDescent="0.25">
      <c r="A711" t="str">
        <f>Jira_RawData!A711</f>
        <v>Bug</v>
      </c>
      <c r="B711" t="str">
        <f>Jira_RawData!B711</f>
        <v>MEM-10778</v>
      </c>
      <c r="C711" t="str">
        <f>Jira_RawData!C711</f>
        <v>Known Issue : Unable to associated a member in 'Fee Group Details' page, system displayed a message as 'Unknown Error Occured'</v>
      </c>
      <c r="D711" t="str">
        <f>Jira_RawData!D711</f>
        <v>soumya.akkimardi</v>
      </c>
      <c r="E711" t="str">
        <f>Jira_RawData!E711</f>
        <v>soumya.akkimardi</v>
      </c>
      <c r="F711" t="str">
        <f>Jira_RawData!F711</f>
        <v>Closed</v>
      </c>
      <c r="G711" s="4">
        <f>Jira_RawData!K711</f>
        <v>44026.736805555556</v>
      </c>
      <c r="H711" s="4">
        <f>Jira_RawData!G711</f>
        <v>44175.418749999997</v>
      </c>
      <c r="I711" s="10" t="str">
        <f>IF(Jira_RawData!H711=0,"blank",Jira_RawData!H711)</f>
        <v>blank</v>
      </c>
      <c r="J711" t="str">
        <f>Jira_RawData!I711</f>
        <v>High</v>
      </c>
      <c r="K711" t="str">
        <f>Jira_RawData!M711</f>
        <v>QA</v>
      </c>
      <c r="L711" t="str">
        <f>IF(Jira_RawData!N711=0,"blank",Jira_RawData!N711)</f>
        <v>blank</v>
      </c>
      <c r="M711" t="str">
        <f>IF(Jira_RawData!R711=0,"blank",Jira_RawData!R711)</f>
        <v>blank</v>
      </c>
      <c r="N711" t="str">
        <f>IF(ISNA(VLOOKUP(B711,Comments!B:E,2,FALSE)),"",VLOOKUP(B711,Comments!B:E,2,FALSE))</f>
        <v/>
      </c>
      <c r="O711" t="str">
        <f>IF(ISNA(VLOOKUP(B711,Comments!B:E,3,FALSE)),"",VLOOKUP(B711,Comments!B:E,3,FALSE))</f>
        <v/>
      </c>
      <c r="P711" t="str">
        <f t="shared" ca="1" si="23"/>
        <v>GT 62 days</v>
      </c>
      <c r="Q711" t="str">
        <f t="shared" si="24"/>
        <v>Membership</v>
      </c>
      <c r="R711" t="str">
        <f>IF(ISNA(VLOOKUP(B711,Comments!B:E,4,FALSE)),"",VLOOKUP(B711,Comments!B:E,4,FALSE))</f>
        <v/>
      </c>
    </row>
    <row r="712" spans="1:18" x14ac:dyDescent="0.25">
      <c r="A712" t="str">
        <f>Jira_RawData!A712</f>
        <v>Bug</v>
      </c>
      <c r="B712" t="str">
        <f>Jira_RawData!B712</f>
        <v>MEM-10760</v>
      </c>
      <c r="C712" t="str">
        <f>Jira_RawData!C712</f>
        <v xml:space="preserve">ASTM 2.0 - My Ballots Page - Error message " Error occured while getting Ballot details" when click on Ballots status Not Submitted or Saved </v>
      </c>
      <c r="D712" t="str">
        <f>Jira_RawData!D712</f>
        <v>vinay.datla</v>
      </c>
      <c r="E712" t="str">
        <f>Jira_RawData!E712</f>
        <v>vinay.datla</v>
      </c>
      <c r="F712" t="str">
        <f>Jira_RawData!F712</f>
        <v>Closed</v>
      </c>
      <c r="G712" s="4">
        <f>Jira_RawData!K712</f>
        <v>44026.702777777777</v>
      </c>
      <c r="H712" s="4">
        <f>Jira_RawData!G712</f>
        <v>44169.73333333333</v>
      </c>
      <c r="I712" s="10" t="str">
        <f>IF(Jira_RawData!H712=0,"blank",Jira_RawData!H712)</f>
        <v>Moderate</v>
      </c>
      <c r="J712" t="str">
        <f>Jira_RawData!I712</f>
        <v>Medium</v>
      </c>
      <c r="K712" t="str">
        <f>Jira_RawData!M712</f>
        <v>QA</v>
      </c>
      <c r="L712" t="str">
        <f>IF(Jira_RawData!N712=0,"blank",Jira_RawData!N712)</f>
        <v>blank</v>
      </c>
      <c r="M712" t="str">
        <f>IF(Jira_RawData!R712=0,"blank",Jira_RawData!R712)</f>
        <v>blank</v>
      </c>
      <c r="N712" t="str">
        <f>IF(ISNA(VLOOKUP(B712,Comments!B:E,2,FALSE)),"",VLOOKUP(B712,Comments!B:E,2,FALSE))</f>
        <v/>
      </c>
      <c r="O712" t="str">
        <f>IF(ISNA(VLOOKUP(B712,Comments!B:E,3,FALSE)),"",VLOOKUP(B712,Comments!B:E,3,FALSE))</f>
        <v/>
      </c>
      <c r="P712" t="str">
        <f t="shared" ca="1" si="23"/>
        <v>GT 62 days</v>
      </c>
      <c r="Q712" t="str">
        <f t="shared" si="24"/>
        <v>Membership</v>
      </c>
      <c r="R712" t="str">
        <f>IF(ISNA(VLOOKUP(B712,Comments!B:E,4,FALSE)),"",VLOOKUP(B712,Comments!B:E,4,FALSE))</f>
        <v/>
      </c>
    </row>
    <row r="713" spans="1:18" x14ac:dyDescent="0.25">
      <c r="A713" t="str">
        <f>Jira_RawData!A713</f>
        <v>Bug</v>
      </c>
      <c r="B713" t="str">
        <f>Jira_RawData!B713</f>
        <v>MEM-10740</v>
      </c>
      <c r="C713" t="str">
        <f>Jira_RawData!C713</f>
        <v>System displayed text on mouse hover on email name which is not in a truncated format</v>
      </c>
      <c r="D713" t="str">
        <f>Jira_RawData!D713</f>
        <v>soumya.akkimardi</v>
      </c>
      <c r="E713" t="str">
        <f>Jira_RawData!E713</f>
        <v>soumya.akkimardi</v>
      </c>
      <c r="F713" t="str">
        <f>Jira_RawData!F713</f>
        <v>Closed</v>
      </c>
      <c r="G713" s="4">
        <f>Jira_RawData!K713</f>
        <v>44026.503472222219</v>
      </c>
      <c r="H713" s="4">
        <f>Jira_RawData!G713</f>
        <v>44175.419444444444</v>
      </c>
      <c r="I713" s="10" t="str">
        <f>IF(Jira_RawData!H713=0,"blank",Jira_RawData!H713)</f>
        <v>Moderate</v>
      </c>
      <c r="J713" t="str">
        <f>Jira_RawData!I713</f>
        <v>Medium</v>
      </c>
      <c r="K713" t="str">
        <f>Jira_RawData!M713</f>
        <v>QA</v>
      </c>
      <c r="L713" t="str">
        <f>IF(Jira_RawData!N713=0,"blank",Jira_RawData!N713)</f>
        <v>blank</v>
      </c>
      <c r="M713" t="str">
        <f>IF(Jira_RawData!R713=0,"blank",Jira_RawData!R713)</f>
        <v>blank</v>
      </c>
      <c r="N713" t="str">
        <f>IF(ISNA(VLOOKUP(B713,Comments!B:E,2,FALSE)),"",VLOOKUP(B713,Comments!B:E,2,FALSE))</f>
        <v/>
      </c>
      <c r="O713" t="str">
        <f>IF(ISNA(VLOOKUP(B713,Comments!B:E,3,FALSE)),"",VLOOKUP(B713,Comments!B:E,3,FALSE))</f>
        <v/>
      </c>
      <c r="P713" t="str">
        <f t="shared" ca="1" si="23"/>
        <v>GT 62 days</v>
      </c>
      <c r="Q713" t="str">
        <f t="shared" si="24"/>
        <v>Membership</v>
      </c>
      <c r="R713" t="str">
        <f>IF(ISNA(VLOOKUP(B713,Comments!B:E,4,FALSE)),"",VLOOKUP(B713,Comments!B:E,4,FALSE))</f>
        <v/>
      </c>
    </row>
    <row r="714" spans="1:18" x14ac:dyDescent="0.25">
      <c r="A714" t="str">
        <f>Jira_RawData!A714</f>
        <v>Bug</v>
      </c>
      <c r="B714" t="str">
        <f>Jira_RawData!B714</f>
        <v>MEM-10738</v>
      </c>
      <c r="C714" t="str">
        <f>Jira_RawData!C714</f>
        <v xml:space="preserve">System displayed participating member account status as 'Historical' in 'Members' list page after successfully reinstate of membership </v>
      </c>
      <c r="D714" t="str">
        <f>Jira_RawData!D714</f>
        <v>Pabitra Samal</v>
      </c>
      <c r="E714" t="str">
        <f>Jira_RawData!E714</f>
        <v>soumya.akkimardi</v>
      </c>
      <c r="F714" t="str">
        <f>Jira_RawData!F714</f>
        <v>Closed</v>
      </c>
      <c r="G714" s="4">
        <f>Jira_RawData!K714</f>
        <v>44026.48333333333</v>
      </c>
      <c r="H714" s="4">
        <f>Jira_RawData!G714</f>
        <v>44343.570138888892</v>
      </c>
      <c r="I714" s="10" t="str">
        <f>IF(Jira_RawData!H714=0,"blank",Jira_RawData!H714)</f>
        <v>Major</v>
      </c>
      <c r="J714" t="str">
        <f>Jira_RawData!I714</f>
        <v>Medium</v>
      </c>
      <c r="K714" t="str">
        <f>Jira_RawData!M714</f>
        <v>QA</v>
      </c>
      <c r="L714" t="str">
        <f>IF(Jira_RawData!N714=0,"blank",Jira_RawData!N714)</f>
        <v>blank</v>
      </c>
      <c r="M714" t="str">
        <f>IF(Jira_RawData!R714=0,"blank",Jira_RawData!R714)</f>
        <v>blank</v>
      </c>
      <c r="N714" t="str">
        <f>IF(ISNA(VLOOKUP(B714,Comments!B:E,2,FALSE)),"",VLOOKUP(B714,Comments!B:E,2,FALSE))</f>
        <v/>
      </c>
      <c r="O714" t="str">
        <f>IF(ISNA(VLOOKUP(B714,Comments!B:E,3,FALSE)),"",VLOOKUP(B714,Comments!B:E,3,FALSE))</f>
        <v/>
      </c>
      <c r="P714" t="str">
        <f t="shared" ca="1" si="23"/>
        <v>GT 62 days</v>
      </c>
      <c r="Q714" t="str">
        <f t="shared" si="24"/>
        <v>Membership</v>
      </c>
      <c r="R714" t="str">
        <f>IF(ISNA(VLOOKUP(B714,Comments!B:E,4,FALSE)),"",VLOOKUP(B714,Comments!B:E,4,FALSE))</f>
        <v/>
      </c>
    </row>
    <row r="715" spans="1:18" x14ac:dyDescent="0.25">
      <c r="A715" t="str">
        <f>Jira_RawData!A715</f>
        <v>Bug</v>
      </c>
      <c r="B715" t="str">
        <f>Jira_RawData!B715</f>
        <v>MEM-10737</v>
      </c>
      <c r="C715" t="str">
        <f>Jira_RawData!C715</f>
        <v>System displayed 'Error Occurred' message when clicked on next button in 'Review Your Application' form page of member on boarding</v>
      </c>
      <c r="D715" t="str">
        <f>Jira_RawData!D715</f>
        <v>soumya.akkimardi</v>
      </c>
      <c r="E715" t="str">
        <f>Jira_RawData!E715</f>
        <v>soumya.akkimardi</v>
      </c>
      <c r="F715" t="str">
        <f>Jira_RawData!F715</f>
        <v>Closed</v>
      </c>
      <c r="G715" s="4">
        <f>Jira_RawData!K715</f>
        <v>44026.46875</v>
      </c>
      <c r="H715" s="4">
        <f>Jira_RawData!G715</f>
        <v>44343.570138888892</v>
      </c>
      <c r="I715" s="10" t="str">
        <f>IF(Jira_RawData!H715=0,"blank",Jira_RawData!H715)</f>
        <v>Moderate</v>
      </c>
      <c r="J715" t="str">
        <f>Jira_RawData!I715</f>
        <v>High</v>
      </c>
      <c r="K715" t="str">
        <f>Jira_RawData!M715</f>
        <v>QA</v>
      </c>
      <c r="L715" t="str">
        <f>IF(Jira_RawData!N715=0,"blank",Jira_RawData!N715)</f>
        <v>blank</v>
      </c>
      <c r="M715" t="str">
        <f>IF(Jira_RawData!R715=0,"blank",Jira_RawData!R715)</f>
        <v>blank</v>
      </c>
      <c r="N715" t="str">
        <f>IF(ISNA(VLOOKUP(B715,Comments!B:E,2,FALSE)),"",VLOOKUP(B715,Comments!B:E,2,FALSE))</f>
        <v/>
      </c>
      <c r="O715" t="str">
        <f>IF(ISNA(VLOOKUP(B715,Comments!B:E,3,FALSE)),"",VLOOKUP(B715,Comments!B:E,3,FALSE))</f>
        <v/>
      </c>
      <c r="P715" t="str">
        <f t="shared" ca="1" si="23"/>
        <v>GT 62 days</v>
      </c>
      <c r="Q715" t="str">
        <f t="shared" si="24"/>
        <v>Membership</v>
      </c>
      <c r="R715" t="str">
        <f>IF(ISNA(VLOOKUP(B715,Comments!B:E,4,FALSE)),"",VLOOKUP(B715,Comments!B:E,4,FALSE))</f>
        <v/>
      </c>
    </row>
    <row r="716" spans="1:18" x14ac:dyDescent="0.25">
      <c r="A716" t="str">
        <f>Jira_RawData!A716</f>
        <v>Bug</v>
      </c>
      <c r="B716" t="str">
        <f>Jira_RawData!B716</f>
        <v>MEM-10622</v>
      </c>
      <c r="C716" t="str">
        <f>Jira_RawData!C716</f>
        <v>Exporting to excel populates the Officer Appointed Date even though this member is not an officer on any committees</v>
      </c>
      <c r="D716" t="str">
        <f>Jira_RawData!D716</f>
        <v>Priyanka Manocha</v>
      </c>
      <c r="E716" t="str">
        <f>Jira_RawData!E716</f>
        <v>James Farrell</v>
      </c>
      <c r="F716" t="str">
        <f>Jira_RawData!F716</f>
        <v>Closed</v>
      </c>
      <c r="G716" s="4">
        <f>Jira_RawData!K716</f>
        <v>44022.768750000003</v>
      </c>
      <c r="H716" s="4">
        <f>Jira_RawData!G716</f>
        <v>44174.780555555553</v>
      </c>
      <c r="I716" s="10" t="str">
        <f>IF(Jira_RawData!H716=0,"blank",Jira_RawData!H716)</f>
        <v>blank</v>
      </c>
      <c r="J716">
        <f>Jira_RawData!I716</f>
        <v>0</v>
      </c>
      <c r="K716">
        <f>Jira_RawData!M716</f>
        <v>0</v>
      </c>
      <c r="L716" t="str">
        <f>IF(Jira_RawData!N716=0,"blank",Jira_RawData!N716)</f>
        <v>Application Code Issue</v>
      </c>
      <c r="M716" t="str">
        <f>IF(Jira_RawData!R716=0,"blank",Jira_RawData!R716)</f>
        <v>blank</v>
      </c>
      <c r="N716" t="str">
        <f>IF(ISNA(VLOOKUP(B716,Comments!B:E,2,FALSE)),"",VLOOKUP(B716,Comments!B:E,2,FALSE))</f>
        <v/>
      </c>
      <c r="O716" t="str">
        <f>IF(ISNA(VLOOKUP(B716,Comments!B:E,3,FALSE)),"",VLOOKUP(B716,Comments!B:E,3,FALSE))</f>
        <v/>
      </c>
      <c r="P716" t="str">
        <f t="shared" ca="1" si="23"/>
        <v>GT 62 days</v>
      </c>
      <c r="Q716" t="str">
        <f t="shared" si="24"/>
        <v>Membership</v>
      </c>
      <c r="R716" t="str">
        <f>IF(ISNA(VLOOKUP(B716,Comments!B:E,4,FALSE)),"",VLOOKUP(B716,Comments!B:E,4,FALSE))</f>
        <v/>
      </c>
    </row>
    <row r="717" spans="1:18" x14ac:dyDescent="0.25">
      <c r="A717" t="str">
        <f>Jira_RawData!A717</f>
        <v>Bug</v>
      </c>
      <c r="B717" t="str">
        <f>Jira_RawData!B717</f>
        <v>MEM-10587</v>
      </c>
      <c r="C717" t="str">
        <f>Jira_RawData!C717</f>
        <v xml:space="preserve">Error message received when trying to save preferences on Committee List page </v>
      </c>
      <c r="D717" t="str">
        <f>Jira_RawData!D717</f>
        <v>Priyanka Manocha</v>
      </c>
      <c r="E717" t="str">
        <f>Jira_RawData!E717</f>
        <v>Lisa Sementa</v>
      </c>
      <c r="F717" t="str">
        <f>Jira_RawData!F717</f>
        <v>Closed</v>
      </c>
      <c r="G717" s="4">
        <f>Jira_RawData!K717</f>
        <v>44022.007638888892</v>
      </c>
      <c r="H717" s="4">
        <f>Jira_RawData!G717</f>
        <v>44125.607638888891</v>
      </c>
      <c r="I717" s="10" t="str">
        <f>IF(Jira_RawData!H717=0,"blank",Jira_RawData!H717)</f>
        <v>blank</v>
      </c>
      <c r="J717">
        <f>Jira_RawData!I717</f>
        <v>0</v>
      </c>
      <c r="K717">
        <f>Jira_RawData!M717</f>
        <v>0</v>
      </c>
      <c r="L717" t="str">
        <f>IF(Jira_RawData!N717=0,"blank",Jira_RawData!N717)</f>
        <v>Application Code Issue</v>
      </c>
      <c r="M717" t="str">
        <f>IF(Jira_RawData!R717=0,"blank",Jira_RawData!R717)</f>
        <v>blank</v>
      </c>
      <c r="N717" t="str">
        <f>IF(ISNA(VLOOKUP(B717,Comments!B:E,2,FALSE)),"",VLOOKUP(B717,Comments!B:E,2,FALSE))</f>
        <v/>
      </c>
      <c r="O717" t="str">
        <f>IF(ISNA(VLOOKUP(B717,Comments!B:E,3,FALSE)),"",VLOOKUP(B717,Comments!B:E,3,FALSE))</f>
        <v/>
      </c>
      <c r="P717" t="str">
        <f t="shared" ca="1" si="23"/>
        <v>GT 62 days</v>
      </c>
      <c r="Q717" t="str">
        <f t="shared" si="24"/>
        <v>Membership</v>
      </c>
      <c r="R717" t="str">
        <f>IF(ISNA(VLOOKUP(B717,Comments!B:E,4,FALSE)),"",VLOOKUP(B717,Comments!B:E,4,FALSE))</f>
        <v/>
      </c>
    </row>
    <row r="718" spans="1:18" x14ac:dyDescent="0.25">
      <c r="A718" t="str">
        <f>Jira_RawData!A718</f>
        <v>Bug</v>
      </c>
      <c r="B718" t="str">
        <f>Jira_RawData!B718</f>
        <v>MEM-10585</v>
      </c>
      <c r="C718" t="str">
        <f>Jira_RawData!C718</f>
        <v xml:space="preserve">Error message received when trying to save preferences under Org Account List page </v>
      </c>
      <c r="D718" t="str">
        <f>Jira_RawData!D718</f>
        <v>Priyanka Manocha</v>
      </c>
      <c r="E718" t="str">
        <f>Jira_RawData!E718</f>
        <v>Lisa Sementa</v>
      </c>
      <c r="F718" t="str">
        <f>Jira_RawData!F718</f>
        <v>Closed</v>
      </c>
      <c r="G718" s="4">
        <f>Jira_RawData!K718</f>
        <v>44021.994444444441</v>
      </c>
      <c r="H718" s="4">
        <f>Jira_RawData!G718</f>
        <v>44125.605555555558</v>
      </c>
      <c r="I718" s="10" t="str">
        <f>IF(Jira_RawData!H718=0,"blank",Jira_RawData!H718)</f>
        <v>blank</v>
      </c>
      <c r="J718">
        <f>Jira_RawData!I718</f>
        <v>0</v>
      </c>
      <c r="K718">
        <f>Jira_RawData!M718</f>
        <v>0</v>
      </c>
      <c r="L718" t="str">
        <f>IF(Jira_RawData!N718=0,"blank",Jira_RawData!N718)</f>
        <v>Application Code Issue</v>
      </c>
      <c r="M718" t="str">
        <f>IF(Jira_RawData!R718=0,"blank",Jira_RawData!R718)</f>
        <v>blank</v>
      </c>
      <c r="N718" t="str">
        <f>IF(ISNA(VLOOKUP(B718,Comments!B:E,2,FALSE)),"",VLOOKUP(B718,Comments!B:E,2,FALSE))</f>
        <v/>
      </c>
      <c r="O718" t="str">
        <f>IF(ISNA(VLOOKUP(B718,Comments!B:E,3,FALSE)),"",VLOOKUP(B718,Comments!B:E,3,FALSE))</f>
        <v/>
      </c>
      <c r="P718" t="str">
        <f t="shared" ca="1" si="23"/>
        <v>GT 62 days</v>
      </c>
      <c r="Q718" t="str">
        <f t="shared" si="24"/>
        <v>Membership</v>
      </c>
      <c r="R718" t="str">
        <f>IF(ISNA(VLOOKUP(B718,Comments!B:E,4,FALSE)),"",VLOOKUP(B718,Comments!B:E,4,FALSE))</f>
        <v/>
      </c>
    </row>
    <row r="719" spans="1:18" x14ac:dyDescent="0.25">
      <c r="A719" t="str">
        <f>Jira_RawData!A719</f>
        <v>Bug</v>
      </c>
      <c r="B719" t="str">
        <f>Jira_RawData!B719</f>
        <v>MEM-10553</v>
      </c>
      <c r="C719" t="str">
        <f>Jira_RawData!C719</f>
        <v>Error in Save My Prefererence - Committee Management</v>
      </c>
      <c r="D719" t="str">
        <f>Jira_RawData!D719</f>
        <v>Priyanka Manocha</v>
      </c>
      <c r="E719" t="str">
        <f>Jira_RawData!E719</f>
        <v>Lisa Sementa</v>
      </c>
      <c r="F719" t="str">
        <f>Jira_RawData!F719</f>
        <v>Closed</v>
      </c>
      <c r="G719" s="4">
        <f>Jira_RawData!K719</f>
        <v>44021.305555555555</v>
      </c>
      <c r="H719" s="4">
        <f>Jira_RawData!G719</f>
        <v>44125.605555555558</v>
      </c>
      <c r="I719" s="10" t="str">
        <f>IF(Jira_RawData!H719=0,"blank",Jira_RawData!H719)</f>
        <v>blank</v>
      </c>
      <c r="J719">
        <f>Jira_RawData!I719</f>
        <v>0</v>
      </c>
      <c r="K719">
        <f>Jira_RawData!M719</f>
        <v>0</v>
      </c>
      <c r="L719" t="str">
        <f>IF(Jira_RawData!N719=0,"blank",Jira_RawData!N719)</f>
        <v>Application Code Issue</v>
      </c>
      <c r="M719" t="str">
        <f>IF(Jira_RawData!R719=0,"blank",Jira_RawData!R719)</f>
        <v>blank</v>
      </c>
      <c r="N719" t="str">
        <f>IF(ISNA(VLOOKUP(B719,Comments!B:E,2,FALSE)),"",VLOOKUP(B719,Comments!B:E,2,FALSE))</f>
        <v/>
      </c>
      <c r="O719" t="str">
        <f>IF(ISNA(VLOOKUP(B719,Comments!B:E,3,FALSE)),"",VLOOKUP(B719,Comments!B:E,3,FALSE))</f>
        <v/>
      </c>
      <c r="P719" t="str">
        <f t="shared" ca="1" si="23"/>
        <v>GT 62 days</v>
      </c>
      <c r="Q719" t="str">
        <f t="shared" si="24"/>
        <v>Membership</v>
      </c>
      <c r="R719" t="str">
        <f>IF(ISNA(VLOOKUP(B719,Comments!B:E,4,FALSE)),"",VLOOKUP(B719,Comments!B:E,4,FALSE))</f>
        <v/>
      </c>
    </row>
    <row r="720" spans="1:18" x14ac:dyDescent="0.25">
      <c r="A720" t="str">
        <f>Jira_RawData!A720</f>
        <v>Bug</v>
      </c>
      <c r="B720" t="str">
        <f>Jira_RawData!B720</f>
        <v>MEM-10552</v>
      </c>
      <c r="C720" t="str">
        <f>Jira_RawData!C720</f>
        <v>Error in Save My Prefererence</v>
      </c>
      <c r="D720" t="str">
        <f>Jira_RawData!D720</f>
        <v>Priyanka Manocha</v>
      </c>
      <c r="E720" t="str">
        <f>Jira_RawData!E720</f>
        <v>Lisa Sementa</v>
      </c>
      <c r="F720" t="str">
        <f>Jira_RawData!F720</f>
        <v>Closed</v>
      </c>
      <c r="G720" s="4">
        <f>Jira_RawData!K720</f>
        <v>44021.299305555556</v>
      </c>
      <c r="H720" s="4">
        <f>Jira_RawData!G720</f>
        <v>44131.729166666664</v>
      </c>
      <c r="I720" s="10" t="str">
        <f>IF(Jira_RawData!H720=0,"blank",Jira_RawData!H720)</f>
        <v>blank</v>
      </c>
      <c r="J720">
        <f>Jira_RawData!I720</f>
        <v>0</v>
      </c>
      <c r="K720">
        <f>Jira_RawData!M720</f>
        <v>0</v>
      </c>
      <c r="L720" t="str">
        <f>IF(Jira_RawData!N720=0,"blank",Jira_RawData!N720)</f>
        <v>Application Code Issue</v>
      </c>
      <c r="M720" t="str">
        <f>IF(Jira_RawData!R720=0,"blank",Jira_RawData!R720)</f>
        <v>blank</v>
      </c>
      <c r="N720" t="str">
        <f>IF(ISNA(VLOOKUP(B720,Comments!B:E,2,FALSE)),"",VLOOKUP(B720,Comments!B:E,2,FALSE))</f>
        <v/>
      </c>
      <c r="O720" t="str">
        <f>IF(ISNA(VLOOKUP(B720,Comments!B:E,3,FALSE)),"",VLOOKUP(B720,Comments!B:E,3,FALSE))</f>
        <v/>
      </c>
      <c r="P720" t="str">
        <f t="shared" ca="1" si="23"/>
        <v>GT 62 days</v>
      </c>
      <c r="Q720" t="str">
        <f t="shared" si="24"/>
        <v>Membership</v>
      </c>
      <c r="R720" t="str">
        <f>IF(ISNA(VLOOKUP(B720,Comments!B:E,4,FALSE)),"",VLOOKUP(B720,Comments!B:E,4,FALSE))</f>
        <v/>
      </c>
    </row>
    <row r="721" spans="1:18" x14ac:dyDescent="0.25">
      <c r="A721" t="str">
        <f>Jira_RawData!A721</f>
        <v>Bug</v>
      </c>
      <c r="B721" t="str">
        <f>Jira_RawData!B721</f>
        <v>MEM-10550</v>
      </c>
      <c r="C721" t="str">
        <f>Jira_RawData!C721</f>
        <v>Error Message when saving my preferences  user name mmikolajewski</v>
      </c>
      <c r="D721" t="str">
        <f>Jira_RawData!D721</f>
        <v>Priyanka Manocha</v>
      </c>
      <c r="E721" t="str">
        <f>Jira_RawData!E721</f>
        <v>Lisa Sementa</v>
      </c>
      <c r="F721" t="str">
        <f>Jira_RawData!F721</f>
        <v>Closed</v>
      </c>
      <c r="G721" s="4">
        <f>Jira_RawData!K721</f>
        <v>44021.01458333333</v>
      </c>
      <c r="H721" s="4">
        <f>Jira_RawData!G721</f>
        <v>44125.770833333336</v>
      </c>
      <c r="I721" s="10" t="str">
        <f>IF(Jira_RawData!H721=0,"blank",Jira_RawData!H721)</f>
        <v>blank</v>
      </c>
      <c r="J721">
        <f>Jira_RawData!I721</f>
        <v>0</v>
      </c>
      <c r="K721">
        <f>Jira_RawData!M721</f>
        <v>0</v>
      </c>
      <c r="L721" t="str">
        <f>IF(Jira_RawData!N721=0,"blank",Jira_RawData!N721)</f>
        <v>Application Code Issue</v>
      </c>
      <c r="M721" t="str">
        <f>IF(Jira_RawData!R721=0,"blank",Jira_RawData!R721)</f>
        <v>blank</v>
      </c>
      <c r="N721" t="str">
        <f>IF(ISNA(VLOOKUP(B721,Comments!B:E,2,FALSE)),"",VLOOKUP(B721,Comments!B:E,2,FALSE))</f>
        <v/>
      </c>
      <c r="O721" t="str">
        <f>IF(ISNA(VLOOKUP(B721,Comments!B:E,3,FALSE)),"",VLOOKUP(B721,Comments!B:E,3,FALSE))</f>
        <v/>
      </c>
      <c r="P721" t="str">
        <f t="shared" ca="1" si="23"/>
        <v>GT 62 days</v>
      </c>
      <c r="Q721" t="str">
        <f t="shared" si="24"/>
        <v>Membership</v>
      </c>
      <c r="R721" t="str">
        <f>IF(ISNA(VLOOKUP(B721,Comments!B:E,4,FALSE)),"",VLOOKUP(B721,Comments!B:E,4,FALSE))</f>
        <v/>
      </c>
    </row>
    <row r="722" spans="1:18" x14ac:dyDescent="0.25">
      <c r="A722" t="str">
        <f>Jira_RawData!A722</f>
        <v>Bug</v>
      </c>
      <c r="B722" t="str">
        <f>Jira_RawData!B722</f>
        <v>MEM-10426</v>
      </c>
      <c r="C722" t="str">
        <f>Jira_RawData!C722</f>
        <v>Renew Membership - System display $75 for 'Representative' membership in cart page</v>
      </c>
      <c r="D722" t="str">
        <f>Jira_RawData!D722</f>
        <v>soumya.akkimardi</v>
      </c>
      <c r="E722" t="str">
        <f>Jira_RawData!E722</f>
        <v>soumya.akkimardi</v>
      </c>
      <c r="F722" t="str">
        <f>Jira_RawData!F722</f>
        <v>Closed</v>
      </c>
      <c r="G722" s="4">
        <f>Jira_RawData!K722</f>
        <v>44020.417361111111</v>
      </c>
      <c r="H722" s="4">
        <f>Jira_RawData!G722</f>
        <v>44175.418749999997</v>
      </c>
      <c r="I722" s="10" t="str">
        <f>IF(Jira_RawData!H722=0,"blank",Jira_RawData!H722)</f>
        <v>blank</v>
      </c>
      <c r="J722" t="str">
        <f>Jira_RawData!I722</f>
        <v>High</v>
      </c>
      <c r="K722" t="str">
        <f>Jira_RawData!M722</f>
        <v>QA</v>
      </c>
      <c r="L722" t="str">
        <f>IF(Jira_RawData!N722=0,"blank",Jira_RawData!N722)</f>
        <v>blank</v>
      </c>
      <c r="M722" t="str">
        <f>IF(Jira_RawData!R722=0,"blank",Jira_RawData!R722)</f>
        <v>blank</v>
      </c>
      <c r="N722" t="str">
        <f>IF(ISNA(VLOOKUP(B722,Comments!B:E,2,FALSE)),"",VLOOKUP(B722,Comments!B:E,2,FALSE))</f>
        <v/>
      </c>
      <c r="O722" t="str">
        <f>IF(ISNA(VLOOKUP(B722,Comments!B:E,3,FALSE)),"",VLOOKUP(B722,Comments!B:E,3,FALSE))</f>
        <v/>
      </c>
      <c r="P722" t="str">
        <f t="shared" ca="1" si="23"/>
        <v>GT 62 days</v>
      </c>
      <c r="Q722" t="str">
        <f t="shared" si="24"/>
        <v>Membership</v>
      </c>
      <c r="R722" t="str">
        <f>IF(ISNA(VLOOKUP(B722,Comments!B:E,4,FALSE)),"",VLOOKUP(B722,Comments!B:E,4,FALSE))</f>
        <v/>
      </c>
    </row>
    <row r="723" spans="1:18" x14ac:dyDescent="0.25">
      <c r="A723" t="str">
        <f>Jira_RawData!A723</f>
        <v>Bug</v>
      </c>
      <c r="B723" t="str">
        <f>Jira_RawData!B723</f>
        <v>MEM-10421</v>
      </c>
      <c r="C723" t="str">
        <f>Jira_RawData!C723</f>
        <v>System didn't display list of all sub committees that member was not active on before account status changed to historical</v>
      </c>
      <c r="D723" t="str">
        <f>Jira_RawData!D723</f>
        <v>Pabitra Samal</v>
      </c>
      <c r="E723" t="str">
        <f>Jira_RawData!E723</f>
        <v>Pabitra Samal</v>
      </c>
      <c r="F723" t="str">
        <f>Jira_RawData!F723</f>
        <v>Closed</v>
      </c>
      <c r="G723" s="4">
        <f>Jira_RawData!K723</f>
        <v>44019.732638888891</v>
      </c>
      <c r="H723" s="4">
        <f>Jira_RawData!G723</f>
        <v>44343.569444444445</v>
      </c>
      <c r="I723" s="10" t="str">
        <f>IF(Jira_RawData!H723=0,"blank",Jira_RawData!H723)</f>
        <v>Moderate</v>
      </c>
      <c r="J723" t="str">
        <f>Jira_RawData!I723</f>
        <v>High</v>
      </c>
      <c r="K723" t="str">
        <f>Jira_RawData!M723</f>
        <v>QA</v>
      </c>
      <c r="L723" t="str">
        <f>IF(Jira_RawData!N723=0,"blank",Jira_RawData!N723)</f>
        <v>blank</v>
      </c>
      <c r="M723" t="str">
        <f>IF(Jira_RawData!R723=0,"blank",Jira_RawData!R723)</f>
        <v>blank</v>
      </c>
      <c r="N723" t="str">
        <f>IF(ISNA(VLOOKUP(B723,Comments!B:E,2,FALSE)),"",VLOOKUP(B723,Comments!B:E,2,FALSE))</f>
        <v/>
      </c>
      <c r="O723" t="str">
        <f>IF(ISNA(VLOOKUP(B723,Comments!B:E,3,FALSE)),"",VLOOKUP(B723,Comments!B:E,3,FALSE))</f>
        <v/>
      </c>
      <c r="P723" t="str">
        <f t="shared" ca="1" si="23"/>
        <v>GT 62 days</v>
      </c>
      <c r="Q723" t="str">
        <f t="shared" si="24"/>
        <v>Membership</v>
      </c>
      <c r="R723" t="str">
        <f>IF(ISNA(VLOOKUP(B723,Comments!B:E,4,FALSE)),"",VLOOKUP(B723,Comments!B:E,4,FALSE))</f>
        <v/>
      </c>
    </row>
    <row r="724" spans="1:18" x14ac:dyDescent="0.25">
      <c r="A724" t="str">
        <f>Jira_RawData!A724</f>
        <v>Bug</v>
      </c>
      <c r="B724" t="str">
        <f>Jira_RawData!B724</f>
        <v>MEM-10403</v>
      </c>
      <c r="C724" t="str">
        <f>Jira_RawData!C724</f>
        <v>ASTM 2.0 Outstanding Ballots- Failed to load PDF document error message when member click on Withdrawn standard hyperlink</v>
      </c>
      <c r="D724" t="str">
        <f>Jira_RawData!D724</f>
        <v>vinay.datla</v>
      </c>
      <c r="E724" t="str">
        <f>Jira_RawData!E724</f>
        <v>vinay.datla</v>
      </c>
      <c r="F724" t="str">
        <f>Jira_RawData!F724</f>
        <v>Closed</v>
      </c>
      <c r="G724" s="4">
        <f>Jira_RawData!K724</f>
        <v>44019.473611111112</v>
      </c>
      <c r="H724" s="4">
        <f>Jira_RawData!G724</f>
        <v>44169.644444444442</v>
      </c>
      <c r="I724" s="10" t="str">
        <f>IF(Jira_RawData!H724=0,"blank",Jira_RawData!H724)</f>
        <v>Major</v>
      </c>
      <c r="J724" t="str">
        <f>Jira_RawData!I724</f>
        <v>Medium</v>
      </c>
      <c r="K724" t="str">
        <f>Jira_RawData!M724</f>
        <v>QA</v>
      </c>
      <c r="L724" t="str">
        <f>IF(Jira_RawData!N724=0,"blank",Jira_RawData!N724)</f>
        <v>blank</v>
      </c>
      <c r="M724" t="str">
        <f>IF(Jira_RawData!R724=0,"blank",Jira_RawData!R724)</f>
        <v>blank</v>
      </c>
      <c r="N724" t="str">
        <f>IF(ISNA(VLOOKUP(B724,Comments!B:E,2,FALSE)),"",VLOOKUP(B724,Comments!B:E,2,FALSE))</f>
        <v/>
      </c>
      <c r="O724" t="str">
        <f>IF(ISNA(VLOOKUP(B724,Comments!B:E,3,FALSE)),"",VLOOKUP(B724,Comments!B:E,3,FALSE))</f>
        <v/>
      </c>
      <c r="P724" t="str">
        <f t="shared" ca="1" si="23"/>
        <v>GT 62 days</v>
      </c>
      <c r="Q724" t="str">
        <f t="shared" si="24"/>
        <v>Membership</v>
      </c>
      <c r="R724" t="str">
        <f>IF(ISNA(VLOOKUP(B724,Comments!B:E,4,FALSE)),"",VLOOKUP(B724,Comments!B:E,4,FALSE))</f>
        <v/>
      </c>
    </row>
    <row r="725" spans="1:18" x14ac:dyDescent="0.25">
      <c r="A725" t="str">
        <f>Jira_RawData!A725</f>
        <v>Bug</v>
      </c>
      <c r="B725" t="str">
        <f>Jira_RawData!B725</f>
        <v>MEM-10394</v>
      </c>
      <c r="C725" t="str">
        <f>Jira_RawData!C725</f>
        <v>ASTM 2.0 - Outstanding Ballots- Deselect spelling is incorrect</v>
      </c>
      <c r="D725" t="str">
        <f>Jira_RawData!D725</f>
        <v>vinay.datla</v>
      </c>
      <c r="E725" t="str">
        <f>Jira_RawData!E725</f>
        <v>vinay.datla</v>
      </c>
      <c r="F725" t="str">
        <f>Jira_RawData!F725</f>
        <v>Closed</v>
      </c>
      <c r="G725" s="4">
        <f>Jira_RawData!K725</f>
        <v>44018.82916666667</v>
      </c>
      <c r="H725" s="4">
        <f>Jira_RawData!G725</f>
        <v>44169.644444444442</v>
      </c>
      <c r="I725" s="10" t="str">
        <f>IF(Jira_RawData!H725=0,"blank",Jira_RawData!H725)</f>
        <v>Moderate</v>
      </c>
      <c r="J725" t="str">
        <f>Jira_RawData!I725</f>
        <v>Medium</v>
      </c>
      <c r="K725" t="str">
        <f>Jira_RawData!M725</f>
        <v>QA</v>
      </c>
      <c r="L725" t="str">
        <f>IF(Jira_RawData!N725=0,"blank",Jira_RawData!N725)</f>
        <v>blank</v>
      </c>
      <c r="M725" t="str">
        <f>IF(Jira_RawData!R725=0,"blank",Jira_RawData!R725)</f>
        <v>blank</v>
      </c>
      <c r="N725" t="str">
        <f>IF(ISNA(VLOOKUP(B725,Comments!B:E,2,FALSE)),"",VLOOKUP(B725,Comments!B:E,2,FALSE))</f>
        <v/>
      </c>
      <c r="O725" t="str">
        <f>IF(ISNA(VLOOKUP(B725,Comments!B:E,3,FALSE)),"",VLOOKUP(B725,Comments!B:E,3,FALSE))</f>
        <v/>
      </c>
      <c r="P725" t="str">
        <f t="shared" ca="1" si="23"/>
        <v>GT 62 days</v>
      </c>
      <c r="Q725" t="str">
        <f t="shared" si="24"/>
        <v>Membership</v>
      </c>
      <c r="R725" t="str">
        <f>IF(ISNA(VLOOKUP(B725,Comments!B:E,4,FALSE)),"",VLOOKUP(B725,Comments!B:E,4,FALSE))</f>
        <v/>
      </c>
    </row>
    <row r="726" spans="1:18" x14ac:dyDescent="0.25">
      <c r="A726" t="str">
        <f>Jira_RawData!A726</f>
        <v>Bug</v>
      </c>
      <c r="B726" t="str">
        <f>Jira_RawData!B726</f>
        <v>MEM-10382</v>
      </c>
      <c r="C726" t="str">
        <f>Jira_RawData!C726</f>
        <v>Informational membership reinstated successfully but in 'Staff Internal' application member account states is ‘Historical’ with a historical reason as ‘NULL’</v>
      </c>
      <c r="D726" t="str">
        <f>Jira_RawData!D726</f>
        <v>soumya.akkimardi</v>
      </c>
      <c r="E726" t="str">
        <f>Jira_RawData!E726</f>
        <v>soumya.akkimardi</v>
      </c>
      <c r="F726" t="str">
        <f>Jira_RawData!F726</f>
        <v>Closed</v>
      </c>
      <c r="G726" s="4">
        <f>Jira_RawData!K726</f>
        <v>44018.712500000001</v>
      </c>
      <c r="H726" s="4">
        <f>Jira_RawData!G726</f>
        <v>44175.419444444444</v>
      </c>
      <c r="I726" s="10" t="str">
        <f>IF(Jira_RawData!H726=0,"blank",Jira_RawData!H726)</f>
        <v>Moderate</v>
      </c>
      <c r="J726" t="str">
        <f>Jira_RawData!I726</f>
        <v>Medium</v>
      </c>
      <c r="K726" t="str">
        <f>Jira_RawData!M726</f>
        <v>QA</v>
      </c>
      <c r="L726" t="str">
        <f>IF(Jira_RawData!N726=0,"blank",Jira_RawData!N726)</f>
        <v>blank</v>
      </c>
      <c r="M726" t="str">
        <f>IF(Jira_RawData!R726=0,"blank",Jira_RawData!R726)</f>
        <v>blank</v>
      </c>
      <c r="N726" t="str">
        <f>IF(ISNA(VLOOKUP(B726,Comments!B:E,2,FALSE)),"",VLOOKUP(B726,Comments!B:E,2,FALSE))</f>
        <v/>
      </c>
      <c r="O726" t="str">
        <f>IF(ISNA(VLOOKUP(B726,Comments!B:E,3,FALSE)),"",VLOOKUP(B726,Comments!B:E,3,FALSE))</f>
        <v/>
      </c>
      <c r="P726" t="str">
        <f t="shared" ca="1" si="23"/>
        <v>GT 62 days</v>
      </c>
      <c r="Q726" t="str">
        <f t="shared" si="24"/>
        <v>Membership</v>
      </c>
      <c r="R726" t="str">
        <f>IF(ISNA(VLOOKUP(B726,Comments!B:E,4,FALSE)),"",VLOOKUP(B726,Comments!B:E,4,FALSE))</f>
        <v/>
      </c>
    </row>
    <row r="727" spans="1:18" x14ac:dyDescent="0.25">
      <c r="A727" t="str">
        <f>Jira_RawData!A727</f>
        <v>Bug</v>
      </c>
      <c r="B727" t="str">
        <f>Jira_RawData!B727</f>
        <v>MEM-10381</v>
      </c>
      <c r="C727" t="str">
        <f>Jira_RawData!C727</f>
        <v>Improvement :: ASTM 2.0 -  Outstanding Ballot -  Pop up screen is moving when we scroll outer scroll bar</v>
      </c>
      <c r="D727" t="str">
        <f>Jira_RawData!D727</f>
        <v>Meenakshi Bhatt</v>
      </c>
      <c r="E727" t="str">
        <f>Jira_RawData!E727</f>
        <v>vinay.datla</v>
      </c>
      <c r="F727" t="str">
        <f>Jira_RawData!F727</f>
        <v>Closed</v>
      </c>
      <c r="G727" s="4">
        <f>Jira_RawData!K727</f>
        <v>44018.711111111108</v>
      </c>
      <c r="H727" s="4">
        <f>Jira_RawData!G727</f>
        <v>44169.644444444442</v>
      </c>
      <c r="I727" s="10" t="str">
        <f>IF(Jira_RawData!H727=0,"blank",Jira_RawData!H727)</f>
        <v>Major</v>
      </c>
      <c r="J727" t="str">
        <f>Jira_RawData!I727</f>
        <v>Medium</v>
      </c>
      <c r="K727" t="str">
        <f>Jira_RawData!M727</f>
        <v>QA</v>
      </c>
      <c r="L727" t="str">
        <f>IF(Jira_RawData!N727=0,"blank",Jira_RawData!N727)</f>
        <v>blank</v>
      </c>
      <c r="M727" t="str">
        <f>IF(Jira_RawData!R727=0,"blank",Jira_RawData!R727)</f>
        <v>blank</v>
      </c>
      <c r="N727" t="str">
        <f>IF(ISNA(VLOOKUP(B727,Comments!B:E,2,FALSE)),"",VLOOKUP(B727,Comments!B:E,2,FALSE))</f>
        <v/>
      </c>
      <c r="O727" t="str">
        <f>IF(ISNA(VLOOKUP(B727,Comments!B:E,3,FALSE)),"",VLOOKUP(B727,Comments!B:E,3,FALSE))</f>
        <v/>
      </c>
      <c r="P727" t="str">
        <f t="shared" ca="1" si="23"/>
        <v>GT 62 days</v>
      </c>
      <c r="Q727" t="str">
        <f t="shared" si="24"/>
        <v>Membership</v>
      </c>
      <c r="R727" t="str">
        <f>IF(ISNA(VLOOKUP(B727,Comments!B:E,4,FALSE)),"",VLOOKUP(B727,Comments!B:E,4,FALSE))</f>
        <v/>
      </c>
    </row>
    <row r="728" spans="1:18" x14ac:dyDescent="0.25">
      <c r="A728" t="str">
        <f>Jira_RawData!A728</f>
        <v>Bug</v>
      </c>
      <c r="B728" t="str">
        <f>Jira_RawData!B728</f>
        <v>MEM-10379</v>
      </c>
      <c r="C728" t="str">
        <f>Jira_RawData!C728</f>
        <v>Participating membership reinstated successfully but in 'Staff Internal' application member account states is ‘Historical’ with a historical reason as ‘NULL’</v>
      </c>
      <c r="D728" t="str">
        <f>Jira_RawData!D728</f>
        <v>soumya.akkimardi</v>
      </c>
      <c r="E728" t="str">
        <f>Jira_RawData!E728</f>
        <v>soumya.akkimardi</v>
      </c>
      <c r="F728" t="str">
        <f>Jira_RawData!F728</f>
        <v>Closed</v>
      </c>
      <c r="G728" s="4">
        <f>Jira_RawData!K728</f>
        <v>44018.695833333331</v>
      </c>
      <c r="H728" s="4">
        <f>Jira_RawData!G728</f>
        <v>44175.419444444444</v>
      </c>
      <c r="I728" s="10" t="str">
        <f>IF(Jira_RawData!H728=0,"blank",Jira_RawData!H728)</f>
        <v>Moderate</v>
      </c>
      <c r="J728" t="str">
        <f>Jira_RawData!I728</f>
        <v>Medium</v>
      </c>
      <c r="K728" t="str">
        <f>Jira_RawData!M728</f>
        <v>QA</v>
      </c>
      <c r="L728" t="str">
        <f>IF(Jira_RawData!N728=0,"blank",Jira_RawData!N728)</f>
        <v>blank</v>
      </c>
      <c r="M728" t="str">
        <f>IF(Jira_RawData!R728=0,"blank",Jira_RawData!R728)</f>
        <v>blank</v>
      </c>
      <c r="N728" t="str">
        <f>IF(ISNA(VLOOKUP(B728,Comments!B:E,2,FALSE)),"",VLOOKUP(B728,Comments!B:E,2,FALSE))</f>
        <v/>
      </c>
      <c r="O728" t="str">
        <f>IF(ISNA(VLOOKUP(B728,Comments!B:E,3,FALSE)),"",VLOOKUP(B728,Comments!B:E,3,FALSE))</f>
        <v/>
      </c>
      <c r="P728" t="str">
        <f t="shared" ca="1" si="23"/>
        <v>GT 62 days</v>
      </c>
      <c r="Q728" t="str">
        <f t="shared" si="24"/>
        <v>Membership</v>
      </c>
      <c r="R728" t="str">
        <f>IF(ISNA(VLOOKUP(B728,Comments!B:E,4,FALSE)),"",VLOOKUP(B728,Comments!B:E,4,FALSE))</f>
        <v/>
      </c>
    </row>
    <row r="729" spans="1:18" x14ac:dyDescent="0.25">
      <c r="A729" t="str">
        <f>Jira_RawData!A729</f>
        <v>Bug</v>
      </c>
      <c r="B729" t="str">
        <f>Jira_RawData!B729</f>
        <v>MEM-10343</v>
      </c>
      <c r="C729" t="str">
        <f>Jira_RawData!C729</f>
        <v xml:space="preserve">System redirected to 'MyASTM' page when user clicks on 'Enter' key in 'Name of Consumer Advocacy Group' text box </v>
      </c>
      <c r="D729" t="str">
        <f>Jira_RawData!D729</f>
        <v>soumya.akkimardi</v>
      </c>
      <c r="E729" t="str">
        <f>Jira_RawData!E729</f>
        <v>soumya.akkimardi</v>
      </c>
      <c r="F729" t="str">
        <f>Jira_RawData!F729</f>
        <v>Closed</v>
      </c>
      <c r="G729" s="4">
        <f>Jira_RawData!K729</f>
        <v>44015.734722222223</v>
      </c>
      <c r="H729" s="4">
        <f>Jira_RawData!G729</f>
        <v>44175.418749999997</v>
      </c>
      <c r="I729" s="10" t="str">
        <f>IF(Jira_RawData!H729=0,"blank",Jira_RawData!H729)</f>
        <v>Minor</v>
      </c>
      <c r="J729" t="str">
        <f>Jira_RawData!I729</f>
        <v>Low</v>
      </c>
      <c r="K729" t="str">
        <f>Jira_RawData!M729</f>
        <v>QA</v>
      </c>
      <c r="L729" t="str">
        <f>IF(Jira_RawData!N729=0,"blank",Jira_RawData!N729)</f>
        <v>blank</v>
      </c>
      <c r="M729" t="str">
        <f>IF(Jira_RawData!R729=0,"blank",Jira_RawData!R729)</f>
        <v>blank</v>
      </c>
      <c r="N729" t="str">
        <f>IF(ISNA(VLOOKUP(B729,Comments!B:E,2,FALSE)),"",VLOOKUP(B729,Comments!B:E,2,FALSE))</f>
        <v/>
      </c>
      <c r="O729" t="str">
        <f>IF(ISNA(VLOOKUP(B729,Comments!B:E,3,FALSE)),"",VLOOKUP(B729,Comments!B:E,3,FALSE))</f>
        <v/>
      </c>
      <c r="P729" t="str">
        <f t="shared" ca="1" si="23"/>
        <v>GT 62 days</v>
      </c>
      <c r="Q729" t="str">
        <f t="shared" si="24"/>
        <v>Membership</v>
      </c>
      <c r="R729" t="str">
        <f>IF(ISNA(VLOOKUP(B729,Comments!B:E,4,FALSE)),"",VLOOKUP(B729,Comments!B:E,4,FALSE))</f>
        <v/>
      </c>
    </row>
    <row r="730" spans="1:18" x14ac:dyDescent="0.25">
      <c r="A730" t="str">
        <f>Jira_RawData!A730</f>
        <v>Bug</v>
      </c>
      <c r="B730" t="str">
        <f>Jira_RawData!B730</f>
        <v>MEM-10342</v>
      </c>
      <c r="C730" t="str">
        <f>Jira_RawData!C730</f>
        <v>System displaying incorrect sorting order of 'Modified By' field in audit log</v>
      </c>
      <c r="D730" t="str">
        <f>Jira_RawData!D730</f>
        <v>Hasitha Turlapati</v>
      </c>
      <c r="E730" t="str">
        <f>Jira_RawData!E730</f>
        <v>Hasitha Turlapati</v>
      </c>
      <c r="F730" t="str">
        <f>Jira_RawData!F730</f>
        <v>Closed</v>
      </c>
      <c r="G730" s="4">
        <f>Jira_RawData!K730</f>
        <v>44015.664583333331</v>
      </c>
      <c r="H730" s="4">
        <f>Jira_RawData!G730</f>
        <v>44168.810416666667</v>
      </c>
      <c r="I730" s="10" t="str">
        <f>IF(Jira_RawData!H730=0,"blank",Jira_RawData!H730)</f>
        <v>Moderate</v>
      </c>
      <c r="J730" t="str">
        <f>Jira_RawData!I730</f>
        <v>Medium</v>
      </c>
      <c r="K730" t="str">
        <f>Jira_RawData!M730</f>
        <v>QA</v>
      </c>
      <c r="L730" t="str">
        <f>IF(Jira_RawData!N730=0,"blank",Jira_RawData!N730)</f>
        <v>Application Code Issue</v>
      </c>
      <c r="M730" t="str">
        <f>IF(Jira_RawData!R730=0,"blank",Jira_RawData!R730)</f>
        <v>blank</v>
      </c>
      <c r="N730" t="str">
        <f>IF(ISNA(VLOOKUP(B730,Comments!B:E,2,FALSE)),"",VLOOKUP(B730,Comments!B:E,2,FALSE))</f>
        <v/>
      </c>
      <c r="O730" t="str">
        <f>IF(ISNA(VLOOKUP(B730,Comments!B:E,3,FALSE)),"",VLOOKUP(B730,Comments!B:E,3,FALSE))</f>
        <v/>
      </c>
      <c r="P730" t="str">
        <f t="shared" ca="1" si="23"/>
        <v>GT 62 days</v>
      </c>
      <c r="Q730" t="str">
        <f t="shared" si="24"/>
        <v>Membership</v>
      </c>
      <c r="R730" t="str">
        <f>IF(ISNA(VLOOKUP(B730,Comments!B:E,4,FALSE)),"",VLOOKUP(B730,Comments!B:E,4,FALSE))</f>
        <v/>
      </c>
    </row>
    <row r="731" spans="1:18" x14ac:dyDescent="0.25">
      <c r="A731" t="str">
        <f>Jira_RawData!A731</f>
        <v>Bug</v>
      </c>
      <c r="B731" t="str">
        <f>Jira_RawData!B731</f>
        <v>MEM-10341</v>
      </c>
      <c r="C731" t="str">
        <f>Jira_RawData!C731</f>
        <v>ASTM 2.0- My Outstanding Ballots - Header- Unable to view Formatted Ballot Header</v>
      </c>
      <c r="D731" t="str">
        <f>Jira_RawData!D731</f>
        <v>vinay.datla</v>
      </c>
      <c r="E731" t="str">
        <f>Jira_RawData!E731</f>
        <v>vinay.datla</v>
      </c>
      <c r="F731" t="str">
        <f>Jira_RawData!F731</f>
        <v>Closed</v>
      </c>
      <c r="G731" s="4">
        <f>Jira_RawData!K731</f>
        <v>44015.644444444442</v>
      </c>
      <c r="H731" s="4">
        <f>Jira_RawData!G731</f>
        <v>44169.643750000003</v>
      </c>
      <c r="I731" s="10" t="str">
        <f>IF(Jira_RawData!H731=0,"blank",Jira_RawData!H731)</f>
        <v>Moderate</v>
      </c>
      <c r="J731" t="str">
        <f>Jira_RawData!I731</f>
        <v>Medium</v>
      </c>
      <c r="K731" t="str">
        <f>Jira_RawData!M731</f>
        <v>QA</v>
      </c>
      <c r="L731" t="str">
        <f>IF(Jira_RawData!N731=0,"blank",Jira_RawData!N731)</f>
        <v>blank</v>
      </c>
      <c r="M731" t="str">
        <f>IF(Jira_RawData!R731=0,"blank",Jira_RawData!R731)</f>
        <v>blank</v>
      </c>
      <c r="N731" t="str">
        <f>IF(ISNA(VLOOKUP(B731,Comments!B:E,2,FALSE)),"",VLOOKUP(B731,Comments!B:E,2,FALSE))</f>
        <v/>
      </c>
      <c r="O731" t="str">
        <f>IF(ISNA(VLOOKUP(B731,Comments!B:E,3,FALSE)),"",VLOOKUP(B731,Comments!B:E,3,FALSE))</f>
        <v/>
      </c>
      <c r="P731" t="str">
        <f t="shared" ca="1" si="23"/>
        <v>GT 62 days</v>
      </c>
      <c r="Q731" t="str">
        <f t="shared" si="24"/>
        <v>Membership</v>
      </c>
      <c r="R731" t="str">
        <f>IF(ISNA(VLOOKUP(B731,Comments!B:E,4,FALSE)),"",VLOOKUP(B731,Comments!B:E,4,FALSE))</f>
        <v/>
      </c>
    </row>
    <row r="732" spans="1:18" x14ac:dyDescent="0.25">
      <c r="A732" t="str">
        <f>Jira_RawData!A732</f>
        <v>Bug</v>
      </c>
      <c r="B732" t="str">
        <f>Jira_RawData!B732</f>
        <v>MEM-10339</v>
      </c>
      <c r="C732" t="str">
        <f>Jira_RawData!C732</f>
        <v>Stage - The system displayed 'Error Occurred' message when clicked on the checkout/submit button in 'Review Your Application' form page of member on bording</v>
      </c>
      <c r="D732" t="str">
        <f>Jira_RawData!D732</f>
        <v>soumya.akkimardi</v>
      </c>
      <c r="E732" t="str">
        <f>Jira_RawData!E732</f>
        <v>soumya.akkimardi</v>
      </c>
      <c r="F732" t="str">
        <f>Jira_RawData!F732</f>
        <v>Closed</v>
      </c>
      <c r="G732" s="4">
        <f>Jira_RawData!K732</f>
        <v>44015.561111111114</v>
      </c>
      <c r="H732" s="4">
        <f>Jira_RawData!G732</f>
        <v>44174.779166666667</v>
      </c>
      <c r="I732" s="10" t="str">
        <f>IF(Jira_RawData!H732=0,"blank",Jira_RawData!H732)</f>
        <v>Minor</v>
      </c>
      <c r="J732" t="str">
        <f>Jira_RawData!I732</f>
        <v>To Be Defined</v>
      </c>
      <c r="K732" t="str">
        <f>Jira_RawData!M732</f>
        <v>Staging</v>
      </c>
      <c r="L732" t="str">
        <f>IF(Jira_RawData!N732=0,"blank",Jira_RawData!N732)</f>
        <v>Unclear/Incorrect Requirements/Design</v>
      </c>
      <c r="M732" t="str">
        <f>IF(Jira_RawData!R732=0,"blank",Jira_RawData!R732)</f>
        <v>This was out of scope.</v>
      </c>
      <c r="N732" t="str">
        <f>IF(ISNA(VLOOKUP(B732,Comments!B:E,2,FALSE)),"",VLOOKUP(B732,Comments!B:E,2,FALSE))</f>
        <v/>
      </c>
      <c r="O732" t="str">
        <f>IF(ISNA(VLOOKUP(B732,Comments!B:E,3,FALSE)),"",VLOOKUP(B732,Comments!B:E,3,FALSE))</f>
        <v/>
      </c>
      <c r="P732" t="str">
        <f t="shared" ca="1" si="23"/>
        <v>GT 62 days</v>
      </c>
      <c r="Q732" t="str">
        <f t="shared" si="24"/>
        <v>Membership</v>
      </c>
      <c r="R732" t="str">
        <f>IF(ISNA(VLOOKUP(B732,Comments!B:E,4,FALSE)),"",VLOOKUP(B732,Comments!B:E,4,FALSE))</f>
        <v/>
      </c>
    </row>
    <row r="733" spans="1:18" x14ac:dyDescent="0.25">
      <c r="A733" t="str">
        <f>Jira_RawData!A733</f>
        <v>Bug</v>
      </c>
      <c r="B733" t="str">
        <f>Jira_RawData!B733</f>
        <v>MEM-10338</v>
      </c>
      <c r="C733" t="str">
        <f>Jira_RawData!C733</f>
        <v>Internal Application-Error Message for Target Ballot Date displayed on top of the Page,after clicking on the confirm pop up.</v>
      </c>
      <c r="D733" t="str">
        <f>Jira_RawData!D733</f>
        <v>srinivas Yellamilli</v>
      </c>
      <c r="E733" t="str">
        <f>Jira_RawData!E733</f>
        <v>srinivas Yellamilli</v>
      </c>
      <c r="F733" t="str">
        <f>Jira_RawData!F733</f>
        <v>Closed</v>
      </c>
      <c r="G733" s="4">
        <f>Jira_RawData!K733</f>
        <v>44015.553472222222</v>
      </c>
      <c r="H733" s="4">
        <f>Jira_RawData!G733</f>
        <v>44175.413194444445</v>
      </c>
      <c r="I733" s="10" t="str">
        <f>IF(Jira_RawData!H733=0,"blank",Jira_RawData!H733)</f>
        <v>Moderate</v>
      </c>
      <c r="J733" t="str">
        <f>Jira_RawData!I733</f>
        <v>Medium</v>
      </c>
      <c r="K733" t="str">
        <f>Jira_RawData!M733</f>
        <v>QA</v>
      </c>
      <c r="L733" t="str">
        <f>IF(Jira_RawData!N733=0,"blank",Jira_RawData!N733)</f>
        <v>blank</v>
      </c>
      <c r="M733" t="str">
        <f>IF(Jira_RawData!R733=0,"blank",Jira_RawData!R733)</f>
        <v>blank</v>
      </c>
      <c r="N733" t="str">
        <f>IF(ISNA(VLOOKUP(B733,Comments!B:E,2,FALSE)),"",VLOOKUP(B733,Comments!B:E,2,FALSE))</f>
        <v/>
      </c>
      <c r="O733" t="str">
        <f>IF(ISNA(VLOOKUP(B733,Comments!B:E,3,FALSE)),"",VLOOKUP(B733,Comments!B:E,3,FALSE))</f>
        <v/>
      </c>
      <c r="P733" t="str">
        <f t="shared" ca="1" si="23"/>
        <v>GT 62 days</v>
      </c>
      <c r="Q733" t="str">
        <f t="shared" si="24"/>
        <v>Membership</v>
      </c>
      <c r="R733" t="str">
        <f>IF(ISNA(VLOOKUP(B733,Comments!B:E,4,FALSE)),"",VLOOKUP(B733,Comments!B:E,4,FALSE))</f>
        <v/>
      </c>
    </row>
    <row r="734" spans="1:18" x14ac:dyDescent="0.25">
      <c r="A734" t="str">
        <f>Jira_RawData!A734</f>
        <v>Bug</v>
      </c>
      <c r="B734" t="str">
        <f>Jira_RawData!B734</f>
        <v>MEM-10337</v>
      </c>
      <c r="C734" t="str">
        <f>Jira_RawData!C734</f>
        <v xml:space="preserve">Stage - Internal App - System displayed an error message as 'Error occurred while saving grid preference. (intermittent issue) </v>
      </c>
      <c r="D734" t="str">
        <f>Jira_RawData!D734</f>
        <v>soumya.akkimardi</v>
      </c>
      <c r="E734" t="str">
        <f>Jira_RawData!E734</f>
        <v>soumya.akkimardi</v>
      </c>
      <c r="F734" t="str">
        <f>Jira_RawData!F734</f>
        <v>Closed</v>
      </c>
      <c r="G734" s="4">
        <f>Jira_RawData!K734</f>
        <v>44015.543055555558</v>
      </c>
      <c r="H734" s="4">
        <f>Jira_RawData!G734</f>
        <v>44118.849305555559</v>
      </c>
      <c r="I734" s="10" t="str">
        <f>IF(Jira_RawData!H734=0,"blank",Jira_RawData!H734)</f>
        <v>blank</v>
      </c>
      <c r="J734" t="str">
        <f>Jira_RawData!I734</f>
        <v>Low</v>
      </c>
      <c r="K734" t="str">
        <f>Jira_RawData!M734</f>
        <v>Staging</v>
      </c>
      <c r="L734" t="str">
        <f>IF(Jira_RawData!N734=0,"blank",Jira_RawData!N734)</f>
        <v>Unclear/Incorrect Requirements/Design</v>
      </c>
      <c r="M734" t="str">
        <f>IF(Jira_RawData!R734=0,"blank",Jira_RawData!R734)</f>
        <v>Unable to replicate</v>
      </c>
      <c r="N734" t="str">
        <f>IF(ISNA(VLOOKUP(B734,Comments!B:E,2,FALSE)),"",VLOOKUP(B734,Comments!B:E,2,FALSE))</f>
        <v/>
      </c>
      <c r="O734" t="str">
        <f>IF(ISNA(VLOOKUP(B734,Comments!B:E,3,FALSE)),"",VLOOKUP(B734,Comments!B:E,3,FALSE))</f>
        <v/>
      </c>
      <c r="P734" t="str">
        <f t="shared" ca="1" si="23"/>
        <v>GT 62 days</v>
      </c>
      <c r="Q734" t="str">
        <f t="shared" si="24"/>
        <v>Membership</v>
      </c>
      <c r="R734" t="str">
        <f>IF(ISNA(VLOOKUP(B734,Comments!B:E,4,FALSE)),"",VLOOKUP(B734,Comments!B:E,4,FALSE))</f>
        <v/>
      </c>
    </row>
    <row r="735" spans="1:18" x14ac:dyDescent="0.25">
      <c r="A735" t="str">
        <f>Jira_RawData!A735</f>
        <v>Bug</v>
      </c>
      <c r="B735" t="str">
        <f>Jira_RawData!B735</f>
        <v>MEM-10335</v>
      </c>
      <c r="C735" t="str">
        <f>Jira_RawData!C735</f>
        <v>Roster maintenance site is not loading - through Membership App .</v>
      </c>
      <c r="D735" t="str">
        <f>Jira_RawData!D735</f>
        <v>Pabitra Samal</v>
      </c>
      <c r="E735" t="str">
        <f>Jira_RawData!E735</f>
        <v>Pabitra Samal</v>
      </c>
      <c r="F735" t="str">
        <f>Jira_RawData!F735</f>
        <v>Closed</v>
      </c>
      <c r="G735" s="4">
        <f>Jira_RawData!K735</f>
        <v>44015.526388888888</v>
      </c>
      <c r="H735" s="4">
        <f>Jira_RawData!G735</f>
        <v>44343.568749999999</v>
      </c>
      <c r="I735" s="10" t="str">
        <f>IF(Jira_RawData!H735=0,"blank",Jira_RawData!H735)</f>
        <v>Showstopper</v>
      </c>
      <c r="J735" t="str">
        <f>Jira_RawData!I735</f>
        <v>High</v>
      </c>
      <c r="K735" t="str">
        <f>Jira_RawData!M735</f>
        <v>QA</v>
      </c>
      <c r="L735" t="str">
        <f>IF(Jira_RawData!N735=0,"blank",Jira_RawData!N735)</f>
        <v>Server Configuration/Permission Issue</v>
      </c>
      <c r="M735" t="str">
        <f>IF(Jira_RawData!R735=0,"blank",Jira_RawData!R735)</f>
        <v>blank</v>
      </c>
      <c r="N735" t="str">
        <f>IF(ISNA(VLOOKUP(B735,Comments!B:E,2,FALSE)),"",VLOOKUP(B735,Comments!B:E,2,FALSE))</f>
        <v/>
      </c>
      <c r="O735" t="str">
        <f>IF(ISNA(VLOOKUP(B735,Comments!B:E,3,FALSE)),"",VLOOKUP(B735,Comments!B:E,3,FALSE))</f>
        <v/>
      </c>
      <c r="P735" t="str">
        <f t="shared" ca="1" si="23"/>
        <v>GT 62 days</v>
      </c>
      <c r="Q735" t="str">
        <f t="shared" si="24"/>
        <v>Membership</v>
      </c>
      <c r="R735" t="str">
        <f>IF(ISNA(VLOOKUP(B735,Comments!B:E,4,FALSE)),"",VLOOKUP(B735,Comments!B:E,4,FALSE))</f>
        <v/>
      </c>
    </row>
    <row r="736" spans="1:18" x14ac:dyDescent="0.25">
      <c r="A736" t="str">
        <f>Jira_RawData!A736</f>
        <v>Bug</v>
      </c>
      <c r="B736" t="str">
        <f>Jira_RawData!B736</f>
        <v>MEM-10334</v>
      </c>
      <c r="C736" t="str">
        <f>Jira_RawData!C736</f>
        <v>Stage - The system displayed error message as 'File upload link has been expired.' while uploading process temporary drop report</v>
      </c>
      <c r="D736" t="str">
        <f>Jira_RawData!D736</f>
        <v>soumya.akkimardi</v>
      </c>
      <c r="E736" t="str">
        <f>Jira_RawData!E736</f>
        <v>soumya.akkimardi</v>
      </c>
      <c r="F736" t="str">
        <f>Jira_RawData!F736</f>
        <v>Closed</v>
      </c>
      <c r="G736" s="4">
        <f>Jira_RawData!K736</f>
        <v>44015.526388888888</v>
      </c>
      <c r="H736" s="4">
        <f>Jira_RawData!G736</f>
        <v>44174.779166666667</v>
      </c>
      <c r="I736" s="10" t="str">
        <f>IF(Jira_RawData!H736=0,"blank",Jira_RawData!H736)</f>
        <v>Minor</v>
      </c>
      <c r="J736" t="str">
        <f>Jira_RawData!I736</f>
        <v>High</v>
      </c>
      <c r="K736" t="str">
        <f>Jira_RawData!M736</f>
        <v>Staging</v>
      </c>
      <c r="L736" t="str">
        <f>IF(Jira_RawData!N736=0,"blank",Jira_RawData!N736)</f>
        <v>Unclear/Incorrect Requirements/Design</v>
      </c>
      <c r="M736" t="str">
        <f>IF(Jira_RawData!R736=0,"blank",Jira_RawData!R736)</f>
        <v>This was Out of Scope.</v>
      </c>
      <c r="N736" t="str">
        <f>IF(ISNA(VLOOKUP(B736,Comments!B:E,2,FALSE)),"",VLOOKUP(B736,Comments!B:E,2,FALSE))</f>
        <v/>
      </c>
      <c r="O736" t="str">
        <f>IF(ISNA(VLOOKUP(B736,Comments!B:E,3,FALSE)),"",VLOOKUP(B736,Comments!B:E,3,FALSE))</f>
        <v/>
      </c>
      <c r="P736" t="str">
        <f t="shared" ca="1" si="23"/>
        <v>GT 62 days</v>
      </c>
      <c r="Q736" t="str">
        <f t="shared" si="24"/>
        <v>Membership</v>
      </c>
      <c r="R736" t="str">
        <f>IF(ISNA(VLOOKUP(B736,Comments!B:E,4,FALSE)),"",VLOOKUP(B736,Comments!B:E,4,FALSE))</f>
        <v/>
      </c>
    </row>
    <row r="737" spans="1:18" x14ac:dyDescent="0.25">
      <c r="A737" t="str">
        <f>Jira_RawData!A737</f>
        <v>Bug</v>
      </c>
      <c r="B737" t="str">
        <f>Jira_RawData!B737</f>
        <v>MEM-10333</v>
      </c>
      <c r="C737" t="str">
        <f>Jira_RawData!C737</f>
        <v>Stage - The system displayed error message as 'File upload link has been expired.' while uploading process fee drop report</v>
      </c>
      <c r="D737" t="str">
        <f>Jira_RawData!D737</f>
        <v>soumya.akkimardi</v>
      </c>
      <c r="E737" t="str">
        <f>Jira_RawData!E737</f>
        <v>soumya.akkimardi</v>
      </c>
      <c r="F737" t="str">
        <f>Jira_RawData!F737</f>
        <v>Closed</v>
      </c>
      <c r="G737" s="4">
        <f>Jira_RawData!K737</f>
        <v>44015.522222222222</v>
      </c>
      <c r="H737" s="4">
        <f>Jira_RawData!G737</f>
        <v>44174.779166666667</v>
      </c>
      <c r="I737" s="10" t="str">
        <f>IF(Jira_RawData!H737=0,"blank",Jira_RawData!H737)</f>
        <v>Minor</v>
      </c>
      <c r="J737" t="str">
        <f>Jira_RawData!I737</f>
        <v>High</v>
      </c>
      <c r="K737" t="str">
        <f>Jira_RawData!M737</f>
        <v>Staging</v>
      </c>
      <c r="L737" t="str">
        <f>IF(Jira_RawData!N737=0,"blank",Jira_RawData!N737)</f>
        <v>Unclear/Incorrect Requirements/Design</v>
      </c>
      <c r="M737" t="str">
        <f>IF(Jira_RawData!R737=0,"blank",Jira_RawData!R737)</f>
        <v>This is an out of scope ticket.</v>
      </c>
      <c r="N737" t="str">
        <f>IF(ISNA(VLOOKUP(B737,Comments!B:E,2,FALSE)),"",VLOOKUP(B737,Comments!B:E,2,FALSE))</f>
        <v/>
      </c>
      <c r="O737" t="str">
        <f>IF(ISNA(VLOOKUP(B737,Comments!B:E,3,FALSE)),"",VLOOKUP(B737,Comments!B:E,3,FALSE))</f>
        <v/>
      </c>
      <c r="P737" t="str">
        <f t="shared" ca="1" si="23"/>
        <v>GT 62 days</v>
      </c>
      <c r="Q737" t="str">
        <f t="shared" si="24"/>
        <v>Membership</v>
      </c>
      <c r="R737" t="str">
        <f>IF(ISNA(VLOOKUP(B737,Comments!B:E,4,FALSE)),"",VLOOKUP(B737,Comments!B:E,4,FALSE))</f>
        <v/>
      </c>
    </row>
    <row r="738" spans="1:18" x14ac:dyDescent="0.25">
      <c r="A738" t="str">
        <f>Jira_RawData!A738</f>
        <v>Bug</v>
      </c>
      <c r="B738" t="str">
        <f>Jira_RawData!B738</f>
        <v>MEM-10323</v>
      </c>
      <c r="C738" t="str">
        <f>Jira_RawData!C738</f>
        <v>Stage - Representative membership reinstated successfully but in 'Staff Internal' application member account states is ‘Historical’ with a historical reason as ‘NULL’</v>
      </c>
      <c r="D738" t="str">
        <f>Jira_RawData!D738</f>
        <v>Praveen Gautam</v>
      </c>
      <c r="E738" t="str">
        <f>Jira_RawData!E738</f>
        <v>soumya.akkimardi</v>
      </c>
      <c r="F738" t="str">
        <f>Jira_RawData!F738</f>
        <v>Blocked</v>
      </c>
      <c r="G738" s="4">
        <f>Jira_RawData!K738</f>
        <v>44015.504166666666</v>
      </c>
      <c r="H738" s="4">
        <f>Jira_RawData!G738</f>
        <v>44336.250694444447</v>
      </c>
      <c r="I738" s="10" t="str">
        <f>IF(Jira_RawData!H738=0,"blank",Jira_RawData!H738)</f>
        <v>Moderate</v>
      </c>
      <c r="J738" t="str">
        <f>Jira_RawData!I738</f>
        <v>High</v>
      </c>
      <c r="K738" t="str">
        <f>Jira_RawData!M738</f>
        <v>Staging</v>
      </c>
      <c r="L738" t="str">
        <f>IF(Jira_RawData!N738=0,"blank",Jira_RawData!N738)</f>
        <v>Unclear/Incorrect Requirements/Design</v>
      </c>
      <c r="M738" t="str">
        <f>IF(Jira_RawData!R738=0,"blank",Jira_RawData!R738)</f>
        <v>This is an out of scope ticket.</v>
      </c>
      <c r="N738">
        <f>IF(ISNA(VLOOKUP(B738,Comments!B:E,2,FALSE)),"",VLOOKUP(B738,Comments!B:E,2,FALSE))</f>
        <v>0</v>
      </c>
      <c r="O738" t="str">
        <f>IF(ISNA(VLOOKUP(B738,Comments!B:E,3,FALSE)),"",VLOOKUP(B738,Comments!B:E,3,FALSE))</f>
        <v>We can retest after deployment of MEM-15359 in stage</v>
      </c>
      <c r="P738" t="str">
        <f t="shared" ca="1" si="23"/>
        <v>GT 62 days</v>
      </c>
      <c r="Q738" t="str">
        <f t="shared" si="24"/>
        <v>Membership</v>
      </c>
      <c r="R738" t="str">
        <f>IF(ISNA(VLOOKUP(B738,Comments!B:E,4,FALSE)),"",VLOOKUP(B738,Comments!B:E,4,FALSE))</f>
        <v>???</v>
      </c>
    </row>
    <row r="739" spans="1:18" x14ac:dyDescent="0.25">
      <c r="A739" t="str">
        <f>Jira_RawData!A739</f>
        <v>Bug</v>
      </c>
      <c r="B739" t="str">
        <f>Jira_RawData!B739</f>
        <v>MEM-10322</v>
      </c>
      <c r="C739" t="str">
        <f>Jira_RawData!C739</f>
        <v xml:space="preserve">Stage - Participating membership reinstated successfully but in 'Staff Internal' application member account states is ‘Historical’ with a historical reason as ‘NULL’ </v>
      </c>
      <c r="D739" t="str">
        <f>Jira_RawData!D739</f>
        <v>Praveen Gautam</v>
      </c>
      <c r="E739" t="str">
        <f>Jira_RawData!E739</f>
        <v>soumya.akkimardi</v>
      </c>
      <c r="F739" t="str">
        <f>Jira_RawData!F739</f>
        <v>Blocked</v>
      </c>
      <c r="G739" s="4">
        <f>Jira_RawData!K739</f>
        <v>44015.497916666667</v>
      </c>
      <c r="H739" s="4">
        <f>Jira_RawData!G739</f>
        <v>44336.250694444447</v>
      </c>
      <c r="I739" s="10" t="str">
        <f>IF(Jira_RawData!H739=0,"blank",Jira_RawData!H739)</f>
        <v>Moderate</v>
      </c>
      <c r="J739" t="str">
        <f>Jira_RawData!I739</f>
        <v>High</v>
      </c>
      <c r="K739" t="str">
        <f>Jira_RawData!M739</f>
        <v>Staging</v>
      </c>
      <c r="L739" t="str">
        <f>IF(Jira_RawData!N739=0,"blank",Jira_RawData!N739)</f>
        <v>Unclear/Incorrect Requirements/Design</v>
      </c>
      <c r="M739" t="str">
        <f>IF(Jira_RawData!R739=0,"blank",Jira_RawData!R739)</f>
        <v>This is an out of scope ticket.</v>
      </c>
      <c r="N739">
        <f>IF(ISNA(VLOOKUP(B739,Comments!B:E,2,FALSE)),"",VLOOKUP(B739,Comments!B:E,2,FALSE))</f>
        <v>0</v>
      </c>
      <c r="O739" t="str">
        <f>IF(ISNA(VLOOKUP(B739,Comments!B:E,3,FALSE)),"",VLOOKUP(B739,Comments!B:E,3,FALSE))</f>
        <v>We can retest after deployment of MEM-15359 in stage</v>
      </c>
      <c r="P739" t="str">
        <f t="shared" ca="1" si="23"/>
        <v>GT 62 days</v>
      </c>
      <c r="Q739" t="str">
        <f t="shared" si="24"/>
        <v>Membership</v>
      </c>
      <c r="R739" t="str">
        <f>IF(ISNA(VLOOKUP(B739,Comments!B:E,4,FALSE)),"",VLOOKUP(B739,Comments!B:E,4,FALSE))</f>
        <v>???</v>
      </c>
    </row>
    <row r="740" spans="1:18" x14ac:dyDescent="0.25">
      <c r="A740" t="str">
        <f>Jira_RawData!A740</f>
        <v>Bug</v>
      </c>
      <c r="B740" t="str">
        <f>Jira_RawData!B740</f>
        <v>MEM-10320</v>
      </c>
      <c r="C740" t="str">
        <f>Jira_RawData!C740</f>
        <v xml:space="preserve">Stage - System redirected to QA URLs while performing 'Member On-boarding' in stage environment </v>
      </c>
      <c r="D740" t="str">
        <f>Jira_RawData!D740</f>
        <v>ilangovan.ponnuraman</v>
      </c>
      <c r="E740" t="str">
        <f>Jira_RawData!E740</f>
        <v>soumya.akkimardi</v>
      </c>
      <c r="F740" t="str">
        <f>Jira_RawData!F740</f>
        <v>Closed</v>
      </c>
      <c r="G740" s="4">
        <f>Jira_RawData!K740</f>
        <v>44015.461805555555</v>
      </c>
      <c r="H740" s="4">
        <f>Jira_RawData!G740</f>
        <v>44015.814583333333</v>
      </c>
      <c r="I740" s="10" t="str">
        <f>IF(Jira_RawData!H740=0,"blank",Jira_RawData!H740)</f>
        <v>blank</v>
      </c>
      <c r="J740" t="str">
        <f>Jira_RawData!I740</f>
        <v>Low</v>
      </c>
      <c r="K740" t="str">
        <f>Jira_RawData!M740</f>
        <v>Staging</v>
      </c>
      <c r="L740" t="str">
        <f>IF(Jira_RawData!N740=0,"blank",Jira_RawData!N740)</f>
        <v>blank</v>
      </c>
      <c r="M740" t="str">
        <f>IF(Jira_RawData!R740=0,"blank",Jira_RawData!R740)</f>
        <v>blank</v>
      </c>
      <c r="N740" t="str">
        <f>IF(ISNA(VLOOKUP(B740,Comments!B:E,2,FALSE)),"",VLOOKUP(B740,Comments!B:E,2,FALSE))</f>
        <v/>
      </c>
      <c r="O740" t="str">
        <f>IF(ISNA(VLOOKUP(B740,Comments!B:E,3,FALSE)),"",VLOOKUP(B740,Comments!B:E,3,FALSE))</f>
        <v/>
      </c>
      <c r="P740" t="str">
        <f t="shared" ca="1" si="23"/>
        <v>GT 62 days</v>
      </c>
      <c r="Q740" t="str">
        <f t="shared" si="24"/>
        <v>Membership</v>
      </c>
      <c r="R740" t="str">
        <f>IF(ISNA(VLOOKUP(B740,Comments!B:E,4,FALSE)),"",VLOOKUP(B740,Comments!B:E,4,FALSE))</f>
        <v/>
      </c>
    </row>
    <row r="741" spans="1:18" x14ac:dyDescent="0.25">
      <c r="A741" t="str">
        <f>Jira_RawData!A741</f>
        <v>Bug</v>
      </c>
      <c r="B741" t="str">
        <f>Jira_RawData!B741</f>
        <v>MEM-10318</v>
      </c>
      <c r="C741" t="str">
        <f>Jira_RawData!C741</f>
        <v>In Ballot submit page Progress bar UI is modified</v>
      </c>
      <c r="D741" t="str">
        <f>Jira_RawData!D741</f>
        <v>Siddhartha Mutyala</v>
      </c>
      <c r="E741" t="str">
        <f>Jira_RawData!E741</f>
        <v>Sai Kumar Kodipetla</v>
      </c>
      <c r="F741" t="str">
        <f>Jira_RawData!F741</f>
        <v>Closed</v>
      </c>
      <c r="G741" s="4">
        <f>Jira_RawData!K741</f>
        <v>44015.427083333336</v>
      </c>
      <c r="H741" s="4">
        <f>Jira_RawData!G741</f>
        <v>44300.477083333331</v>
      </c>
      <c r="I741" s="10" t="str">
        <f>IF(Jira_RawData!H741=0,"blank",Jira_RawData!H741)</f>
        <v>Minor</v>
      </c>
      <c r="J741" t="str">
        <f>Jira_RawData!I741</f>
        <v>Low</v>
      </c>
      <c r="K741" t="str">
        <f>Jira_RawData!M741</f>
        <v>QA</v>
      </c>
      <c r="L741" t="str">
        <f>IF(Jira_RawData!N741=0,"blank",Jira_RawData!N741)</f>
        <v>Unclear/Incorrect Requirements/Design</v>
      </c>
      <c r="M741" t="str">
        <f>IF(Jira_RawData!R741=0,"blank",Jira_RawData!R741)</f>
        <v>blank</v>
      </c>
      <c r="N741" t="str">
        <f>IF(ISNA(VLOOKUP(B741,Comments!B:E,2,FALSE)),"",VLOOKUP(B741,Comments!B:E,2,FALSE))</f>
        <v/>
      </c>
      <c r="O741" t="str">
        <f>IF(ISNA(VLOOKUP(B741,Comments!B:E,3,FALSE)),"",VLOOKUP(B741,Comments!B:E,3,FALSE))</f>
        <v/>
      </c>
      <c r="P741" t="str">
        <f t="shared" ca="1" si="23"/>
        <v>GT 62 days</v>
      </c>
      <c r="Q741" t="str">
        <f t="shared" si="24"/>
        <v>Membership</v>
      </c>
      <c r="R741" t="str">
        <f>IF(ISNA(VLOOKUP(B741,Comments!B:E,4,FALSE)),"",VLOOKUP(B741,Comments!B:E,4,FALSE))</f>
        <v/>
      </c>
    </row>
    <row r="742" spans="1:18" x14ac:dyDescent="0.25">
      <c r="A742" t="str">
        <f>Jira_RawData!A742</f>
        <v>Bug</v>
      </c>
      <c r="B742" t="str">
        <f>Jira_RawData!B742</f>
        <v>MEM-10305</v>
      </c>
      <c r="C742" t="str">
        <f>Jira_RawData!C742</f>
        <v>Accessibility Testing: Close button is not verbalized properly in roster maintenance page in the popup window here button is verbalized as a link</v>
      </c>
      <c r="D742" t="str">
        <f>Jira_RawData!D742</f>
        <v>vinay.datla</v>
      </c>
      <c r="E742" t="str">
        <f>Jira_RawData!E742</f>
        <v>vinay.datla</v>
      </c>
      <c r="F742" t="str">
        <f>Jira_RawData!F742</f>
        <v>Closed</v>
      </c>
      <c r="G742" s="4">
        <f>Jira_RawData!K742</f>
        <v>44014.827777777777</v>
      </c>
      <c r="H742" s="4">
        <f>Jira_RawData!G742</f>
        <v>44174.779166666667</v>
      </c>
      <c r="I742" s="10" t="str">
        <f>IF(Jira_RawData!H742=0,"blank",Jira_RawData!H742)</f>
        <v>Minor</v>
      </c>
      <c r="J742" t="str">
        <f>Jira_RawData!I742</f>
        <v>Low</v>
      </c>
      <c r="K742" t="str">
        <f>Jira_RawData!M742</f>
        <v>QA</v>
      </c>
      <c r="L742" t="str">
        <f>IF(Jira_RawData!N742=0,"blank",Jira_RawData!N742)</f>
        <v>Application Code Issue</v>
      </c>
      <c r="M742" t="str">
        <f>IF(Jira_RawData!R742=0,"blank",Jira_RawData!R742)</f>
        <v>blank</v>
      </c>
      <c r="N742" t="str">
        <f>IF(ISNA(VLOOKUP(B742,Comments!B:E,2,FALSE)),"",VLOOKUP(B742,Comments!B:E,2,FALSE))</f>
        <v/>
      </c>
      <c r="O742" t="str">
        <f>IF(ISNA(VLOOKUP(B742,Comments!B:E,3,FALSE)),"",VLOOKUP(B742,Comments!B:E,3,FALSE))</f>
        <v/>
      </c>
      <c r="P742" t="str">
        <f t="shared" ca="1" si="23"/>
        <v>GT 62 days</v>
      </c>
      <c r="Q742" t="str">
        <f t="shared" si="24"/>
        <v>Membership</v>
      </c>
      <c r="R742" t="str">
        <f>IF(ISNA(VLOOKUP(B742,Comments!B:E,4,FALSE)),"",VLOOKUP(B742,Comments!B:E,4,FALSE))</f>
        <v/>
      </c>
    </row>
    <row r="743" spans="1:18" x14ac:dyDescent="0.25">
      <c r="A743" t="str">
        <f>Jira_RawData!A743</f>
        <v>Bug</v>
      </c>
      <c r="B743" t="str">
        <f>Jira_RawData!B743</f>
        <v>MEM-10304</v>
      </c>
      <c r="C743" t="str">
        <f>Jira_RawData!C743</f>
        <v>Accessibility Testing: User can able to navigate to target page from copyright page even if user without selecting any option while creating new work item</v>
      </c>
      <c r="D743" t="str">
        <f>Jira_RawData!D743</f>
        <v>vinay.datla</v>
      </c>
      <c r="E743" t="str">
        <f>Jira_RawData!E743</f>
        <v>vinay.datla</v>
      </c>
      <c r="F743" t="str">
        <f>Jira_RawData!F743</f>
        <v>Closed</v>
      </c>
      <c r="G743" s="4">
        <f>Jira_RawData!K743</f>
        <v>44014.824999999997</v>
      </c>
      <c r="H743" s="4">
        <f>Jira_RawData!G743</f>
        <v>44174.780555555553</v>
      </c>
      <c r="I743" s="10" t="str">
        <f>IF(Jira_RawData!H743=0,"blank",Jira_RawData!H743)</f>
        <v>Major</v>
      </c>
      <c r="J743" t="str">
        <f>Jira_RawData!I743</f>
        <v>High</v>
      </c>
      <c r="K743" t="str">
        <f>Jira_RawData!M743</f>
        <v>QA</v>
      </c>
      <c r="L743" t="str">
        <f>IF(Jira_RawData!N743=0,"blank",Jira_RawData!N743)</f>
        <v>Application Code Issue</v>
      </c>
      <c r="M743" t="str">
        <f>IF(Jira_RawData!R743=0,"blank",Jira_RawData!R743)</f>
        <v>blank</v>
      </c>
      <c r="N743" t="str">
        <f>IF(ISNA(VLOOKUP(B743,Comments!B:E,2,FALSE)),"",VLOOKUP(B743,Comments!B:E,2,FALSE))</f>
        <v/>
      </c>
      <c r="O743" t="str">
        <f>IF(ISNA(VLOOKUP(B743,Comments!B:E,3,FALSE)),"",VLOOKUP(B743,Comments!B:E,3,FALSE))</f>
        <v/>
      </c>
      <c r="P743" t="str">
        <f t="shared" ca="1" si="23"/>
        <v>GT 62 days</v>
      </c>
      <c r="Q743" t="str">
        <f t="shared" si="24"/>
        <v>Membership</v>
      </c>
      <c r="R743" t="str">
        <f>IF(ISNA(VLOOKUP(B743,Comments!B:E,4,FALSE)),"",VLOOKUP(B743,Comments!B:E,4,FALSE))</f>
        <v/>
      </c>
    </row>
    <row r="744" spans="1:18" x14ac:dyDescent="0.25">
      <c r="A744" t="str">
        <f>Jira_RawData!A744</f>
        <v>Bug</v>
      </c>
      <c r="B744" t="str">
        <f>Jira_RawData!B744</f>
        <v>MEM-10303</v>
      </c>
      <c r="C744" t="str">
        <f>Jira_RawData!C744</f>
        <v>Accessibility Testing: While creating new work item in registration page user can able to navigate to next page even non of the option is selected.</v>
      </c>
      <c r="D744" t="str">
        <f>Jira_RawData!D744</f>
        <v>vinay.datla</v>
      </c>
      <c r="E744" t="str">
        <f>Jira_RawData!E744</f>
        <v>vinay.datla</v>
      </c>
      <c r="F744" t="str">
        <f>Jira_RawData!F744</f>
        <v>Closed</v>
      </c>
      <c r="G744" s="4">
        <f>Jira_RawData!K744</f>
        <v>44014.822222222225</v>
      </c>
      <c r="H744" s="4">
        <f>Jira_RawData!G744</f>
        <v>44174.780555555553</v>
      </c>
      <c r="I744" s="10" t="str">
        <f>IF(Jira_RawData!H744=0,"blank",Jira_RawData!H744)</f>
        <v>Major</v>
      </c>
      <c r="J744" t="str">
        <f>Jira_RawData!I744</f>
        <v>High</v>
      </c>
      <c r="K744" t="str">
        <f>Jira_RawData!M744</f>
        <v>QA</v>
      </c>
      <c r="L744" t="str">
        <f>IF(Jira_RawData!N744=0,"blank",Jira_RawData!N744)</f>
        <v>Application Code Issue</v>
      </c>
      <c r="M744" t="str">
        <f>IF(Jira_RawData!R744=0,"blank",Jira_RawData!R744)</f>
        <v>blank</v>
      </c>
      <c r="N744" t="str">
        <f>IF(ISNA(VLOOKUP(B744,Comments!B:E,2,FALSE)),"",VLOOKUP(B744,Comments!B:E,2,FALSE))</f>
        <v/>
      </c>
      <c r="O744" t="str">
        <f>IF(ISNA(VLOOKUP(B744,Comments!B:E,3,FALSE)),"",VLOOKUP(B744,Comments!B:E,3,FALSE))</f>
        <v/>
      </c>
      <c r="P744" t="str">
        <f t="shared" ca="1" si="23"/>
        <v>GT 62 days</v>
      </c>
      <c r="Q744" t="str">
        <f t="shared" si="24"/>
        <v>Membership</v>
      </c>
      <c r="R744" t="str">
        <f>IF(ISNA(VLOOKUP(B744,Comments!B:E,4,FALSE)),"",VLOOKUP(B744,Comments!B:E,4,FALSE))</f>
        <v/>
      </c>
    </row>
    <row r="745" spans="1:18" x14ac:dyDescent="0.25">
      <c r="A745" t="str">
        <f>Jira_RawData!A745</f>
        <v>Bug</v>
      </c>
      <c r="B745" t="str">
        <f>Jira_RawData!B745</f>
        <v>MEM-10302</v>
      </c>
      <c r="C745" t="str">
        <f>Jira_RawData!C745</f>
        <v>Accessibility Testing: In roster maintenance page Lists are verbalized only as list expanded but it is not verbalizing with selected name in the list</v>
      </c>
      <c r="D745" t="str">
        <f>Jira_RawData!D745</f>
        <v>vinay.datla</v>
      </c>
      <c r="E745" t="str">
        <f>Jira_RawData!E745</f>
        <v>vinay.datla</v>
      </c>
      <c r="F745" t="str">
        <f>Jira_RawData!F745</f>
        <v>Closed</v>
      </c>
      <c r="G745" s="4">
        <f>Jira_RawData!K745</f>
        <v>44014.818749999999</v>
      </c>
      <c r="H745" s="4">
        <f>Jira_RawData!G745</f>
        <v>44174.779166666667</v>
      </c>
      <c r="I745" s="10" t="str">
        <f>IF(Jira_RawData!H745=0,"blank",Jira_RawData!H745)</f>
        <v>Moderate</v>
      </c>
      <c r="J745" t="str">
        <f>Jira_RawData!I745</f>
        <v>Medium</v>
      </c>
      <c r="K745" t="str">
        <f>Jira_RawData!M745</f>
        <v>QA</v>
      </c>
      <c r="L745" t="str">
        <f>IF(Jira_RawData!N745=0,"blank",Jira_RawData!N745)</f>
        <v>Application Code Issue</v>
      </c>
      <c r="M745" t="str">
        <f>IF(Jira_RawData!R745=0,"blank",Jira_RawData!R745)</f>
        <v>html code issue</v>
      </c>
      <c r="N745" t="str">
        <f>IF(ISNA(VLOOKUP(B745,Comments!B:E,2,FALSE)),"",VLOOKUP(B745,Comments!B:E,2,FALSE))</f>
        <v/>
      </c>
      <c r="O745" t="str">
        <f>IF(ISNA(VLOOKUP(B745,Comments!B:E,3,FALSE)),"",VLOOKUP(B745,Comments!B:E,3,FALSE))</f>
        <v/>
      </c>
      <c r="P745" t="str">
        <f t="shared" ca="1" si="23"/>
        <v>GT 62 days</v>
      </c>
      <c r="Q745" t="str">
        <f t="shared" si="24"/>
        <v>Membership</v>
      </c>
      <c r="R745" t="str">
        <f>IF(ISNA(VLOOKUP(B745,Comments!B:E,4,FALSE)),"",VLOOKUP(B745,Comments!B:E,4,FALSE))</f>
        <v/>
      </c>
    </row>
    <row r="746" spans="1:18" x14ac:dyDescent="0.25">
      <c r="A746" t="str">
        <f>Jira_RawData!A746</f>
        <v>Bug</v>
      </c>
      <c r="B746" t="str">
        <f>Jira_RawData!B746</f>
        <v>MEM-10301</v>
      </c>
      <c r="C746" t="str">
        <f>Jira_RawData!C746</f>
        <v>Accessibility Testing: Standards tracking and Negative &amp; Comments under my tools header link in my committees page is not navigated through TAB key</v>
      </c>
      <c r="D746" t="str">
        <f>Jira_RawData!D746</f>
        <v>vinay.datla</v>
      </c>
      <c r="E746" t="str">
        <f>Jira_RawData!E746</f>
        <v>vinay.datla</v>
      </c>
      <c r="F746" t="str">
        <f>Jira_RawData!F746</f>
        <v>Closed</v>
      </c>
      <c r="G746" s="4">
        <f>Jira_RawData!K746</f>
        <v>44014.816666666666</v>
      </c>
      <c r="H746" s="4">
        <f>Jira_RawData!G746</f>
        <v>44174.780555555553</v>
      </c>
      <c r="I746" s="10" t="str">
        <f>IF(Jira_RawData!H746=0,"blank",Jira_RawData!H746)</f>
        <v>Moderate</v>
      </c>
      <c r="J746" t="str">
        <f>Jira_RawData!I746</f>
        <v>Medium</v>
      </c>
      <c r="K746" t="str">
        <f>Jira_RawData!M746</f>
        <v>QA</v>
      </c>
      <c r="L746" t="str">
        <f>IF(Jira_RawData!N746=0,"blank",Jira_RawData!N746)</f>
        <v>Deployment Issue / Incorrect Instructions</v>
      </c>
      <c r="M746" t="str">
        <f>IF(Jira_RawData!R746=0,"blank",Jira_RawData!R746)</f>
        <v>blank</v>
      </c>
      <c r="N746" t="str">
        <f>IF(ISNA(VLOOKUP(B746,Comments!B:E,2,FALSE)),"",VLOOKUP(B746,Comments!B:E,2,FALSE))</f>
        <v/>
      </c>
      <c r="O746" t="str">
        <f>IF(ISNA(VLOOKUP(B746,Comments!B:E,3,FALSE)),"",VLOOKUP(B746,Comments!B:E,3,FALSE))</f>
        <v/>
      </c>
      <c r="P746" t="str">
        <f t="shared" ca="1" si="23"/>
        <v>GT 62 days</v>
      </c>
      <c r="Q746" t="str">
        <f t="shared" si="24"/>
        <v>Membership</v>
      </c>
      <c r="R746" t="str">
        <f>IF(ISNA(VLOOKUP(B746,Comments!B:E,4,FALSE)),"",VLOOKUP(B746,Comments!B:E,4,FALSE))</f>
        <v/>
      </c>
    </row>
    <row r="747" spans="1:18" x14ac:dyDescent="0.25">
      <c r="A747" t="str">
        <f>Jira_RawData!A747</f>
        <v>Bug</v>
      </c>
      <c r="B747" t="str">
        <f>Jira_RawData!B747</f>
        <v>MEM-10299</v>
      </c>
      <c r="C747" t="str">
        <f>Jira_RawData!C747</f>
        <v>Accessibility Testing: Checkboxes are not verbalized properly in roster maintenance page under roster reports tab.</v>
      </c>
      <c r="D747" t="str">
        <f>Jira_RawData!D747</f>
        <v>vinay.datla</v>
      </c>
      <c r="E747" t="str">
        <f>Jira_RawData!E747</f>
        <v>vinay.datla</v>
      </c>
      <c r="F747" t="str">
        <f>Jira_RawData!F747</f>
        <v>Closed</v>
      </c>
      <c r="G747" s="4">
        <f>Jira_RawData!K747</f>
        <v>44014.803472222222</v>
      </c>
      <c r="H747" s="4">
        <f>Jira_RawData!G747</f>
        <v>44174.779166666667</v>
      </c>
      <c r="I747" s="10" t="str">
        <f>IF(Jira_RawData!H747=0,"blank",Jira_RawData!H747)</f>
        <v>Moderate</v>
      </c>
      <c r="J747" t="str">
        <f>Jira_RawData!I747</f>
        <v>Medium</v>
      </c>
      <c r="K747" t="str">
        <f>Jira_RawData!M747</f>
        <v>QA</v>
      </c>
      <c r="L747" t="str">
        <f>IF(Jira_RawData!N747=0,"blank",Jira_RawData!N747)</f>
        <v>Application Code Issue</v>
      </c>
      <c r="M747" t="str">
        <f>IF(Jira_RawData!R747=0,"blank",Jira_RawData!R747)</f>
        <v>Html code issue</v>
      </c>
      <c r="N747" t="str">
        <f>IF(ISNA(VLOOKUP(B747,Comments!B:E,2,FALSE)),"",VLOOKUP(B747,Comments!B:E,2,FALSE))</f>
        <v/>
      </c>
      <c r="O747" t="str">
        <f>IF(ISNA(VLOOKUP(B747,Comments!B:E,3,FALSE)),"",VLOOKUP(B747,Comments!B:E,3,FALSE))</f>
        <v/>
      </c>
      <c r="P747" t="str">
        <f t="shared" ca="1" si="23"/>
        <v>GT 62 days</v>
      </c>
      <c r="Q747" t="str">
        <f t="shared" si="24"/>
        <v>Membership</v>
      </c>
      <c r="R747" t="str">
        <f>IF(ISNA(VLOOKUP(B747,Comments!B:E,4,FALSE)),"",VLOOKUP(B747,Comments!B:E,4,FALSE))</f>
        <v/>
      </c>
    </row>
    <row r="748" spans="1:18" x14ac:dyDescent="0.25">
      <c r="A748" t="str">
        <f>Jira_RawData!A748</f>
        <v>Bug</v>
      </c>
      <c r="B748" t="str">
        <f>Jira_RawData!B748</f>
        <v>MEM-10298</v>
      </c>
      <c r="C748" t="str">
        <f>Jira_RawData!C748</f>
        <v>Accessibility Testing: Back button and continue buttons are not verbalized correctly when user navigates through down arrow keys in work item creation pages</v>
      </c>
      <c r="D748" t="str">
        <f>Jira_RawData!D748</f>
        <v>vinay.datla</v>
      </c>
      <c r="E748" t="str">
        <f>Jira_RawData!E748</f>
        <v>vinay.datla</v>
      </c>
      <c r="F748" t="str">
        <f>Jira_RawData!F748</f>
        <v>Closed</v>
      </c>
      <c r="G748" s="4">
        <f>Jira_RawData!K748</f>
        <v>44014.802083333336</v>
      </c>
      <c r="H748" s="4">
        <f>Jira_RawData!G748</f>
        <v>44174.780555555553</v>
      </c>
      <c r="I748" s="10" t="str">
        <f>IF(Jira_RawData!H748=0,"blank",Jira_RawData!H748)</f>
        <v>Minor</v>
      </c>
      <c r="J748" t="str">
        <f>Jira_RawData!I748</f>
        <v>Low</v>
      </c>
      <c r="K748" t="str">
        <f>Jira_RawData!M748</f>
        <v>QA</v>
      </c>
      <c r="L748" t="str">
        <f>IF(Jira_RawData!N748=0,"blank",Jira_RawData!N748)</f>
        <v>Unclear/Incorrect Requirements/Design</v>
      </c>
      <c r="M748" t="str">
        <f>IF(Jira_RawData!R748=0,"blank",Jira_RawData!R748)</f>
        <v>blank</v>
      </c>
      <c r="N748" t="str">
        <f>IF(ISNA(VLOOKUP(B748,Comments!B:E,2,FALSE)),"",VLOOKUP(B748,Comments!B:E,2,FALSE))</f>
        <v/>
      </c>
      <c r="O748" t="str">
        <f>IF(ISNA(VLOOKUP(B748,Comments!B:E,3,FALSE)),"",VLOOKUP(B748,Comments!B:E,3,FALSE))</f>
        <v/>
      </c>
      <c r="P748" t="str">
        <f t="shared" ca="1" si="23"/>
        <v>GT 62 days</v>
      </c>
      <c r="Q748" t="str">
        <f t="shared" si="24"/>
        <v>Membership</v>
      </c>
      <c r="R748" t="str">
        <f>IF(ISNA(VLOOKUP(B748,Comments!B:E,4,FALSE)),"",VLOOKUP(B748,Comments!B:E,4,FALSE))</f>
        <v/>
      </c>
    </row>
    <row r="749" spans="1:18" x14ac:dyDescent="0.25">
      <c r="A749" t="str">
        <f>Jira_RawData!A749</f>
        <v>Bug</v>
      </c>
      <c r="B749" t="str">
        <f>Jira_RawData!B749</f>
        <v>MEM-10297</v>
      </c>
      <c r="C749" t="str">
        <f>Jira_RawData!C749</f>
        <v>Accessibility Testing: Logo image is verbalized along with the header section which is mentioned related to that current page in first navigation</v>
      </c>
      <c r="D749" t="str">
        <f>Jira_RawData!D749</f>
        <v>vinay.datla</v>
      </c>
      <c r="E749" t="str">
        <f>Jira_RawData!E749</f>
        <v>vinay.datla</v>
      </c>
      <c r="F749" t="str">
        <f>Jira_RawData!F749</f>
        <v>Closed</v>
      </c>
      <c r="G749" s="4">
        <f>Jira_RawData!K749</f>
        <v>44014.796527777777</v>
      </c>
      <c r="H749" s="4">
        <f>Jira_RawData!G749</f>
        <v>44244.739583333336</v>
      </c>
      <c r="I749" s="10" t="str">
        <f>IF(Jira_RawData!H749=0,"blank",Jira_RawData!H749)</f>
        <v>Moderate</v>
      </c>
      <c r="J749" t="str">
        <f>Jira_RawData!I749</f>
        <v>Medium</v>
      </c>
      <c r="K749">
        <f>Jira_RawData!M749</f>
        <v>0</v>
      </c>
      <c r="L749" t="str">
        <f>IF(Jira_RawData!N749=0,"blank",Jira_RawData!N749)</f>
        <v>Browser Issue</v>
      </c>
      <c r="M749" t="str">
        <f>IF(Jira_RawData!R749=0,"blank",Jira_RawData!R749)</f>
        <v>default behaviour of screen reader</v>
      </c>
      <c r="N749" t="str">
        <f>IF(ISNA(VLOOKUP(B749,Comments!B:E,2,FALSE)),"",VLOOKUP(B749,Comments!B:E,2,FALSE))</f>
        <v/>
      </c>
      <c r="O749" t="str">
        <f>IF(ISNA(VLOOKUP(B749,Comments!B:E,3,FALSE)),"",VLOOKUP(B749,Comments!B:E,3,FALSE))</f>
        <v/>
      </c>
      <c r="P749" t="str">
        <f t="shared" ca="1" si="23"/>
        <v>GT 62 days</v>
      </c>
      <c r="Q749" t="str">
        <f t="shared" si="24"/>
        <v>Membership</v>
      </c>
      <c r="R749" t="str">
        <f>IF(ISNA(VLOOKUP(B749,Comments!B:E,4,FALSE)),"",VLOOKUP(B749,Comments!B:E,4,FALSE))</f>
        <v/>
      </c>
    </row>
    <row r="750" spans="1:18" x14ac:dyDescent="0.25">
      <c r="A750" t="str">
        <f>Jira_RawData!A750</f>
        <v>Bug</v>
      </c>
      <c r="B750" t="str">
        <f>Jira_RawData!B750</f>
        <v>MEM-10296</v>
      </c>
      <c r="C750" t="str">
        <f>Jira_RawData!C750</f>
        <v>Accessibility Testing: All newly implemented side navigation links are not verbalized properly.</v>
      </c>
      <c r="D750" t="str">
        <f>Jira_RawData!D750</f>
        <v>vinay.datla</v>
      </c>
      <c r="E750" t="str">
        <f>Jira_RawData!E750</f>
        <v>vinay.datla</v>
      </c>
      <c r="F750" t="str">
        <f>Jira_RawData!F750</f>
        <v>Closed</v>
      </c>
      <c r="G750" s="4">
        <f>Jira_RawData!K750</f>
        <v>44014.793055555558</v>
      </c>
      <c r="H750" s="4">
        <f>Jira_RawData!G750</f>
        <v>44174.780555555553</v>
      </c>
      <c r="I750" s="10" t="str">
        <f>IF(Jira_RawData!H750=0,"blank",Jira_RawData!H750)</f>
        <v>Moderate</v>
      </c>
      <c r="J750" t="str">
        <f>Jira_RawData!I750</f>
        <v>Medium</v>
      </c>
      <c r="K750" t="str">
        <f>Jira_RawData!M750</f>
        <v>QA</v>
      </c>
      <c r="L750" t="str">
        <f>IF(Jira_RawData!N750=0,"blank",Jira_RawData!N750)</f>
        <v>Unclear/Incorrect Requirements/Design</v>
      </c>
      <c r="M750" t="str">
        <f>IF(Jira_RawData!R750=0,"blank",Jira_RawData!R750)</f>
        <v>blank</v>
      </c>
      <c r="N750" t="str">
        <f>IF(ISNA(VLOOKUP(B750,Comments!B:E,2,FALSE)),"",VLOOKUP(B750,Comments!B:E,2,FALSE))</f>
        <v/>
      </c>
      <c r="O750" t="str">
        <f>IF(ISNA(VLOOKUP(B750,Comments!B:E,3,FALSE)),"",VLOOKUP(B750,Comments!B:E,3,FALSE))</f>
        <v/>
      </c>
      <c r="P750" t="str">
        <f t="shared" ca="1" si="23"/>
        <v>GT 62 days</v>
      </c>
      <c r="Q750" t="str">
        <f t="shared" si="24"/>
        <v>Membership</v>
      </c>
      <c r="R750" t="str">
        <f>IF(ISNA(VLOOKUP(B750,Comments!B:E,4,FALSE)),"",VLOOKUP(B750,Comments!B:E,4,FALSE))</f>
        <v/>
      </c>
    </row>
    <row r="751" spans="1:18" x14ac:dyDescent="0.25">
      <c r="A751" t="str">
        <f>Jira_RawData!A751</f>
        <v>Bug</v>
      </c>
      <c r="B751" t="str">
        <f>Jira_RawData!B751</f>
        <v>MEM-10295</v>
      </c>
      <c r="C751" t="str">
        <f>Jira_RawData!C751</f>
        <v>Accessibility Testing: In roster maintenance page logout button is verbalized as visited link.</v>
      </c>
      <c r="D751" t="str">
        <f>Jira_RawData!D751</f>
        <v>vinay.datla</v>
      </c>
      <c r="E751" t="str">
        <f>Jira_RawData!E751</f>
        <v>vinay.datla</v>
      </c>
      <c r="F751" t="str">
        <f>Jira_RawData!F751</f>
        <v>Closed</v>
      </c>
      <c r="G751" s="4">
        <f>Jira_RawData!K751</f>
        <v>44014.789583333331</v>
      </c>
      <c r="H751" s="4">
        <f>Jira_RawData!G751</f>
        <v>44174.779166666667</v>
      </c>
      <c r="I751" s="10" t="str">
        <f>IF(Jira_RawData!H751=0,"blank",Jira_RawData!H751)</f>
        <v>Minor</v>
      </c>
      <c r="J751" t="str">
        <f>Jira_RawData!I751</f>
        <v>Low</v>
      </c>
      <c r="K751" t="str">
        <f>Jira_RawData!M751</f>
        <v>QA</v>
      </c>
      <c r="L751" t="str">
        <f>IF(Jira_RawData!N751=0,"blank",Jira_RawData!N751)</f>
        <v>Unclear/Incorrect Requirements/Design</v>
      </c>
      <c r="M751" t="str">
        <f>IF(Jira_RawData!R751=0,"blank",Jira_RawData!R751)</f>
        <v>Requirement Changed.</v>
      </c>
      <c r="N751" t="str">
        <f>IF(ISNA(VLOOKUP(B751,Comments!B:E,2,FALSE)),"",VLOOKUP(B751,Comments!B:E,2,FALSE))</f>
        <v/>
      </c>
      <c r="O751" t="str">
        <f>IF(ISNA(VLOOKUP(B751,Comments!B:E,3,FALSE)),"",VLOOKUP(B751,Comments!B:E,3,FALSE))</f>
        <v/>
      </c>
      <c r="P751" t="str">
        <f t="shared" ca="1" si="23"/>
        <v>GT 62 days</v>
      </c>
      <c r="Q751" t="str">
        <f t="shared" si="24"/>
        <v>Membership</v>
      </c>
      <c r="R751" t="str">
        <f>IF(ISNA(VLOOKUP(B751,Comments!B:E,4,FALSE)),"",VLOOKUP(B751,Comments!B:E,4,FALSE))</f>
        <v/>
      </c>
    </row>
    <row r="752" spans="1:18" x14ac:dyDescent="0.25">
      <c r="A752" t="str">
        <f>Jira_RawData!A752</f>
        <v>Bug</v>
      </c>
      <c r="B752" t="str">
        <f>Jira_RawData!B752</f>
        <v>MEM-10293</v>
      </c>
      <c r="C752" t="str">
        <f>Jira_RawData!C752</f>
        <v xml:space="preserve">Accessibility Testing: In roster maintenance page all submenus are verbalized as links in header section and user cant able to navigate or focus through submenu links </v>
      </c>
      <c r="D752" t="str">
        <f>Jira_RawData!D752</f>
        <v>vinay.datla</v>
      </c>
      <c r="E752" t="str">
        <f>Jira_RawData!E752</f>
        <v>vinay.datla</v>
      </c>
      <c r="F752" t="str">
        <f>Jira_RawData!F752</f>
        <v>Closed</v>
      </c>
      <c r="G752" s="4">
        <f>Jira_RawData!K752</f>
        <v>44014.786111111112</v>
      </c>
      <c r="H752" s="4">
        <f>Jira_RawData!G752</f>
        <v>44216.911805555559</v>
      </c>
      <c r="I752" s="10" t="str">
        <f>IF(Jira_RawData!H752=0,"blank",Jira_RawData!H752)</f>
        <v>Moderate</v>
      </c>
      <c r="J752" t="str">
        <f>Jira_RawData!I752</f>
        <v>Medium</v>
      </c>
      <c r="K752" t="str">
        <f>Jira_RawData!M752</f>
        <v>QA</v>
      </c>
      <c r="L752" t="str">
        <f>IF(Jira_RawData!N752=0,"blank",Jira_RawData!N752)</f>
        <v>Application Code Issue</v>
      </c>
      <c r="M752" t="str">
        <f>IF(Jira_RawData!R752=0,"blank",Jira_RawData!R752)</f>
        <v>HTML Code modified</v>
      </c>
      <c r="N752" t="str">
        <f>IF(ISNA(VLOOKUP(B752,Comments!B:E,2,FALSE)),"",VLOOKUP(B752,Comments!B:E,2,FALSE))</f>
        <v/>
      </c>
      <c r="O752" t="str">
        <f>IF(ISNA(VLOOKUP(B752,Comments!B:E,3,FALSE)),"",VLOOKUP(B752,Comments!B:E,3,FALSE))</f>
        <v/>
      </c>
      <c r="P752" t="str">
        <f t="shared" ca="1" si="23"/>
        <v>GT 62 days</v>
      </c>
      <c r="Q752" t="str">
        <f t="shared" si="24"/>
        <v>Membership</v>
      </c>
      <c r="R752" t="str">
        <f>IF(ISNA(VLOOKUP(B752,Comments!B:E,4,FALSE)),"",VLOOKUP(B752,Comments!B:E,4,FALSE))</f>
        <v/>
      </c>
    </row>
    <row r="753" spans="1:18" x14ac:dyDescent="0.25">
      <c r="A753" t="str">
        <f>Jira_RawData!A753</f>
        <v>Bug</v>
      </c>
      <c r="B753" t="str">
        <f>Jira_RawData!B753</f>
        <v>MEM-10289</v>
      </c>
      <c r="C753" t="str">
        <f>Jira_RawData!C753</f>
        <v>Accessibility Testing: Focus is moving to the ‘my committees’ and ‘click here’ link but user cant able to access through keyboard that particular link in work item confirmation page</v>
      </c>
      <c r="D753" t="str">
        <f>Jira_RawData!D753</f>
        <v>vinay.datla</v>
      </c>
      <c r="E753" t="str">
        <f>Jira_RawData!E753</f>
        <v>vinay.datla</v>
      </c>
      <c r="F753" t="str">
        <f>Jira_RawData!F753</f>
        <v>Closed</v>
      </c>
      <c r="G753" s="4">
        <f>Jira_RawData!K753</f>
        <v>44014.781944444447</v>
      </c>
      <c r="H753" s="4">
        <f>Jira_RawData!G753</f>
        <v>44232.59097222222</v>
      </c>
      <c r="I753" s="10" t="str">
        <f>IF(Jira_RawData!H753=0,"blank",Jira_RawData!H753)</f>
        <v>Moderate</v>
      </c>
      <c r="J753" t="str">
        <f>Jira_RawData!I753</f>
        <v>Medium</v>
      </c>
      <c r="K753">
        <f>Jira_RawData!M753</f>
        <v>0</v>
      </c>
      <c r="L753" t="str">
        <f>IF(Jira_RawData!N753=0,"blank",Jira_RawData!N753)</f>
        <v>Browser Issue</v>
      </c>
      <c r="M753" t="str">
        <f>IF(Jira_RawData!R753=0,"blank",Jira_RawData!R753)</f>
        <v xml:space="preserve">href missed </v>
      </c>
      <c r="N753" t="str">
        <f>IF(ISNA(VLOOKUP(B753,Comments!B:E,2,FALSE)),"",VLOOKUP(B753,Comments!B:E,2,FALSE))</f>
        <v/>
      </c>
      <c r="O753" t="str">
        <f>IF(ISNA(VLOOKUP(B753,Comments!B:E,3,FALSE)),"",VLOOKUP(B753,Comments!B:E,3,FALSE))</f>
        <v/>
      </c>
      <c r="P753" t="str">
        <f t="shared" ca="1" si="23"/>
        <v>GT 62 days</v>
      </c>
      <c r="Q753" t="str">
        <f t="shared" si="24"/>
        <v>Membership</v>
      </c>
      <c r="R753" t="str">
        <f>IF(ISNA(VLOOKUP(B753,Comments!B:E,4,FALSE)),"",VLOOKUP(B753,Comments!B:E,4,FALSE))</f>
        <v/>
      </c>
    </row>
    <row r="754" spans="1:18" x14ac:dyDescent="0.25">
      <c r="A754" t="str">
        <f>Jira_RawData!A754</f>
        <v>Bug</v>
      </c>
      <c r="B754" t="str">
        <f>Jira_RawData!B754</f>
        <v>MEM-10288</v>
      </c>
      <c r="C754" t="str">
        <f>Jira_RawData!C754</f>
        <v>Accessibility Testing: Color Contrast ratio fails for the text color for work item status in my work item page</v>
      </c>
      <c r="D754" t="str">
        <f>Jira_RawData!D754</f>
        <v>vinay.datla</v>
      </c>
      <c r="E754" t="str">
        <f>Jira_RawData!E754</f>
        <v>vinay.datla</v>
      </c>
      <c r="F754" t="str">
        <f>Jira_RawData!F754</f>
        <v>Closed</v>
      </c>
      <c r="G754" s="4">
        <f>Jira_RawData!K754</f>
        <v>44014.777083333334</v>
      </c>
      <c r="H754" s="4">
        <f>Jira_RawData!G754</f>
        <v>44340.410416666666</v>
      </c>
      <c r="I754" s="10" t="str">
        <f>IF(Jira_RawData!H754=0,"blank",Jira_RawData!H754)</f>
        <v>Minor</v>
      </c>
      <c r="J754" t="str">
        <f>Jira_RawData!I754</f>
        <v>Low</v>
      </c>
      <c r="K754">
        <f>Jira_RawData!M754</f>
        <v>0</v>
      </c>
      <c r="L754" t="str">
        <f>IF(Jira_RawData!N754=0,"blank",Jira_RawData!N754)</f>
        <v>Unclear/Incorrect Requirements/Design</v>
      </c>
      <c r="M754" t="str">
        <f>IF(Jira_RawData!R754=0,"blank",Jira_RawData!R754)</f>
        <v>incorrect design</v>
      </c>
      <c r="N754" t="str">
        <f>IF(ISNA(VLOOKUP(B754,Comments!B:E,2,FALSE)),"",VLOOKUP(B754,Comments!B:E,2,FALSE))</f>
        <v/>
      </c>
      <c r="O754" t="str">
        <f>IF(ISNA(VLOOKUP(B754,Comments!B:E,3,FALSE)),"",VLOOKUP(B754,Comments!B:E,3,FALSE))</f>
        <v/>
      </c>
      <c r="P754" t="str">
        <f t="shared" ca="1" si="23"/>
        <v>GT 62 days</v>
      </c>
      <c r="Q754" t="str">
        <f t="shared" si="24"/>
        <v>Membership</v>
      </c>
      <c r="R754" t="str">
        <f>IF(ISNA(VLOOKUP(B754,Comments!B:E,4,FALSE)),"",VLOOKUP(B754,Comments!B:E,4,FALSE))</f>
        <v/>
      </c>
    </row>
    <row r="755" spans="1:18" x14ac:dyDescent="0.25">
      <c r="A755" t="str">
        <f>Jira_RawData!A755</f>
        <v>Bug</v>
      </c>
      <c r="B755" t="str">
        <f>Jira_RawData!B755</f>
        <v>MEM-10285</v>
      </c>
      <c r="C755" t="str">
        <f>Jira_RawData!C755</f>
        <v>RenewalCycle table is empty in AWS QA</v>
      </c>
      <c r="D755" t="str">
        <f>Jira_RawData!D755</f>
        <v>Pabitra Samal</v>
      </c>
      <c r="E755" t="str">
        <f>Jira_RawData!E755</f>
        <v>ilangovan.ponnuraman</v>
      </c>
      <c r="F755" t="str">
        <f>Jira_RawData!F755</f>
        <v>Closed</v>
      </c>
      <c r="G755" s="4">
        <f>Jira_RawData!K755</f>
        <v>44014.756944444445</v>
      </c>
      <c r="H755" s="4">
        <f>Jira_RawData!G755</f>
        <v>44343.568055555559</v>
      </c>
      <c r="I755" s="10" t="str">
        <f>IF(Jira_RawData!H755=0,"blank",Jira_RawData!H755)</f>
        <v>Moderate</v>
      </c>
      <c r="J755" t="str">
        <f>Jira_RawData!I755</f>
        <v>High</v>
      </c>
      <c r="K755" t="str">
        <f>Jira_RawData!M755</f>
        <v>QA</v>
      </c>
      <c r="L755" t="str">
        <f>IF(Jira_RawData!N755=0,"blank",Jira_RawData!N755)</f>
        <v>Deployment Issue / Incorrect Instructions</v>
      </c>
      <c r="M755" t="str">
        <f>IF(Jira_RawData!R755=0,"blank",Jira_RawData!R755)</f>
        <v>blank</v>
      </c>
      <c r="N755" t="str">
        <f>IF(ISNA(VLOOKUP(B755,Comments!B:E,2,FALSE)),"",VLOOKUP(B755,Comments!B:E,2,FALSE))</f>
        <v/>
      </c>
      <c r="O755" t="str">
        <f>IF(ISNA(VLOOKUP(B755,Comments!B:E,3,FALSE)),"",VLOOKUP(B755,Comments!B:E,3,FALSE))</f>
        <v/>
      </c>
      <c r="P755" t="str">
        <f t="shared" ca="1" si="23"/>
        <v>GT 62 days</v>
      </c>
      <c r="Q755" t="str">
        <f t="shared" si="24"/>
        <v>Membership</v>
      </c>
      <c r="R755" t="str">
        <f>IF(ISNA(VLOOKUP(B755,Comments!B:E,4,FALSE)),"",VLOOKUP(B755,Comments!B:E,4,FALSE))</f>
        <v/>
      </c>
    </row>
    <row r="756" spans="1:18" x14ac:dyDescent="0.25">
      <c r="A756" t="str">
        <f>Jira_RawData!A756</f>
        <v>Bug</v>
      </c>
      <c r="B756" t="str">
        <f>Jira_RawData!B756</f>
        <v>MEM-10281</v>
      </c>
      <c r="C756" t="str">
        <f>Jira_RawData!C756</f>
        <v>Test Data Issue - Unable to create subcommittee in 'Staff Internal' application and system displayed error message as the error occurred while adding new committee</v>
      </c>
      <c r="D756" t="str">
        <f>Jira_RawData!D756</f>
        <v>soumya.akkimardi</v>
      </c>
      <c r="E756" t="str">
        <f>Jira_RawData!E756</f>
        <v>soumya.akkimardi</v>
      </c>
      <c r="F756" t="str">
        <f>Jira_RawData!F756</f>
        <v>Closed</v>
      </c>
      <c r="G756" s="4">
        <f>Jira_RawData!K756</f>
        <v>44014.679861111108</v>
      </c>
      <c r="H756" s="4">
        <f>Jira_RawData!G756</f>
        <v>44175.418749999997</v>
      </c>
      <c r="I756" s="10" t="str">
        <f>IF(Jira_RawData!H756=0,"blank",Jira_RawData!H756)</f>
        <v>Minor</v>
      </c>
      <c r="J756" t="str">
        <f>Jira_RawData!I756</f>
        <v>Medium</v>
      </c>
      <c r="K756" t="str">
        <f>Jira_RawData!M756</f>
        <v>QA</v>
      </c>
      <c r="L756" t="str">
        <f>IF(Jira_RawData!N756=0,"blank",Jira_RawData!N756)</f>
        <v>blank</v>
      </c>
      <c r="M756" t="str">
        <f>IF(Jira_RawData!R756=0,"blank",Jira_RawData!R756)</f>
        <v>blank</v>
      </c>
      <c r="N756" t="str">
        <f>IF(ISNA(VLOOKUP(B756,Comments!B:E,2,FALSE)),"",VLOOKUP(B756,Comments!B:E,2,FALSE))</f>
        <v/>
      </c>
      <c r="O756" t="str">
        <f>IF(ISNA(VLOOKUP(B756,Comments!B:E,3,FALSE)),"",VLOOKUP(B756,Comments!B:E,3,FALSE))</f>
        <v/>
      </c>
      <c r="P756" t="str">
        <f t="shared" ca="1" si="23"/>
        <v>GT 62 days</v>
      </c>
      <c r="Q756" t="str">
        <f t="shared" si="24"/>
        <v>Membership</v>
      </c>
      <c r="R756" t="str">
        <f>IF(ISNA(VLOOKUP(B756,Comments!B:E,4,FALSE)),"",VLOOKUP(B756,Comments!B:E,4,FALSE))</f>
        <v/>
      </c>
    </row>
    <row r="757" spans="1:18" x14ac:dyDescent="0.25">
      <c r="A757" t="str">
        <f>Jira_RawData!A757</f>
        <v>Bug</v>
      </c>
      <c r="B757" t="str">
        <f>Jira_RawData!B757</f>
        <v>MEM-10277</v>
      </c>
      <c r="C757" t="str">
        <f>Jira_RawData!C757</f>
        <v>In Submit page "Sponsoring Sub Committee:" label text is inconsistency for all action types.</v>
      </c>
      <c r="D757" t="str">
        <f>Jira_RawData!D757</f>
        <v>Siddhartha Mutyala</v>
      </c>
      <c r="E757" t="str">
        <f>Jira_RawData!E757</f>
        <v>Sai Kumar Kodipetla</v>
      </c>
      <c r="F757" t="str">
        <f>Jira_RawData!F757</f>
        <v>Closed</v>
      </c>
      <c r="G757" s="4">
        <f>Jira_RawData!K757</f>
        <v>44014.666666666664</v>
      </c>
      <c r="H757" s="4">
        <f>Jira_RawData!G757</f>
        <v>44300.477083333331</v>
      </c>
      <c r="I757" s="10" t="str">
        <f>IF(Jira_RawData!H757=0,"blank",Jira_RawData!H757)</f>
        <v>Minor</v>
      </c>
      <c r="J757" t="str">
        <f>Jira_RawData!I757</f>
        <v>Low</v>
      </c>
      <c r="K757" t="str">
        <f>Jira_RawData!M757</f>
        <v>QA</v>
      </c>
      <c r="L757" t="str">
        <f>IF(Jira_RawData!N757=0,"blank",Jira_RawData!N757)</f>
        <v>Application Code Issue</v>
      </c>
      <c r="M757" t="str">
        <f>IF(Jira_RawData!R757=0,"blank",Jira_RawData!R757)</f>
        <v>blank</v>
      </c>
      <c r="N757" t="str">
        <f>IF(ISNA(VLOOKUP(B757,Comments!B:E,2,FALSE)),"",VLOOKUP(B757,Comments!B:E,2,FALSE))</f>
        <v/>
      </c>
      <c r="O757" t="str">
        <f>IF(ISNA(VLOOKUP(B757,Comments!B:E,3,FALSE)),"",VLOOKUP(B757,Comments!B:E,3,FALSE))</f>
        <v/>
      </c>
      <c r="P757" t="str">
        <f t="shared" ca="1" si="23"/>
        <v>GT 62 days</v>
      </c>
      <c r="Q757" t="str">
        <f t="shared" si="24"/>
        <v>Membership</v>
      </c>
      <c r="R757" t="str">
        <f>IF(ISNA(VLOOKUP(B757,Comments!B:E,4,FALSE)),"",VLOOKUP(B757,Comments!B:E,4,FALSE))</f>
        <v/>
      </c>
    </row>
    <row r="758" spans="1:18" x14ac:dyDescent="0.25">
      <c r="A758" t="str">
        <f>Jira_RawData!A758</f>
        <v>Bug</v>
      </c>
      <c r="B758" t="str">
        <f>Jira_RawData!B758</f>
        <v>MEM-10276</v>
      </c>
      <c r="C758" t="str">
        <f>Jira_RawData!C758</f>
        <v>Confirm Page :   Header :- Submission of Ballot Item - Confirmation label is missing in Confirm Page.</v>
      </c>
      <c r="D758" t="str">
        <f>Jira_RawData!D758</f>
        <v>Siddhartha Mutyala</v>
      </c>
      <c r="E758" t="str">
        <f>Jira_RawData!E758</f>
        <v>Siddhartha Mutyala</v>
      </c>
      <c r="F758" t="str">
        <f>Jira_RawData!F758</f>
        <v>Closed</v>
      </c>
      <c r="G758" s="4">
        <f>Jira_RawData!K758</f>
        <v>44014.65902777778</v>
      </c>
      <c r="H758" s="4">
        <f>Jira_RawData!G758</f>
        <v>44300.477083333331</v>
      </c>
      <c r="I758" s="10" t="str">
        <f>IF(Jira_RawData!H758=0,"blank",Jira_RawData!H758)</f>
        <v>Moderate</v>
      </c>
      <c r="J758" t="str">
        <f>Jira_RawData!I758</f>
        <v>Medium</v>
      </c>
      <c r="K758" t="str">
        <f>Jira_RawData!M758</f>
        <v>QA</v>
      </c>
      <c r="L758" t="str">
        <f>IF(Jira_RawData!N758=0,"blank",Jira_RawData!N758)</f>
        <v>blank</v>
      </c>
      <c r="M758" t="str">
        <f>IF(Jira_RawData!R758=0,"blank",Jira_RawData!R758)</f>
        <v>blank</v>
      </c>
      <c r="N758" t="str">
        <f>IF(ISNA(VLOOKUP(B758,Comments!B:E,2,FALSE)),"",VLOOKUP(B758,Comments!B:E,2,FALSE))</f>
        <v/>
      </c>
      <c r="O758" t="str">
        <f>IF(ISNA(VLOOKUP(B758,Comments!B:E,3,FALSE)),"",VLOOKUP(B758,Comments!B:E,3,FALSE))</f>
        <v/>
      </c>
      <c r="P758" t="str">
        <f t="shared" ca="1" si="23"/>
        <v>GT 62 days</v>
      </c>
      <c r="Q758" t="str">
        <f t="shared" si="24"/>
        <v>Membership</v>
      </c>
      <c r="R758" t="str">
        <f>IF(ISNA(VLOOKUP(B758,Comments!B:E,4,FALSE)),"",VLOOKUP(B758,Comments!B:E,4,FALSE))</f>
        <v/>
      </c>
    </row>
    <row r="759" spans="1:18" x14ac:dyDescent="0.25">
      <c r="A759" t="str">
        <f>Jira_RawData!A759</f>
        <v>Bug</v>
      </c>
      <c r="B759" t="str">
        <f>Jira_RawData!B759</f>
        <v>MEM-10275</v>
      </c>
      <c r="C759" t="str">
        <f>Jira_RawData!C759</f>
        <v>The 'Cancel' confirmation pop up message is not disabled/or it's allowing user clicks on 'Previous' or 'Next' button in the form page and is displayed in other form pages as well</v>
      </c>
      <c r="D759" t="str">
        <f>Jira_RawData!D759</f>
        <v>soumya.akkimardi</v>
      </c>
      <c r="E759" t="str">
        <f>Jira_RawData!E759</f>
        <v>soumya.akkimardi</v>
      </c>
      <c r="F759" t="str">
        <f>Jira_RawData!F759</f>
        <v>Closed</v>
      </c>
      <c r="G759" s="4">
        <f>Jira_RawData!K759</f>
        <v>44014.654861111114</v>
      </c>
      <c r="H759" s="4">
        <f>Jira_RawData!G759</f>
        <v>44175.419444444444</v>
      </c>
      <c r="I759" s="10" t="str">
        <f>IF(Jira_RawData!H759=0,"blank",Jira_RawData!H759)</f>
        <v>Moderate</v>
      </c>
      <c r="J759" t="str">
        <f>Jira_RawData!I759</f>
        <v>Medium</v>
      </c>
      <c r="K759" t="str">
        <f>Jira_RawData!M759</f>
        <v>QA</v>
      </c>
      <c r="L759" t="str">
        <f>IF(Jira_RawData!N759=0,"blank",Jira_RawData!N759)</f>
        <v>blank</v>
      </c>
      <c r="M759" t="str">
        <f>IF(Jira_RawData!R759=0,"blank",Jira_RawData!R759)</f>
        <v>blank</v>
      </c>
      <c r="N759" t="str">
        <f>IF(ISNA(VLOOKUP(B759,Comments!B:E,2,FALSE)),"",VLOOKUP(B759,Comments!B:E,2,FALSE))</f>
        <v/>
      </c>
      <c r="O759" t="str">
        <f>IF(ISNA(VLOOKUP(B759,Comments!B:E,3,FALSE)),"",VLOOKUP(B759,Comments!B:E,3,FALSE))</f>
        <v/>
      </c>
      <c r="P759" t="str">
        <f t="shared" ca="1" si="23"/>
        <v>GT 62 days</v>
      </c>
      <c r="Q759" t="str">
        <f t="shared" si="24"/>
        <v>Membership</v>
      </c>
      <c r="R759" t="str">
        <f>IF(ISNA(VLOOKUP(B759,Comments!B:E,4,FALSE)),"",VLOOKUP(B759,Comments!B:E,4,FALSE))</f>
        <v/>
      </c>
    </row>
    <row r="760" spans="1:18" x14ac:dyDescent="0.25">
      <c r="A760" t="str">
        <f>Jira_RawData!A760</f>
        <v>Bug</v>
      </c>
      <c r="B760" t="str">
        <f>Jira_RawData!B760</f>
        <v>MEM-10185</v>
      </c>
      <c r="C760" t="str">
        <f>Jira_RawData!C760</f>
        <v>Review Your Application: step 2 section - System didn't display primary activity, main committee designation and main committee title above 'Consulting' information</v>
      </c>
      <c r="D760" t="str">
        <f>Jira_RawData!D760</f>
        <v>soumya.akkimardi</v>
      </c>
      <c r="E760" t="str">
        <f>Jira_RawData!E760</f>
        <v>soumya.akkimardi</v>
      </c>
      <c r="F760" t="str">
        <f>Jira_RawData!F760</f>
        <v>Closed</v>
      </c>
      <c r="G760" s="4">
        <f>Jira_RawData!K760</f>
        <v>44013.599305555559</v>
      </c>
      <c r="H760" s="4">
        <f>Jira_RawData!G760</f>
        <v>44175.419444444444</v>
      </c>
      <c r="I760" s="10" t="str">
        <f>IF(Jira_RawData!H760=0,"blank",Jira_RawData!H760)</f>
        <v>Moderate</v>
      </c>
      <c r="J760" t="str">
        <f>Jira_RawData!I760</f>
        <v>Medium</v>
      </c>
      <c r="K760" t="str">
        <f>Jira_RawData!M760</f>
        <v>Development</v>
      </c>
      <c r="L760" t="str">
        <f>IF(Jira_RawData!N760=0,"blank",Jira_RawData!N760)</f>
        <v>blank</v>
      </c>
      <c r="M760" t="str">
        <f>IF(Jira_RawData!R760=0,"blank",Jira_RawData!R760)</f>
        <v>blank</v>
      </c>
      <c r="N760" t="str">
        <f>IF(ISNA(VLOOKUP(B760,Comments!B:E,2,FALSE)),"",VLOOKUP(B760,Comments!B:E,2,FALSE))</f>
        <v/>
      </c>
      <c r="O760" t="str">
        <f>IF(ISNA(VLOOKUP(B760,Comments!B:E,3,FALSE)),"",VLOOKUP(B760,Comments!B:E,3,FALSE))</f>
        <v/>
      </c>
      <c r="P760" t="str">
        <f t="shared" ca="1" si="23"/>
        <v>GT 62 days</v>
      </c>
      <c r="Q760" t="str">
        <f t="shared" si="24"/>
        <v>Membership</v>
      </c>
      <c r="R760" t="str">
        <f>IF(ISNA(VLOOKUP(B760,Comments!B:E,4,FALSE)),"",VLOOKUP(B760,Comments!B:E,4,FALSE))</f>
        <v/>
      </c>
    </row>
    <row r="761" spans="1:18" x14ac:dyDescent="0.25">
      <c r="A761" t="str">
        <f>Jira_RawData!A761</f>
        <v>Bug</v>
      </c>
      <c r="B761" t="str">
        <f>Jira_RawData!B761</f>
        <v>MEM-10183</v>
      </c>
      <c r="C761" t="str">
        <f>Jira_RawData!C761</f>
        <v>Only first character of middle name is displayed in UI</v>
      </c>
      <c r="D761" t="str">
        <f>Jira_RawData!D761</f>
        <v>ilangovan.ponnuraman</v>
      </c>
      <c r="E761" t="str">
        <f>Jira_RawData!E761</f>
        <v>ilangovan.ponnuraman</v>
      </c>
      <c r="F761" t="str">
        <f>Jira_RawData!F761</f>
        <v>Closed</v>
      </c>
      <c r="G761" s="4">
        <f>Jira_RawData!K761</f>
        <v>44013.51458333333</v>
      </c>
      <c r="H761" s="4">
        <f>Jira_RawData!G761</f>
        <v>44343.568055555559</v>
      </c>
      <c r="I761" s="10" t="str">
        <f>IF(Jira_RawData!H761=0,"blank",Jira_RawData!H761)</f>
        <v>Minor</v>
      </c>
      <c r="J761" t="str">
        <f>Jira_RawData!I761</f>
        <v>Medium</v>
      </c>
      <c r="K761" t="str">
        <f>Jira_RawData!M761</f>
        <v>QA</v>
      </c>
      <c r="L761" t="str">
        <f>IF(Jira_RawData!N761=0,"blank",Jira_RawData!N761)</f>
        <v>blank</v>
      </c>
      <c r="M761" t="str">
        <f>IF(Jira_RawData!R761=0,"blank",Jira_RawData!R761)</f>
        <v>blank</v>
      </c>
      <c r="N761" t="str">
        <f>IF(ISNA(VLOOKUP(B761,Comments!B:E,2,FALSE)),"",VLOOKUP(B761,Comments!B:E,2,FALSE))</f>
        <v/>
      </c>
      <c r="O761" t="str">
        <f>IF(ISNA(VLOOKUP(B761,Comments!B:E,3,FALSE)),"",VLOOKUP(B761,Comments!B:E,3,FALSE))</f>
        <v/>
      </c>
      <c r="P761" t="str">
        <f t="shared" ca="1" si="23"/>
        <v>GT 62 days</v>
      </c>
      <c r="Q761" t="str">
        <f t="shared" si="24"/>
        <v>Membership</v>
      </c>
      <c r="R761" t="str">
        <f>IF(ISNA(VLOOKUP(B761,Comments!B:E,4,FALSE)),"",VLOOKUP(B761,Comments!B:E,4,FALSE))</f>
        <v/>
      </c>
    </row>
    <row r="762" spans="1:18" x14ac:dyDescent="0.25">
      <c r="A762" t="str">
        <f>Jira_RawData!A762</f>
        <v>Bug</v>
      </c>
      <c r="B762" t="str">
        <f>Jira_RawData!B762</f>
        <v>MEM-10149</v>
      </c>
      <c r="C762" t="str">
        <f>Jira_RawData!C762</f>
        <v xml:space="preserve">Confirm Page: Open the ('work item number' link &amp; "Related Links") Links via NEW TAB / NEW Window displays Blank page. </v>
      </c>
      <c r="D762" t="str">
        <f>Jira_RawData!D762</f>
        <v>Siddhartha Mutyala</v>
      </c>
      <c r="E762" t="str">
        <f>Jira_RawData!E762</f>
        <v>Siddhartha Mutyala</v>
      </c>
      <c r="F762" t="str">
        <f>Jira_RawData!F762</f>
        <v>Closed</v>
      </c>
      <c r="G762" s="4">
        <f>Jira_RawData!K762</f>
        <v>44012.590277777781</v>
      </c>
      <c r="H762" s="4">
        <f>Jira_RawData!G762</f>
        <v>44300.477083333331</v>
      </c>
      <c r="I762" s="10" t="str">
        <f>IF(Jira_RawData!H762=0,"blank",Jira_RawData!H762)</f>
        <v>Minor</v>
      </c>
      <c r="J762" t="str">
        <f>Jira_RawData!I762</f>
        <v>Low</v>
      </c>
      <c r="K762" t="str">
        <f>Jira_RawData!M762</f>
        <v>QA</v>
      </c>
      <c r="L762" t="str">
        <f>IF(Jira_RawData!N762=0,"blank",Jira_RawData!N762)</f>
        <v>blank</v>
      </c>
      <c r="M762" t="str">
        <f>IF(Jira_RawData!R762=0,"blank",Jira_RawData!R762)</f>
        <v>blank</v>
      </c>
      <c r="N762" t="str">
        <f>IF(ISNA(VLOOKUP(B762,Comments!B:E,2,FALSE)),"",VLOOKUP(B762,Comments!B:E,2,FALSE))</f>
        <v/>
      </c>
      <c r="O762" t="str">
        <f>IF(ISNA(VLOOKUP(B762,Comments!B:E,3,FALSE)),"",VLOOKUP(B762,Comments!B:E,3,FALSE))</f>
        <v/>
      </c>
      <c r="P762" t="str">
        <f t="shared" ca="1" si="23"/>
        <v>GT 62 days</v>
      </c>
      <c r="Q762" t="str">
        <f t="shared" si="24"/>
        <v>Membership</v>
      </c>
      <c r="R762" t="str">
        <f>IF(ISNA(VLOOKUP(B762,Comments!B:E,4,FALSE)),"",VLOOKUP(B762,Comments!B:E,4,FALSE))</f>
        <v/>
      </c>
    </row>
    <row r="763" spans="1:18" x14ac:dyDescent="0.25">
      <c r="A763" t="str">
        <f>Jira_RawData!A763</f>
        <v>Bug</v>
      </c>
      <c r="B763" t="str">
        <f>Jira_RawData!B763</f>
        <v>MEM-10141</v>
      </c>
      <c r="C763" t="str">
        <f>Jira_RawData!C763</f>
        <v>Navigating back to Confirmation page (Step5) from work item details page, 'work item number' link is missing.</v>
      </c>
      <c r="D763" t="str">
        <f>Jira_RawData!D763</f>
        <v>Siddhartha Mutyala</v>
      </c>
      <c r="E763" t="str">
        <f>Jira_RawData!E763</f>
        <v>Siddhartha Mutyala</v>
      </c>
      <c r="F763" t="str">
        <f>Jira_RawData!F763</f>
        <v>Closed</v>
      </c>
      <c r="G763" s="4">
        <f>Jira_RawData!K763</f>
        <v>44012.51458333333</v>
      </c>
      <c r="H763" s="4">
        <f>Jira_RawData!G763</f>
        <v>44300.477083333331</v>
      </c>
      <c r="I763" s="10" t="str">
        <f>IF(Jira_RawData!H763=0,"blank",Jira_RawData!H763)</f>
        <v>Moderate</v>
      </c>
      <c r="J763" t="str">
        <f>Jira_RawData!I763</f>
        <v>Medium</v>
      </c>
      <c r="K763" t="str">
        <f>Jira_RawData!M763</f>
        <v>QA</v>
      </c>
      <c r="L763" t="str">
        <f>IF(Jira_RawData!N763=0,"blank",Jira_RawData!N763)</f>
        <v>blank</v>
      </c>
      <c r="M763" t="str">
        <f>IF(Jira_RawData!R763=0,"blank",Jira_RawData!R763)</f>
        <v>blank</v>
      </c>
      <c r="N763" t="str">
        <f>IF(ISNA(VLOOKUP(B763,Comments!B:E,2,FALSE)),"",VLOOKUP(B763,Comments!B:E,2,FALSE))</f>
        <v/>
      </c>
      <c r="O763" t="str">
        <f>IF(ISNA(VLOOKUP(B763,Comments!B:E,3,FALSE)),"",VLOOKUP(B763,Comments!B:E,3,FALSE))</f>
        <v/>
      </c>
      <c r="P763" t="str">
        <f t="shared" ca="1" si="23"/>
        <v>GT 62 days</v>
      </c>
      <c r="Q763" t="str">
        <f t="shared" si="24"/>
        <v>Membership</v>
      </c>
      <c r="R763" t="str">
        <f>IF(ISNA(VLOOKUP(B763,Comments!B:E,4,FALSE)),"",VLOOKUP(B763,Comments!B:E,4,FALSE))</f>
        <v/>
      </c>
    </row>
    <row r="764" spans="1:18" x14ac:dyDescent="0.25">
      <c r="A764" t="str">
        <f>Jira_RawData!A764</f>
        <v>Bug</v>
      </c>
      <c r="B764" t="str">
        <f>Jira_RawData!B764</f>
        <v>MEM-10138</v>
      </c>
      <c r="C764" t="str">
        <f>Jira_RawData!C764</f>
        <v xml:space="preserve">System is not displaying audit log after work item deletion </v>
      </c>
      <c r="D764" t="str">
        <f>Jira_RawData!D764</f>
        <v>Hasitha Turlapati</v>
      </c>
      <c r="E764" t="str">
        <f>Jira_RawData!E764</f>
        <v>Hasitha Turlapati</v>
      </c>
      <c r="F764" t="str">
        <f>Jira_RawData!F764</f>
        <v>Closed</v>
      </c>
      <c r="G764" s="4">
        <f>Jira_RawData!K764</f>
        <v>44011.952777777777</v>
      </c>
      <c r="H764" s="4">
        <f>Jira_RawData!G764</f>
        <v>44169.595138888886</v>
      </c>
      <c r="I764" s="10" t="str">
        <f>IF(Jira_RawData!H764=0,"blank",Jira_RawData!H764)</f>
        <v>Major</v>
      </c>
      <c r="J764" t="str">
        <f>Jira_RawData!I764</f>
        <v>Medium</v>
      </c>
      <c r="K764" t="str">
        <f>Jira_RawData!M764</f>
        <v>QA</v>
      </c>
      <c r="L764" t="str">
        <f>IF(Jira_RawData!N764=0,"blank",Jira_RawData!N764)</f>
        <v>blank</v>
      </c>
      <c r="M764" t="str">
        <f>IF(Jira_RawData!R764=0,"blank",Jira_RawData!R764)</f>
        <v>blank</v>
      </c>
      <c r="N764" t="str">
        <f>IF(ISNA(VLOOKUP(B764,Comments!B:E,2,FALSE)),"",VLOOKUP(B764,Comments!B:E,2,FALSE))</f>
        <v/>
      </c>
      <c r="O764" t="str">
        <f>IF(ISNA(VLOOKUP(B764,Comments!B:E,3,FALSE)),"",VLOOKUP(B764,Comments!B:E,3,FALSE))</f>
        <v/>
      </c>
      <c r="P764" t="str">
        <f t="shared" ca="1" si="23"/>
        <v>GT 62 days</v>
      </c>
      <c r="Q764" t="str">
        <f t="shared" si="24"/>
        <v>Membership</v>
      </c>
      <c r="R764" t="str">
        <f>IF(ISNA(VLOOKUP(B764,Comments!B:E,4,FALSE)),"",VLOOKUP(B764,Comments!B:E,4,FALSE))</f>
        <v/>
      </c>
    </row>
    <row r="765" spans="1:18" x14ac:dyDescent="0.25">
      <c r="A765" t="str">
        <f>Jira_RawData!A765</f>
        <v>Bug</v>
      </c>
      <c r="B765" t="str">
        <f>Jira_RawData!B765</f>
        <v>MEM-10113</v>
      </c>
      <c r="C765" t="str">
        <f>Jira_RawData!C765</f>
        <v xml:space="preserve">Internal Application:  Copy members feature is not working as intended. </v>
      </c>
      <c r="D765" t="str">
        <f>Jira_RawData!D765</f>
        <v>Prabhakar Mishra</v>
      </c>
      <c r="E765" t="str">
        <f>Jira_RawData!E765</f>
        <v>ramakrishna.dontha</v>
      </c>
      <c r="F765" t="str">
        <f>Jira_RawData!F765</f>
        <v>Closed</v>
      </c>
      <c r="G765" s="4">
        <f>Jira_RawData!K765</f>
        <v>44007.647916666669</v>
      </c>
      <c r="H765" s="4">
        <f>Jira_RawData!G765</f>
        <v>44300.816666666666</v>
      </c>
      <c r="I765" s="10" t="str">
        <f>IF(Jira_RawData!H765=0,"blank",Jira_RawData!H765)</f>
        <v>Minor</v>
      </c>
      <c r="J765" t="str">
        <f>Jira_RawData!I765</f>
        <v>Low</v>
      </c>
      <c r="K765">
        <f>Jira_RawData!M765</f>
        <v>0</v>
      </c>
      <c r="L765" t="str">
        <f>IF(Jira_RawData!N765=0,"blank",Jira_RawData!N765)</f>
        <v>Unclear/Incorrect Requirements/Design</v>
      </c>
      <c r="M765" t="str">
        <f>IF(Jira_RawData!R765=0,"blank",Jira_RawData!R765)</f>
        <v>Unable to replicate</v>
      </c>
      <c r="N765" t="str">
        <f>IF(ISNA(VLOOKUP(B765,Comments!B:E,2,FALSE)),"",VLOOKUP(B765,Comments!B:E,2,FALSE))</f>
        <v>Issue Reproducible</v>
      </c>
      <c r="O765">
        <f>IF(ISNA(VLOOKUP(B765,Comments!B:E,3,FALSE)),"",VLOOKUP(B765,Comments!B:E,3,FALSE))</f>
        <v>0</v>
      </c>
      <c r="P765" t="str">
        <f t="shared" ca="1" si="23"/>
        <v>GT 62 days</v>
      </c>
      <c r="Q765" t="str">
        <f t="shared" si="24"/>
        <v>Membership</v>
      </c>
      <c r="R765" t="str">
        <f>IF(ISNA(VLOOKUP(B765,Comments!B:E,4,FALSE)),"",VLOOKUP(B765,Comments!B:E,4,FALSE))</f>
        <v>???</v>
      </c>
    </row>
    <row r="766" spans="1:18" x14ac:dyDescent="0.25">
      <c r="A766" t="str">
        <f>Jira_RawData!A766</f>
        <v>Bug</v>
      </c>
      <c r="B766" t="str">
        <f>Jira_RawData!B766</f>
        <v>MEM-10112</v>
      </c>
      <c r="C766" t="str">
        <f>Jira_RawData!C766</f>
        <v xml:space="preserve">Roster: Unable to download inactivity reports when the there is no data. Showing up 404 Page </v>
      </c>
      <c r="D766" t="str">
        <f>Jira_RawData!D766</f>
        <v>Prabhakar Mishra</v>
      </c>
      <c r="E766" t="str">
        <f>Jira_RawData!E766</f>
        <v>ramakrishna.dontha</v>
      </c>
      <c r="F766" t="str">
        <f>Jira_RawData!F766</f>
        <v>Closed</v>
      </c>
      <c r="G766" s="4">
        <f>Jira_RawData!K766</f>
        <v>44007.748611111114</v>
      </c>
      <c r="H766" s="4">
        <f>Jira_RawData!G766</f>
        <v>44089.122916666667</v>
      </c>
      <c r="I766" s="10" t="str">
        <f>IF(Jira_RawData!H766=0,"blank",Jira_RawData!H766)</f>
        <v>blank</v>
      </c>
      <c r="J766" t="str">
        <f>Jira_RawData!I766</f>
        <v>Low</v>
      </c>
      <c r="K766" t="str">
        <f>Jira_RawData!M766</f>
        <v>QA</v>
      </c>
      <c r="L766" t="str">
        <f>IF(Jira_RawData!N766=0,"blank",Jira_RawData!N766)</f>
        <v>Unclear/Incorrect Requirements/Design</v>
      </c>
      <c r="M766" t="str">
        <f>IF(Jira_RawData!R766=0,"blank",Jira_RawData!R766)</f>
        <v>This ticket is duplicate of MEM-11368, hence selecting "Unclear/Incorrect Requirements/Design" option in Root Cause Category.</v>
      </c>
      <c r="N766" t="str">
        <f>IF(ISNA(VLOOKUP(B766,Comments!B:E,2,FALSE)),"",VLOOKUP(B766,Comments!B:E,2,FALSE))</f>
        <v/>
      </c>
      <c r="O766" t="str">
        <f>IF(ISNA(VLOOKUP(B766,Comments!B:E,3,FALSE)),"",VLOOKUP(B766,Comments!B:E,3,FALSE))</f>
        <v/>
      </c>
      <c r="P766" t="str">
        <f t="shared" ca="1" si="23"/>
        <v>GT 62 days</v>
      </c>
      <c r="Q766" t="str">
        <f t="shared" si="24"/>
        <v>Membership</v>
      </c>
      <c r="R766" t="str">
        <f>IF(ISNA(VLOOKUP(B766,Comments!B:E,4,FALSE)),"",VLOOKUP(B766,Comments!B:E,4,FALSE))</f>
        <v/>
      </c>
    </row>
    <row r="767" spans="1:18" x14ac:dyDescent="0.25">
      <c r="A767" t="str">
        <f>Jira_RawData!A767</f>
        <v>Bug</v>
      </c>
      <c r="B767" t="str">
        <f>Jira_RawData!B767</f>
        <v>MEM-10071</v>
      </c>
      <c r="C767" t="str">
        <f>Jira_RawData!C767</f>
        <v>Reinstate Participating Membership(range less than 3 years) - In 'Review Your Application' form page main committees looks like listed under 'Subcommittee(s) you are re-joining' header</v>
      </c>
      <c r="D767" t="str">
        <f>Jira_RawData!D767</f>
        <v>soumya.akkimardi</v>
      </c>
      <c r="E767" t="str">
        <f>Jira_RawData!E767</f>
        <v>soumya.akkimardi</v>
      </c>
      <c r="F767" t="str">
        <f>Jira_RawData!F767</f>
        <v>Closed</v>
      </c>
      <c r="G767" s="4">
        <f>Jira_RawData!K767</f>
        <v>44008.688888888886</v>
      </c>
      <c r="H767" s="4">
        <f>Jira_RawData!G767</f>
        <v>44175.419444444444</v>
      </c>
      <c r="I767" s="10" t="str">
        <f>IF(Jira_RawData!H767=0,"blank",Jira_RawData!H767)</f>
        <v>blank</v>
      </c>
      <c r="J767" t="str">
        <f>Jira_RawData!I767</f>
        <v>Medium</v>
      </c>
      <c r="K767" t="str">
        <f>Jira_RawData!M767</f>
        <v>QA</v>
      </c>
      <c r="L767" t="str">
        <f>IF(Jira_RawData!N767=0,"blank",Jira_RawData!N767)</f>
        <v>blank</v>
      </c>
      <c r="M767" t="str">
        <f>IF(Jira_RawData!R767=0,"blank",Jira_RawData!R767)</f>
        <v>blank</v>
      </c>
      <c r="N767" t="str">
        <f>IF(ISNA(VLOOKUP(B767,Comments!B:E,2,FALSE)),"",VLOOKUP(B767,Comments!B:E,2,FALSE))</f>
        <v/>
      </c>
      <c r="O767" t="str">
        <f>IF(ISNA(VLOOKUP(B767,Comments!B:E,3,FALSE)),"",VLOOKUP(B767,Comments!B:E,3,FALSE))</f>
        <v/>
      </c>
      <c r="P767" t="str">
        <f t="shared" ca="1" si="23"/>
        <v>GT 62 days</v>
      </c>
      <c r="Q767" t="str">
        <f t="shared" si="24"/>
        <v>Membership</v>
      </c>
      <c r="R767" t="str">
        <f>IF(ISNA(VLOOKUP(B767,Comments!B:E,4,FALSE)),"",VLOOKUP(B767,Comments!B:E,4,FALSE))</f>
        <v/>
      </c>
    </row>
    <row r="768" spans="1:18" x14ac:dyDescent="0.25">
      <c r="A768" t="str">
        <f>Jira_RawData!A768</f>
        <v>Bug</v>
      </c>
      <c r="B768" t="str">
        <f>Jira_RawData!B768</f>
        <v>MEM-10050</v>
      </c>
      <c r="C768" t="str">
        <f>Jira_RawData!C768</f>
        <v>System failed to generate audit log when committee officer title is updated through committee roster</v>
      </c>
      <c r="D768" t="str">
        <f>Jira_RawData!D768</f>
        <v>Hasitha Turlapati</v>
      </c>
      <c r="E768" t="str">
        <f>Jira_RawData!E768</f>
        <v>Hasitha Turlapati</v>
      </c>
      <c r="F768" t="str">
        <f>Jira_RawData!F768</f>
        <v>Closed</v>
      </c>
      <c r="G768" s="4">
        <f>Jira_RawData!K768</f>
        <v>44007.862500000003</v>
      </c>
      <c r="H768" s="4">
        <f>Jira_RawData!G768</f>
        <v>44169.597916666666</v>
      </c>
      <c r="I768" s="10" t="str">
        <f>IF(Jira_RawData!H768=0,"blank",Jira_RawData!H768)</f>
        <v>Major</v>
      </c>
      <c r="J768" t="str">
        <f>Jira_RawData!I768</f>
        <v>Medium</v>
      </c>
      <c r="K768" t="str">
        <f>Jira_RawData!M768</f>
        <v>QA</v>
      </c>
      <c r="L768" t="str">
        <f>IF(Jira_RawData!N768=0,"blank",Jira_RawData!N768)</f>
        <v>blank</v>
      </c>
      <c r="M768" t="str">
        <f>IF(Jira_RawData!R768=0,"blank",Jira_RawData!R768)</f>
        <v>blank</v>
      </c>
      <c r="N768" t="str">
        <f>IF(ISNA(VLOOKUP(B768,Comments!B:E,2,FALSE)),"",VLOOKUP(B768,Comments!B:E,2,FALSE))</f>
        <v/>
      </c>
      <c r="O768" t="str">
        <f>IF(ISNA(VLOOKUP(B768,Comments!B:E,3,FALSE)),"",VLOOKUP(B768,Comments!B:E,3,FALSE))</f>
        <v/>
      </c>
      <c r="P768" t="str">
        <f t="shared" ca="1" si="23"/>
        <v>GT 62 days</v>
      </c>
      <c r="Q768" t="str">
        <f t="shared" si="24"/>
        <v>Membership</v>
      </c>
      <c r="R768" t="str">
        <f>IF(ISNA(VLOOKUP(B768,Comments!B:E,4,FALSE)),"",VLOOKUP(B768,Comments!B:E,4,FALSE))</f>
        <v/>
      </c>
    </row>
    <row r="769" spans="1:18" x14ac:dyDescent="0.25">
      <c r="A769" t="str">
        <f>Jira_RawData!A769</f>
        <v>Bug</v>
      </c>
      <c r="B769" t="str">
        <f>Jira_RawData!B769</f>
        <v>MEM-9994</v>
      </c>
      <c r="C769" t="str">
        <f>Jira_RawData!C769</f>
        <v>Member unable to Submit the New Work Item- New/ Revision Standard</v>
      </c>
      <c r="D769" t="str">
        <f>Jira_RawData!D769</f>
        <v>vinay.datla</v>
      </c>
      <c r="E769" t="str">
        <f>Jira_RawData!E769</f>
        <v>srinivas Yellamilli</v>
      </c>
      <c r="F769" t="str">
        <f>Jira_RawData!F769</f>
        <v>Closed</v>
      </c>
      <c r="G769" s="4">
        <f>Jira_RawData!K769</f>
        <v>44006.9375</v>
      </c>
      <c r="H769" s="4">
        <f>Jira_RawData!G769</f>
        <v>44175.413194444445</v>
      </c>
      <c r="I769" s="10" t="str">
        <f>IF(Jira_RawData!H769=0,"blank",Jira_RawData!H769)</f>
        <v>Showstopper</v>
      </c>
      <c r="J769" t="str">
        <f>Jira_RawData!I769</f>
        <v>Critical</v>
      </c>
      <c r="K769" t="str">
        <f>Jira_RawData!M769</f>
        <v>QA</v>
      </c>
      <c r="L769" t="str">
        <f>IF(Jira_RawData!N769=0,"blank",Jira_RawData!N769)</f>
        <v>Server Configuration/Permission Issue</v>
      </c>
      <c r="M769" t="str">
        <f>IF(Jira_RawData!R769=0,"blank",Jira_RawData!R769)</f>
        <v>blank</v>
      </c>
      <c r="N769" t="str">
        <f>IF(ISNA(VLOOKUP(B769,Comments!B:E,2,FALSE)),"",VLOOKUP(B769,Comments!B:E,2,FALSE))</f>
        <v/>
      </c>
      <c r="O769" t="str">
        <f>IF(ISNA(VLOOKUP(B769,Comments!B:E,3,FALSE)),"",VLOOKUP(B769,Comments!B:E,3,FALSE))</f>
        <v/>
      </c>
      <c r="P769" t="str">
        <f t="shared" ca="1" si="23"/>
        <v>GT 62 days</v>
      </c>
      <c r="Q769" t="str">
        <f t="shared" si="24"/>
        <v>Membership</v>
      </c>
      <c r="R769" t="str">
        <f>IF(ISNA(VLOOKUP(B769,Comments!B:E,4,FALSE)),"",VLOOKUP(B769,Comments!B:E,4,FALSE))</f>
        <v/>
      </c>
    </row>
    <row r="770" spans="1:18" x14ac:dyDescent="0.25">
      <c r="A770" t="str">
        <f>Jira_RawData!A770</f>
        <v>Bug</v>
      </c>
      <c r="B770" t="str">
        <f>Jira_RawData!B770</f>
        <v>MEM-9802</v>
      </c>
      <c r="C770" t="str">
        <f>Jira_RawData!C770</f>
        <v>Participating Membership Reinstate - Radio buttons are not working correctly in 'Tell Us About Yourself' form when the user selects multiple main committees with different organizational activitys</v>
      </c>
      <c r="D770" t="str">
        <f>Jira_RawData!D770</f>
        <v>soumya.akkimardi</v>
      </c>
      <c r="E770" t="str">
        <f>Jira_RawData!E770</f>
        <v>soumya.akkimardi</v>
      </c>
      <c r="F770" t="str">
        <f>Jira_RawData!F770</f>
        <v>Closed</v>
      </c>
      <c r="G770" s="4">
        <f>Jira_RawData!K770</f>
        <v>44005.606249999997</v>
      </c>
      <c r="H770" s="4">
        <f>Jira_RawData!G770</f>
        <v>44168.798611111109</v>
      </c>
      <c r="I770" s="10" t="str">
        <f>IF(Jira_RawData!H770=0,"blank",Jira_RawData!H770)</f>
        <v>Major</v>
      </c>
      <c r="J770" t="str">
        <f>Jira_RawData!I770</f>
        <v>High</v>
      </c>
      <c r="K770" t="str">
        <f>Jira_RawData!M770</f>
        <v>QA</v>
      </c>
      <c r="L770" t="str">
        <f>IF(Jira_RawData!N770=0,"blank",Jira_RawData!N770)</f>
        <v>blank</v>
      </c>
      <c r="M770" t="str">
        <f>IF(Jira_RawData!R770=0,"blank",Jira_RawData!R770)</f>
        <v>blank</v>
      </c>
      <c r="N770" t="str">
        <f>IF(ISNA(VLOOKUP(B770,Comments!B:E,2,FALSE)),"",VLOOKUP(B770,Comments!B:E,2,FALSE))</f>
        <v/>
      </c>
      <c r="O770" t="str">
        <f>IF(ISNA(VLOOKUP(B770,Comments!B:E,3,FALSE)),"",VLOOKUP(B770,Comments!B:E,3,FALSE))</f>
        <v/>
      </c>
      <c r="P770" t="str">
        <f t="shared" ca="1" si="23"/>
        <v>GT 62 days</v>
      </c>
      <c r="Q770" t="str">
        <f t="shared" si="24"/>
        <v>Membership</v>
      </c>
      <c r="R770" t="str">
        <f>IF(ISNA(VLOOKUP(B770,Comments!B:E,4,FALSE)),"",VLOOKUP(B770,Comments!B:E,4,FALSE))</f>
        <v/>
      </c>
    </row>
    <row r="771" spans="1:18" x14ac:dyDescent="0.25">
      <c r="A771" t="str">
        <f>Jira_RawData!A771</f>
        <v>Bug</v>
      </c>
      <c r="B771" t="str">
        <f>Jira_RawData!B771</f>
        <v>MEM-9779</v>
      </c>
      <c r="C771" t="str">
        <f>Jira_RawData!C771</f>
        <v>ASTM 2.0 - Standard Tracking - In Print preview the complete standard tracking details are not getting displayed</v>
      </c>
      <c r="D771" t="str">
        <f>Jira_RawData!D771</f>
        <v>vinay.datla</v>
      </c>
      <c r="E771" t="str">
        <f>Jira_RawData!E771</f>
        <v>vinay.datla</v>
      </c>
      <c r="F771" t="str">
        <f>Jira_RawData!F771</f>
        <v>Closed</v>
      </c>
      <c r="G771" s="4">
        <f>Jira_RawData!K771</f>
        <v>44004.661805555559</v>
      </c>
      <c r="H771" s="4">
        <f>Jira_RawData!G771</f>
        <v>44169.643055555556</v>
      </c>
      <c r="I771" s="10" t="str">
        <f>IF(Jira_RawData!H771=0,"blank",Jira_RawData!H771)</f>
        <v>Moderate</v>
      </c>
      <c r="J771" t="str">
        <f>Jira_RawData!I771</f>
        <v>Medium</v>
      </c>
      <c r="K771" t="str">
        <f>Jira_RawData!M771</f>
        <v>QA</v>
      </c>
      <c r="L771" t="str">
        <f>IF(Jira_RawData!N771=0,"blank",Jira_RawData!N771)</f>
        <v>blank</v>
      </c>
      <c r="M771" t="str">
        <f>IF(Jira_RawData!R771=0,"blank",Jira_RawData!R771)</f>
        <v>blank</v>
      </c>
      <c r="N771" t="str">
        <f>IF(ISNA(VLOOKUP(B771,Comments!B:E,2,FALSE)),"",VLOOKUP(B771,Comments!B:E,2,FALSE))</f>
        <v/>
      </c>
      <c r="O771" t="str">
        <f>IF(ISNA(VLOOKUP(B771,Comments!B:E,3,FALSE)),"",VLOOKUP(B771,Comments!B:E,3,FALSE))</f>
        <v/>
      </c>
      <c r="P771" t="str">
        <f t="shared" ref="P771:P834" ca="1" si="25">IF(_xlfn.DAYS(TODAY(),G771)&lt;7,"00 days - 07 days",IF(_xlfn.DAYS(TODAY(),G771)&lt;14,"07 days - 13 days",IF(_xlfn.DAYS(TODAY(),G771)&lt;21,"14 days - 20 days",IF(_xlfn.DAYS(TODAY(),G771)&lt;28,"21 days - 27 days",IF(_xlfn.DAYS(TODAY(),G771)&lt;35,"28 days - 34 days",IF(_xlfn.DAYS(TODAY(),G771)&lt;42,"35 days - 41 days",IF(_xlfn.DAYS(TODAY(),G771)&lt;49,"42 days - 48 days",IF(_xlfn.DAYS(TODAY(),G771)&lt;56,"49 days - 55 days",IF(_xlfn.DAYS(TODAY(),G771)&lt;63,"56 days - 62 days","GT 62 days")))))))))</f>
        <v>GT 62 days</v>
      </c>
      <c r="Q771" t="str">
        <f t="shared" ref="Q771:Q834" si="26">IF(LEFT(B771,3)="MIG","Migration",IF(LEFT(B771,3)="MEM","Membership","Core"))</f>
        <v>Membership</v>
      </c>
      <c r="R771" t="str">
        <f>IF(ISNA(VLOOKUP(B771,Comments!B:E,4,FALSE)),"",VLOOKUP(B771,Comments!B:E,4,FALSE))</f>
        <v/>
      </c>
    </row>
    <row r="772" spans="1:18" x14ac:dyDescent="0.25">
      <c r="A772" t="str">
        <f>Jira_RawData!A772</f>
        <v>Bug</v>
      </c>
      <c r="B772" t="str">
        <f>Jira_RawData!B772</f>
        <v>MEM-9762</v>
      </c>
      <c r="C772" t="str">
        <f>Jira_RawData!C772</f>
        <v>Re-Approval : If Ballot item is Reapproval,the selected ballot level is not showing in label for data,Attach and submit pages</v>
      </c>
      <c r="D772" t="str">
        <f>Jira_RawData!D772</f>
        <v>Sai Kumar Kodipetla</v>
      </c>
      <c r="E772" t="str">
        <f>Jira_RawData!E772</f>
        <v>Sai Kumar Kodipetla</v>
      </c>
      <c r="F772" t="str">
        <f>Jira_RawData!F772</f>
        <v>Closed</v>
      </c>
      <c r="G772" s="4">
        <f>Jira_RawData!K772</f>
        <v>44004.629861111112</v>
      </c>
      <c r="H772" s="4">
        <f>Jira_RawData!G772</f>
        <v>44300.477083333331</v>
      </c>
      <c r="I772" s="10" t="str">
        <f>IF(Jira_RawData!H772=0,"blank",Jira_RawData!H772)</f>
        <v>Minor</v>
      </c>
      <c r="J772" t="str">
        <f>Jira_RawData!I772</f>
        <v>Medium</v>
      </c>
      <c r="K772" t="str">
        <f>Jira_RawData!M772</f>
        <v>QA</v>
      </c>
      <c r="L772" t="str">
        <f>IF(Jira_RawData!N772=0,"blank",Jira_RawData!N772)</f>
        <v>Application Code Issue</v>
      </c>
      <c r="M772" t="str">
        <f>IF(Jira_RawData!R772=0,"blank",Jira_RawData!R772)</f>
        <v>blank</v>
      </c>
      <c r="N772" t="str">
        <f>IF(ISNA(VLOOKUP(B772,Comments!B:E,2,FALSE)),"",VLOOKUP(B772,Comments!B:E,2,FALSE))</f>
        <v/>
      </c>
      <c r="O772" t="str">
        <f>IF(ISNA(VLOOKUP(B772,Comments!B:E,3,FALSE)),"",VLOOKUP(B772,Comments!B:E,3,FALSE))</f>
        <v/>
      </c>
      <c r="P772" t="str">
        <f t="shared" ca="1" si="25"/>
        <v>GT 62 days</v>
      </c>
      <c r="Q772" t="str">
        <f t="shared" si="26"/>
        <v>Membership</v>
      </c>
      <c r="R772" t="str">
        <f>IF(ISNA(VLOOKUP(B772,Comments!B:E,4,FALSE)),"",VLOOKUP(B772,Comments!B:E,4,FALSE))</f>
        <v/>
      </c>
    </row>
    <row r="773" spans="1:18" x14ac:dyDescent="0.25">
      <c r="A773" t="str">
        <f>Jira_RawData!A773</f>
        <v>Bug</v>
      </c>
      <c r="B773" t="str">
        <f>Jira_RawData!B773</f>
        <v>MEM-9754</v>
      </c>
      <c r="C773" t="str">
        <f>Jira_RawData!C773</f>
        <v xml:space="preserve">In 'Committee List' panel, system displayed label as 'Select one main committee' instead of 'Click to select one main committee' </v>
      </c>
      <c r="D773" t="str">
        <f>Jira_RawData!D773</f>
        <v>soumya.akkimardi</v>
      </c>
      <c r="E773" t="str">
        <f>Jira_RawData!E773</f>
        <v>soumya.akkimardi</v>
      </c>
      <c r="F773" t="str">
        <f>Jira_RawData!F773</f>
        <v>Closed</v>
      </c>
      <c r="G773" s="4">
        <f>Jira_RawData!K773</f>
        <v>44004.452777777777</v>
      </c>
      <c r="H773" s="4">
        <f>Jira_RawData!G773</f>
        <v>44168.798611111109</v>
      </c>
      <c r="I773" s="10" t="str">
        <f>IF(Jira_RawData!H773=0,"blank",Jira_RawData!H773)</f>
        <v>Minor</v>
      </c>
      <c r="J773" t="str">
        <f>Jira_RawData!I773</f>
        <v>Low</v>
      </c>
      <c r="K773" t="str">
        <f>Jira_RawData!M773</f>
        <v>QA</v>
      </c>
      <c r="L773" t="str">
        <f>IF(Jira_RawData!N773=0,"blank",Jira_RawData!N773)</f>
        <v>blank</v>
      </c>
      <c r="M773" t="str">
        <f>IF(Jira_RawData!R773=0,"blank",Jira_RawData!R773)</f>
        <v>blank</v>
      </c>
      <c r="N773" t="str">
        <f>IF(ISNA(VLOOKUP(B773,Comments!B:E,2,FALSE)),"",VLOOKUP(B773,Comments!B:E,2,FALSE))</f>
        <v/>
      </c>
      <c r="O773" t="str">
        <f>IF(ISNA(VLOOKUP(B773,Comments!B:E,3,FALSE)),"",VLOOKUP(B773,Comments!B:E,3,FALSE))</f>
        <v/>
      </c>
      <c r="P773" t="str">
        <f t="shared" ca="1" si="25"/>
        <v>GT 62 days</v>
      </c>
      <c r="Q773" t="str">
        <f t="shared" si="26"/>
        <v>Membership</v>
      </c>
      <c r="R773" t="str">
        <f>IF(ISNA(VLOOKUP(B773,Comments!B:E,4,FALSE)),"",VLOOKUP(B773,Comments!B:E,4,FALSE))</f>
        <v/>
      </c>
    </row>
    <row r="774" spans="1:18" x14ac:dyDescent="0.25">
      <c r="A774" t="str">
        <f>Jira_RawData!A774</f>
        <v>Bug</v>
      </c>
      <c r="B774" t="str">
        <f>Jira_RawData!B774</f>
        <v>MEM-9738</v>
      </c>
      <c r="C774" t="str">
        <f>Jira_RawData!C774</f>
        <v>Attach: Empty file when zipped (or) No files inside the zip file - doesn't show any error message :"No Data in File"</v>
      </c>
      <c r="D774" t="str">
        <f>Jira_RawData!D774</f>
        <v>Siddhartha Mutyala</v>
      </c>
      <c r="E774" t="str">
        <f>Jira_RawData!E774</f>
        <v>Siddhartha Mutyala</v>
      </c>
      <c r="F774" t="str">
        <f>Jira_RawData!F774</f>
        <v>Closed</v>
      </c>
      <c r="G774" s="4">
        <f>Jira_RawData!K774</f>
        <v>44003.494444444441</v>
      </c>
      <c r="H774" s="4">
        <f>Jira_RawData!G774</f>
        <v>44300.477083333331</v>
      </c>
      <c r="I774" s="10" t="str">
        <f>IF(Jira_RawData!H774=0,"blank",Jira_RawData!H774)</f>
        <v>Major</v>
      </c>
      <c r="J774" t="str">
        <f>Jira_RawData!I774</f>
        <v>High</v>
      </c>
      <c r="K774" t="str">
        <f>Jira_RawData!M774</f>
        <v>QA</v>
      </c>
      <c r="L774" t="str">
        <f>IF(Jira_RawData!N774=0,"blank",Jira_RawData!N774)</f>
        <v>Unclear/Incorrect Requirements/Design</v>
      </c>
      <c r="M774" t="str">
        <f>IF(Jira_RawData!R774=0,"blank",Jira_RawData!R774)</f>
        <v>blank</v>
      </c>
      <c r="N774" t="str">
        <f>IF(ISNA(VLOOKUP(B774,Comments!B:E,2,FALSE)),"",VLOOKUP(B774,Comments!B:E,2,FALSE))</f>
        <v/>
      </c>
      <c r="O774" t="str">
        <f>IF(ISNA(VLOOKUP(B774,Comments!B:E,3,FALSE)),"",VLOOKUP(B774,Comments!B:E,3,FALSE))</f>
        <v/>
      </c>
      <c r="P774" t="str">
        <f t="shared" ca="1" si="25"/>
        <v>GT 62 days</v>
      </c>
      <c r="Q774" t="str">
        <f t="shared" si="26"/>
        <v>Membership</v>
      </c>
      <c r="R774" t="str">
        <f>IF(ISNA(VLOOKUP(B774,Comments!B:E,4,FALSE)),"",VLOOKUP(B774,Comments!B:E,4,FALSE))</f>
        <v/>
      </c>
    </row>
    <row r="775" spans="1:18" x14ac:dyDescent="0.25">
      <c r="A775" t="str">
        <f>Jira_RawData!A775</f>
        <v>Bug</v>
      </c>
      <c r="B775" t="str">
        <f>Jira_RawData!B775</f>
        <v>MEM-9737</v>
      </c>
      <c r="C775" t="str">
        <f>Jira_RawData!C775</f>
        <v>Intermittent issue : "Re-approval" : Sponsoring Sub Committee Designation is not displayed.</v>
      </c>
      <c r="D775" t="str">
        <f>Jira_RawData!D775</f>
        <v>Siddhartha Mutyala</v>
      </c>
      <c r="E775" t="str">
        <f>Jira_RawData!E775</f>
        <v>Siddhartha Mutyala</v>
      </c>
      <c r="F775" t="str">
        <f>Jira_RawData!F775</f>
        <v>Closed</v>
      </c>
      <c r="G775" s="4">
        <f>Jira_RawData!K775</f>
        <v>44003.39166666667</v>
      </c>
      <c r="H775" s="4">
        <f>Jira_RawData!G775</f>
        <v>44300.477083333331</v>
      </c>
      <c r="I775" s="10" t="str">
        <f>IF(Jira_RawData!H775=0,"blank",Jira_RawData!H775)</f>
        <v>Moderate</v>
      </c>
      <c r="J775" t="str">
        <f>Jira_RawData!I775</f>
        <v>Low</v>
      </c>
      <c r="K775" t="str">
        <f>Jira_RawData!M775</f>
        <v>QA</v>
      </c>
      <c r="L775" t="str">
        <f>IF(Jira_RawData!N775=0,"blank",Jira_RawData!N775)</f>
        <v>blank</v>
      </c>
      <c r="M775" t="str">
        <f>IF(Jira_RawData!R775=0,"blank",Jira_RawData!R775)</f>
        <v>blank</v>
      </c>
      <c r="N775" t="str">
        <f>IF(ISNA(VLOOKUP(B775,Comments!B:E,2,FALSE)),"",VLOOKUP(B775,Comments!B:E,2,FALSE))</f>
        <v/>
      </c>
      <c r="O775" t="str">
        <f>IF(ISNA(VLOOKUP(B775,Comments!B:E,3,FALSE)),"",VLOOKUP(B775,Comments!B:E,3,FALSE))</f>
        <v/>
      </c>
      <c r="P775" t="str">
        <f t="shared" ca="1" si="25"/>
        <v>GT 62 days</v>
      </c>
      <c r="Q775" t="str">
        <f t="shared" si="26"/>
        <v>Membership</v>
      </c>
      <c r="R775" t="str">
        <f>IF(ISNA(VLOOKUP(B775,Comments!B:E,4,FALSE)),"",VLOOKUP(B775,Comments!B:E,4,FALSE))</f>
        <v/>
      </c>
    </row>
    <row r="776" spans="1:18" x14ac:dyDescent="0.25">
      <c r="A776" t="str">
        <f>Jira_RawData!A776</f>
        <v>Bug</v>
      </c>
      <c r="B776" t="str">
        <f>Jira_RawData!B776</f>
        <v>MEM-9736</v>
      </c>
      <c r="C776" t="str">
        <f>Jira_RawData!C776</f>
        <v xml:space="preserve">Re Approval : "Ballot Level" details are NOT displayed in the Submit page. </v>
      </c>
      <c r="D776" t="str">
        <f>Jira_RawData!D776</f>
        <v>Siddhartha Mutyala</v>
      </c>
      <c r="E776" t="str">
        <f>Jira_RawData!E776</f>
        <v>Siddhartha Mutyala</v>
      </c>
      <c r="F776" t="str">
        <f>Jira_RawData!F776</f>
        <v>Closed</v>
      </c>
      <c r="G776" s="4">
        <f>Jira_RawData!K776</f>
        <v>44003.363888888889</v>
      </c>
      <c r="H776" s="4">
        <f>Jira_RawData!G776</f>
        <v>44300.477083333331</v>
      </c>
      <c r="I776" s="10" t="str">
        <f>IF(Jira_RawData!H776=0,"blank",Jira_RawData!H776)</f>
        <v>Major</v>
      </c>
      <c r="J776" t="str">
        <f>Jira_RawData!I776</f>
        <v>High</v>
      </c>
      <c r="K776" t="str">
        <f>Jira_RawData!M776</f>
        <v>QA</v>
      </c>
      <c r="L776" t="str">
        <f>IF(Jira_RawData!N776=0,"blank",Jira_RawData!N776)</f>
        <v>Deployment Issue / Incorrect Instructions</v>
      </c>
      <c r="M776" t="str">
        <f>IF(Jira_RawData!R776=0,"blank",Jira_RawData!R776)</f>
        <v>blank</v>
      </c>
      <c r="N776" t="str">
        <f>IF(ISNA(VLOOKUP(B776,Comments!B:E,2,FALSE)),"",VLOOKUP(B776,Comments!B:E,2,FALSE))</f>
        <v/>
      </c>
      <c r="O776" t="str">
        <f>IF(ISNA(VLOOKUP(B776,Comments!B:E,3,FALSE)),"",VLOOKUP(B776,Comments!B:E,3,FALSE))</f>
        <v/>
      </c>
      <c r="P776" t="str">
        <f t="shared" ca="1" si="25"/>
        <v>GT 62 days</v>
      </c>
      <c r="Q776" t="str">
        <f t="shared" si="26"/>
        <v>Membership</v>
      </c>
      <c r="R776" t="str">
        <f>IF(ISNA(VLOOKUP(B776,Comments!B:E,4,FALSE)),"",VLOOKUP(B776,Comments!B:E,4,FALSE))</f>
        <v/>
      </c>
    </row>
    <row r="777" spans="1:18" x14ac:dyDescent="0.25">
      <c r="A777" t="str">
        <f>Jira_RawData!A777</f>
        <v>Bug</v>
      </c>
      <c r="B777" t="str">
        <f>Jira_RawData!B777</f>
        <v>MEM-9735</v>
      </c>
      <c r="C777" t="str">
        <f>Jira_RawData!C777</f>
        <v>Re-approval: undefined undefined  - content is shown in Technical Contact in Submit page.</v>
      </c>
      <c r="D777" t="str">
        <f>Jira_RawData!D777</f>
        <v>Siddhartha Mutyala</v>
      </c>
      <c r="E777" t="str">
        <f>Jira_RawData!E777</f>
        <v>Siddhartha Mutyala</v>
      </c>
      <c r="F777" t="str">
        <f>Jira_RawData!F777</f>
        <v>Closed</v>
      </c>
      <c r="G777" s="4">
        <f>Jira_RawData!K777</f>
        <v>44003.34375</v>
      </c>
      <c r="H777" s="4">
        <f>Jira_RawData!G777</f>
        <v>44300.476388888892</v>
      </c>
      <c r="I777" s="10" t="str">
        <f>IF(Jira_RawData!H777=0,"blank",Jira_RawData!H777)</f>
        <v>Major</v>
      </c>
      <c r="J777" t="str">
        <f>Jira_RawData!I777</f>
        <v>High</v>
      </c>
      <c r="K777" t="str">
        <f>Jira_RawData!M777</f>
        <v>QA</v>
      </c>
      <c r="L777" t="str">
        <f>IF(Jira_RawData!N777=0,"blank",Jira_RawData!N777)</f>
        <v>blank</v>
      </c>
      <c r="M777" t="str">
        <f>IF(Jira_RawData!R777=0,"blank",Jira_RawData!R777)</f>
        <v>blank</v>
      </c>
      <c r="N777" t="str">
        <f>IF(ISNA(VLOOKUP(B777,Comments!B:E,2,FALSE)),"",VLOOKUP(B777,Comments!B:E,2,FALSE))</f>
        <v/>
      </c>
      <c r="O777" t="str">
        <f>IF(ISNA(VLOOKUP(B777,Comments!B:E,3,FALSE)),"",VLOOKUP(B777,Comments!B:E,3,FALSE))</f>
        <v/>
      </c>
      <c r="P777" t="str">
        <f t="shared" ca="1" si="25"/>
        <v>GT 62 days</v>
      </c>
      <c r="Q777" t="str">
        <f t="shared" si="26"/>
        <v>Membership</v>
      </c>
      <c r="R777" t="str">
        <f>IF(ISNA(VLOOKUP(B777,Comments!B:E,4,FALSE)),"",VLOOKUP(B777,Comments!B:E,4,FALSE))</f>
        <v/>
      </c>
    </row>
    <row r="778" spans="1:18" x14ac:dyDescent="0.25">
      <c r="A778" t="str">
        <f>Jira_RawData!A778</f>
        <v>Bug</v>
      </c>
      <c r="B778" t="str">
        <f>Jira_RawData!B778</f>
        <v>MEM-9734</v>
      </c>
      <c r="C778" t="str">
        <f>Jira_RawData!C778</f>
        <v xml:space="preserve">Intermittent issue:  Clicking on Cancel button in Submit page shows Intermittent behaviors - Described in the description. </v>
      </c>
      <c r="D778" t="str">
        <f>Jira_RawData!D778</f>
        <v>Siddhartha Mutyala</v>
      </c>
      <c r="E778" t="str">
        <f>Jira_RawData!E778</f>
        <v>Siddhartha Mutyala</v>
      </c>
      <c r="F778" t="str">
        <f>Jira_RawData!F778</f>
        <v>Closed</v>
      </c>
      <c r="G778" s="4">
        <f>Jira_RawData!K778</f>
        <v>44002.972916666666</v>
      </c>
      <c r="H778" s="4">
        <f>Jira_RawData!G778</f>
        <v>44300.477083333331</v>
      </c>
      <c r="I778" s="10" t="str">
        <f>IF(Jira_RawData!H778=0,"blank",Jira_RawData!H778)</f>
        <v>Moderate</v>
      </c>
      <c r="J778" t="str">
        <f>Jira_RawData!I778</f>
        <v>Low</v>
      </c>
      <c r="K778" t="str">
        <f>Jira_RawData!M778</f>
        <v>QA</v>
      </c>
      <c r="L778" t="str">
        <f>IF(Jira_RawData!N778=0,"blank",Jira_RawData!N778)</f>
        <v>Unclear/Incorrect Requirements/Design</v>
      </c>
      <c r="M778" t="str">
        <f>IF(Jira_RawData!R778=0,"blank",Jira_RawData!R778)</f>
        <v>blank</v>
      </c>
      <c r="N778" t="str">
        <f>IF(ISNA(VLOOKUP(B778,Comments!B:E,2,FALSE)),"",VLOOKUP(B778,Comments!B:E,2,FALSE))</f>
        <v/>
      </c>
      <c r="O778" t="str">
        <f>IF(ISNA(VLOOKUP(B778,Comments!B:E,3,FALSE)),"",VLOOKUP(B778,Comments!B:E,3,FALSE))</f>
        <v/>
      </c>
      <c r="P778" t="str">
        <f t="shared" ca="1" si="25"/>
        <v>GT 62 days</v>
      </c>
      <c r="Q778" t="str">
        <f t="shared" si="26"/>
        <v>Membership</v>
      </c>
      <c r="R778" t="str">
        <f>IF(ISNA(VLOOKUP(B778,Comments!B:E,4,FALSE)),"",VLOOKUP(B778,Comments!B:E,4,FALSE))</f>
        <v/>
      </c>
    </row>
    <row r="779" spans="1:18" x14ac:dyDescent="0.25">
      <c r="A779" t="str">
        <f>Jira_RawData!A779</f>
        <v>Bug</v>
      </c>
      <c r="B779" t="str">
        <f>Jira_RawData!B779</f>
        <v>MEM-9733</v>
      </c>
      <c r="C779" t="str">
        <f>Jira_RawData!C779</f>
        <v>"Reinstatement" : Error message is NOT displayed when we "haven't" selected a technical contact member of Committee B09 will.</v>
      </c>
      <c r="D779" t="str">
        <f>Jira_RawData!D779</f>
        <v>Siddhartha Mutyala</v>
      </c>
      <c r="E779" t="str">
        <f>Jira_RawData!E779</f>
        <v>Siddhartha Mutyala</v>
      </c>
      <c r="F779" t="str">
        <f>Jira_RawData!F779</f>
        <v>Closed</v>
      </c>
      <c r="G779" s="4">
        <f>Jira_RawData!K779</f>
        <v>44002.717361111114</v>
      </c>
      <c r="H779" s="4">
        <f>Jira_RawData!G779</f>
        <v>44300.476388888892</v>
      </c>
      <c r="I779" s="10" t="str">
        <f>IF(Jira_RawData!H779=0,"blank",Jira_RawData!H779)</f>
        <v>Moderate</v>
      </c>
      <c r="J779" t="str">
        <f>Jira_RawData!I779</f>
        <v>High</v>
      </c>
      <c r="K779" t="str">
        <f>Jira_RawData!M779</f>
        <v>QA</v>
      </c>
      <c r="L779" t="str">
        <f>IF(Jira_RawData!N779=0,"blank",Jira_RawData!N779)</f>
        <v>Unclear/Incorrect Requirements/Design</v>
      </c>
      <c r="M779" t="str">
        <f>IF(Jira_RawData!R779=0,"blank",Jira_RawData!R779)</f>
        <v>blank</v>
      </c>
      <c r="N779" t="str">
        <f>IF(ISNA(VLOOKUP(B779,Comments!B:E,2,FALSE)),"",VLOOKUP(B779,Comments!B:E,2,FALSE))</f>
        <v/>
      </c>
      <c r="O779" t="str">
        <f>IF(ISNA(VLOOKUP(B779,Comments!B:E,3,FALSE)),"",VLOOKUP(B779,Comments!B:E,3,FALSE))</f>
        <v/>
      </c>
      <c r="P779" t="str">
        <f t="shared" ca="1" si="25"/>
        <v>GT 62 days</v>
      </c>
      <c r="Q779" t="str">
        <f t="shared" si="26"/>
        <v>Membership</v>
      </c>
      <c r="R779" t="str">
        <f>IF(ISNA(VLOOKUP(B779,Comments!B:E,4,FALSE)),"",VLOOKUP(B779,Comments!B:E,4,FALSE))</f>
        <v/>
      </c>
    </row>
    <row r="780" spans="1:18" x14ac:dyDescent="0.25">
      <c r="A780" t="str">
        <f>Jira_RawData!A780</f>
        <v>Bug</v>
      </c>
      <c r="B780" t="str">
        <f>Jira_RawData!B780</f>
        <v>MEM-9727</v>
      </c>
      <c r="C780" t="str">
        <f>Jira_RawData!C780</f>
        <v>ASTM 2.0 - Standard Tracking- Error Message is displayed as "Error occured while getting standards tracking details."</v>
      </c>
      <c r="D780" t="str">
        <f>Jira_RawData!D780</f>
        <v>vinay.datla</v>
      </c>
      <c r="E780" t="str">
        <f>Jira_RawData!E780</f>
        <v>vinay.datla</v>
      </c>
      <c r="F780" t="str">
        <f>Jira_RawData!F780</f>
        <v>Closed</v>
      </c>
      <c r="G780" s="4">
        <f>Jira_RawData!K780</f>
        <v>44001.685416666667</v>
      </c>
      <c r="H780" s="4">
        <f>Jira_RawData!G780</f>
        <v>44169.73333333333</v>
      </c>
      <c r="I780" s="10" t="str">
        <f>IF(Jira_RawData!H780=0,"blank",Jira_RawData!H780)</f>
        <v>Moderate</v>
      </c>
      <c r="J780" t="str">
        <f>Jira_RawData!I780</f>
        <v>Medium</v>
      </c>
      <c r="K780" t="str">
        <f>Jira_RawData!M780</f>
        <v>QA</v>
      </c>
      <c r="L780" t="str">
        <f>IF(Jira_RawData!N780=0,"blank",Jira_RawData!N780)</f>
        <v>blank</v>
      </c>
      <c r="M780" t="str">
        <f>IF(Jira_RawData!R780=0,"blank",Jira_RawData!R780)</f>
        <v>blank</v>
      </c>
      <c r="N780" t="str">
        <f>IF(ISNA(VLOOKUP(B780,Comments!B:E,2,FALSE)),"",VLOOKUP(B780,Comments!B:E,2,FALSE))</f>
        <v/>
      </c>
      <c r="O780" t="str">
        <f>IF(ISNA(VLOOKUP(B780,Comments!B:E,3,FALSE)),"",VLOOKUP(B780,Comments!B:E,3,FALSE))</f>
        <v/>
      </c>
      <c r="P780" t="str">
        <f t="shared" ca="1" si="25"/>
        <v>GT 62 days</v>
      </c>
      <c r="Q780" t="str">
        <f t="shared" si="26"/>
        <v>Membership</v>
      </c>
      <c r="R780" t="str">
        <f>IF(ISNA(VLOOKUP(B780,Comments!B:E,4,FALSE)),"",VLOOKUP(B780,Comments!B:E,4,FALSE))</f>
        <v/>
      </c>
    </row>
    <row r="781" spans="1:18" x14ac:dyDescent="0.25">
      <c r="A781" t="str">
        <f>Jira_RawData!A781</f>
        <v>Bug</v>
      </c>
      <c r="B781" t="str">
        <f>Jira_RawData!B781</f>
        <v>MEM-9722</v>
      </c>
      <c r="C781" t="str">
        <f>Jira_RawData!C781</f>
        <v>New Standard/ Revision: ATTACH Progress bar is missing when New Standard Action is chosen.</v>
      </c>
      <c r="D781" t="str">
        <f>Jira_RawData!D781</f>
        <v>Siddhartha Mutyala</v>
      </c>
      <c r="E781" t="str">
        <f>Jira_RawData!E781</f>
        <v>Siddhartha Mutyala</v>
      </c>
      <c r="F781" t="str">
        <f>Jira_RawData!F781</f>
        <v>Closed</v>
      </c>
      <c r="G781" s="4">
        <f>Jira_RawData!K781</f>
        <v>44001.550694444442</v>
      </c>
      <c r="H781" s="4">
        <f>Jira_RawData!G781</f>
        <v>44300.477083333331</v>
      </c>
      <c r="I781" s="10" t="str">
        <f>IF(Jira_RawData!H781=0,"blank",Jira_RawData!H781)</f>
        <v>Major</v>
      </c>
      <c r="J781" t="str">
        <f>Jira_RawData!I781</f>
        <v>High</v>
      </c>
      <c r="K781" t="str">
        <f>Jira_RawData!M781</f>
        <v>QA</v>
      </c>
      <c r="L781" t="str">
        <f>IF(Jira_RawData!N781=0,"blank",Jira_RawData!N781)</f>
        <v>blank</v>
      </c>
      <c r="M781" t="str">
        <f>IF(Jira_RawData!R781=0,"blank",Jira_RawData!R781)</f>
        <v>blank</v>
      </c>
      <c r="N781" t="str">
        <f>IF(ISNA(VLOOKUP(B781,Comments!B:E,2,FALSE)),"",VLOOKUP(B781,Comments!B:E,2,FALSE))</f>
        <v/>
      </c>
      <c r="O781" t="str">
        <f>IF(ISNA(VLOOKUP(B781,Comments!B:E,3,FALSE)),"",VLOOKUP(B781,Comments!B:E,3,FALSE))</f>
        <v/>
      </c>
      <c r="P781" t="str">
        <f t="shared" ca="1" si="25"/>
        <v>GT 62 days</v>
      </c>
      <c r="Q781" t="str">
        <f t="shared" si="26"/>
        <v>Membership</v>
      </c>
      <c r="R781" t="str">
        <f>IF(ISNA(VLOOKUP(B781,Comments!B:E,4,FALSE)),"",VLOOKUP(B781,Comments!B:E,4,FALSE))</f>
        <v/>
      </c>
    </row>
    <row r="782" spans="1:18" x14ac:dyDescent="0.25">
      <c r="A782" t="str">
        <f>Jira_RawData!A782</f>
        <v>Bug</v>
      </c>
      <c r="B782" t="str">
        <f>Jira_RawData!B782</f>
        <v>MEM-9720</v>
      </c>
      <c r="C782" t="str">
        <f>Jira_RawData!C782</f>
        <v>Submit Page Label : Submission of Ballot Item &lt;Selected Action&gt; - Should be in highlighted &amp; "Only" should be displayed when Subcommittee Ballot level is chosen.</v>
      </c>
      <c r="D782" t="str">
        <f>Jira_RawData!D782</f>
        <v>Siddhartha Mutyala</v>
      </c>
      <c r="E782" t="str">
        <f>Jira_RawData!E782</f>
        <v>Siddhartha Mutyala</v>
      </c>
      <c r="F782" t="str">
        <f>Jira_RawData!F782</f>
        <v>Closed</v>
      </c>
      <c r="G782" s="4">
        <f>Jira_RawData!K782</f>
        <v>44001.525000000001</v>
      </c>
      <c r="H782" s="4">
        <f>Jira_RawData!G782</f>
        <v>44300.477083333331</v>
      </c>
      <c r="I782" s="10" t="str">
        <f>IF(Jira_RawData!H782=0,"blank",Jira_RawData!H782)</f>
        <v>Moderate</v>
      </c>
      <c r="J782" t="str">
        <f>Jira_RawData!I782</f>
        <v>Medium</v>
      </c>
      <c r="K782" t="str">
        <f>Jira_RawData!M782</f>
        <v>QA</v>
      </c>
      <c r="L782" t="str">
        <f>IF(Jira_RawData!N782=0,"blank",Jira_RawData!N782)</f>
        <v>Unclear/Incorrect Requirements/Design</v>
      </c>
      <c r="M782" t="str">
        <f>IF(Jira_RawData!R782=0,"blank",Jira_RawData!R782)</f>
        <v>blank</v>
      </c>
      <c r="N782" t="str">
        <f>IF(ISNA(VLOOKUP(B782,Comments!B:E,2,FALSE)),"",VLOOKUP(B782,Comments!B:E,2,FALSE))</f>
        <v/>
      </c>
      <c r="O782" t="str">
        <f>IF(ISNA(VLOOKUP(B782,Comments!B:E,3,FALSE)),"",VLOOKUP(B782,Comments!B:E,3,FALSE))</f>
        <v/>
      </c>
      <c r="P782" t="str">
        <f t="shared" ca="1" si="25"/>
        <v>GT 62 days</v>
      </c>
      <c r="Q782" t="str">
        <f t="shared" si="26"/>
        <v>Membership</v>
      </c>
      <c r="R782" t="str">
        <f>IF(ISNA(VLOOKUP(B782,Comments!B:E,4,FALSE)),"",VLOOKUP(B782,Comments!B:E,4,FALSE))</f>
        <v/>
      </c>
    </row>
    <row r="783" spans="1:18" x14ac:dyDescent="0.25">
      <c r="A783" t="str">
        <f>Jira_RawData!A783</f>
        <v>Bug</v>
      </c>
      <c r="B783" t="str">
        <f>Jira_RawData!B783</f>
        <v>MEM-9719</v>
      </c>
      <c r="C783" t="str">
        <f>Jira_RawData!C783</f>
        <v>Application slowness issue - System is taking longer time to login and application is unstable</v>
      </c>
      <c r="D783" t="str">
        <f>Jira_RawData!D783</f>
        <v>soumya.akkimardi</v>
      </c>
      <c r="E783" t="str">
        <f>Jira_RawData!E783</f>
        <v>soumya.akkimardi</v>
      </c>
      <c r="F783" t="str">
        <f>Jira_RawData!F783</f>
        <v>Closed</v>
      </c>
      <c r="G783" s="4">
        <f>Jira_RawData!K783</f>
        <v>44001.480555555558</v>
      </c>
      <c r="H783" s="4">
        <f>Jira_RawData!G783</f>
        <v>44168.798611111109</v>
      </c>
      <c r="I783" s="10" t="str">
        <f>IF(Jira_RawData!H783=0,"blank",Jira_RawData!H783)</f>
        <v>Showstopper</v>
      </c>
      <c r="J783" t="str">
        <f>Jira_RawData!I783</f>
        <v>High</v>
      </c>
      <c r="K783" t="str">
        <f>Jira_RawData!M783</f>
        <v>QA</v>
      </c>
      <c r="L783" t="str">
        <f>IF(Jira_RawData!N783=0,"blank",Jira_RawData!N783)</f>
        <v>blank</v>
      </c>
      <c r="M783" t="str">
        <f>IF(Jira_RawData!R783=0,"blank",Jira_RawData!R783)</f>
        <v>blank</v>
      </c>
      <c r="N783" t="str">
        <f>IF(ISNA(VLOOKUP(B783,Comments!B:E,2,FALSE)),"",VLOOKUP(B783,Comments!B:E,2,FALSE))</f>
        <v/>
      </c>
      <c r="O783" t="str">
        <f>IF(ISNA(VLOOKUP(B783,Comments!B:E,3,FALSE)),"",VLOOKUP(B783,Comments!B:E,3,FALSE))</f>
        <v/>
      </c>
      <c r="P783" t="str">
        <f t="shared" ca="1" si="25"/>
        <v>GT 62 days</v>
      </c>
      <c r="Q783" t="str">
        <f t="shared" si="26"/>
        <v>Membership</v>
      </c>
      <c r="R783" t="str">
        <f>IF(ISNA(VLOOKUP(B783,Comments!B:E,4,FALSE)),"",VLOOKUP(B783,Comments!B:E,4,FALSE))</f>
        <v/>
      </c>
    </row>
    <row r="784" spans="1:18" x14ac:dyDescent="0.25">
      <c r="A784" t="str">
        <f>Jira_RawData!A784</f>
        <v>Bug</v>
      </c>
      <c r="B784" t="str">
        <f>Jira_RawData!B784</f>
        <v>MEM-9718</v>
      </c>
      <c r="C784" t="str">
        <f>Jira_RawData!C784</f>
        <v>JWT token auth not working in MemberApp</v>
      </c>
      <c r="D784" t="str">
        <f>Jira_RawData!D784</f>
        <v>ilangovan.ponnuraman</v>
      </c>
      <c r="E784" t="str">
        <f>Jira_RawData!E784</f>
        <v>ilangovan.ponnuraman</v>
      </c>
      <c r="F784" t="str">
        <f>Jira_RawData!F784</f>
        <v>Closed</v>
      </c>
      <c r="G784" s="4">
        <f>Jira_RawData!K784</f>
        <v>44001.478472222225</v>
      </c>
      <c r="H784" s="4">
        <f>Jira_RawData!G784</f>
        <v>44168.806944444441</v>
      </c>
      <c r="I784" s="10" t="str">
        <f>IF(Jira_RawData!H784=0,"blank",Jira_RawData!H784)</f>
        <v>Showstopper</v>
      </c>
      <c r="J784" t="str">
        <f>Jira_RawData!I784</f>
        <v>High</v>
      </c>
      <c r="K784" t="str">
        <f>Jira_RawData!M784</f>
        <v>QA</v>
      </c>
      <c r="L784" t="str">
        <f>IF(Jira_RawData!N784=0,"blank",Jira_RawData!N784)</f>
        <v>blank</v>
      </c>
      <c r="M784" t="str">
        <f>IF(Jira_RawData!R784=0,"blank",Jira_RawData!R784)</f>
        <v>blank</v>
      </c>
      <c r="N784" t="str">
        <f>IF(ISNA(VLOOKUP(B784,Comments!B:E,2,FALSE)),"",VLOOKUP(B784,Comments!B:E,2,FALSE))</f>
        <v/>
      </c>
      <c r="O784" t="str">
        <f>IF(ISNA(VLOOKUP(B784,Comments!B:E,3,FALSE)),"",VLOOKUP(B784,Comments!B:E,3,FALSE))</f>
        <v/>
      </c>
      <c r="P784" t="str">
        <f t="shared" ca="1" si="25"/>
        <v>GT 62 days</v>
      </c>
      <c r="Q784" t="str">
        <f t="shared" si="26"/>
        <v>Membership</v>
      </c>
      <c r="R784" t="str">
        <f>IF(ISNA(VLOOKUP(B784,Comments!B:E,4,FALSE)),"",VLOOKUP(B784,Comments!B:E,4,FALSE))</f>
        <v/>
      </c>
    </row>
    <row r="785" spans="1:18" x14ac:dyDescent="0.25">
      <c r="A785" t="str">
        <f>Jira_RawData!A785</f>
        <v>Bug</v>
      </c>
      <c r="B785" t="str">
        <f>Jira_RawData!B785</f>
        <v>MEM-9717</v>
      </c>
      <c r="C785" t="str">
        <f>Jira_RawData!C785</f>
        <v>Generate token API slowness - MemberApp &amp; RosterMaintenance</v>
      </c>
      <c r="D785" t="str">
        <f>Jira_RawData!D785</f>
        <v>ilangovan.ponnuraman</v>
      </c>
      <c r="E785" t="str">
        <f>Jira_RawData!E785</f>
        <v>ilangovan.ponnuraman</v>
      </c>
      <c r="F785" t="str">
        <f>Jira_RawData!F785</f>
        <v>Closed</v>
      </c>
      <c r="G785" s="4">
        <f>Jira_RawData!K785</f>
        <v>44001.474999999999</v>
      </c>
      <c r="H785" s="4">
        <f>Jira_RawData!G785</f>
        <v>44343.567361111112</v>
      </c>
      <c r="I785" s="10" t="str">
        <f>IF(Jira_RawData!H785=0,"blank",Jira_RawData!H785)</f>
        <v>Moderate</v>
      </c>
      <c r="J785" t="str">
        <f>Jira_RawData!I785</f>
        <v>Medium</v>
      </c>
      <c r="K785" t="str">
        <f>Jira_RawData!M785</f>
        <v>QA</v>
      </c>
      <c r="L785" t="str">
        <f>IF(Jira_RawData!N785=0,"blank",Jira_RawData!N785)</f>
        <v>blank</v>
      </c>
      <c r="M785" t="str">
        <f>IF(Jira_RawData!R785=0,"blank",Jira_RawData!R785)</f>
        <v>blank</v>
      </c>
      <c r="N785" t="str">
        <f>IF(ISNA(VLOOKUP(B785,Comments!B:E,2,FALSE)),"",VLOOKUP(B785,Comments!B:E,2,FALSE))</f>
        <v/>
      </c>
      <c r="O785" t="str">
        <f>IF(ISNA(VLOOKUP(B785,Comments!B:E,3,FALSE)),"",VLOOKUP(B785,Comments!B:E,3,FALSE))</f>
        <v/>
      </c>
      <c r="P785" t="str">
        <f t="shared" ca="1" si="25"/>
        <v>GT 62 days</v>
      </c>
      <c r="Q785" t="str">
        <f t="shared" si="26"/>
        <v>Membership</v>
      </c>
      <c r="R785" t="str">
        <f>IF(ISNA(VLOOKUP(B785,Comments!B:E,4,FALSE)),"",VLOOKUP(B785,Comments!B:E,4,FALSE))</f>
        <v/>
      </c>
    </row>
    <row r="786" spans="1:18" x14ac:dyDescent="0.25">
      <c r="A786" t="str">
        <f>Jira_RawData!A786</f>
        <v>Bug</v>
      </c>
      <c r="B786" t="str">
        <f>Jira_RawData!B786</f>
        <v>MEM-9710</v>
      </c>
      <c r="C786" t="str">
        <f>Jira_RawData!C786</f>
        <v>WithDrawal: content on Submit Page is improper.</v>
      </c>
      <c r="D786" t="str">
        <f>Jira_RawData!D786</f>
        <v>Siddhartha Mutyala</v>
      </c>
      <c r="E786" t="str">
        <f>Jira_RawData!E786</f>
        <v>Siddhartha Mutyala</v>
      </c>
      <c r="F786" t="str">
        <f>Jira_RawData!F786</f>
        <v>Closed</v>
      </c>
      <c r="G786" s="4">
        <f>Jira_RawData!K786</f>
        <v>44000.70416666667</v>
      </c>
      <c r="H786" s="4">
        <f>Jira_RawData!G786</f>
        <v>44300.477083333331</v>
      </c>
      <c r="I786" s="10" t="str">
        <f>IF(Jira_RawData!H786=0,"blank",Jira_RawData!H786)</f>
        <v>Moderate</v>
      </c>
      <c r="J786" t="str">
        <f>Jira_RawData!I786</f>
        <v>Medium</v>
      </c>
      <c r="K786" t="str">
        <f>Jira_RawData!M786</f>
        <v>QA</v>
      </c>
      <c r="L786" t="str">
        <f>IF(Jira_RawData!N786=0,"blank",Jira_RawData!N786)</f>
        <v>Unclear/Incorrect Requirements/Design</v>
      </c>
      <c r="M786" t="str">
        <f>IF(Jira_RawData!R786=0,"blank",Jira_RawData!R786)</f>
        <v>blank</v>
      </c>
      <c r="N786" t="str">
        <f>IF(ISNA(VLOOKUP(B786,Comments!B:E,2,FALSE)),"",VLOOKUP(B786,Comments!B:E,2,FALSE))</f>
        <v/>
      </c>
      <c r="O786" t="str">
        <f>IF(ISNA(VLOOKUP(B786,Comments!B:E,3,FALSE)),"",VLOOKUP(B786,Comments!B:E,3,FALSE))</f>
        <v/>
      </c>
      <c r="P786" t="str">
        <f t="shared" ca="1" si="25"/>
        <v>GT 62 days</v>
      </c>
      <c r="Q786" t="str">
        <f t="shared" si="26"/>
        <v>Membership</v>
      </c>
      <c r="R786" t="str">
        <f>IF(ISNA(VLOOKUP(B786,Comments!B:E,4,FALSE)),"",VLOOKUP(B786,Comments!B:E,4,FALSE))</f>
        <v/>
      </c>
    </row>
    <row r="787" spans="1:18" x14ac:dyDescent="0.25">
      <c r="A787" t="str">
        <f>Jira_RawData!A787</f>
        <v>Bug</v>
      </c>
      <c r="B787" t="str">
        <f>Jira_RawData!B787</f>
        <v>MEM-9703</v>
      </c>
      <c r="C787" t="str">
        <f>Jira_RawData!C787</f>
        <v>label: Submission of Ballot Item  &lt;Selected Action&gt; - &lt;Selected Ballot Level option&gt; for "Withdraw" Action is missing.</v>
      </c>
      <c r="D787" t="str">
        <f>Jira_RawData!D787</f>
        <v>Siddhartha Mutyala</v>
      </c>
      <c r="E787" t="str">
        <f>Jira_RawData!E787</f>
        <v>Siddhartha Mutyala</v>
      </c>
      <c r="F787" t="str">
        <f>Jira_RawData!F787</f>
        <v>Closed</v>
      </c>
      <c r="G787" s="4">
        <f>Jira_RawData!K787</f>
        <v>44000.625</v>
      </c>
      <c r="H787" s="4">
        <f>Jira_RawData!G787</f>
        <v>44300.477083333331</v>
      </c>
      <c r="I787" s="10" t="str">
        <f>IF(Jira_RawData!H787=0,"blank",Jira_RawData!H787)</f>
        <v>Moderate</v>
      </c>
      <c r="J787" t="str">
        <f>Jira_RawData!I787</f>
        <v>High</v>
      </c>
      <c r="K787" t="str">
        <f>Jira_RawData!M787</f>
        <v>QA</v>
      </c>
      <c r="L787" t="str">
        <f>IF(Jira_RawData!N787=0,"blank",Jira_RawData!N787)</f>
        <v>blank</v>
      </c>
      <c r="M787" t="str">
        <f>IF(Jira_RawData!R787=0,"blank",Jira_RawData!R787)</f>
        <v>blank</v>
      </c>
      <c r="N787" t="str">
        <f>IF(ISNA(VLOOKUP(B787,Comments!B:E,2,FALSE)),"",VLOOKUP(B787,Comments!B:E,2,FALSE))</f>
        <v/>
      </c>
      <c r="O787" t="str">
        <f>IF(ISNA(VLOOKUP(B787,Comments!B:E,3,FALSE)),"",VLOOKUP(B787,Comments!B:E,3,FALSE))</f>
        <v/>
      </c>
      <c r="P787" t="str">
        <f t="shared" ca="1" si="25"/>
        <v>GT 62 days</v>
      </c>
      <c r="Q787" t="str">
        <f t="shared" si="26"/>
        <v>Membership</v>
      </c>
      <c r="R787" t="str">
        <f>IF(ISNA(VLOOKUP(B787,Comments!B:E,4,FALSE)),"",VLOOKUP(B787,Comments!B:E,4,FALSE))</f>
        <v/>
      </c>
    </row>
    <row r="788" spans="1:18" x14ac:dyDescent="0.25">
      <c r="A788" t="str">
        <f>Jira_RawData!A788</f>
        <v>Bug</v>
      </c>
      <c r="B788" t="str">
        <f>Jira_RawData!B788</f>
        <v>MEM-9615</v>
      </c>
      <c r="C788" t="str">
        <f>Jira_RawData!C788</f>
        <v>Change of element locator -&gt; MyASTM -&gt; MyCommittees -&gt; My Tools Header label</v>
      </c>
      <c r="D788" t="str">
        <f>Jira_RawData!D788</f>
        <v>Hasitha Turlapati</v>
      </c>
      <c r="E788" t="str">
        <f>Jira_RawData!E788</f>
        <v>Hasitha Turlapati</v>
      </c>
      <c r="F788" t="str">
        <f>Jira_RawData!F788</f>
        <v>Closed</v>
      </c>
      <c r="G788" s="4">
        <f>Jira_RawData!K788</f>
        <v>43999.845833333333</v>
      </c>
      <c r="H788" s="4">
        <f>Jira_RawData!G788</f>
        <v>44169.597916666666</v>
      </c>
      <c r="I788" s="10" t="str">
        <f>IF(Jira_RawData!H788=0,"blank",Jira_RawData!H788)</f>
        <v>Minor</v>
      </c>
      <c r="J788" t="str">
        <f>Jira_RawData!I788</f>
        <v>Low</v>
      </c>
      <c r="K788" t="str">
        <f>Jira_RawData!M788</f>
        <v>QA</v>
      </c>
      <c r="L788" t="str">
        <f>IF(Jira_RawData!N788=0,"blank",Jira_RawData!N788)</f>
        <v>blank</v>
      </c>
      <c r="M788" t="str">
        <f>IF(Jira_RawData!R788=0,"blank",Jira_RawData!R788)</f>
        <v>blank</v>
      </c>
      <c r="N788" t="str">
        <f>IF(ISNA(VLOOKUP(B788,Comments!B:E,2,FALSE)),"",VLOOKUP(B788,Comments!B:E,2,FALSE))</f>
        <v/>
      </c>
      <c r="O788" t="str">
        <f>IF(ISNA(VLOOKUP(B788,Comments!B:E,3,FALSE)),"",VLOOKUP(B788,Comments!B:E,3,FALSE))</f>
        <v/>
      </c>
      <c r="P788" t="str">
        <f t="shared" ca="1" si="25"/>
        <v>GT 62 days</v>
      </c>
      <c r="Q788" t="str">
        <f t="shared" si="26"/>
        <v>Membership</v>
      </c>
      <c r="R788" t="str">
        <f>IF(ISNA(VLOOKUP(B788,Comments!B:E,4,FALSE)),"",VLOOKUP(B788,Comments!B:E,4,FALSE))</f>
        <v/>
      </c>
    </row>
    <row r="789" spans="1:18" x14ac:dyDescent="0.25">
      <c r="A789" t="str">
        <f>Jira_RawData!A789</f>
        <v>Bug</v>
      </c>
      <c r="B789" t="str">
        <f>Jira_RawData!B789</f>
        <v>MEM-9614</v>
      </c>
      <c r="C789" t="str">
        <f>Jira_RawData!C789</f>
        <v>Unable to View "My Committees" header after navigating back to my committees</v>
      </c>
      <c r="D789" t="str">
        <f>Jira_RawData!D789</f>
        <v>Hasitha Turlapati</v>
      </c>
      <c r="E789" t="str">
        <f>Jira_RawData!E789</f>
        <v>Hasitha Turlapati</v>
      </c>
      <c r="F789" t="str">
        <f>Jira_RawData!F789</f>
        <v>Closed</v>
      </c>
      <c r="G789" s="4">
        <f>Jira_RawData!K789</f>
        <v>43999.820138888892</v>
      </c>
      <c r="H789" s="4">
        <f>Jira_RawData!G789</f>
        <v>44169.598611111112</v>
      </c>
      <c r="I789" s="10" t="str">
        <f>IF(Jira_RawData!H789=0,"blank",Jira_RawData!H789)</f>
        <v>Moderate</v>
      </c>
      <c r="J789" t="str">
        <f>Jira_RawData!I789</f>
        <v>Medium</v>
      </c>
      <c r="K789" t="str">
        <f>Jira_RawData!M789</f>
        <v>QA</v>
      </c>
      <c r="L789" t="str">
        <f>IF(Jira_RawData!N789=0,"blank",Jira_RawData!N789)</f>
        <v>blank</v>
      </c>
      <c r="M789" t="str">
        <f>IF(Jira_RawData!R789=0,"blank",Jira_RawData!R789)</f>
        <v>blank</v>
      </c>
      <c r="N789" t="str">
        <f>IF(ISNA(VLOOKUP(B789,Comments!B:E,2,FALSE)),"",VLOOKUP(B789,Comments!B:E,2,FALSE))</f>
        <v/>
      </c>
      <c r="O789" t="str">
        <f>IF(ISNA(VLOOKUP(B789,Comments!B:E,3,FALSE)),"",VLOOKUP(B789,Comments!B:E,3,FALSE))</f>
        <v/>
      </c>
      <c r="P789" t="str">
        <f t="shared" ca="1" si="25"/>
        <v>GT 62 days</v>
      </c>
      <c r="Q789" t="str">
        <f t="shared" si="26"/>
        <v>Membership</v>
      </c>
      <c r="R789" t="str">
        <f>IF(ISNA(VLOOKUP(B789,Comments!B:E,4,FALSE)),"",VLOOKUP(B789,Comments!B:E,4,FALSE))</f>
        <v/>
      </c>
    </row>
    <row r="790" spans="1:18" x14ac:dyDescent="0.25">
      <c r="A790" t="str">
        <f>Jira_RawData!A790</f>
        <v>Bug</v>
      </c>
      <c r="B790" t="str">
        <f>Jira_RawData!B790</f>
        <v>MEM-9606</v>
      </c>
      <c r="C790" t="str">
        <f>Jira_RawData!C790</f>
        <v>Reinstate Membership form created for 0 to 3 years - Alignment Issue - In subcommittees panel, the "DROP" and "JOIN" buttons are overlapping the subcommittee title</v>
      </c>
      <c r="D790" t="str">
        <f>Jira_RawData!D790</f>
        <v>soumya.akkimardi</v>
      </c>
      <c r="E790" t="str">
        <f>Jira_RawData!E790</f>
        <v>soumya.akkimardi</v>
      </c>
      <c r="F790" t="str">
        <f>Jira_RawData!F790</f>
        <v>Closed</v>
      </c>
      <c r="G790" s="4">
        <f>Jira_RawData!K790</f>
        <v>43999.675694444442</v>
      </c>
      <c r="H790" s="4">
        <f>Jira_RawData!G790</f>
        <v>44168.798611111109</v>
      </c>
      <c r="I790" s="10" t="str">
        <f>IF(Jira_RawData!H790=0,"blank",Jira_RawData!H790)</f>
        <v>Minor</v>
      </c>
      <c r="J790" t="str">
        <f>Jira_RawData!I790</f>
        <v>Low</v>
      </c>
      <c r="K790" t="str">
        <f>Jira_RawData!M790</f>
        <v>QA</v>
      </c>
      <c r="L790" t="str">
        <f>IF(Jira_RawData!N790=0,"blank",Jira_RawData!N790)</f>
        <v>blank</v>
      </c>
      <c r="M790" t="str">
        <f>IF(Jira_RawData!R790=0,"blank",Jira_RawData!R790)</f>
        <v>blank</v>
      </c>
      <c r="N790" t="str">
        <f>IF(ISNA(VLOOKUP(B790,Comments!B:E,2,FALSE)),"",VLOOKUP(B790,Comments!B:E,2,FALSE))</f>
        <v/>
      </c>
      <c r="O790" t="str">
        <f>IF(ISNA(VLOOKUP(B790,Comments!B:E,3,FALSE)),"",VLOOKUP(B790,Comments!B:E,3,FALSE))</f>
        <v/>
      </c>
      <c r="P790" t="str">
        <f t="shared" ca="1" si="25"/>
        <v>GT 62 days</v>
      </c>
      <c r="Q790" t="str">
        <f t="shared" si="26"/>
        <v>Membership</v>
      </c>
      <c r="R790" t="str">
        <f>IF(ISNA(VLOOKUP(B790,Comments!B:E,4,FALSE)),"",VLOOKUP(B790,Comments!B:E,4,FALSE))</f>
        <v/>
      </c>
    </row>
    <row r="791" spans="1:18" x14ac:dyDescent="0.25">
      <c r="A791" t="str">
        <f>Jira_RawData!A791</f>
        <v>Bug</v>
      </c>
      <c r="B791" t="str">
        <f>Jira_RawData!B791</f>
        <v>MEM-9390</v>
      </c>
      <c r="C791" t="str">
        <f>Jira_RawData!C791</f>
        <v>Internal App : Showing up "Unknown error occurred." error message when navigated to Order History Tab.</v>
      </c>
      <c r="D791" t="str">
        <f>Jira_RawData!D791</f>
        <v>soumya.akkimardi</v>
      </c>
      <c r="E791" t="str">
        <f>Jira_RawData!E791</f>
        <v>ramakrishna.dontha</v>
      </c>
      <c r="F791" t="str">
        <f>Jira_RawData!F791</f>
        <v>Closed</v>
      </c>
      <c r="G791" s="4">
        <f>Jira_RawData!K791</f>
        <v>43993.855555555558</v>
      </c>
      <c r="H791" s="4">
        <f>Jira_RawData!G791</f>
        <v>44175.538194444445</v>
      </c>
      <c r="I791" s="10" t="str">
        <f>IF(Jira_RawData!H791=0,"blank",Jira_RawData!H791)</f>
        <v>Minor</v>
      </c>
      <c r="J791" t="str">
        <f>Jira_RawData!I791</f>
        <v>Low</v>
      </c>
      <c r="K791" t="str">
        <f>Jira_RawData!M791</f>
        <v>QA</v>
      </c>
      <c r="L791" t="str">
        <f>IF(Jira_RawData!N791=0,"blank",Jira_RawData!N791)</f>
        <v>Configuration File Issue</v>
      </c>
      <c r="M791" t="str">
        <f>IF(Jira_RawData!R791=0,"blank",Jira_RawData!R791)</f>
        <v>blank</v>
      </c>
      <c r="N791" t="str">
        <f>IF(ISNA(VLOOKUP(B791,Comments!B:E,2,FALSE)),"",VLOOKUP(B791,Comments!B:E,2,FALSE))</f>
        <v/>
      </c>
      <c r="O791" t="str">
        <f>IF(ISNA(VLOOKUP(B791,Comments!B:E,3,FALSE)),"",VLOOKUP(B791,Comments!B:E,3,FALSE))</f>
        <v/>
      </c>
      <c r="P791" t="str">
        <f t="shared" ca="1" si="25"/>
        <v>GT 62 days</v>
      </c>
      <c r="Q791" t="str">
        <f t="shared" si="26"/>
        <v>Membership</v>
      </c>
      <c r="R791" t="str">
        <f>IF(ISNA(VLOOKUP(B791,Comments!B:E,4,FALSE)),"",VLOOKUP(B791,Comments!B:E,4,FALSE))</f>
        <v/>
      </c>
    </row>
    <row r="792" spans="1:18" x14ac:dyDescent="0.25">
      <c r="A792" t="str">
        <f>Jira_RawData!A792</f>
        <v>Bug</v>
      </c>
      <c r="B792" t="str">
        <f>Jira_RawData!B792</f>
        <v>MEM-9364</v>
      </c>
      <c r="C792" t="str">
        <f>Jira_RawData!C792</f>
        <v>Missing Security Headers - DAST (Dynamic Application Security Testing)</v>
      </c>
      <c r="D792" t="str">
        <f>Jira_RawData!D792</f>
        <v>Abhishek Thatipalli</v>
      </c>
      <c r="E792" t="str">
        <f>Jira_RawData!E792</f>
        <v>Abhishek Thatipalli</v>
      </c>
      <c r="F792" t="str">
        <f>Jira_RawData!F792</f>
        <v>Closed</v>
      </c>
      <c r="G792" s="4">
        <f>Jira_RawData!K792</f>
        <v>43993.832638888889</v>
      </c>
      <c r="H792" s="4">
        <f>Jira_RawData!G792</f>
        <v>44174.779166666667</v>
      </c>
      <c r="I792" s="10" t="str">
        <f>IF(Jira_RawData!H792=0,"blank",Jira_RawData!H792)</f>
        <v>Minor</v>
      </c>
      <c r="J792" t="str">
        <f>Jira_RawData!I792</f>
        <v>Low</v>
      </c>
      <c r="K792" t="str">
        <f>Jira_RawData!M792</f>
        <v>QA</v>
      </c>
      <c r="L792" t="str">
        <f>IF(Jira_RawData!N792=0,"blank",Jira_RawData!N792)</f>
        <v>Application Code Issue</v>
      </c>
      <c r="M792" t="str">
        <f>IF(Jira_RawData!R792=0,"blank",Jira_RawData!R792)</f>
        <v>blank</v>
      </c>
      <c r="N792" t="str">
        <f>IF(ISNA(VLOOKUP(B792,Comments!B:E,2,FALSE)),"",VLOOKUP(B792,Comments!B:E,2,FALSE))</f>
        <v/>
      </c>
      <c r="O792" t="str">
        <f>IF(ISNA(VLOOKUP(B792,Comments!B:E,3,FALSE)),"",VLOOKUP(B792,Comments!B:E,3,FALSE))</f>
        <v/>
      </c>
      <c r="P792" t="str">
        <f t="shared" ca="1" si="25"/>
        <v>GT 62 days</v>
      </c>
      <c r="Q792" t="str">
        <f t="shared" si="26"/>
        <v>Membership</v>
      </c>
      <c r="R792" t="str">
        <f>IF(ISNA(VLOOKUP(B792,Comments!B:E,4,FALSE)),"",VLOOKUP(B792,Comments!B:E,4,FALSE))</f>
        <v/>
      </c>
    </row>
    <row r="793" spans="1:18" x14ac:dyDescent="0.25">
      <c r="A793" t="str">
        <f>Jira_RawData!A793</f>
        <v>Bug</v>
      </c>
      <c r="B793" t="str">
        <f>Jira_RawData!B793</f>
        <v>MEM-9317</v>
      </c>
      <c r="C793" t="str">
        <f>Jira_RawData!C793</f>
        <v>Member App API - System displayed response code as 7030 while generating the token</v>
      </c>
      <c r="D793" t="str">
        <f>Jira_RawData!D793</f>
        <v>soumya.akkimardi</v>
      </c>
      <c r="E793" t="str">
        <f>Jira_RawData!E793</f>
        <v>soumya.akkimardi</v>
      </c>
      <c r="F793" t="str">
        <f>Jira_RawData!F793</f>
        <v>Closed</v>
      </c>
      <c r="G793" s="4">
        <f>Jira_RawData!K793</f>
        <v>43993.443749999999</v>
      </c>
      <c r="H793" s="4">
        <f>Jira_RawData!G793</f>
        <v>44168.806944444441</v>
      </c>
      <c r="I793" s="10" t="str">
        <f>IF(Jira_RawData!H793=0,"blank",Jira_RawData!H793)</f>
        <v>Major</v>
      </c>
      <c r="J793" t="str">
        <f>Jira_RawData!I793</f>
        <v>High</v>
      </c>
      <c r="K793" t="str">
        <f>Jira_RawData!M793</f>
        <v>QA</v>
      </c>
      <c r="L793" t="str">
        <f>IF(Jira_RawData!N793=0,"blank",Jira_RawData!N793)</f>
        <v>Deployment Issue / Incorrect Instructions</v>
      </c>
      <c r="M793" t="str">
        <f>IF(Jira_RawData!R793=0,"blank",Jira_RawData!R793)</f>
        <v>blank</v>
      </c>
      <c r="N793" t="str">
        <f>IF(ISNA(VLOOKUP(B793,Comments!B:E,2,FALSE)),"",VLOOKUP(B793,Comments!B:E,2,FALSE))</f>
        <v/>
      </c>
      <c r="O793" t="str">
        <f>IF(ISNA(VLOOKUP(B793,Comments!B:E,3,FALSE)),"",VLOOKUP(B793,Comments!B:E,3,FALSE))</f>
        <v/>
      </c>
      <c r="P793" t="str">
        <f t="shared" ca="1" si="25"/>
        <v>GT 62 days</v>
      </c>
      <c r="Q793" t="str">
        <f t="shared" si="26"/>
        <v>Membership</v>
      </c>
      <c r="R793" t="str">
        <f>IF(ISNA(VLOOKUP(B793,Comments!B:E,4,FALSE)),"",VLOOKUP(B793,Comments!B:E,4,FALSE))</f>
        <v/>
      </c>
    </row>
    <row r="794" spans="1:18" x14ac:dyDescent="0.25">
      <c r="A794" t="str">
        <f>Jira_RawData!A794</f>
        <v>Bug</v>
      </c>
      <c r="B794" t="str">
        <f>Jira_RawData!B794</f>
        <v>MEM-9316</v>
      </c>
      <c r="C794" t="str">
        <f>Jira_RawData!C794</f>
        <v>Roster Maintenance API - System displayed response code as 403 while generating the token</v>
      </c>
      <c r="D794" t="str">
        <f>Jira_RawData!D794</f>
        <v>soumya.akkimardi</v>
      </c>
      <c r="E794" t="str">
        <f>Jira_RawData!E794</f>
        <v>soumya.akkimardi</v>
      </c>
      <c r="F794" t="str">
        <f>Jira_RawData!F794</f>
        <v>Closed</v>
      </c>
      <c r="G794" s="4">
        <f>Jira_RawData!K794</f>
        <v>43993.438888888886</v>
      </c>
      <c r="H794" s="4">
        <f>Jira_RawData!G794</f>
        <v>44168.805555555555</v>
      </c>
      <c r="I794" s="10" t="str">
        <f>IF(Jira_RawData!H794=0,"blank",Jira_RawData!H794)</f>
        <v>Major</v>
      </c>
      <c r="J794" t="str">
        <f>Jira_RawData!I794</f>
        <v>High</v>
      </c>
      <c r="K794" t="str">
        <f>Jira_RawData!M794</f>
        <v>QA</v>
      </c>
      <c r="L794" t="str">
        <f>IF(Jira_RawData!N794=0,"blank",Jira_RawData!N794)</f>
        <v>Deployment Issue / Incorrect Instructions</v>
      </c>
      <c r="M794" t="str">
        <f>IF(Jira_RawData!R794=0,"blank",Jira_RawData!R794)</f>
        <v>blank</v>
      </c>
      <c r="N794" t="str">
        <f>IF(ISNA(VLOOKUP(B794,Comments!B:E,2,FALSE)),"",VLOOKUP(B794,Comments!B:E,2,FALSE))</f>
        <v/>
      </c>
      <c r="O794" t="str">
        <f>IF(ISNA(VLOOKUP(B794,Comments!B:E,3,FALSE)),"",VLOOKUP(B794,Comments!B:E,3,FALSE))</f>
        <v/>
      </c>
      <c r="P794" t="str">
        <f t="shared" ca="1" si="25"/>
        <v>GT 62 days</v>
      </c>
      <c r="Q794" t="str">
        <f t="shared" si="26"/>
        <v>Membership</v>
      </c>
      <c r="R794" t="str">
        <f>IF(ISNA(VLOOKUP(B794,Comments!B:E,4,FALSE)),"",VLOOKUP(B794,Comments!B:E,4,FALSE))</f>
        <v/>
      </c>
    </row>
    <row r="795" spans="1:18" x14ac:dyDescent="0.25">
      <c r="A795" t="str">
        <f>Jira_RawData!A795</f>
        <v>Bug</v>
      </c>
      <c r="B795" t="str">
        <f>Jira_RawData!B795</f>
        <v>MEM-9315</v>
      </c>
      <c r="C795" t="str">
        <f>Jira_RawData!C795</f>
        <v>Unable to login into 'Rules and Exception' application</v>
      </c>
      <c r="D795" t="str">
        <f>Jira_RawData!D795</f>
        <v>soumya.akkimardi</v>
      </c>
      <c r="E795" t="str">
        <f>Jira_RawData!E795</f>
        <v>soumya.akkimardi</v>
      </c>
      <c r="F795" t="str">
        <f>Jira_RawData!F795</f>
        <v>Closed</v>
      </c>
      <c r="G795" s="4">
        <f>Jira_RawData!K795</f>
        <v>43993.429861111108</v>
      </c>
      <c r="H795" s="4">
        <f>Jira_RawData!G795</f>
        <v>44168.809027777781</v>
      </c>
      <c r="I795" s="10" t="str">
        <f>IF(Jira_RawData!H795=0,"blank",Jira_RawData!H795)</f>
        <v>Showstopper</v>
      </c>
      <c r="J795" t="str">
        <f>Jira_RawData!I795</f>
        <v>Critical</v>
      </c>
      <c r="K795" t="str">
        <f>Jira_RawData!M795</f>
        <v>QA</v>
      </c>
      <c r="L795" t="str">
        <f>IF(Jira_RawData!N795=0,"blank",Jira_RawData!N795)</f>
        <v>Deployment Issue / Incorrect Instructions</v>
      </c>
      <c r="M795" t="str">
        <f>IF(Jira_RawData!R795=0,"blank",Jira_RawData!R795)</f>
        <v>blank</v>
      </c>
      <c r="N795" t="str">
        <f>IF(ISNA(VLOOKUP(B795,Comments!B:E,2,FALSE)),"",VLOOKUP(B795,Comments!B:E,2,FALSE))</f>
        <v/>
      </c>
      <c r="O795" t="str">
        <f>IF(ISNA(VLOOKUP(B795,Comments!B:E,3,FALSE)),"",VLOOKUP(B795,Comments!B:E,3,FALSE))</f>
        <v/>
      </c>
      <c r="P795" t="str">
        <f t="shared" ca="1" si="25"/>
        <v>GT 62 days</v>
      </c>
      <c r="Q795" t="str">
        <f t="shared" si="26"/>
        <v>Membership</v>
      </c>
      <c r="R795" t="str">
        <f>IF(ISNA(VLOOKUP(B795,Comments!B:E,4,FALSE)),"",VLOOKUP(B795,Comments!B:E,4,FALSE))</f>
        <v/>
      </c>
    </row>
    <row r="796" spans="1:18" x14ac:dyDescent="0.25">
      <c r="A796" t="str">
        <f>Jira_RawData!A796</f>
        <v>Bug</v>
      </c>
      <c r="B796" t="str">
        <f>Jira_RawData!B796</f>
        <v>MEM-9314</v>
      </c>
      <c r="C796" t="str">
        <f>Jira_RawData!C796</f>
        <v>Unable to login into 'Staff Internal' application</v>
      </c>
      <c r="D796" t="str">
        <f>Jira_RawData!D796</f>
        <v>soumya.akkimardi</v>
      </c>
      <c r="E796" t="str">
        <f>Jira_RawData!E796</f>
        <v>soumya.akkimardi</v>
      </c>
      <c r="F796" t="str">
        <f>Jira_RawData!F796</f>
        <v>Closed</v>
      </c>
      <c r="G796" s="4">
        <f>Jira_RawData!K796</f>
        <v>43993.425000000003</v>
      </c>
      <c r="H796" s="4">
        <f>Jira_RawData!G796</f>
        <v>44168.810416666667</v>
      </c>
      <c r="I796" s="10" t="str">
        <f>IF(Jira_RawData!H796=0,"blank",Jira_RawData!H796)</f>
        <v>Showstopper</v>
      </c>
      <c r="J796" t="str">
        <f>Jira_RawData!I796</f>
        <v>Critical</v>
      </c>
      <c r="K796" t="str">
        <f>Jira_RawData!M796</f>
        <v>QA</v>
      </c>
      <c r="L796" t="str">
        <f>IF(Jira_RawData!N796=0,"blank",Jira_RawData!N796)</f>
        <v>Deployment Issue / Incorrect Instructions</v>
      </c>
      <c r="M796" t="str">
        <f>IF(Jira_RawData!R796=0,"blank",Jira_RawData!R796)</f>
        <v>blank</v>
      </c>
      <c r="N796" t="str">
        <f>IF(ISNA(VLOOKUP(B796,Comments!B:E,2,FALSE)),"",VLOOKUP(B796,Comments!B:E,2,FALSE))</f>
        <v/>
      </c>
      <c r="O796" t="str">
        <f>IF(ISNA(VLOOKUP(B796,Comments!B:E,3,FALSE)),"",VLOOKUP(B796,Comments!B:E,3,FALSE))</f>
        <v/>
      </c>
      <c r="P796" t="str">
        <f t="shared" ca="1" si="25"/>
        <v>GT 62 days</v>
      </c>
      <c r="Q796" t="str">
        <f t="shared" si="26"/>
        <v>Membership</v>
      </c>
      <c r="R796" t="str">
        <f>IF(ISNA(VLOOKUP(B796,Comments!B:E,4,FALSE)),"",VLOOKUP(B796,Comments!B:E,4,FALSE))</f>
        <v/>
      </c>
    </row>
    <row r="797" spans="1:18" x14ac:dyDescent="0.25">
      <c r="A797" t="str">
        <f>Jira_RawData!A797</f>
        <v>Bug</v>
      </c>
      <c r="B797" t="str">
        <f>Jira_RawData!B797</f>
        <v>MEM-9313</v>
      </c>
      <c r="C797" t="str">
        <f>Jira_RawData!C797</f>
        <v>Unable to login into MEM application and system display a error message as 'Unknown error occurred'</v>
      </c>
      <c r="D797" t="str">
        <f>Jira_RawData!D797</f>
        <v>soumya.akkimardi</v>
      </c>
      <c r="E797" t="str">
        <f>Jira_RawData!E797</f>
        <v>soumya.akkimardi</v>
      </c>
      <c r="F797" t="str">
        <f>Jira_RawData!F797</f>
        <v>Closed</v>
      </c>
      <c r="G797" s="4">
        <f>Jira_RawData!K797</f>
        <v>43993.420138888891</v>
      </c>
      <c r="H797" s="4">
        <f>Jira_RawData!G797</f>
        <v>44168.798611111109</v>
      </c>
      <c r="I797" s="10" t="str">
        <f>IF(Jira_RawData!H797=0,"blank",Jira_RawData!H797)</f>
        <v>Showstopper</v>
      </c>
      <c r="J797" t="str">
        <f>Jira_RawData!I797</f>
        <v>Critical</v>
      </c>
      <c r="K797" t="str">
        <f>Jira_RawData!M797</f>
        <v>QA</v>
      </c>
      <c r="L797" t="str">
        <f>IF(Jira_RawData!N797=0,"blank",Jira_RawData!N797)</f>
        <v>Deployment Issue / Incorrect Instructions</v>
      </c>
      <c r="M797" t="str">
        <f>IF(Jira_RawData!R797=0,"blank",Jira_RawData!R797)</f>
        <v>blank</v>
      </c>
      <c r="N797" t="str">
        <f>IF(ISNA(VLOOKUP(B797,Comments!B:E,2,FALSE)),"",VLOOKUP(B797,Comments!B:E,2,FALSE))</f>
        <v/>
      </c>
      <c r="O797" t="str">
        <f>IF(ISNA(VLOOKUP(B797,Comments!B:E,3,FALSE)),"",VLOOKUP(B797,Comments!B:E,3,FALSE))</f>
        <v/>
      </c>
      <c r="P797" t="str">
        <f t="shared" ca="1" si="25"/>
        <v>GT 62 days</v>
      </c>
      <c r="Q797" t="str">
        <f t="shared" si="26"/>
        <v>Membership</v>
      </c>
      <c r="R797" t="str">
        <f>IF(ISNA(VLOOKUP(B797,Comments!B:E,4,FALSE)),"",VLOOKUP(B797,Comments!B:E,4,FALSE))</f>
        <v/>
      </c>
    </row>
    <row r="798" spans="1:18" x14ac:dyDescent="0.25">
      <c r="A798" t="str">
        <f>Jira_RawData!A798</f>
        <v>Bug</v>
      </c>
      <c r="B798" t="str">
        <f>Jira_RawData!B798</f>
        <v>MEM-9147</v>
      </c>
      <c r="C798" t="str">
        <f>Jira_RawData!C798</f>
        <v xml:space="preserve">Spell Check : In DATA page : Are revisions to the title inclided ??? </v>
      </c>
      <c r="D798" t="str">
        <f>Jira_RawData!D798</f>
        <v>Siddhartha Mutyala</v>
      </c>
      <c r="E798" t="str">
        <f>Jira_RawData!E798</f>
        <v>Siddhartha Mutyala</v>
      </c>
      <c r="F798" t="str">
        <f>Jira_RawData!F798</f>
        <v>Closed</v>
      </c>
      <c r="G798" s="4">
        <f>Jira_RawData!K798</f>
        <v>43991.799305555556</v>
      </c>
      <c r="H798" s="4">
        <f>Jira_RawData!G798</f>
        <v>44300.476388888892</v>
      </c>
      <c r="I798" s="10" t="str">
        <f>IF(Jira_RawData!H798=0,"blank",Jira_RawData!H798)</f>
        <v>Minor</v>
      </c>
      <c r="J798" t="str">
        <f>Jira_RawData!I798</f>
        <v>Low</v>
      </c>
      <c r="K798" t="str">
        <f>Jira_RawData!M798</f>
        <v>QA</v>
      </c>
      <c r="L798" t="str">
        <f>IF(Jira_RawData!N798=0,"blank",Jira_RawData!N798)</f>
        <v>blank</v>
      </c>
      <c r="M798" t="str">
        <f>IF(Jira_RawData!R798=0,"blank",Jira_RawData!R798)</f>
        <v>blank</v>
      </c>
      <c r="N798" t="str">
        <f>IF(ISNA(VLOOKUP(B798,Comments!B:E,2,FALSE)),"",VLOOKUP(B798,Comments!B:E,2,FALSE))</f>
        <v/>
      </c>
      <c r="O798" t="str">
        <f>IF(ISNA(VLOOKUP(B798,Comments!B:E,3,FALSE)),"",VLOOKUP(B798,Comments!B:E,3,FALSE))</f>
        <v/>
      </c>
      <c r="P798" t="str">
        <f t="shared" ca="1" si="25"/>
        <v>GT 62 days</v>
      </c>
      <c r="Q798" t="str">
        <f t="shared" si="26"/>
        <v>Membership</v>
      </c>
      <c r="R798" t="str">
        <f>IF(ISNA(VLOOKUP(B798,Comments!B:E,4,FALSE)),"",VLOOKUP(B798,Comments!B:E,4,FALSE))</f>
        <v/>
      </c>
    </row>
    <row r="799" spans="1:18" x14ac:dyDescent="0.25">
      <c r="A799" t="str">
        <f>Jira_RawData!A799</f>
        <v>Bug</v>
      </c>
      <c r="B799" t="str">
        <f>Jira_RawData!B799</f>
        <v>MEM-9144</v>
      </c>
      <c r="C799" t="str">
        <f>Jira_RawData!C799</f>
        <v>Error message is shown "Please select a Work Item to associate with this Ballot Item" when navigate back from Data page to Author Page &amp; Click on Continue button again.</v>
      </c>
      <c r="D799" t="str">
        <f>Jira_RawData!D799</f>
        <v>Siddhartha Mutyala</v>
      </c>
      <c r="E799" t="str">
        <f>Jira_RawData!E799</f>
        <v>Siddhartha Mutyala</v>
      </c>
      <c r="F799" t="str">
        <f>Jira_RawData!F799</f>
        <v>Closed</v>
      </c>
      <c r="G799" s="4">
        <f>Jira_RawData!K799</f>
        <v>43991.770138888889</v>
      </c>
      <c r="H799" s="4">
        <f>Jira_RawData!G799</f>
        <v>44300.477083333331</v>
      </c>
      <c r="I799" s="10" t="str">
        <f>IF(Jira_RawData!H799=0,"blank",Jira_RawData!H799)</f>
        <v>Minor</v>
      </c>
      <c r="J799" t="str">
        <f>Jira_RawData!I799</f>
        <v>Medium</v>
      </c>
      <c r="K799" t="str">
        <f>Jira_RawData!M799</f>
        <v>QA</v>
      </c>
      <c r="L799" t="str">
        <f>IF(Jira_RawData!N799=0,"blank",Jira_RawData!N799)</f>
        <v>blank</v>
      </c>
      <c r="M799" t="str">
        <f>IF(Jira_RawData!R799=0,"blank",Jira_RawData!R799)</f>
        <v>blank</v>
      </c>
      <c r="N799" t="str">
        <f>IF(ISNA(VLOOKUP(B799,Comments!B:E,2,FALSE)),"",VLOOKUP(B799,Comments!B:E,2,FALSE))</f>
        <v/>
      </c>
      <c r="O799" t="str">
        <f>IF(ISNA(VLOOKUP(B799,Comments!B:E,3,FALSE)),"",VLOOKUP(B799,Comments!B:E,3,FALSE))</f>
        <v/>
      </c>
      <c r="P799" t="str">
        <f t="shared" ca="1" si="25"/>
        <v>GT 62 days</v>
      </c>
      <c r="Q799" t="str">
        <f t="shared" si="26"/>
        <v>Membership</v>
      </c>
      <c r="R799" t="str">
        <f>IF(ISNA(VLOOKUP(B799,Comments!B:E,4,FALSE)),"",VLOOKUP(B799,Comments!B:E,4,FALSE))</f>
        <v/>
      </c>
    </row>
    <row r="800" spans="1:18" x14ac:dyDescent="0.25">
      <c r="A800" t="str">
        <f>Jira_RawData!A800</f>
        <v>Bug</v>
      </c>
      <c r="B800" t="str">
        <f>Jira_RawData!B800</f>
        <v>MEM-9143</v>
      </c>
      <c r="C800" t="str">
        <f>Jira_RawData!C800</f>
        <v>The system didn't display the 'Manage Committee' and 'Join Committee' tabs for 'Exempt Member Type'</v>
      </c>
      <c r="D800" t="str">
        <f>Jira_RawData!D800</f>
        <v>soumya.akkimardi</v>
      </c>
      <c r="E800" t="str">
        <f>Jira_RawData!E800</f>
        <v>soumya.akkimardi</v>
      </c>
      <c r="F800" t="str">
        <f>Jira_RawData!F800</f>
        <v>Closed</v>
      </c>
      <c r="G800" s="4">
        <f>Jira_RawData!K800</f>
        <v>43991.769444444442</v>
      </c>
      <c r="H800" s="4">
        <f>Jira_RawData!G800</f>
        <v>44168.798611111109</v>
      </c>
      <c r="I800" s="10" t="str">
        <f>IF(Jira_RawData!H800=0,"blank",Jira_RawData!H800)</f>
        <v>Major</v>
      </c>
      <c r="J800" t="str">
        <f>Jira_RawData!I800</f>
        <v>High</v>
      </c>
      <c r="K800" t="str">
        <f>Jira_RawData!M800</f>
        <v>QA</v>
      </c>
      <c r="L800" t="str">
        <f>IF(Jira_RawData!N800=0,"blank",Jira_RawData!N800)</f>
        <v>blank</v>
      </c>
      <c r="M800" t="str">
        <f>IF(Jira_RawData!R800=0,"blank",Jira_RawData!R800)</f>
        <v>blank</v>
      </c>
      <c r="N800" t="str">
        <f>IF(ISNA(VLOOKUP(B800,Comments!B:E,2,FALSE)),"",VLOOKUP(B800,Comments!B:E,2,FALSE))</f>
        <v/>
      </c>
      <c r="O800" t="str">
        <f>IF(ISNA(VLOOKUP(B800,Comments!B:E,3,FALSE)),"",VLOOKUP(B800,Comments!B:E,3,FALSE))</f>
        <v/>
      </c>
      <c r="P800" t="str">
        <f t="shared" ca="1" si="25"/>
        <v>GT 62 days</v>
      </c>
      <c r="Q800" t="str">
        <f t="shared" si="26"/>
        <v>Membership</v>
      </c>
      <c r="R800" t="str">
        <f>IF(ISNA(VLOOKUP(B800,Comments!B:E,4,FALSE)),"",VLOOKUP(B800,Comments!B:E,4,FALSE))</f>
        <v/>
      </c>
    </row>
    <row r="801" spans="1:18" x14ac:dyDescent="0.25">
      <c r="A801" t="str">
        <f>Jira_RawData!A801</f>
        <v>Bug</v>
      </c>
      <c r="B801" t="str">
        <f>Jira_RawData!B801</f>
        <v>MEM-9134</v>
      </c>
      <c r="C801" t="str">
        <f>Jira_RawData!C801</f>
        <v>Ballot: Standard accepts small letter &amp; year in data format for the replacement standard, when Replace the Standard 'Other' is chosen.</v>
      </c>
      <c r="D801" t="str">
        <f>Jira_RawData!D801</f>
        <v>Siddhartha Mutyala</v>
      </c>
      <c r="E801" t="str">
        <f>Jira_RawData!E801</f>
        <v>Siddhartha Mutyala</v>
      </c>
      <c r="F801" t="str">
        <f>Jira_RawData!F801</f>
        <v>Closed</v>
      </c>
      <c r="G801" s="4">
        <f>Jira_RawData!K801</f>
        <v>43991.65</v>
      </c>
      <c r="H801" s="4">
        <f>Jira_RawData!G801</f>
        <v>44300.477083333331</v>
      </c>
      <c r="I801" s="10" t="str">
        <f>IF(Jira_RawData!H801=0,"blank",Jira_RawData!H801)</f>
        <v>Minor</v>
      </c>
      <c r="J801" t="str">
        <f>Jira_RawData!I801</f>
        <v>Low</v>
      </c>
      <c r="K801" t="str">
        <f>Jira_RawData!M801</f>
        <v>QA</v>
      </c>
      <c r="L801" t="str">
        <f>IF(Jira_RawData!N801=0,"blank",Jira_RawData!N801)</f>
        <v>Application Code Issue</v>
      </c>
      <c r="M801" t="str">
        <f>IF(Jira_RawData!R801=0,"blank",Jira_RawData!R801)</f>
        <v>blank</v>
      </c>
      <c r="N801" t="str">
        <f>IF(ISNA(VLOOKUP(B801,Comments!B:E,2,FALSE)),"",VLOOKUP(B801,Comments!B:E,2,FALSE))</f>
        <v/>
      </c>
      <c r="O801" t="str">
        <f>IF(ISNA(VLOOKUP(B801,Comments!B:E,3,FALSE)),"",VLOOKUP(B801,Comments!B:E,3,FALSE))</f>
        <v/>
      </c>
      <c r="P801" t="str">
        <f t="shared" ca="1" si="25"/>
        <v>GT 62 days</v>
      </c>
      <c r="Q801" t="str">
        <f t="shared" si="26"/>
        <v>Membership</v>
      </c>
      <c r="R801" t="str">
        <f>IF(ISNA(VLOOKUP(B801,Comments!B:E,4,FALSE)),"",VLOOKUP(B801,Comments!B:E,4,FALSE))</f>
        <v/>
      </c>
    </row>
    <row r="802" spans="1:18" x14ac:dyDescent="0.25">
      <c r="A802" t="str">
        <f>Jira_RawData!A802</f>
        <v>Bug</v>
      </c>
      <c r="B802" t="str">
        <f>Jira_RawData!B802</f>
        <v>MEM-9126</v>
      </c>
      <c r="C802" t="str">
        <f>Jira_RawData!C802</f>
        <v>MyASTM' page is not loaded and system display error message as "Unknown error occurred"</v>
      </c>
      <c r="D802" t="str">
        <f>Jira_RawData!D802</f>
        <v>soumya.akkimardi</v>
      </c>
      <c r="E802" t="str">
        <f>Jira_RawData!E802</f>
        <v>soumya.akkimardi</v>
      </c>
      <c r="F802" t="str">
        <f>Jira_RawData!F802</f>
        <v>Closed</v>
      </c>
      <c r="G802" s="4">
        <f>Jira_RawData!K802</f>
        <v>43991.538194444445</v>
      </c>
      <c r="H802" s="4">
        <f>Jira_RawData!G802</f>
        <v>44168.798611111109</v>
      </c>
      <c r="I802" s="10" t="str">
        <f>IF(Jira_RawData!H802=0,"blank",Jira_RawData!H802)</f>
        <v>blank</v>
      </c>
      <c r="J802" t="str">
        <f>Jira_RawData!I802</f>
        <v>High</v>
      </c>
      <c r="K802" t="str">
        <f>Jira_RawData!M802</f>
        <v>QA</v>
      </c>
      <c r="L802" t="str">
        <f>IF(Jira_RawData!N802=0,"blank",Jira_RawData!N802)</f>
        <v>blank</v>
      </c>
      <c r="M802" t="str">
        <f>IF(Jira_RawData!R802=0,"blank",Jira_RawData!R802)</f>
        <v>blank</v>
      </c>
      <c r="N802" t="str">
        <f>IF(ISNA(VLOOKUP(B802,Comments!B:E,2,FALSE)),"",VLOOKUP(B802,Comments!B:E,2,FALSE))</f>
        <v/>
      </c>
      <c r="O802" t="str">
        <f>IF(ISNA(VLOOKUP(B802,Comments!B:E,3,FALSE)),"",VLOOKUP(B802,Comments!B:E,3,FALSE))</f>
        <v/>
      </c>
      <c r="P802" t="str">
        <f t="shared" ca="1" si="25"/>
        <v>GT 62 days</v>
      </c>
      <c r="Q802" t="str">
        <f t="shared" si="26"/>
        <v>Membership</v>
      </c>
      <c r="R802" t="str">
        <f>IF(ISNA(VLOOKUP(B802,Comments!B:E,4,FALSE)),"",VLOOKUP(B802,Comments!B:E,4,FALSE))</f>
        <v/>
      </c>
    </row>
    <row r="803" spans="1:18" x14ac:dyDescent="0.25">
      <c r="A803" t="str">
        <f>Jira_RawData!A803</f>
        <v>Bug</v>
      </c>
      <c r="B803" t="str">
        <f>Jira_RawData!B803</f>
        <v>MEM-9125</v>
      </c>
      <c r="C803" t="str">
        <f>Jira_RawData!C803</f>
        <v>ASTM 2.0 - Mobile testing- My Tools Menu is visible when member click on outer scroll</v>
      </c>
      <c r="D803" t="str">
        <f>Jira_RawData!D803</f>
        <v>srinivas Yellamilli</v>
      </c>
      <c r="E803" t="str">
        <f>Jira_RawData!E803</f>
        <v>vinay.datla</v>
      </c>
      <c r="F803" t="str">
        <f>Jira_RawData!F803</f>
        <v>Closed</v>
      </c>
      <c r="G803" s="4">
        <f>Jira_RawData!K803</f>
        <v>43991.527083333334</v>
      </c>
      <c r="H803" s="4">
        <f>Jira_RawData!G803</f>
        <v>44169.729861111111</v>
      </c>
      <c r="I803" s="10" t="str">
        <f>IF(Jira_RawData!H803=0,"blank",Jira_RawData!H803)</f>
        <v>Major</v>
      </c>
      <c r="J803" t="str">
        <f>Jira_RawData!I803</f>
        <v>Medium</v>
      </c>
      <c r="K803" t="str">
        <f>Jira_RawData!M803</f>
        <v>QA</v>
      </c>
      <c r="L803" t="str">
        <f>IF(Jira_RawData!N803=0,"blank",Jira_RawData!N803)</f>
        <v>blank</v>
      </c>
      <c r="M803" t="str">
        <f>IF(Jira_RawData!R803=0,"blank",Jira_RawData!R803)</f>
        <v>blank</v>
      </c>
      <c r="N803" t="str">
        <f>IF(ISNA(VLOOKUP(B803,Comments!B:E,2,FALSE)),"",VLOOKUP(B803,Comments!B:E,2,FALSE))</f>
        <v/>
      </c>
      <c r="O803" t="str">
        <f>IF(ISNA(VLOOKUP(B803,Comments!B:E,3,FALSE)),"",VLOOKUP(B803,Comments!B:E,3,FALSE))</f>
        <v/>
      </c>
      <c r="P803" t="str">
        <f t="shared" ca="1" si="25"/>
        <v>GT 62 days</v>
      </c>
      <c r="Q803" t="str">
        <f t="shared" si="26"/>
        <v>Membership</v>
      </c>
      <c r="R803" t="str">
        <f>IF(ISNA(VLOOKUP(B803,Comments!B:E,4,FALSE)),"",VLOOKUP(B803,Comments!B:E,4,FALSE))</f>
        <v/>
      </c>
    </row>
    <row r="804" spans="1:18" x14ac:dyDescent="0.25">
      <c r="A804" t="str">
        <f>Jira_RawData!A804</f>
        <v>Bug</v>
      </c>
      <c r="B804" t="str">
        <f>Jira_RawData!B804</f>
        <v>MEM-9109</v>
      </c>
      <c r="C804" t="str">
        <f>Jira_RawData!C804</f>
        <v>Unable to select any of the Members from Main Committee.</v>
      </c>
      <c r="D804" t="str">
        <f>Jira_RawData!D804</f>
        <v>Siddhartha Mutyala</v>
      </c>
      <c r="E804" t="str">
        <f>Jira_RawData!E804</f>
        <v>Siddhartha Mutyala</v>
      </c>
      <c r="F804" t="str">
        <f>Jira_RawData!F804</f>
        <v>Closed</v>
      </c>
      <c r="G804" s="4">
        <f>Jira_RawData!K804</f>
        <v>43991.412499999999</v>
      </c>
      <c r="H804" s="4">
        <f>Jira_RawData!G804</f>
        <v>44300.477083333331</v>
      </c>
      <c r="I804" s="10" t="str">
        <f>IF(Jira_RawData!H804=0,"blank",Jira_RawData!H804)</f>
        <v>Showstopper</v>
      </c>
      <c r="J804" t="str">
        <f>Jira_RawData!I804</f>
        <v>Critical</v>
      </c>
      <c r="K804" t="str">
        <f>Jira_RawData!M804</f>
        <v>QA</v>
      </c>
      <c r="L804" t="str">
        <f>IF(Jira_RawData!N804=0,"blank",Jira_RawData!N804)</f>
        <v>Deployment Issue / Incorrect Instructions</v>
      </c>
      <c r="M804" t="str">
        <f>IF(Jira_RawData!R804=0,"blank",Jira_RawData!R804)</f>
        <v>blank</v>
      </c>
      <c r="N804" t="str">
        <f>IF(ISNA(VLOOKUP(B804,Comments!B:E,2,FALSE)),"",VLOOKUP(B804,Comments!B:E,2,FALSE))</f>
        <v/>
      </c>
      <c r="O804" t="str">
        <f>IF(ISNA(VLOOKUP(B804,Comments!B:E,3,FALSE)),"",VLOOKUP(B804,Comments!B:E,3,FALSE))</f>
        <v/>
      </c>
      <c r="P804" t="str">
        <f t="shared" ca="1" si="25"/>
        <v>GT 62 days</v>
      </c>
      <c r="Q804" t="str">
        <f t="shared" si="26"/>
        <v>Membership</v>
      </c>
      <c r="R804" t="str">
        <f>IF(ISNA(VLOOKUP(B804,Comments!B:E,4,FALSE)),"",VLOOKUP(B804,Comments!B:E,4,FALSE))</f>
        <v/>
      </c>
    </row>
    <row r="805" spans="1:18" x14ac:dyDescent="0.25">
      <c r="A805" t="str">
        <f>Jira_RawData!A805</f>
        <v>Bug</v>
      </c>
      <c r="B805" t="str">
        <f>Jira_RawData!B805</f>
        <v>MEM-9097</v>
      </c>
      <c r="C805" t="str">
        <f>Jira_RawData!C805</f>
        <v xml:space="preserve">Roster App: Unable to download the committee balance report for the unclassified committees. </v>
      </c>
      <c r="D805" t="str">
        <f>Jira_RawData!D805</f>
        <v>ramakrishna.dontha</v>
      </c>
      <c r="E805" t="str">
        <f>Jira_RawData!E805</f>
        <v>ramakrishna.dontha</v>
      </c>
      <c r="F805" t="str">
        <f>Jira_RawData!F805</f>
        <v>Closed</v>
      </c>
      <c r="G805" s="4">
        <f>Jira_RawData!K805</f>
        <v>43980.519444444442</v>
      </c>
      <c r="H805" s="4">
        <f>Jira_RawData!G805</f>
        <v>43991.740972222222</v>
      </c>
      <c r="I805" s="10" t="str">
        <f>IF(Jira_RawData!H805=0,"blank",Jira_RawData!H805)</f>
        <v>Moderate</v>
      </c>
      <c r="J805" t="str">
        <f>Jira_RawData!I805</f>
        <v>Low</v>
      </c>
      <c r="K805" t="str">
        <f>Jira_RawData!M805</f>
        <v>QA</v>
      </c>
      <c r="L805" t="str">
        <f>IF(Jira_RawData!N805=0,"blank",Jira_RawData!N805)</f>
        <v>blank</v>
      </c>
      <c r="M805" t="str">
        <f>IF(Jira_RawData!R805=0,"blank",Jira_RawData!R805)</f>
        <v>blank</v>
      </c>
      <c r="N805" t="str">
        <f>IF(ISNA(VLOOKUP(B805,Comments!B:E,2,FALSE)),"",VLOOKUP(B805,Comments!B:E,2,FALSE))</f>
        <v/>
      </c>
      <c r="O805" t="str">
        <f>IF(ISNA(VLOOKUP(B805,Comments!B:E,3,FALSE)),"",VLOOKUP(B805,Comments!B:E,3,FALSE))</f>
        <v/>
      </c>
      <c r="P805" t="str">
        <f t="shared" ca="1" si="25"/>
        <v>GT 62 days</v>
      </c>
      <c r="Q805" t="str">
        <f t="shared" si="26"/>
        <v>Membership</v>
      </c>
      <c r="R805" t="str">
        <f>IF(ISNA(VLOOKUP(B805,Comments!B:E,4,FALSE)),"",VLOOKUP(B805,Comments!B:E,4,FALSE))</f>
        <v/>
      </c>
    </row>
    <row r="806" spans="1:18" x14ac:dyDescent="0.25">
      <c r="A806" t="str">
        <f>Jira_RawData!A806</f>
        <v>Bug</v>
      </c>
      <c r="B806" t="str">
        <f>Jira_RawData!B806</f>
        <v>MEM-9090</v>
      </c>
      <c r="C806" t="str">
        <f>Jira_RawData!C806</f>
        <v>ASTM 2.0- Mobile Testing-My Tools Menu- Scroll Bar is not working</v>
      </c>
      <c r="D806" t="str">
        <f>Jira_RawData!D806</f>
        <v>vinay.datla</v>
      </c>
      <c r="E806" t="str">
        <f>Jira_RawData!E806</f>
        <v>vinay.datla</v>
      </c>
      <c r="F806" t="str">
        <f>Jira_RawData!F806</f>
        <v>Closed</v>
      </c>
      <c r="G806" s="4">
        <f>Jira_RawData!K806</f>
        <v>43990.681944444441</v>
      </c>
      <c r="H806" s="4">
        <f>Jira_RawData!G806</f>
        <v>44169.729861111111</v>
      </c>
      <c r="I806" s="10" t="str">
        <f>IF(Jira_RawData!H806=0,"blank",Jira_RawData!H806)</f>
        <v>Moderate</v>
      </c>
      <c r="J806" t="str">
        <f>Jira_RawData!I806</f>
        <v>Medium</v>
      </c>
      <c r="K806" t="str">
        <f>Jira_RawData!M806</f>
        <v>QA</v>
      </c>
      <c r="L806" t="str">
        <f>IF(Jira_RawData!N806=0,"blank",Jira_RawData!N806)</f>
        <v>blank</v>
      </c>
      <c r="M806" t="str">
        <f>IF(Jira_RawData!R806=0,"blank",Jira_RawData!R806)</f>
        <v>blank</v>
      </c>
      <c r="N806" t="str">
        <f>IF(ISNA(VLOOKUP(B806,Comments!B:E,2,FALSE)),"",VLOOKUP(B806,Comments!B:E,2,FALSE))</f>
        <v/>
      </c>
      <c r="O806" t="str">
        <f>IF(ISNA(VLOOKUP(B806,Comments!B:E,3,FALSE)),"",VLOOKUP(B806,Comments!B:E,3,FALSE))</f>
        <v/>
      </c>
      <c r="P806" t="str">
        <f t="shared" ca="1" si="25"/>
        <v>GT 62 days</v>
      </c>
      <c r="Q806" t="str">
        <f t="shared" si="26"/>
        <v>Membership</v>
      </c>
      <c r="R806" t="str">
        <f>IF(ISNA(VLOOKUP(B806,Comments!B:E,4,FALSE)),"",VLOOKUP(B806,Comments!B:E,4,FALSE))</f>
        <v/>
      </c>
    </row>
    <row r="807" spans="1:18" x14ac:dyDescent="0.25">
      <c r="A807" t="str">
        <f>Jira_RawData!A807</f>
        <v>Bug</v>
      </c>
      <c r="B807" t="str">
        <f>Jira_RawData!B807</f>
        <v>MEM-9088</v>
      </c>
      <c r="C807" t="str">
        <f>Jira_RawData!C807</f>
        <v>Click on Back button Page navigates to Author Page(step1) instead of navigating to DATA page (step2) in ATTACH page.</v>
      </c>
      <c r="D807" t="str">
        <f>Jira_RawData!D807</f>
        <v>Siddhartha Mutyala</v>
      </c>
      <c r="E807" t="str">
        <f>Jira_RawData!E807</f>
        <v>Siddhartha Mutyala</v>
      </c>
      <c r="F807" t="str">
        <f>Jira_RawData!F807</f>
        <v>Closed</v>
      </c>
      <c r="G807" s="4">
        <f>Jira_RawData!K807</f>
        <v>43990.673611111109</v>
      </c>
      <c r="H807" s="4">
        <f>Jira_RawData!G807</f>
        <v>44300.477083333331</v>
      </c>
      <c r="I807" s="10" t="str">
        <f>IF(Jira_RawData!H807=0,"blank",Jira_RawData!H807)</f>
        <v>Moderate</v>
      </c>
      <c r="J807" t="str">
        <f>Jira_RawData!I807</f>
        <v>Medium</v>
      </c>
      <c r="K807" t="str">
        <f>Jira_RawData!M807</f>
        <v>QA</v>
      </c>
      <c r="L807" t="str">
        <f>IF(Jira_RawData!N807=0,"blank",Jira_RawData!N807)</f>
        <v>Unclear/Incorrect Requirements/Design</v>
      </c>
      <c r="M807" t="str">
        <f>IF(Jira_RawData!R807=0,"blank",Jira_RawData!R807)</f>
        <v>Back button was never in requirement actually.</v>
      </c>
      <c r="N807" t="str">
        <f>IF(ISNA(VLOOKUP(B807,Comments!B:E,2,FALSE)),"",VLOOKUP(B807,Comments!B:E,2,FALSE))</f>
        <v/>
      </c>
      <c r="O807" t="str">
        <f>IF(ISNA(VLOOKUP(B807,Comments!B:E,3,FALSE)),"",VLOOKUP(B807,Comments!B:E,3,FALSE))</f>
        <v/>
      </c>
      <c r="P807" t="str">
        <f t="shared" ca="1" si="25"/>
        <v>GT 62 days</v>
      </c>
      <c r="Q807" t="str">
        <f t="shared" si="26"/>
        <v>Membership</v>
      </c>
      <c r="R807" t="str">
        <f>IF(ISNA(VLOOKUP(B807,Comments!B:E,4,FALSE)),"",VLOOKUP(B807,Comments!B:E,4,FALSE))</f>
        <v/>
      </c>
    </row>
    <row r="808" spans="1:18" x14ac:dyDescent="0.25">
      <c r="A808" t="str">
        <f>Jira_RawData!A808</f>
        <v>Bug</v>
      </c>
      <c r="B808" t="str">
        <f>Jira_RawData!B808</f>
        <v>MEM-9086</v>
      </c>
      <c r="C808" t="str">
        <f>Jira_RawData!C808</f>
        <v>Error message is NOT shown , when Empty file &amp; Invalid file format ( other than .doc &amp; .docx) are also accepted as attachments &amp; proceeding to next page.</v>
      </c>
      <c r="D808" t="str">
        <f>Jira_RawData!D808</f>
        <v>Siddhartha Mutyala</v>
      </c>
      <c r="E808" t="str">
        <f>Jira_RawData!E808</f>
        <v>Siddhartha Mutyala</v>
      </c>
      <c r="F808" t="str">
        <f>Jira_RawData!F808</f>
        <v>Closed</v>
      </c>
      <c r="G808" s="4">
        <f>Jira_RawData!K808</f>
        <v>43990.668055555558</v>
      </c>
      <c r="H808" s="4">
        <f>Jira_RawData!G808</f>
        <v>44300.477083333331</v>
      </c>
      <c r="I808" s="10" t="str">
        <f>IF(Jira_RawData!H808=0,"blank",Jira_RawData!H808)</f>
        <v>Major</v>
      </c>
      <c r="J808" t="str">
        <f>Jira_RawData!I808</f>
        <v>High</v>
      </c>
      <c r="K808" t="str">
        <f>Jira_RawData!M808</f>
        <v>QA</v>
      </c>
      <c r="L808" t="str">
        <f>IF(Jira_RawData!N808=0,"blank",Jira_RawData!N808)</f>
        <v>blank</v>
      </c>
      <c r="M808" t="str">
        <f>IF(Jira_RawData!R808=0,"blank",Jira_RawData!R808)</f>
        <v>blank</v>
      </c>
      <c r="N808" t="str">
        <f>IF(ISNA(VLOOKUP(B808,Comments!B:E,2,FALSE)),"",VLOOKUP(B808,Comments!B:E,2,FALSE))</f>
        <v/>
      </c>
      <c r="O808" t="str">
        <f>IF(ISNA(VLOOKUP(B808,Comments!B:E,3,FALSE)),"",VLOOKUP(B808,Comments!B:E,3,FALSE))</f>
        <v/>
      </c>
      <c r="P808" t="str">
        <f t="shared" ca="1" si="25"/>
        <v>GT 62 days</v>
      </c>
      <c r="Q808" t="str">
        <f t="shared" si="26"/>
        <v>Membership</v>
      </c>
      <c r="R808" t="str">
        <f>IF(ISNA(VLOOKUP(B808,Comments!B:E,4,FALSE)),"",VLOOKUP(B808,Comments!B:E,4,FALSE))</f>
        <v/>
      </c>
    </row>
    <row r="809" spans="1:18" x14ac:dyDescent="0.25">
      <c r="A809" t="str">
        <f>Jira_RawData!A809</f>
        <v>Bug</v>
      </c>
      <c r="B809" t="str">
        <f>Jira_RawData!B809</f>
        <v>MEM-9085</v>
      </c>
      <c r="C809" t="str">
        <f>Jira_RawData!C809</f>
        <v>Attach page gets skipped &amp; directly navigates to Submit page, when we choose either "I Will"  (or) A Member of Committee &lt;Main Committee Designation&gt; Will , any option for Technical Contact for this Work. for "Reinstatement action.</v>
      </c>
      <c r="D809" t="str">
        <f>Jira_RawData!D809</f>
        <v>Siddhartha Mutyala</v>
      </c>
      <c r="E809" t="str">
        <f>Jira_RawData!E809</f>
        <v>Siddhartha Mutyala</v>
      </c>
      <c r="F809" t="str">
        <f>Jira_RawData!F809</f>
        <v>Closed</v>
      </c>
      <c r="G809" s="4">
        <f>Jira_RawData!K809</f>
        <v>43990.652777777781</v>
      </c>
      <c r="H809" s="4">
        <f>Jira_RawData!G809</f>
        <v>44300.477083333331</v>
      </c>
      <c r="I809" s="10" t="str">
        <f>IF(Jira_RawData!H809=0,"blank",Jira_RawData!H809)</f>
        <v>Moderate</v>
      </c>
      <c r="J809" t="str">
        <f>Jira_RawData!I809</f>
        <v>High</v>
      </c>
      <c r="K809" t="str">
        <f>Jira_RawData!M809</f>
        <v>QA</v>
      </c>
      <c r="L809" t="str">
        <f>IF(Jira_RawData!N809=0,"blank",Jira_RawData!N809)</f>
        <v>blank</v>
      </c>
      <c r="M809" t="str">
        <f>IF(Jira_RawData!R809=0,"blank",Jira_RawData!R809)</f>
        <v>blank</v>
      </c>
      <c r="N809" t="str">
        <f>IF(ISNA(VLOOKUP(B809,Comments!B:E,2,FALSE)),"",VLOOKUP(B809,Comments!B:E,2,FALSE))</f>
        <v/>
      </c>
      <c r="O809" t="str">
        <f>IF(ISNA(VLOOKUP(B809,Comments!B:E,3,FALSE)),"",VLOOKUP(B809,Comments!B:E,3,FALSE))</f>
        <v/>
      </c>
      <c r="P809" t="str">
        <f t="shared" ca="1" si="25"/>
        <v>GT 62 days</v>
      </c>
      <c r="Q809" t="str">
        <f t="shared" si="26"/>
        <v>Membership</v>
      </c>
      <c r="R809" t="str">
        <f>IF(ISNA(VLOOKUP(B809,Comments!B:E,4,FALSE)),"",VLOOKUP(B809,Comments!B:E,4,FALSE))</f>
        <v/>
      </c>
    </row>
    <row r="810" spans="1:18" x14ac:dyDescent="0.25">
      <c r="A810" t="str">
        <f>Jira_RawData!A810</f>
        <v>Bug</v>
      </c>
      <c r="B810" t="str">
        <f>Jira_RawData!B810</f>
        <v>MEM-9083</v>
      </c>
      <c r="C810" t="str">
        <f>Jira_RawData!C810</f>
        <v>Page is redirected to Step4 - SUBMIT page instead of STEP 3 - "ATTACH" Page., when Editorial changes is chosen NO option for "Re approval" Action</v>
      </c>
      <c r="D810" t="str">
        <f>Jira_RawData!D810</f>
        <v>Siddhartha Mutyala</v>
      </c>
      <c r="E810" t="str">
        <f>Jira_RawData!E810</f>
        <v>Siddhartha Mutyala</v>
      </c>
      <c r="F810" t="str">
        <f>Jira_RawData!F810</f>
        <v>Closed</v>
      </c>
      <c r="G810" s="4">
        <f>Jira_RawData!K810</f>
        <v>43990.609722222223</v>
      </c>
      <c r="H810" s="4">
        <f>Jira_RawData!G810</f>
        <v>44300.477083333331</v>
      </c>
      <c r="I810" s="10" t="str">
        <f>IF(Jira_RawData!H810=0,"blank",Jira_RawData!H810)</f>
        <v>Moderate</v>
      </c>
      <c r="J810" t="str">
        <f>Jira_RawData!I810</f>
        <v>High</v>
      </c>
      <c r="K810" t="str">
        <f>Jira_RawData!M810</f>
        <v>QA</v>
      </c>
      <c r="L810" t="str">
        <f>IF(Jira_RawData!N810=0,"blank",Jira_RawData!N810)</f>
        <v>blank</v>
      </c>
      <c r="M810" t="str">
        <f>IF(Jira_RawData!R810=0,"blank",Jira_RawData!R810)</f>
        <v>blank</v>
      </c>
      <c r="N810" t="str">
        <f>IF(ISNA(VLOOKUP(B810,Comments!B:E,2,FALSE)),"",VLOOKUP(B810,Comments!B:E,2,FALSE))</f>
        <v/>
      </c>
      <c r="O810" t="str">
        <f>IF(ISNA(VLOOKUP(B810,Comments!B:E,3,FALSE)),"",VLOOKUP(B810,Comments!B:E,3,FALSE))</f>
        <v/>
      </c>
      <c r="P810" t="str">
        <f t="shared" ca="1" si="25"/>
        <v>GT 62 days</v>
      </c>
      <c r="Q810" t="str">
        <f t="shared" si="26"/>
        <v>Membership</v>
      </c>
      <c r="R810" t="str">
        <f>IF(ISNA(VLOOKUP(B810,Comments!B:E,4,FALSE)),"",VLOOKUP(B810,Comments!B:E,4,FALSE))</f>
        <v/>
      </c>
    </row>
    <row r="811" spans="1:18" x14ac:dyDescent="0.25">
      <c r="A811" t="str">
        <f>Jira_RawData!A811</f>
        <v>Bug</v>
      </c>
      <c r="B811" t="str">
        <f>Jira_RawData!B811</f>
        <v>MEM-9079</v>
      </c>
      <c r="C811" t="str">
        <f>Jira_RawData!C811</f>
        <v>Empty spacing is shown in the drop down menu for re-approving standard.</v>
      </c>
      <c r="D811" t="str">
        <f>Jira_RawData!D811</f>
        <v>Siddhartha Mutyala</v>
      </c>
      <c r="E811" t="str">
        <f>Jira_RawData!E811</f>
        <v>Siddhartha Mutyala</v>
      </c>
      <c r="F811" t="str">
        <f>Jira_RawData!F811</f>
        <v>Closed</v>
      </c>
      <c r="G811" s="4">
        <f>Jira_RawData!K811</f>
        <v>43990.6</v>
      </c>
      <c r="H811" s="4">
        <f>Jira_RawData!G811</f>
        <v>44300.477083333331</v>
      </c>
      <c r="I811" s="10" t="str">
        <f>IF(Jira_RawData!H811=0,"blank",Jira_RawData!H811)</f>
        <v>Moderate</v>
      </c>
      <c r="J811" t="str">
        <f>Jira_RawData!I811</f>
        <v>High</v>
      </c>
      <c r="K811" t="str">
        <f>Jira_RawData!M811</f>
        <v>QA</v>
      </c>
      <c r="L811" t="str">
        <f>IF(Jira_RawData!N811=0,"blank",Jira_RawData!N811)</f>
        <v>blank</v>
      </c>
      <c r="M811" t="str">
        <f>IF(Jira_RawData!R811=0,"blank",Jira_RawData!R811)</f>
        <v>blank</v>
      </c>
      <c r="N811" t="str">
        <f>IF(ISNA(VLOOKUP(B811,Comments!B:E,2,FALSE)),"",VLOOKUP(B811,Comments!B:E,2,FALSE))</f>
        <v/>
      </c>
      <c r="O811" t="str">
        <f>IF(ISNA(VLOOKUP(B811,Comments!B:E,3,FALSE)),"",VLOOKUP(B811,Comments!B:E,3,FALSE))</f>
        <v/>
      </c>
      <c r="P811" t="str">
        <f t="shared" ca="1" si="25"/>
        <v>GT 62 days</v>
      </c>
      <c r="Q811" t="str">
        <f t="shared" si="26"/>
        <v>Membership</v>
      </c>
      <c r="R811" t="str">
        <f>IF(ISNA(VLOOKUP(B811,Comments!B:E,4,FALSE)),"",VLOOKUP(B811,Comments!B:E,4,FALSE))</f>
        <v/>
      </c>
    </row>
    <row r="812" spans="1:18" x14ac:dyDescent="0.25">
      <c r="A812" t="str">
        <f>Jira_RawData!A812</f>
        <v>Bug</v>
      </c>
      <c r="B812" t="str">
        <f>Jira_RawData!B812</f>
        <v>MEM-9070</v>
      </c>
      <c r="C812" t="str">
        <f>Jira_RawData!C812</f>
        <v>Unable to view the revised standard title in Summary Page of New Ballot work item registration of revised standard</v>
      </c>
      <c r="D812" t="str">
        <f>Jira_RawData!D812</f>
        <v>Hasitha Turlapati</v>
      </c>
      <c r="E812" t="str">
        <f>Jira_RawData!E812</f>
        <v>Hasitha Turlapati</v>
      </c>
      <c r="F812" t="str">
        <f>Jira_RawData!F812</f>
        <v>Closed</v>
      </c>
      <c r="G812" s="4">
        <f>Jira_RawData!K812</f>
        <v>43990.535416666666</v>
      </c>
      <c r="H812" s="4">
        <f>Jira_RawData!G812</f>
        <v>44169.598611111112</v>
      </c>
      <c r="I812" s="10" t="str">
        <f>IF(Jira_RawData!H812=0,"blank",Jira_RawData!H812)</f>
        <v>Moderate</v>
      </c>
      <c r="J812" t="str">
        <f>Jira_RawData!I812</f>
        <v>Medium</v>
      </c>
      <c r="K812" t="str">
        <f>Jira_RawData!M812</f>
        <v>QA</v>
      </c>
      <c r="L812" t="str">
        <f>IF(Jira_RawData!N812=0,"blank",Jira_RawData!N812)</f>
        <v>blank</v>
      </c>
      <c r="M812" t="str">
        <f>IF(Jira_RawData!R812=0,"blank",Jira_RawData!R812)</f>
        <v>blank</v>
      </c>
      <c r="N812" t="str">
        <f>IF(ISNA(VLOOKUP(B812,Comments!B:E,2,FALSE)),"",VLOOKUP(B812,Comments!B:E,2,FALSE))</f>
        <v/>
      </c>
      <c r="O812" t="str">
        <f>IF(ISNA(VLOOKUP(B812,Comments!B:E,3,FALSE)),"",VLOOKUP(B812,Comments!B:E,3,FALSE))</f>
        <v/>
      </c>
      <c r="P812" t="str">
        <f t="shared" ca="1" si="25"/>
        <v>GT 62 days</v>
      </c>
      <c r="Q812" t="str">
        <f t="shared" si="26"/>
        <v>Membership</v>
      </c>
      <c r="R812" t="str">
        <f>IF(ISNA(VLOOKUP(B812,Comments!B:E,4,FALSE)),"",VLOOKUP(B812,Comments!B:E,4,FALSE))</f>
        <v/>
      </c>
    </row>
    <row r="813" spans="1:18" x14ac:dyDescent="0.25">
      <c r="A813" t="str">
        <f>Jira_RawData!A813</f>
        <v>Bug</v>
      </c>
      <c r="B813" t="str">
        <f>Jira_RawData!B813</f>
        <v>MEM-9049</v>
      </c>
      <c r="C813" t="str">
        <f>Jira_RawData!C813</f>
        <v>INVALID - Page navigates to 'ATTACH' page, when 'NO' option is selected under - Are revisions to the title included? option.</v>
      </c>
      <c r="D813" t="str">
        <f>Jira_RawData!D813</f>
        <v>Siddhartha Mutyala</v>
      </c>
      <c r="E813" t="str">
        <f>Jira_RawData!E813</f>
        <v>Siddhartha Mutyala</v>
      </c>
      <c r="F813" t="str">
        <f>Jira_RawData!F813</f>
        <v>Closed</v>
      </c>
      <c r="G813" s="4">
        <f>Jira_RawData!K813</f>
        <v>43989.050694444442</v>
      </c>
      <c r="H813" s="4">
        <f>Jira_RawData!G813</f>
        <v>44300.477083333331</v>
      </c>
      <c r="I813" s="10" t="str">
        <f>IF(Jira_RawData!H813=0,"blank",Jira_RawData!H813)</f>
        <v>Moderate</v>
      </c>
      <c r="J813" t="str">
        <f>Jira_RawData!I813</f>
        <v>High</v>
      </c>
      <c r="K813" t="str">
        <f>Jira_RawData!M813</f>
        <v>QA</v>
      </c>
      <c r="L813" t="str">
        <f>IF(Jira_RawData!N813=0,"blank",Jira_RawData!N813)</f>
        <v>blank</v>
      </c>
      <c r="M813" t="str">
        <f>IF(Jira_RawData!R813=0,"blank",Jira_RawData!R813)</f>
        <v>blank</v>
      </c>
      <c r="N813" t="str">
        <f>IF(ISNA(VLOOKUP(B813,Comments!B:E,2,FALSE)),"",VLOOKUP(B813,Comments!B:E,2,FALSE))</f>
        <v/>
      </c>
      <c r="O813" t="str">
        <f>IF(ISNA(VLOOKUP(B813,Comments!B:E,3,FALSE)),"",VLOOKUP(B813,Comments!B:E,3,FALSE))</f>
        <v/>
      </c>
      <c r="P813" t="str">
        <f t="shared" ca="1" si="25"/>
        <v>GT 62 days</v>
      </c>
      <c r="Q813" t="str">
        <f t="shared" si="26"/>
        <v>Membership</v>
      </c>
      <c r="R813" t="str">
        <f>IF(ISNA(VLOOKUP(B813,Comments!B:E,4,FALSE)),"",VLOOKUP(B813,Comments!B:E,4,FALSE))</f>
        <v/>
      </c>
    </row>
    <row r="814" spans="1:18" x14ac:dyDescent="0.25">
      <c r="A814" t="str">
        <f>Jira_RawData!A814</f>
        <v>Bug</v>
      </c>
      <c r="B814" t="str">
        <f>Jira_RawData!B814</f>
        <v>MEM-9039</v>
      </c>
      <c r="C814" t="str">
        <f>Jira_RawData!C814</f>
        <v>User is able to Continue From AUTHOR page to DATA page, when there is No 'work item number' for the selected ballot action.</v>
      </c>
      <c r="D814" t="str">
        <f>Jira_RawData!D814</f>
        <v>Siddhartha Mutyala</v>
      </c>
      <c r="E814" t="str">
        <f>Jira_RawData!E814</f>
        <v>Siddhartha Mutyala</v>
      </c>
      <c r="F814" t="str">
        <f>Jira_RawData!F814</f>
        <v>Closed</v>
      </c>
      <c r="G814" s="4">
        <f>Jira_RawData!K814</f>
        <v>43988.920138888891</v>
      </c>
      <c r="H814" s="4">
        <f>Jira_RawData!G814</f>
        <v>44300.476388888892</v>
      </c>
      <c r="I814" s="10" t="str">
        <f>IF(Jira_RawData!H814=0,"blank",Jira_RawData!H814)</f>
        <v>Major</v>
      </c>
      <c r="J814" t="str">
        <f>Jira_RawData!I814</f>
        <v>Medium</v>
      </c>
      <c r="K814" t="str">
        <f>Jira_RawData!M814</f>
        <v>QA</v>
      </c>
      <c r="L814" t="str">
        <f>IF(Jira_RawData!N814=0,"blank",Jira_RawData!N814)</f>
        <v>blank</v>
      </c>
      <c r="M814" t="str">
        <f>IF(Jira_RawData!R814=0,"blank",Jira_RawData!R814)</f>
        <v>blank</v>
      </c>
      <c r="N814" t="str">
        <f>IF(ISNA(VLOOKUP(B814,Comments!B:E,2,FALSE)),"",VLOOKUP(B814,Comments!B:E,2,FALSE))</f>
        <v/>
      </c>
      <c r="O814" t="str">
        <f>IF(ISNA(VLOOKUP(B814,Comments!B:E,3,FALSE)),"",VLOOKUP(B814,Comments!B:E,3,FALSE))</f>
        <v/>
      </c>
      <c r="P814" t="str">
        <f t="shared" ca="1" si="25"/>
        <v>GT 62 days</v>
      </c>
      <c r="Q814" t="str">
        <f t="shared" si="26"/>
        <v>Membership</v>
      </c>
      <c r="R814" t="str">
        <f>IF(ISNA(VLOOKUP(B814,Comments!B:E,4,FALSE)),"",VLOOKUP(B814,Comments!B:E,4,FALSE))</f>
        <v/>
      </c>
    </row>
    <row r="815" spans="1:18" x14ac:dyDescent="0.25">
      <c r="A815" t="str">
        <f>Jira_RawData!A815</f>
        <v>Bug</v>
      </c>
      <c r="B815" t="str">
        <f>Jira_RawData!B815</f>
        <v>MEM-9037</v>
      </c>
      <c r="C815" t="str">
        <f>Jira_RawData!C815</f>
        <v>Navigation to 'ATTACH - Step 3' Progress Bar page is skipped with new Deployment in QA server.</v>
      </c>
      <c r="D815" t="str">
        <f>Jira_RawData!D815</f>
        <v>Siddhartha Mutyala</v>
      </c>
      <c r="E815" t="str">
        <f>Jira_RawData!E815</f>
        <v>Siddhartha Mutyala</v>
      </c>
      <c r="F815" t="str">
        <f>Jira_RawData!F815</f>
        <v>Closed</v>
      </c>
      <c r="G815" s="4">
        <f>Jira_RawData!K815</f>
        <v>43988.020833333336</v>
      </c>
      <c r="H815" s="4">
        <f>Jira_RawData!G815</f>
        <v>44300.477083333331</v>
      </c>
      <c r="I815" s="10" t="str">
        <f>IF(Jira_RawData!H815=0,"blank",Jira_RawData!H815)</f>
        <v>Showstopper</v>
      </c>
      <c r="J815" t="str">
        <f>Jira_RawData!I815</f>
        <v>High</v>
      </c>
      <c r="K815" t="str">
        <f>Jira_RawData!M815</f>
        <v>QA</v>
      </c>
      <c r="L815" t="str">
        <f>IF(Jira_RawData!N815=0,"blank",Jira_RawData!N815)</f>
        <v>Deployment Issue / Incorrect Instructions</v>
      </c>
      <c r="M815" t="str">
        <f>IF(Jira_RawData!R815=0,"blank",Jira_RawData!R815)</f>
        <v>blank</v>
      </c>
      <c r="N815" t="str">
        <f>IF(ISNA(VLOOKUP(B815,Comments!B:E,2,FALSE)),"",VLOOKUP(B815,Comments!B:E,2,FALSE))</f>
        <v/>
      </c>
      <c r="O815" t="str">
        <f>IF(ISNA(VLOOKUP(B815,Comments!B:E,3,FALSE)),"",VLOOKUP(B815,Comments!B:E,3,FALSE))</f>
        <v/>
      </c>
      <c r="P815" t="str">
        <f t="shared" ca="1" si="25"/>
        <v>GT 62 days</v>
      </c>
      <c r="Q815" t="str">
        <f t="shared" si="26"/>
        <v>Membership</v>
      </c>
      <c r="R815" t="str">
        <f>IF(ISNA(VLOOKUP(B815,Comments!B:E,4,FALSE)),"",VLOOKUP(B815,Comments!B:E,4,FALSE))</f>
        <v/>
      </c>
    </row>
    <row r="816" spans="1:18" x14ac:dyDescent="0.25">
      <c r="A816" t="str">
        <f>Jira_RawData!A816</f>
        <v>Bug</v>
      </c>
      <c r="B816" t="str">
        <f>Jira_RawData!B816</f>
        <v>MEM-9036</v>
      </c>
      <c r="C816" t="str">
        <f>Jira_RawData!C816</f>
        <v>Ballot Item Submittal Step 2 -&gt; Title: &lt;System shall display the Title captured for that Work Item while registering the Work Item&gt; is not displayed</v>
      </c>
      <c r="D816" t="str">
        <f>Jira_RawData!D816</f>
        <v>Siddhartha Mutyala</v>
      </c>
      <c r="E816" t="str">
        <f>Jira_RawData!E816</f>
        <v>Siddhartha Mutyala</v>
      </c>
      <c r="F816" t="str">
        <f>Jira_RawData!F816</f>
        <v>Closed</v>
      </c>
      <c r="G816" s="4">
        <f>Jira_RawData!K816</f>
        <v>43988.011111111111</v>
      </c>
      <c r="H816" s="4">
        <f>Jira_RawData!G816</f>
        <v>44300.477083333331</v>
      </c>
      <c r="I816" s="10" t="str">
        <f>IF(Jira_RawData!H816=0,"blank",Jira_RawData!H816)</f>
        <v>Major</v>
      </c>
      <c r="J816" t="str">
        <f>Jira_RawData!I816</f>
        <v>Medium</v>
      </c>
      <c r="K816" t="str">
        <f>Jira_RawData!M816</f>
        <v>QA</v>
      </c>
      <c r="L816" t="str">
        <f>IF(Jira_RawData!N816=0,"blank",Jira_RawData!N816)</f>
        <v>blank</v>
      </c>
      <c r="M816" t="str">
        <f>IF(Jira_RawData!R816=0,"blank",Jira_RawData!R816)</f>
        <v>blank</v>
      </c>
      <c r="N816" t="str">
        <f>IF(ISNA(VLOOKUP(B816,Comments!B:E,2,FALSE)),"",VLOOKUP(B816,Comments!B:E,2,FALSE))</f>
        <v/>
      </c>
      <c r="O816" t="str">
        <f>IF(ISNA(VLOOKUP(B816,Comments!B:E,3,FALSE)),"",VLOOKUP(B816,Comments!B:E,3,FALSE))</f>
        <v/>
      </c>
      <c r="P816" t="str">
        <f t="shared" ca="1" si="25"/>
        <v>GT 62 days</v>
      </c>
      <c r="Q816" t="str">
        <f t="shared" si="26"/>
        <v>Membership</v>
      </c>
      <c r="R816" t="str">
        <f>IF(ISNA(VLOOKUP(B816,Comments!B:E,4,FALSE)),"",VLOOKUP(B816,Comments!B:E,4,FALSE))</f>
        <v/>
      </c>
    </row>
    <row r="817" spans="1:18" x14ac:dyDescent="0.25">
      <c r="A817" t="str">
        <f>Jira_RawData!A817</f>
        <v>Bug</v>
      </c>
      <c r="B817" t="str">
        <f>Jira_RawData!B817</f>
        <v>MEM-9035</v>
      </c>
      <c r="C817" t="str">
        <f>Jira_RawData!C817</f>
        <v>Ballot Item Submittal Step 2 -&gt; label - According to the Work Item Registration for &lt;Work Item Number&gt; is NOT displayed.</v>
      </c>
      <c r="D817" t="str">
        <f>Jira_RawData!D817</f>
        <v>Siddhartha Mutyala</v>
      </c>
      <c r="E817" t="str">
        <f>Jira_RawData!E817</f>
        <v>Siddhartha Mutyala</v>
      </c>
      <c r="F817" t="str">
        <f>Jira_RawData!F817</f>
        <v>Closed</v>
      </c>
      <c r="G817" s="4">
        <f>Jira_RawData!K817</f>
        <v>43988.004861111112</v>
      </c>
      <c r="H817" s="4">
        <f>Jira_RawData!G817</f>
        <v>44300.477083333331</v>
      </c>
      <c r="I817" s="10" t="str">
        <f>IF(Jira_RawData!H817=0,"blank",Jira_RawData!H817)</f>
        <v>Major</v>
      </c>
      <c r="J817" t="str">
        <f>Jira_RawData!I817</f>
        <v>Medium</v>
      </c>
      <c r="K817" t="str">
        <f>Jira_RawData!M817</f>
        <v>QA</v>
      </c>
      <c r="L817" t="str">
        <f>IF(Jira_RawData!N817=0,"blank",Jira_RawData!N817)</f>
        <v>blank</v>
      </c>
      <c r="M817" t="str">
        <f>IF(Jira_RawData!R817=0,"blank",Jira_RawData!R817)</f>
        <v>blank</v>
      </c>
      <c r="N817" t="str">
        <f>IF(ISNA(VLOOKUP(B817,Comments!B:E,2,FALSE)),"",VLOOKUP(B817,Comments!B:E,2,FALSE))</f>
        <v/>
      </c>
      <c r="O817" t="str">
        <f>IF(ISNA(VLOOKUP(B817,Comments!B:E,3,FALSE)),"",VLOOKUP(B817,Comments!B:E,3,FALSE))</f>
        <v/>
      </c>
      <c r="P817" t="str">
        <f t="shared" ca="1" si="25"/>
        <v>GT 62 days</v>
      </c>
      <c r="Q817" t="str">
        <f t="shared" si="26"/>
        <v>Membership</v>
      </c>
      <c r="R817" t="str">
        <f>IF(ISNA(VLOOKUP(B817,Comments!B:E,4,FALSE)),"",VLOOKUP(B817,Comments!B:E,4,FALSE))</f>
        <v/>
      </c>
    </row>
    <row r="818" spans="1:18" x14ac:dyDescent="0.25">
      <c r="A818" t="str">
        <f>Jira_RawData!A818</f>
        <v>Bug</v>
      </c>
      <c r="B818" t="str">
        <f>Jira_RawData!B818</f>
        <v>MEM-9034</v>
      </c>
      <c r="C818" t="str">
        <f>Jira_RawData!C818</f>
        <v>INVALID - In Submittal Step 2, label Submission of Ballot Item - &lt;Action Type for Work Item&gt; - &lt;Ballot Level&gt; is missing.</v>
      </c>
      <c r="D818" t="str">
        <f>Jira_RawData!D818</f>
        <v>Siddhartha Mutyala</v>
      </c>
      <c r="E818" t="str">
        <f>Jira_RawData!E818</f>
        <v>Siddhartha Mutyala</v>
      </c>
      <c r="F818" t="str">
        <f>Jira_RawData!F818</f>
        <v>Closed</v>
      </c>
      <c r="G818" s="4">
        <f>Jira_RawData!K818</f>
        <v>43988.001388888886</v>
      </c>
      <c r="H818" s="4">
        <f>Jira_RawData!G818</f>
        <v>44300.477083333331</v>
      </c>
      <c r="I818" s="10" t="str">
        <f>IF(Jira_RawData!H818=0,"blank",Jira_RawData!H818)</f>
        <v>Major</v>
      </c>
      <c r="J818" t="str">
        <f>Jira_RawData!I818</f>
        <v>Medium</v>
      </c>
      <c r="K818" t="str">
        <f>Jira_RawData!M818</f>
        <v>QA</v>
      </c>
      <c r="L818" t="str">
        <f>IF(Jira_RawData!N818=0,"blank",Jira_RawData!N818)</f>
        <v>blank</v>
      </c>
      <c r="M818" t="str">
        <f>IF(Jira_RawData!R818=0,"blank",Jira_RawData!R818)</f>
        <v>blank</v>
      </c>
      <c r="N818" t="str">
        <f>IF(ISNA(VLOOKUP(B818,Comments!B:E,2,FALSE)),"",VLOOKUP(B818,Comments!B:E,2,FALSE))</f>
        <v/>
      </c>
      <c r="O818" t="str">
        <f>IF(ISNA(VLOOKUP(B818,Comments!B:E,3,FALSE)),"",VLOOKUP(B818,Comments!B:E,3,FALSE))</f>
        <v/>
      </c>
      <c r="P818" t="str">
        <f t="shared" ca="1" si="25"/>
        <v>GT 62 days</v>
      </c>
      <c r="Q818" t="str">
        <f t="shared" si="26"/>
        <v>Membership</v>
      </c>
      <c r="R818" t="str">
        <f>IF(ISNA(VLOOKUP(B818,Comments!B:E,4,FALSE)),"",VLOOKUP(B818,Comments!B:E,4,FALSE))</f>
        <v/>
      </c>
    </row>
    <row r="819" spans="1:18" x14ac:dyDescent="0.25">
      <c r="A819" t="str">
        <f>Jira_RawData!A819</f>
        <v>Bug</v>
      </c>
      <c r="B819" t="str">
        <f>Jira_RawData!B819</f>
        <v>MEM-8939</v>
      </c>
      <c r="C819" t="str">
        <f>Jira_RawData!C819</f>
        <v>ASTM 2.0 -Edit Work Item - Step 1 - Error Message "Error occured while getting item details." when member select Work Item number</v>
      </c>
      <c r="D819" t="str">
        <f>Jira_RawData!D819</f>
        <v>vinay.datla</v>
      </c>
      <c r="E819" t="str">
        <f>Jira_RawData!E819</f>
        <v>vinay.datla</v>
      </c>
      <c r="F819" t="str">
        <f>Jira_RawData!F819</f>
        <v>Closed</v>
      </c>
      <c r="G819" s="4">
        <f>Jira_RawData!K819</f>
        <v>43987.502083333333</v>
      </c>
      <c r="H819" s="4">
        <f>Jira_RawData!G819</f>
        <v>44169.729861111111</v>
      </c>
      <c r="I819" s="10" t="str">
        <f>IF(Jira_RawData!H819=0,"blank",Jira_RawData!H819)</f>
        <v>Major</v>
      </c>
      <c r="J819" t="str">
        <f>Jira_RawData!I819</f>
        <v>High</v>
      </c>
      <c r="K819" t="str">
        <f>Jira_RawData!M819</f>
        <v>QA</v>
      </c>
      <c r="L819" t="str">
        <f>IF(Jira_RawData!N819=0,"blank",Jira_RawData!N819)</f>
        <v>blank</v>
      </c>
      <c r="M819" t="str">
        <f>IF(Jira_RawData!R819=0,"blank",Jira_RawData!R819)</f>
        <v>blank</v>
      </c>
      <c r="N819" t="str">
        <f>IF(ISNA(VLOOKUP(B819,Comments!B:E,2,FALSE)),"",VLOOKUP(B819,Comments!B:E,2,FALSE))</f>
        <v/>
      </c>
      <c r="O819" t="str">
        <f>IF(ISNA(VLOOKUP(B819,Comments!B:E,3,FALSE)),"",VLOOKUP(B819,Comments!B:E,3,FALSE))</f>
        <v/>
      </c>
      <c r="P819" t="str">
        <f t="shared" ca="1" si="25"/>
        <v>GT 62 days</v>
      </c>
      <c r="Q819" t="str">
        <f t="shared" si="26"/>
        <v>Membership</v>
      </c>
      <c r="R819" t="str">
        <f>IF(ISNA(VLOOKUP(B819,Comments!B:E,4,FALSE)),"",VLOOKUP(B819,Comments!B:E,4,FALSE))</f>
        <v/>
      </c>
    </row>
    <row r="820" spans="1:18" x14ac:dyDescent="0.25">
      <c r="A820" t="str">
        <f>Jira_RawData!A820</f>
        <v>Bug</v>
      </c>
      <c r="B820" t="str">
        <f>Jira_RawData!B820</f>
        <v>MEM-8916</v>
      </c>
      <c r="C820" t="str">
        <f>Jira_RawData!C820</f>
        <v>MCS 2.0-  Internal Staff - Loading issue while updating the Work item</v>
      </c>
      <c r="D820" t="str">
        <f>Jira_RawData!D820</f>
        <v>vinay.datla</v>
      </c>
      <c r="E820" t="str">
        <f>Jira_RawData!E820</f>
        <v>vinay.datla</v>
      </c>
      <c r="F820" t="str">
        <f>Jira_RawData!F820</f>
        <v>Closed</v>
      </c>
      <c r="G820" s="4">
        <f>Jira_RawData!K820</f>
        <v>43986.689583333333</v>
      </c>
      <c r="H820" s="4">
        <f>Jira_RawData!G820</f>
        <v>44169.611111111109</v>
      </c>
      <c r="I820" s="10" t="str">
        <f>IF(Jira_RawData!H820=0,"blank",Jira_RawData!H820)</f>
        <v>Major</v>
      </c>
      <c r="J820" t="str">
        <f>Jira_RawData!I820</f>
        <v>High</v>
      </c>
      <c r="K820" t="str">
        <f>Jira_RawData!M820</f>
        <v>QA</v>
      </c>
      <c r="L820" t="str">
        <f>IF(Jira_RawData!N820=0,"blank",Jira_RawData!N820)</f>
        <v>blank</v>
      </c>
      <c r="M820" t="str">
        <f>IF(Jira_RawData!R820=0,"blank",Jira_RawData!R820)</f>
        <v>blank</v>
      </c>
      <c r="N820" t="str">
        <f>IF(ISNA(VLOOKUP(B820,Comments!B:E,2,FALSE)),"",VLOOKUP(B820,Comments!B:E,2,FALSE))</f>
        <v/>
      </c>
      <c r="O820" t="str">
        <f>IF(ISNA(VLOOKUP(B820,Comments!B:E,3,FALSE)),"",VLOOKUP(B820,Comments!B:E,3,FALSE))</f>
        <v/>
      </c>
      <c r="P820" t="str">
        <f t="shared" ca="1" si="25"/>
        <v>GT 62 days</v>
      </c>
      <c r="Q820" t="str">
        <f t="shared" si="26"/>
        <v>Membership</v>
      </c>
      <c r="R820" t="str">
        <f>IF(ISNA(VLOOKUP(B820,Comments!B:E,4,FALSE)),"",VLOOKUP(B820,Comments!B:E,4,FALSE))</f>
        <v/>
      </c>
    </row>
    <row r="821" spans="1:18" x14ac:dyDescent="0.25">
      <c r="A821" t="str">
        <f>Jira_RawData!A821</f>
        <v>Bug</v>
      </c>
      <c r="B821" t="str">
        <f>Jira_RawData!B821</f>
        <v>MEM-8909</v>
      </c>
      <c r="C821" t="str">
        <f>Jira_RawData!C821</f>
        <v>System display the error message during token generation - API</v>
      </c>
      <c r="D821" t="str">
        <f>Jira_RawData!D821</f>
        <v>ilangovan.ponnuraman</v>
      </c>
      <c r="E821" t="str">
        <f>Jira_RawData!E821</f>
        <v>soumya.akkimardi</v>
      </c>
      <c r="F821" t="str">
        <f>Jira_RawData!F821</f>
        <v>Closed</v>
      </c>
      <c r="G821" s="4">
        <f>Jira_RawData!K821</f>
        <v>43986.554861111108</v>
      </c>
      <c r="H821" s="4">
        <f>Jira_RawData!G821</f>
        <v>44168.806944444441</v>
      </c>
      <c r="I821" s="10" t="str">
        <f>IF(Jira_RawData!H821=0,"blank",Jira_RawData!H821)</f>
        <v>Moderate</v>
      </c>
      <c r="J821" t="str">
        <f>Jira_RawData!I821</f>
        <v>High</v>
      </c>
      <c r="K821" t="str">
        <f>Jira_RawData!M821</f>
        <v>QA</v>
      </c>
      <c r="L821" t="str">
        <f>IF(Jira_RawData!N821=0,"blank",Jira_RawData!N821)</f>
        <v>blank</v>
      </c>
      <c r="M821" t="str">
        <f>IF(Jira_RawData!R821=0,"blank",Jira_RawData!R821)</f>
        <v>blank</v>
      </c>
      <c r="N821" t="str">
        <f>IF(ISNA(VLOOKUP(B821,Comments!B:E,2,FALSE)),"",VLOOKUP(B821,Comments!B:E,2,FALSE))</f>
        <v/>
      </c>
      <c r="O821" t="str">
        <f>IF(ISNA(VLOOKUP(B821,Comments!B:E,3,FALSE)),"",VLOOKUP(B821,Comments!B:E,3,FALSE))</f>
        <v/>
      </c>
      <c r="P821" t="str">
        <f t="shared" ca="1" si="25"/>
        <v>GT 62 days</v>
      </c>
      <c r="Q821" t="str">
        <f t="shared" si="26"/>
        <v>Membership</v>
      </c>
      <c r="R821" t="str">
        <f>IF(ISNA(VLOOKUP(B821,Comments!B:E,4,FALSE)),"",VLOOKUP(B821,Comments!B:E,4,FALSE))</f>
        <v/>
      </c>
    </row>
    <row r="822" spans="1:18" x14ac:dyDescent="0.25">
      <c r="A822" t="str">
        <f>Jira_RawData!A822</f>
        <v>Bug</v>
      </c>
      <c r="B822" t="str">
        <f>Jira_RawData!B822</f>
        <v>MEM-8906</v>
      </c>
      <c r="C822" t="str">
        <f>Jira_RawData!C822</f>
        <v>The system didn't display 'Membership Type' in "Review Your Application" form page for participating and organizational member</v>
      </c>
      <c r="D822" t="str">
        <f>Jira_RawData!D822</f>
        <v>soumya.akkimardi</v>
      </c>
      <c r="E822" t="str">
        <f>Jira_RawData!E822</f>
        <v>soumya.akkimardi</v>
      </c>
      <c r="F822" t="str">
        <f>Jira_RawData!F822</f>
        <v>Closed</v>
      </c>
      <c r="G822" s="4">
        <f>Jira_RawData!K822</f>
        <v>43986.537499999999</v>
      </c>
      <c r="H822" s="4">
        <f>Jira_RawData!G822</f>
        <v>44168.798611111109</v>
      </c>
      <c r="I822" s="10" t="str">
        <f>IF(Jira_RawData!H822=0,"blank",Jira_RawData!H822)</f>
        <v>Moderate</v>
      </c>
      <c r="J822" t="str">
        <f>Jira_RawData!I822</f>
        <v>Medium</v>
      </c>
      <c r="K822" t="str">
        <f>Jira_RawData!M822</f>
        <v>QA</v>
      </c>
      <c r="L822" t="str">
        <f>IF(Jira_RawData!N822=0,"blank",Jira_RawData!N822)</f>
        <v>blank</v>
      </c>
      <c r="M822" t="str">
        <f>IF(Jira_RawData!R822=0,"blank",Jira_RawData!R822)</f>
        <v>blank</v>
      </c>
      <c r="N822" t="str">
        <f>IF(ISNA(VLOOKUP(B822,Comments!B:E,2,FALSE)),"",VLOOKUP(B822,Comments!B:E,2,FALSE))</f>
        <v/>
      </c>
      <c r="O822" t="str">
        <f>IF(ISNA(VLOOKUP(B822,Comments!B:E,3,FALSE)),"",VLOOKUP(B822,Comments!B:E,3,FALSE))</f>
        <v/>
      </c>
      <c r="P822" t="str">
        <f t="shared" ca="1" si="25"/>
        <v>GT 62 days</v>
      </c>
      <c r="Q822" t="str">
        <f t="shared" si="26"/>
        <v>Membership</v>
      </c>
      <c r="R822" t="str">
        <f>IF(ISNA(VLOOKUP(B822,Comments!B:E,4,FALSE)),"",VLOOKUP(B822,Comments!B:E,4,FALSE))</f>
        <v/>
      </c>
    </row>
    <row r="823" spans="1:18" x14ac:dyDescent="0.25">
      <c r="A823" t="str">
        <f>Jira_RawData!A823</f>
        <v>Bug</v>
      </c>
      <c r="B823" t="str">
        <f>Jira_RawData!B823</f>
        <v>MEM-8903</v>
      </c>
      <c r="C823" t="str">
        <f>Jira_RawData!C823</f>
        <v>[INVALID] ASTM 2.0 Application site to redirecting to ASTM COMPASS when the member click on sign In button</v>
      </c>
      <c r="D823" t="str">
        <f>Jira_RawData!D823</f>
        <v>srinivas Yellamilli</v>
      </c>
      <c r="E823" t="str">
        <f>Jira_RawData!E823</f>
        <v>srinivas Yellamilli</v>
      </c>
      <c r="F823" t="str">
        <f>Jira_RawData!F823</f>
        <v>Closed</v>
      </c>
      <c r="G823" s="4">
        <f>Jira_RawData!K823</f>
        <v>43986.419444444444</v>
      </c>
      <c r="H823" s="4">
        <f>Jira_RawData!G823</f>
        <v>44175.443055555559</v>
      </c>
      <c r="I823" s="10" t="str">
        <f>IF(Jira_RawData!H823=0,"blank",Jira_RawData!H823)</f>
        <v>Showstopper</v>
      </c>
      <c r="J823" t="str">
        <f>Jira_RawData!I823</f>
        <v>Critical</v>
      </c>
      <c r="K823" t="str">
        <f>Jira_RawData!M823</f>
        <v>QA</v>
      </c>
      <c r="L823" t="str">
        <f>IF(Jira_RawData!N823=0,"blank",Jira_RawData!N823)</f>
        <v>blank</v>
      </c>
      <c r="M823" t="str">
        <f>IF(Jira_RawData!R823=0,"blank",Jira_RawData!R823)</f>
        <v>blank</v>
      </c>
      <c r="N823" t="str">
        <f>IF(ISNA(VLOOKUP(B823,Comments!B:E,2,FALSE)),"",VLOOKUP(B823,Comments!B:E,2,FALSE))</f>
        <v/>
      </c>
      <c r="O823" t="str">
        <f>IF(ISNA(VLOOKUP(B823,Comments!B:E,3,FALSE)),"",VLOOKUP(B823,Comments!B:E,3,FALSE))</f>
        <v/>
      </c>
      <c r="P823" t="str">
        <f t="shared" ca="1" si="25"/>
        <v>GT 62 days</v>
      </c>
      <c r="Q823" t="str">
        <f t="shared" si="26"/>
        <v>Membership</v>
      </c>
      <c r="R823" t="str">
        <f>IF(ISNA(VLOOKUP(B823,Comments!B:E,4,FALSE)),"",VLOOKUP(B823,Comments!B:E,4,FALSE))</f>
        <v/>
      </c>
    </row>
    <row r="824" spans="1:18" x14ac:dyDescent="0.25">
      <c r="A824" t="str">
        <f>Jira_RawData!A824</f>
        <v>Bug</v>
      </c>
      <c r="B824" t="str">
        <f>Jira_RawData!B824</f>
        <v>MEM-8728</v>
      </c>
      <c r="C824" t="str">
        <f>Jira_RawData!C824</f>
        <v>System displayed error as "Could not get any response" while dropping member from committee</v>
      </c>
      <c r="D824" t="str">
        <f>Jira_RawData!D824</f>
        <v>soumya.akkimardi</v>
      </c>
      <c r="E824" t="str">
        <f>Jira_RawData!E824</f>
        <v>soumya.akkimardi</v>
      </c>
      <c r="F824" t="str">
        <f>Jira_RawData!F824</f>
        <v>Closed</v>
      </c>
      <c r="G824" s="4">
        <f>Jira_RawData!K824</f>
        <v>43980.511111111111</v>
      </c>
      <c r="H824" s="4">
        <f>Jira_RawData!G824</f>
        <v>44312.495138888888</v>
      </c>
      <c r="I824" s="10" t="str">
        <f>IF(Jira_RawData!H824=0,"blank",Jira_RawData!H824)</f>
        <v>Moderate</v>
      </c>
      <c r="J824" t="str">
        <f>Jira_RawData!I824</f>
        <v>High</v>
      </c>
      <c r="K824" t="str">
        <f>Jira_RawData!M824</f>
        <v>QA</v>
      </c>
      <c r="L824" t="str">
        <f>IF(Jira_RawData!N824=0,"blank",Jira_RawData!N824)</f>
        <v>blank</v>
      </c>
      <c r="M824" t="str">
        <f>IF(Jira_RawData!R824=0,"blank",Jira_RawData!R824)</f>
        <v>blank</v>
      </c>
      <c r="N824" t="str">
        <f>IF(ISNA(VLOOKUP(B824,Comments!B:E,2,FALSE)),"",VLOOKUP(B824,Comments!B:E,2,FALSE))</f>
        <v/>
      </c>
      <c r="O824" t="str">
        <f>IF(ISNA(VLOOKUP(B824,Comments!B:E,3,FALSE)),"",VLOOKUP(B824,Comments!B:E,3,FALSE))</f>
        <v/>
      </c>
      <c r="P824" t="str">
        <f t="shared" ca="1" si="25"/>
        <v>GT 62 days</v>
      </c>
      <c r="Q824" t="str">
        <f t="shared" si="26"/>
        <v>Membership</v>
      </c>
      <c r="R824" t="str">
        <f>IF(ISNA(VLOOKUP(B824,Comments!B:E,4,FALSE)),"",VLOOKUP(B824,Comments!B:E,4,FALSE))</f>
        <v/>
      </c>
    </row>
    <row r="825" spans="1:18" x14ac:dyDescent="0.25">
      <c r="A825" t="str">
        <f>Jira_RawData!A825</f>
        <v>Bug</v>
      </c>
      <c r="B825" t="str">
        <f>Jira_RawData!B825</f>
        <v>MEM-8699</v>
      </c>
      <c r="C825" t="str">
        <f>Jira_RawData!C825</f>
        <v>[Not Reproducing] - Accessibility Testing: While navigating in roster maintenance page through TAB key user unable to proceed further after traversing through hello admin dropdown in header.</v>
      </c>
      <c r="D825" t="str">
        <f>Jira_RawData!D825</f>
        <v>srinivas Yellamilli</v>
      </c>
      <c r="E825" t="str">
        <f>Jira_RawData!E825</f>
        <v>vinay.datla</v>
      </c>
      <c r="F825" t="str">
        <f>Jira_RawData!F825</f>
        <v>Closed</v>
      </c>
      <c r="G825" s="4">
        <f>Jira_RawData!K825</f>
        <v>43978.877083333333</v>
      </c>
      <c r="H825" s="4">
        <f>Jira_RawData!G825</f>
        <v>44159.652083333334</v>
      </c>
      <c r="I825" s="10" t="str">
        <f>IF(Jira_RawData!H825=0,"blank",Jira_RawData!H825)</f>
        <v>Major</v>
      </c>
      <c r="J825" t="str">
        <f>Jira_RawData!I825</f>
        <v>High</v>
      </c>
      <c r="K825" t="str">
        <f>Jira_RawData!M825</f>
        <v>QA</v>
      </c>
      <c r="L825" t="str">
        <f>IF(Jira_RawData!N825=0,"blank",Jira_RawData!N825)</f>
        <v>Deployment Issue / Incorrect Instructions</v>
      </c>
      <c r="M825" t="str">
        <f>IF(Jira_RawData!R825=0,"blank",Jira_RawData!R825)</f>
        <v>blank</v>
      </c>
      <c r="N825" t="str">
        <f>IF(ISNA(VLOOKUP(B825,Comments!B:E,2,FALSE)),"",VLOOKUP(B825,Comments!B:E,2,FALSE))</f>
        <v/>
      </c>
      <c r="O825" t="str">
        <f>IF(ISNA(VLOOKUP(B825,Comments!B:E,3,FALSE)),"",VLOOKUP(B825,Comments!B:E,3,FALSE))</f>
        <v/>
      </c>
      <c r="P825" t="str">
        <f t="shared" ca="1" si="25"/>
        <v>GT 62 days</v>
      </c>
      <c r="Q825" t="str">
        <f t="shared" si="26"/>
        <v>Membership</v>
      </c>
      <c r="R825" t="str">
        <f>IF(ISNA(VLOOKUP(B825,Comments!B:E,4,FALSE)),"",VLOOKUP(B825,Comments!B:E,4,FALSE))</f>
        <v/>
      </c>
    </row>
    <row r="826" spans="1:18" x14ac:dyDescent="0.25">
      <c r="A826" t="str">
        <f>Jira_RawData!A826</f>
        <v>Bug</v>
      </c>
      <c r="B826" t="str">
        <f>Jira_RawData!B826</f>
        <v>MEM-8698</v>
      </c>
      <c r="C826" t="str">
        <f>Jira_RawData!C826</f>
        <v>Accessibility Testing: No alternative text for ASTM logo image in roster maintenance page and verbalized along with the address link.</v>
      </c>
      <c r="D826" t="str">
        <f>Jira_RawData!D826</f>
        <v>vinay.datla</v>
      </c>
      <c r="E826" t="str">
        <f>Jira_RawData!E826</f>
        <v>vinay.datla</v>
      </c>
      <c r="F826" t="str">
        <f>Jira_RawData!F826</f>
        <v>Closed</v>
      </c>
      <c r="G826" s="4">
        <f>Jira_RawData!K826</f>
        <v>43978.870833333334</v>
      </c>
      <c r="H826" s="4">
        <f>Jira_RawData!G826</f>
        <v>44174.779166666667</v>
      </c>
      <c r="I826" s="10" t="str">
        <f>IF(Jira_RawData!H826=0,"blank",Jira_RawData!H826)</f>
        <v>Major</v>
      </c>
      <c r="J826" t="str">
        <f>Jira_RawData!I826</f>
        <v>High</v>
      </c>
      <c r="K826" t="str">
        <f>Jira_RawData!M826</f>
        <v>QA</v>
      </c>
      <c r="L826" t="str">
        <f>IF(Jira_RawData!N826=0,"blank",Jira_RawData!N826)</f>
        <v>Application Code Issue</v>
      </c>
      <c r="M826" t="str">
        <f>IF(Jira_RawData!R826=0,"blank",Jira_RawData!R826)</f>
        <v>Html code issue</v>
      </c>
      <c r="N826" t="str">
        <f>IF(ISNA(VLOOKUP(B826,Comments!B:E,2,FALSE)),"",VLOOKUP(B826,Comments!B:E,2,FALSE))</f>
        <v/>
      </c>
      <c r="O826" t="str">
        <f>IF(ISNA(VLOOKUP(B826,Comments!B:E,3,FALSE)),"",VLOOKUP(B826,Comments!B:E,3,FALSE))</f>
        <v/>
      </c>
      <c r="P826" t="str">
        <f t="shared" ca="1" si="25"/>
        <v>GT 62 days</v>
      </c>
      <c r="Q826" t="str">
        <f t="shared" si="26"/>
        <v>Membership</v>
      </c>
      <c r="R826" t="str">
        <f>IF(ISNA(VLOOKUP(B826,Comments!B:E,4,FALSE)),"",VLOOKUP(B826,Comments!B:E,4,FALSE))</f>
        <v/>
      </c>
    </row>
    <row r="827" spans="1:18" x14ac:dyDescent="0.25">
      <c r="A827" t="str">
        <f>Jira_RawData!A827</f>
        <v>Bug</v>
      </c>
      <c r="B827" t="str">
        <f>Jira_RawData!B827</f>
        <v>MEM-8695</v>
      </c>
      <c r="C827" t="str">
        <f>Jira_RawData!C827</f>
        <v>Accessibility Testing: In roster maintenance page dropdown in header is not verbalized as in list format.</v>
      </c>
      <c r="D827" t="str">
        <f>Jira_RawData!D827</f>
        <v>vinay.datla</v>
      </c>
      <c r="E827" t="str">
        <f>Jira_RawData!E827</f>
        <v>vinay.datla</v>
      </c>
      <c r="F827" t="str">
        <f>Jira_RawData!F827</f>
        <v>Closed</v>
      </c>
      <c r="G827" s="4">
        <f>Jira_RawData!K827</f>
        <v>43978.855555555558</v>
      </c>
      <c r="H827" s="4">
        <f>Jira_RawData!G827</f>
        <v>44174.779166666667</v>
      </c>
      <c r="I827" s="10" t="str">
        <f>IF(Jira_RawData!H827=0,"blank",Jira_RawData!H827)</f>
        <v>Moderate</v>
      </c>
      <c r="J827" t="str">
        <f>Jira_RawData!I827</f>
        <v>Medium</v>
      </c>
      <c r="K827" t="str">
        <f>Jira_RawData!M827</f>
        <v>QA</v>
      </c>
      <c r="L827" t="str">
        <f>IF(Jira_RawData!N827=0,"blank",Jira_RawData!N827)</f>
        <v>Application Code Issue</v>
      </c>
      <c r="M827" t="str">
        <f>IF(Jira_RawData!R827=0,"blank",Jira_RawData!R827)</f>
        <v>blank</v>
      </c>
      <c r="N827" t="str">
        <f>IF(ISNA(VLOOKUP(B827,Comments!B:E,2,FALSE)),"",VLOOKUP(B827,Comments!B:E,2,FALSE))</f>
        <v/>
      </c>
      <c r="O827" t="str">
        <f>IF(ISNA(VLOOKUP(B827,Comments!B:E,3,FALSE)),"",VLOOKUP(B827,Comments!B:E,3,FALSE))</f>
        <v/>
      </c>
      <c r="P827" t="str">
        <f t="shared" ca="1" si="25"/>
        <v>GT 62 days</v>
      </c>
      <c r="Q827" t="str">
        <f t="shared" si="26"/>
        <v>Membership</v>
      </c>
      <c r="R827" t="str">
        <f>IF(ISNA(VLOOKUP(B827,Comments!B:E,4,FALSE)),"",VLOOKUP(B827,Comments!B:E,4,FALSE))</f>
        <v/>
      </c>
    </row>
    <row r="828" spans="1:18" x14ac:dyDescent="0.25">
      <c r="A828" t="str">
        <f>Jira_RawData!A828</f>
        <v>Bug</v>
      </c>
      <c r="B828" t="str">
        <f>Jira_RawData!B828</f>
        <v>MEM-8694</v>
      </c>
      <c r="C828" t="str">
        <f>Jira_RawData!C828</f>
        <v>Accessibility Testing: Edit link is not verbalized properly in roster maintenance page in the popup window.</v>
      </c>
      <c r="D828" t="str">
        <f>Jira_RawData!D828</f>
        <v>vinay.datla</v>
      </c>
      <c r="E828" t="str">
        <f>Jira_RawData!E828</f>
        <v>vinay.datla</v>
      </c>
      <c r="F828" t="str">
        <f>Jira_RawData!F828</f>
        <v>Closed</v>
      </c>
      <c r="G828" s="4">
        <f>Jira_RawData!K828</f>
        <v>43978.85</v>
      </c>
      <c r="H828" s="4">
        <f>Jira_RawData!G828</f>
        <v>44174.779166666667</v>
      </c>
      <c r="I828" s="10" t="str">
        <f>IF(Jira_RawData!H828=0,"blank",Jira_RawData!H828)</f>
        <v>Minor</v>
      </c>
      <c r="J828" t="str">
        <f>Jira_RawData!I828</f>
        <v>Low</v>
      </c>
      <c r="K828" t="str">
        <f>Jira_RawData!M828</f>
        <v>QA</v>
      </c>
      <c r="L828" t="str">
        <f>IF(Jira_RawData!N828=0,"blank",Jira_RawData!N828)</f>
        <v>Application Code Issue</v>
      </c>
      <c r="M828" t="str">
        <f>IF(Jira_RawData!R828=0,"blank",Jira_RawData!R828)</f>
        <v>blank</v>
      </c>
      <c r="N828" t="str">
        <f>IF(ISNA(VLOOKUP(B828,Comments!B:E,2,FALSE)),"",VLOOKUP(B828,Comments!B:E,2,FALSE))</f>
        <v/>
      </c>
      <c r="O828" t="str">
        <f>IF(ISNA(VLOOKUP(B828,Comments!B:E,3,FALSE)),"",VLOOKUP(B828,Comments!B:E,3,FALSE))</f>
        <v/>
      </c>
      <c r="P828" t="str">
        <f t="shared" ca="1" si="25"/>
        <v>GT 62 days</v>
      </c>
      <c r="Q828" t="str">
        <f t="shared" si="26"/>
        <v>Membership</v>
      </c>
      <c r="R828" t="str">
        <f>IF(ISNA(VLOOKUP(B828,Comments!B:E,4,FALSE)),"",VLOOKUP(B828,Comments!B:E,4,FALSE))</f>
        <v/>
      </c>
    </row>
    <row r="829" spans="1:18" x14ac:dyDescent="0.25">
      <c r="A829" t="str">
        <f>Jira_RawData!A829</f>
        <v>Bug</v>
      </c>
      <c r="B829" t="str">
        <f>Jira_RawData!B829</f>
        <v>MEM-8665</v>
      </c>
      <c r="C829" t="str">
        <f>Jira_RawData!C829</f>
        <v>Accessibility Testing: Pagination links are not verbalized properly in roster maintenance page.</v>
      </c>
      <c r="D829" t="str">
        <f>Jira_RawData!D829</f>
        <v>vinay.datla</v>
      </c>
      <c r="E829" t="str">
        <f>Jira_RawData!E829</f>
        <v>vinay.datla</v>
      </c>
      <c r="F829" t="str">
        <f>Jira_RawData!F829</f>
        <v>Closed</v>
      </c>
      <c r="G829" s="4">
        <f>Jira_RawData!K829</f>
        <v>43978.845138888886</v>
      </c>
      <c r="H829" s="4">
        <f>Jira_RawData!G829</f>
        <v>44174.779166666667</v>
      </c>
      <c r="I829" s="10" t="str">
        <f>IF(Jira_RawData!H829=0,"blank",Jira_RawData!H829)</f>
        <v>Minor</v>
      </c>
      <c r="J829" t="str">
        <f>Jira_RawData!I829</f>
        <v>Low</v>
      </c>
      <c r="K829" t="str">
        <f>Jira_RawData!M829</f>
        <v>QA</v>
      </c>
      <c r="L829" t="str">
        <f>IF(Jira_RawData!N829=0,"blank",Jira_RawData!N829)</f>
        <v>Application Code Issue</v>
      </c>
      <c r="M829" t="str">
        <f>IF(Jira_RawData!R829=0,"blank",Jira_RawData!R829)</f>
        <v>Verbalization has been corrected.</v>
      </c>
      <c r="N829" t="str">
        <f>IF(ISNA(VLOOKUP(B829,Comments!B:E,2,FALSE)),"",VLOOKUP(B829,Comments!B:E,2,FALSE))</f>
        <v/>
      </c>
      <c r="O829" t="str">
        <f>IF(ISNA(VLOOKUP(B829,Comments!B:E,3,FALSE)),"",VLOOKUP(B829,Comments!B:E,3,FALSE))</f>
        <v/>
      </c>
      <c r="P829" t="str">
        <f t="shared" ca="1" si="25"/>
        <v>GT 62 days</v>
      </c>
      <c r="Q829" t="str">
        <f t="shared" si="26"/>
        <v>Membership</v>
      </c>
      <c r="R829" t="str">
        <f>IF(ISNA(VLOOKUP(B829,Comments!B:E,4,FALSE)),"",VLOOKUP(B829,Comments!B:E,4,FALSE))</f>
        <v/>
      </c>
    </row>
    <row r="830" spans="1:18" x14ac:dyDescent="0.25">
      <c r="A830" t="str">
        <f>Jira_RawData!A830</f>
        <v>Bug</v>
      </c>
      <c r="B830" t="str">
        <f>Jira_RawData!B830</f>
        <v>MEM-8656</v>
      </c>
      <c r="C830" t="str">
        <f>Jira_RawData!C830</f>
        <v>Accessibility Testing: In roster maintenance page pi chart logo image is verbalized only as clickable without any description related to the image.</v>
      </c>
      <c r="D830" t="str">
        <f>Jira_RawData!D830</f>
        <v>vinay.datla</v>
      </c>
      <c r="E830" t="str">
        <f>Jira_RawData!E830</f>
        <v>vinay.datla</v>
      </c>
      <c r="F830" t="str">
        <f>Jira_RawData!F830</f>
        <v>Closed</v>
      </c>
      <c r="G830" s="4">
        <f>Jira_RawData!K830</f>
        <v>43978.838194444441</v>
      </c>
      <c r="H830" s="4">
        <f>Jira_RawData!G830</f>
        <v>44174.779166666667</v>
      </c>
      <c r="I830" s="10" t="str">
        <f>IF(Jira_RawData!H830=0,"blank",Jira_RawData!H830)</f>
        <v>Minor</v>
      </c>
      <c r="J830" t="str">
        <f>Jira_RawData!I830</f>
        <v>Low</v>
      </c>
      <c r="K830" t="str">
        <f>Jira_RawData!M830</f>
        <v>QA</v>
      </c>
      <c r="L830" t="str">
        <f>IF(Jira_RawData!N830=0,"blank",Jira_RawData!N830)</f>
        <v>Application Code Issue</v>
      </c>
      <c r="M830" t="str">
        <f>IF(Jira_RawData!R830=0,"blank",Jira_RawData!R830)</f>
        <v>blank</v>
      </c>
      <c r="N830" t="str">
        <f>IF(ISNA(VLOOKUP(B830,Comments!B:E,2,FALSE)),"",VLOOKUP(B830,Comments!B:E,2,FALSE))</f>
        <v/>
      </c>
      <c r="O830" t="str">
        <f>IF(ISNA(VLOOKUP(B830,Comments!B:E,3,FALSE)),"",VLOOKUP(B830,Comments!B:E,3,FALSE))</f>
        <v/>
      </c>
      <c r="P830" t="str">
        <f t="shared" ca="1" si="25"/>
        <v>GT 62 days</v>
      </c>
      <c r="Q830" t="str">
        <f t="shared" si="26"/>
        <v>Membership</v>
      </c>
      <c r="R830" t="str">
        <f>IF(ISNA(VLOOKUP(B830,Comments!B:E,4,FALSE)),"",VLOOKUP(B830,Comments!B:E,4,FALSE))</f>
        <v/>
      </c>
    </row>
    <row r="831" spans="1:18" x14ac:dyDescent="0.25">
      <c r="A831" t="str">
        <f>Jira_RawData!A831</f>
        <v>Bug</v>
      </c>
      <c r="B831" t="str">
        <f>Jira_RawData!B831</f>
        <v>MEM-8646</v>
      </c>
      <c r="C831" t="str">
        <f>Jira_RawData!C831</f>
        <v>Accessibility Testing: In work item confirmation page staff manager blank element is verbalized as null link.</v>
      </c>
      <c r="D831" t="str">
        <f>Jira_RawData!D831</f>
        <v>vinay.datla</v>
      </c>
      <c r="E831" t="str">
        <f>Jira_RawData!E831</f>
        <v>vinay.datla</v>
      </c>
      <c r="F831" t="str">
        <f>Jira_RawData!F831</f>
        <v>Closed</v>
      </c>
      <c r="G831" s="4">
        <f>Jira_RawData!K831</f>
        <v>43978.833333333336</v>
      </c>
      <c r="H831" s="4">
        <f>Jira_RawData!G831</f>
        <v>44174.780555555553</v>
      </c>
      <c r="I831" s="10" t="str">
        <f>IF(Jira_RawData!H831=0,"blank",Jira_RawData!H831)</f>
        <v>Moderate</v>
      </c>
      <c r="J831" t="str">
        <f>Jira_RawData!I831</f>
        <v>Medium</v>
      </c>
      <c r="K831" t="str">
        <f>Jira_RawData!M831</f>
        <v>QA</v>
      </c>
      <c r="L831" t="str">
        <f>IF(Jira_RawData!N831=0,"blank",Jira_RawData!N831)</f>
        <v>Unclear/Incorrect Requirements/Design</v>
      </c>
      <c r="M831" t="str">
        <f>IF(Jira_RawData!R831=0,"blank",Jira_RawData!R831)</f>
        <v>blank</v>
      </c>
      <c r="N831" t="str">
        <f>IF(ISNA(VLOOKUP(B831,Comments!B:E,2,FALSE)),"",VLOOKUP(B831,Comments!B:E,2,FALSE))</f>
        <v/>
      </c>
      <c r="O831" t="str">
        <f>IF(ISNA(VLOOKUP(B831,Comments!B:E,3,FALSE)),"",VLOOKUP(B831,Comments!B:E,3,FALSE))</f>
        <v/>
      </c>
      <c r="P831" t="str">
        <f t="shared" ca="1" si="25"/>
        <v>GT 62 days</v>
      </c>
      <c r="Q831" t="str">
        <f t="shared" si="26"/>
        <v>Membership</v>
      </c>
      <c r="R831" t="str">
        <f>IF(ISNA(VLOOKUP(B831,Comments!B:E,4,FALSE)),"",VLOOKUP(B831,Comments!B:E,4,FALSE))</f>
        <v/>
      </c>
    </row>
    <row r="832" spans="1:18" x14ac:dyDescent="0.25">
      <c r="A832" t="str">
        <f>Jira_RawData!A832</f>
        <v>Bug</v>
      </c>
      <c r="B832" t="str">
        <f>Jira_RawData!B832</f>
        <v>MEM-8640</v>
      </c>
      <c r="C832" t="str">
        <f>Jira_RawData!C832</f>
        <v>Accessibility Testing: In roster maintenance page in footer search button is verbalized as link and need to change label for it.</v>
      </c>
      <c r="D832" t="str">
        <f>Jira_RawData!D832</f>
        <v>vinay.datla</v>
      </c>
      <c r="E832" t="str">
        <f>Jira_RawData!E832</f>
        <v>vinay.datla</v>
      </c>
      <c r="F832" t="str">
        <f>Jira_RawData!F832</f>
        <v>Closed</v>
      </c>
      <c r="G832" s="4">
        <f>Jira_RawData!K832</f>
        <v>43978.814583333333</v>
      </c>
      <c r="H832" s="4">
        <f>Jira_RawData!G832</f>
        <v>44174.779166666667</v>
      </c>
      <c r="I832" s="10" t="str">
        <f>IF(Jira_RawData!H832=0,"blank",Jira_RawData!H832)</f>
        <v>Moderate</v>
      </c>
      <c r="J832" t="str">
        <f>Jira_RawData!I832</f>
        <v>Medium</v>
      </c>
      <c r="K832" t="str">
        <f>Jira_RawData!M832</f>
        <v>QA</v>
      </c>
      <c r="L832" t="str">
        <f>IF(Jira_RawData!N832=0,"blank",Jira_RawData!N832)</f>
        <v>Application Code Issue</v>
      </c>
      <c r="M832" t="str">
        <f>IF(Jira_RawData!R832=0,"blank",Jira_RawData!R832)</f>
        <v>blank</v>
      </c>
      <c r="N832" t="str">
        <f>IF(ISNA(VLOOKUP(B832,Comments!B:E,2,FALSE)),"",VLOOKUP(B832,Comments!B:E,2,FALSE))</f>
        <v/>
      </c>
      <c r="O832" t="str">
        <f>IF(ISNA(VLOOKUP(B832,Comments!B:E,3,FALSE)),"",VLOOKUP(B832,Comments!B:E,3,FALSE))</f>
        <v/>
      </c>
      <c r="P832" t="str">
        <f t="shared" ca="1" si="25"/>
        <v>GT 62 days</v>
      </c>
      <c r="Q832" t="str">
        <f t="shared" si="26"/>
        <v>Membership</v>
      </c>
      <c r="R832" t="str">
        <f>IF(ISNA(VLOOKUP(B832,Comments!B:E,4,FALSE)),"",VLOOKUP(B832,Comments!B:E,4,FALSE))</f>
        <v/>
      </c>
    </row>
    <row r="833" spans="1:18" x14ac:dyDescent="0.25">
      <c r="A833" t="str">
        <f>Jira_RawData!A833</f>
        <v>Bug</v>
      </c>
      <c r="B833" t="str">
        <f>Jira_RawData!B833</f>
        <v>MEM-8637</v>
      </c>
      <c r="C833" t="str">
        <f>Jira_RawData!C833</f>
        <v>Accessibility Testing: Search button is not verbalized properly in header and footer for all pages.</v>
      </c>
      <c r="D833" t="str">
        <f>Jira_RawData!D833</f>
        <v>vinay.datla</v>
      </c>
      <c r="E833" t="str">
        <f>Jira_RawData!E833</f>
        <v>vinay.datla</v>
      </c>
      <c r="F833" t="str">
        <f>Jira_RawData!F833</f>
        <v>Closed</v>
      </c>
      <c r="G833" s="4">
        <f>Jira_RawData!K833</f>
        <v>43978.800694444442</v>
      </c>
      <c r="H833" s="4">
        <f>Jira_RawData!G833</f>
        <v>44174.779166666667</v>
      </c>
      <c r="I833" s="10" t="str">
        <f>IF(Jira_RawData!H833=0,"blank",Jira_RawData!H833)</f>
        <v>Major</v>
      </c>
      <c r="J833" t="str">
        <f>Jira_RawData!I833</f>
        <v>High</v>
      </c>
      <c r="K833" t="str">
        <f>Jira_RawData!M833</f>
        <v>QA</v>
      </c>
      <c r="L833" t="str">
        <f>IF(Jira_RawData!N833=0,"blank",Jira_RawData!N833)</f>
        <v>Application Code Issue</v>
      </c>
      <c r="M833" t="str">
        <f>IF(Jira_RawData!R833=0,"blank",Jira_RawData!R833)</f>
        <v>html code issue</v>
      </c>
      <c r="N833" t="str">
        <f>IF(ISNA(VLOOKUP(B833,Comments!B:E,2,FALSE)),"",VLOOKUP(B833,Comments!B:E,2,FALSE))</f>
        <v/>
      </c>
      <c r="O833" t="str">
        <f>IF(ISNA(VLOOKUP(B833,Comments!B:E,3,FALSE)),"",VLOOKUP(B833,Comments!B:E,3,FALSE))</f>
        <v/>
      </c>
      <c r="P833" t="str">
        <f t="shared" ca="1" si="25"/>
        <v>GT 62 days</v>
      </c>
      <c r="Q833" t="str">
        <f t="shared" si="26"/>
        <v>Membership</v>
      </c>
      <c r="R833" t="str">
        <f>IF(ISNA(VLOOKUP(B833,Comments!B:E,4,FALSE)),"",VLOOKUP(B833,Comments!B:E,4,FALSE))</f>
        <v/>
      </c>
    </row>
    <row r="834" spans="1:18" x14ac:dyDescent="0.25">
      <c r="A834" t="str">
        <f>Jira_RawData!A834</f>
        <v>Bug</v>
      </c>
      <c r="B834" t="str">
        <f>Jira_RawData!B834</f>
        <v>MEM-8631</v>
      </c>
      <c r="C834" t="str">
        <f>Jira_RawData!C834</f>
        <v>Accessibility Testing: While creating new work item in target page labels are not verbalized for date and year dropdown box.</v>
      </c>
      <c r="D834" t="str">
        <f>Jira_RawData!D834</f>
        <v>vinay.datla</v>
      </c>
      <c r="E834" t="str">
        <f>Jira_RawData!E834</f>
        <v>vinay.datla</v>
      </c>
      <c r="F834" t="str">
        <f>Jira_RawData!F834</f>
        <v>Closed</v>
      </c>
      <c r="G834" s="4">
        <f>Jira_RawData!K834</f>
        <v>43978.788888888892</v>
      </c>
      <c r="H834" s="4">
        <f>Jira_RawData!G834</f>
        <v>44174.780555555553</v>
      </c>
      <c r="I834" s="10" t="str">
        <f>IF(Jira_RawData!H834=0,"blank",Jira_RawData!H834)</f>
        <v>Moderate</v>
      </c>
      <c r="J834" t="str">
        <f>Jira_RawData!I834</f>
        <v>Medium</v>
      </c>
      <c r="K834" t="str">
        <f>Jira_RawData!M834</f>
        <v>QA</v>
      </c>
      <c r="L834" t="str">
        <f>IF(Jira_RawData!N834=0,"blank",Jira_RawData!N834)</f>
        <v>Unclear/Incorrect Requirements/Design</v>
      </c>
      <c r="M834" t="str">
        <f>IF(Jira_RawData!R834=0,"blank",Jira_RawData!R834)</f>
        <v>blank</v>
      </c>
      <c r="N834" t="str">
        <f>IF(ISNA(VLOOKUP(B834,Comments!B:E,2,FALSE)),"",VLOOKUP(B834,Comments!B:E,2,FALSE))</f>
        <v/>
      </c>
      <c r="O834" t="str">
        <f>IF(ISNA(VLOOKUP(B834,Comments!B:E,3,FALSE)),"",VLOOKUP(B834,Comments!B:E,3,FALSE))</f>
        <v/>
      </c>
      <c r="P834" t="str">
        <f t="shared" ca="1" si="25"/>
        <v>GT 62 days</v>
      </c>
      <c r="Q834" t="str">
        <f t="shared" si="26"/>
        <v>Membership</v>
      </c>
      <c r="R834" t="str">
        <f>IF(ISNA(VLOOKUP(B834,Comments!B:E,4,FALSE)),"",VLOOKUP(B834,Comments!B:E,4,FALSE))</f>
        <v/>
      </c>
    </row>
    <row r="835" spans="1:18" x14ac:dyDescent="0.25">
      <c r="A835" t="str">
        <f>Jira_RawData!A835</f>
        <v>Bug</v>
      </c>
      <c r="B835" t="str">
        <f>Jira_RawData!B835</f>
        <v>MEM-8608</v>
      </c>
      <c r="C835" t="str">
        <f>Jira_RawData!C835</f>
        <v xml:space="preserve">Internal App:  Search member feature is not working when associating members to fee group. </v>
      </c>
      <c r="D835" t="str">
        <f>Jira_RawData!D835</f>
        <v>vinay.datla</v>
      </c>
      <c r="E835" t="str">
        <f>Jira_RawData!E835</f>
        <v>ramakrishna.dontha</v>
      </c>
      <c r="F835" t="str">
        <f>Jira_RawData!F835</f>
        <v>Closed</v>
      </c>
      <c r="G835" s="4">
        <f>Jira_RawData!K835</f>
        <v>43971.73541666667</v>
      </c>
      <c r="H835" s="4">
        <f>Jira_RawData!G835</f>
        <v>44174.477083333331</v>
      </c>
      <c r="I835" s="10" t="str">
        <f>IF(Jira_RawData!H835=0,"blank",Jira_RawData!H835)</f>
        <v>Moderate</v>
      </c>
      <c r="J835" t="str">
        <f>Jira_RawData!I835</f>
        <v>Medium</v>
      </c>
      <c r="K835" t="str">
        <f>Jira_RawData!M835</f>
        <v>QA</v>
      </c>
      <c r="L835" t="str">
        <f>IF(Jira_RawData!N835=0,"blank",Jira_RawData!N835)</f>
        <v>Application Code Issue</v>
      </c>
      <c r="M835" t="str">
        <f>IF(Jira_RawData!R835=0,"blank",Jira_RawData!R835)</f>
        <v>blank</v>
      </c>
      <c r="N835" t="str">
        <f>IF(ISNA(VLOOKUP(B835,Comments!B:E,2,FALSE)),"",VLOOKUP(B835,Comments!B:E,2,FALSE))</f>
        <v/>
      </c>
      <c r="O835" t="str">
        <f>IF(ISNA(VLOOKUP(B835,Comments!B:E,3,FALSE)),"",VLOOKUP(B835,Comments!B:E,3,FALSE))</f>
        <v/>
      </c>
      <c r="P835" t="str">
        <f t="shared" ref="P835:P884" ca="1" si="27">IF(_xlfn.DAYS(TODAY(),G835)&lt;7,"00 days - 07 days",IF(_xlfn.DAYS(TODAY(),G835)&lt;14,"07 days - 13 days",IF(_xlfn.DAYS(TODAY(),G835)&lt;21,"14 days - 20 days",IF(_xlfn.DAYS(TODAY(),G835)&lt;28,"21 days - 27 days",IF(_xlfn.DAYS(TODAY(),G835)&lt;35,"28 days - 34 days",IF(_xlfn.DAYS(TODAY(),G835)&lt;42,"35 days - 41 days",IF(_xlfn.DAYS(TODAY(),G835)&lt;49,"42 days - 48 days",IF(_xlfn.DAYS(TODAY(),G835)&lt;56,"49 days - 55 days",IF(_xlfn.DAYS(TODAY(),G835)&lt;63,"56 days - 62 days","GT 62 days")))))))))</f>
        <v>GT 62 days</v>
      </c>
      <c r="Q835" t="str">
        <f t="shared" ref="Q835:Q884" si="28">IF(LEFT(B835,3)="MIG","Migration",IF(LEFT(B835,3)="MEM","Membership","Core"))</f>
        <v>Membership</v>
      </c>
      <c r="R835" t="str">
        <f>IF(ISNA(VLOOKUP(B835,Comments!B:E,4,FALSE)),"",VLOOKUP(B835,Comments!B:E,4,FALSE))</f>
        <v/>
      </c>
    </row>
    <row r="836" spans="1:18" x14ac:dyDescent="0.25">
      <c r="A836" t="str">
        <f>Jira_RawData!A836</f>
        <v>Bug</v>
      </c>
      <c r="B836" t="str">
        <f>Jira_RawData!B836</f>
        <v>MEM-8599</v>
      </c>
      <c r="C836" t="str">
        <f>Jira_RawData!C836</f>
        <v>Accessibility Testing: My ASTM breadcrumb link is verbalized as button instead of visited link in My committees page.</v>
      </c>
      <c r="D836" t="str">
        <f>Jira_RawData!D836</f>
        <v>vinay.datla</v>
      </c>
      <c r="E836" t="str">
        <f>Jira_RawData!E836</f>
        <v>vinay.datla</v>
      </c>
      <c r="F836" t="str">
        <f>Jira_RawData!F836</f>
        <v>Closed</v>
      </c>
      <c r="G836" s="4">
        <f>Jira_RawData!K836</f>
        <v>43978.737500000003</v>
      </c>
      <c r="H836" s="4">
        <f>Jira_RawData!G836</f>
        <v>44174.780555555553</v>
      </c>
      <c r="I836" s="10" t="str">
        <f>IF(Jira_RawData!H836=0,"blank",Jira_RawData!H836)</f>
        <v>Moderate</v>
      </c>
      <c r="J836" t="str">
        <f>Jira_RawData!I836</f>
        <v>Medium</v>
      </c>
      <c r="K836" t="str">
        <f>Jira_RawData!M836</f>
        <v>QA</v>
      </c>
      <c r="L836" t="str">
        <f>IF(Jira_RawData!N836=0,"blank",Jira_RawData!N836)</f>
        <v>Unclear/Incorrect Requirements/Design</v>
      </c>
      <c r="M836" t="str">
        <f>IF(Jira_RawData!R836=0,"blank",Jira_RawData!R836)</f>
        <v>blank</v>
      </c>
      <c r="N836" t="str">
        <f>IF(ISNA(VLOOKUP(B836,Comments!B:E,2,FALSE)),"",VLOOKUP(B836,Comments!B:E,2,FALSE))</f>
        <v/>
      </c>
      <c r="O836" t="str">
        <f>IF(ISNA(VLOOKUP(B836,Comments!B:E,3,FALSE)),"",VLOOKUP(B836,Comments!B:E,3,FALSE))</f>
        <v/>
      </c>
      <c r="P836" t="str">
        <f t="shared" ca="1" si="27"/>
        <v>GT 62 days</v>
      </c>
      <c r="Q836" t="str">
        <f t="shared" si="28"/>
        <v>Membership</v>
      </c>
      <c r="R836" t="str">
        <f>IF(ISNA(VLOOKUP(B836,Comments!B:E,4,FALSE)),"",VLOOKUP(B836,Comments!B:E,4,FALSE))</f>
        <v/>
      </c>
    </row>
    <row r="837" spans="1:18" x14ac:dyDescent="0.25">
      <c r="A837" t="str">
        <f>Jira_RawData!A837</f>
        <v>Bug</v>
      </c>
      <c r="B837" t="str">
        <f>Jira_RawData!B837</f>
        <v>MEM-8596</v>
      </c>
      <c r="C837" t="str">
        <f>Jira_RawData!C837</f>
        <v>Accessibility Testing: In My committees page under My tools header all links are verbalized as buttons instead of links</v>
      </c>
      <c r="D837" t="str">
        <f>Jira_RawData!D837</f>
        <v>vinay.datla</v>
      </c>
      <c r="E837" t="str">
        <f>Jira_RawData!E837</f>
        <v>vinay.datla</v>
      </c>
      <c r="F837" t="str">
        <f>Jira_RawData!F837</f>
        <v>Closed</v>
      </c>
      <c r="G837" s="4">
        <f>Jira_RawData!K837</f>
        <v>43978.732638888891</v>
      </c>
      <c r="H837" s="4">
        <f>Jira_RawData!G837</f>
        <v>44174.780555555553</v>
      </c>
      <c r="I837" s="10" t="str">
        <f>IF(Jira_RawData!H837=0,"blank",Jira_RawData!H837)</f>
        <v>Moderate</v>
      </c>
      <c r="J837" t="str">
        <f>Jira_RawData!I837</f>
        <v>Medium</v>
      </c>
      <c r="K837" t="str">
        <f>Jira_RawData!M837</f>
        <v>QA</v>
      </c>
      <c r="L837" t="str">
        <f>IF(Jira_RawData!N837=0,"blank",Jira_RawData!N837)</f>
        <v>Unclear/Incorrect Requirements/Design</v>
      </c>
      <c r="M837" t="str">
        <f>IF(Jira_RawData!R837=0,"blank",Jira_RawData!R837)</f>
        <v>blank</v>
      </c>
      <c r="N837" t="str">
        <f>IF(ISNA(VLOOKUP(B837,Comments!B:E,2,FALSE)),"",VLOOKUP(B837,Comments!B:E,2,FALSE))</f>
        <v/>
      </c>
      <c r="O837" t="str">
        <f>IF(ISNA(VLOOKUP(B837,Comments!B:E,3,FALSE)),"",VLOOKUP(B837,Comments!B:E,3,FALSE))</f>
        <v/>
      </c>
      <c r="P837" t="str">
        <f t="shared" ca="1" si="27"/>
        <v>GT 62 days</v>
      </c>
      <c r="Q837" t="str">
        <f t="shared" si="28"/>
        <v>Membership</v>
      </c>
      <c r="R837" t="str">
        <f>IF(ISNA(VLOOKUP(B837,Comments!B:E,4,FALSE)),"",VLOOKUP(B837,Comments!B:E,4,FALSE))</f>
        <v/>
      </c>
    </row>
    <row r="838" spans="1:18" x14ac:dyDescent="0.25">
      <c r="A838" t="str">
        <f>Jira_RawData!A838</f>
        <v>Bug</v>
      </c>
      <c r="B838" t="str">
        <f>Jira_RawData!B838</f>
        <v>MEM-8563</v>
      </c>
      <c r="C838" t="str">
        <f>Jira_RawData!C838</f>
        <v>Buttons "CITING ASTM STANDARDS" and "BACK TO TOP" colour not displayed in blue colour.</v>
      </c>
      <c r="D838" t="str">
        <f>Jira_RawData!D838</f>
        <v>srinivas Yellamilli</v>
      </c>
      <c r="E838" t="str">
        <f>Jira_RawData!E838</f>
        <v>srinivas Yellamilli</v>
      </c>
      <c r="F838" t="str">
        <f>Jira_RawData!F838</f>
        <v>Closed</v>
      </c>
      <c r="G838" s="4">
        <f>Jira_RawData!K838</f>
        <v>43977.647222222222</v>
      </c>
      <c r="H838" s="4">
        <f>Jira_RawData!G838</f>
        <v>44175.413194444445</v>
      </c>
      <c r="I838" s="10" t="str">
        <f>IF(Jira_RawData!H838=0,"blank",Jira_RawData!H838)</f>
        <v>Minor</v>
      </c>
      <c r="J838" t="str">
        <f>Jira_RawData!I838</f>
        <v>Low</v>
      </c>
      <c r="K838" t="str">
        <f>Jira_RawData!M838</f>
        <v>QA</v>
      </c>
      <c r="L838" t="str">
        <f>IF(Jira_RawData!N838=0,"blank",Jira_RawData!N838)</f>
        <v>blank</v>
      </c>
      <c r="M838" t="str">
        <f>IF(Jira_RawData!R838=0,"blank",Jira_RawData!R838)</f>
        <v>blank</v>
      </c>
      <c r="N838" t="str">
        <f>IF(ISNA(VLOOKUP(B838,Comments!B:E,2,FALSE)),"",VLOOKUP(B838,Comments!B:E,2,FALSE))</f>
        <v/>
      </c>
      <c r="O838" t="str">
        <f>IF(ISNA(VLOOKUP(B838,Comments!B:E,3,FALSE)),"",VLOOKUP(B838,Comments!B:E,3,FALSE))</f>
        <v/>
      </c>
      <c r="P838" t="str">
        <f t="shared" ca="1" si="27"/>
        <v>GT 62 days</v>
      </c>
      <c r="Q838" t="str">
        <f t="shared" si="28"/>
        <v>Membership</v>
      </c>
      <c r="R838" t="str">
        <f>IF(ISNA(VLOOKUP(B838,Comments!B:E,4,FALSE)),"",VLOOKUP(B838,Comments!B:E,4,FALSE))</f>
        <v/>
      </c>
    </row>
    <row r="839" spans="1:18" x14ac:dyDescent="0.25">
      <c r="A839" t="str">
        <f>Jira_RawData!A839</f>
        <v>Bug</v>
      </c>
      <c r="B839" t="str">
        <f>Jira_RawData!B839</f>
        <v>MEM-8562</v>
      </c>
      <c r="C839" t="str">
        <f>Jira_RawData!C839</f>
        <v>Work Item Permissions-View check box is displayed twice</v>
      </c>
      <c r="D839" t="str">
        <f>Jira_RawData!D839</f>
        <v>vinay.datla</v>
      </c>
      <c r="E839" t="str">
        <f>Jira_RawData!E839</f>
        <v>vinay.datla</v>
      </c>
      <c r="F839" t="str">
        <f>Jira_RawData!F839</f>
        <v>Closed</v>
      </c>
      <c r="G839" s="4">
        <f>Jira_RawData!K839</f>
        <v>43977.636805555558</v>
      </c>
      <c r="H839" s="4">
        <f>Jira_RawData!G839</f>
        <v>44169.728472222225</v>
      </c>
      <c r="I839" s="10" t="str">
        <f>IF(Jira_RawData!H839=0,"blank",Jira_RawData!H839)</f>
        <v>Moderate</v>
      </c>
      <c r="J839" t="str">
        <f>Jira_RawData!I839</f>
        <v>Medium</v>
      </c>
      <c r="K839" t="str">
        <f>Jira_RawData!M839</f>
        <v>QA</v>
      </c>
      <c r="L839" t="str">
        <f>IF(Jira_RawData!N839=0,"blank",Jira_RawData!N839)</f>
        <v>blank</v>
      </c>
      <c r="M839" t="str">
        <f>IF(Jira_RawData!R839=0,"blank",Jira_RawData!R839)</f>
        <v>blank</v>
      </c>
      <c r="N839" t="str">
        <f>IF(ISNA(VLOOKUP(B839,Comments!B:E,2,FALSE)),"",VLOOKUP(B839,Comments!B:E,2,FALSE))</f>
        <v/>
      </c>
      <c r="O839" t="str">
        <f>IF(ISNA(VLOOKUP(B839,Comments!B:E,3,FALSE)),"",VLOOKUP(B839,Comments!B:E,3,FALSE))</f>
        <v/>
      </c>
      <c r="P839" t="str">
        <f t="shared" ca="1" si="27"/>
        <v>GT 62 days</v>
      </c>
      <c r="Q839" t="str">
        <f t="shared" si="28"/>
        <v>Membership</v>
      </c>
      <c r="R839" t="str">
        <f>IF(ISNA(VLOOKUP(B839,Comments!B:E,4,FALSE)),"",VLOOKUP(B839,Comments!B:E,4,FALSE))</f>
        <v/>
      </c>
    </row>
    <row r="840" spans="1:18" x14ac:dyDescent="0.25">
      <c r="A840" t="str">
        <f>Jira_RawData!A840</f>
        <v>Bug</v>
      </c>
      <c r="B840" t="str">
        <f>Jira_RawData!B840</f>
        <v>MEM-8561</v>
      </c>
      <c r="C840" t="str">
        <f>Jira_RawData!C840</f>
        <v>Work Item Permission- View check box is disabled in the User Role and also in permissions pages</v>
      </c>
      <c r="D840" t="str">
        <f>Jira_RawData!D840</f>
        <v>vinay.datla</v>
      </c>
      <c r="E840" t="str">
        <f>Jira_RawData!E840</f>
        <v>vinay.datla</v>
      </c>
      <c r="F840" t="str">
        <f>Jira_RawData!F840</f>
        <v>Closed</v>
      </c>
      <c r="G840" s="4">
        <f>Jira_RawData!K840</f>
        <v>43977.629861111112</v>
      </c>
      <c r="H840" s="4">
        <f>Jira_RawData!G840</f>
        <v>44169.728472222225</v>
      </c>
      <c r="I840" s="10" t="str">
        <f>IF(Jira_RawData!H840=0,"blank",Jira_RawData!H840)</f>
        <v>Major</v>
      </c>
      <c r="J840" t="str">
        <f>Jira_RawData!I840</f>
        <v>High</v>
      </c>
      <c r="K840" t="str">
        <f>Jira_RawData!M840</f>
        <v>QA</v>
      </c>
      <c r="L840" t="str">
        <f>IF(Jira_RawData!N840=0,"blank",Jira_RawData!N840)</f>
        <v>blank</v>
      </c>
      <c r="M840" t="str">
        <f>IF(Jira_RawData!R840=0,"blank",Jira_RawData!R840)</f>
        <v>blank</v>
      </c>
      <c r="N840" t="str">
        <f>IF(ISNA(VLOOKUP(B840,Comments!B:E,2,FALSE)),"",VLOOKUP(B840,Comments!B:E,2,FALSE))</f>
        <v/>
      </c>
      <c r="O840" t="str">
        <f>IF(ISNA(VLOOKUP(B840,Comments!B:E,3,FALSE)),"",VLOOKUP(B840,Comments!B:E,3,FALSE))</f>
        <v/>
      </c>
      <c r="P840" t="str">
        <f t="shared" ca="1" si="27"/>
        <v>GT 62 days</v>
      </c>
      <c r="Q840" t="str">
        <f t="shared" si="28"/>
        <v>Membership</v>
      </c>
      <c r="R840" t="str">
        <f>IF(ISNA(VLOOKUP(B840,Comments!B:E,4,FALSE)),"",VLOOKUP(B840,Comments!B:E,4,FALSE))</f>
        <v/>
      </c>
    </row>
    <row r="841" spans="1:18" x14ac:dyDescent="0.25">
      <c r="A841" t="str">
        <f>Jira_RawData!A841</f>
        <v>Bug</v>
      </c>
      <c r="B841" t="str">
        <f>Jira_RawData!B841</f>
        <v>MEM-8519</v>
      </c>
      <c r="C841" t="str">
        <f>Jira_RawData!C841</f>
        <v>Session Timeout - DAST (Dynamic Application Security Testing)</v>
      </c>
      <c r="D841" t="str">
        <f>Jira_RawData!D841</f>
        <v>Abhishek Thatipalli</v>
      </c>
      <c r="E841" t="str">
        <f>Jira_RawData!E841</f>
        <v>Abhishek Thatipalli</v>
      </c>
      <c r="F841" t="str">
        <f>Jira_RawData!F841</f>
        <v>Closed</v>
      </c>
      <c r="G841" s="4">
        <f>Jira_RawData!K841</f>
        <v>43972.765277777777</v>
      </c>
      <c r="H841" s="4">
        <f>Jira_RawData!G841</f>
        <v>44174.779166666667</v>
      </c>
      <c r="I841" s="10" t="str">
        <f>IF(Jira_RawData!H841=0,"blank",Jira_RawData!H841)</f>
        <v>Minor</v>
      </c>
      <c r="J841" t="str">
        <f>Jira_RawData!I841</f>
        <v>Low</v>
      </c>
      <c r="K841" t="str">
        <f>Jira_RawData!M841</f>
        <v>QA</v>
      </c>
      <c r="L841" t="str">
        <f>IF(Jira_RawData!N841=0,"blank",Jira_RawData!N841)</f>
        <v>Application Code Issue</v>
      </c>
      <c r="M841" t="str">
        <f>IF(Jira_RawData!R841=0,"blank",Jira_RawData!R841)</f>
        <v>blank</v>
      </c>
      <c r="N841" t="str">
        <f>IF(ISNA(VLOOKUP(B841,Comments!B:E,2,FALSE)),"",VLOOKUP(B841,Comments!B:E,2,FALSE))</f>
        <v/>
      </c>
      <c r="O841" t="str">
        <f>IF(ISNA(VLOOKUP(B841,Comments!B:E,3,FALSE)),"",VLOOKUP(B841,Comments!B:E,3,FALSE))</f>
        <v/>
      </c>
      <c r="P841" t="str">
        <f t="shared" ca="1" si="27"/>
        <v>GT 62 days</v>
      </c>
      <c r="Q841" t="str">
        <f t="shared" si="28"/>
        <v>Membership</v>
      </c>
      <c r="R841" t="str">
        <f>IF(ISNA(VLOOKUP(B841,Comments!B:E,4,FALSE)),"",VLOOKUP(B841,Comments!B:E,4,FALSE))</f>
        <v/>
      </c>
    </row>
    <row r="842" spans="1:18" x14ac:dyDescent="0.25">
      <c r="A842" t="str">
        <f>Jira_RawData!A842</f>
        <v>Bug</v>
      </c>
      <c r="B842" t="str">
        <f>Jira_RawData!B842</f>
        <v>MEM-8517</v>
      </c>
      <c r="C842" t="str">
        <f>Jira_RawData!C842</f>
        <v>Cookie without HTTPOnly Flag - DAST (Dynamic Application Security Testing)</v>
      </c>
      <c r="D842" t="str">
        <f>Jira_RawData!D842</f>
        <v>Abhishek Thatipalli</v>
      </c>
      <c r="E842" t="str">
        <f>Jira_RawData!E842</f>
        <v>Abhishek Thatipalli</v>
      </c>
      <c r="F842" t="str">
        <f>Jira_RawData!F842</f>
        <v>Closed</v>
      </c>
      <c r="G842" s="4">
        <f>Jira_RawData!K842</f>
        <v>43972.763888888891</v>
      </c>
      <c r="H842" s="4">
        <f>Jira_RawData!G842</f>
        <v>44174.779166666667</v>
      </c>
      <c r="I842" s="10" t="str">
        <f>IF(Jira_RawData!H842=0,"blank",Jira_RawData!H842)</f>
        <v>Minor</v>
      </c>
      <c r="J842" t="str">
        <f>Jira_RawData!I842</f>
        <v>Low</v>
      </c>
      <c r="K842" t="str">
        <f>Jira_RawData!M842</f>
        <v>QA</v>
      </c>
      <c r="L842" t="str">
        <f>IF(Jira_RawData!N842=0,"blank",Jira_RawData!N842)</f>
        <v>Application Code Issue</v>
      </c>
      <c r="M842" t="str">
        <f>IF(Jira_RawData!R842=0,"blank",Jira_RawData!R842)</f>
        <v>blank</v>
      </c>
      <c r="N842" t="str">
        <f>IF(ISNA(VLOOKUP(B842,Comments!B:E,2,FALSE)),"",VLOOKUP(B842,Comments!B:E,2,FALSE))</f>
        <v/>
      </c>
      <c r="O842" t="str">
        <f>IF(ISNA(VLOOKUP(B842,Comments!B:E,3,FALSE)),"",VLOOKUP(B842,Comments!B:E,3,FALSE))</f>
        <v/>
      </c>
      <c r="P842" t="str">
        <f t="shared" ca="1" si="27"/>
        <v>GT 62 days</v>
      </c>
      <c r="Q842" t="str">
        <f t="shared" si="28"/>
        <v>Membership</v>
      </c>
      <c r="R842" t="str">
        <f>IF(ISNA(VLOOKUP(B842,Comments!B:E,4,FALSE)),"",VLOOKUP(B842,Comments!B:E,4,FALSE))</f>
        <v/>
      </c>
    </row>
    <row r="843" spans="1:18" x14ac:dyDescent="0.25">
      <c r="A843" t="str">
        <f>Jira_RawData!A843</f>
        <v>Bug</v>
      </c>
      <c r="B843" t="str">
        <f>Jira_RawData!B843</f>
        <v>MEM-8510</v>
      </c>
      <c r="C843" t="str">
        <f>Jira_RawData!C843</f>
        <v>Insecure Direct Object Reference - DAST (Dynamic Application Security Testing)</v>
      </c>
      <c r="D843" t="str">
        <f>Jira_RawData!D843</f>
        <v>Abhishek Thatipalli</v>
      </c>
      <c r="E843" t="str">
        <f>Jira_RawData!E843</f>
        <v>Abhishek Thatipalli</v>
      </c>
      <c r="F843" t="str">
        <f>Jira_RawData!F843</f>
        <v>Closed</v>
      </c>
      <c r="G843" s="4">
        <f>Jira_RawData!K843</f>
        <v>43972.757638888892</v>
      </c>
      <c r="H843" s="4">
        <f>Jira_RawData!G843</f>
        <v>44175.538194444445</v>
      </c>
      <c r="I843" s="10" t="str">
        <f>IF(Jira_RawData!H843=0,"blank",Jira_RawData!H843)</f>
        <v>Moderate</v>
      </c>
      <c r="J843" t="str">
        <f>Jira_RawData!I843</f>
        <v>Low</v>
      </c>
      <c r="K843" t="str">
        <f>Jira_RawData!M843</f>
        <v>QA</v>
      </c>
      <c r="L843" t="str">
        <f>IF(Jira_RawData!N843=0,"blank",Jira_RawData!N843)</f>
        <v>Application Code Issue</v>
      </c>
      <c r="M843" t="str">
        <f>IF(Jira_RawData!R843=0,"blank",Jira_RawData!R843)</f>
        <v>blank</v>
      </c>
      <c r="N843" t="str">
        <f>IF(ISNA(VLOOKUP(B843,Comments!B:E,2,FALSE)),"",VLOOKUP(B843,Comments!B:E,2,FALSE))</f>
        <v/>
      </c>
      <c r="O843" t="str">
        <f>IF(ISNA(VLOOKUP(B843,Comments!B:E,3,FALSE)),"",VLOOKUP(B843,Comments!B:E,3,FALSE))</f>
        <v/>
      </c>
      <c r="P843" t="str">
        <f t="shared" ca="1" si="27"/>
        <v>GT 62 days</v>
      </c>
      <c r="Q843" t="str">
        <f t="shared" si="28"/>
        <v>Membership</v>
      </c>
      <c r="R843" t="str">
        <f>IF(ISNA(VLOOKUP(B843,Comments!B:E,4,FALSE)),"",VLOOKUP(B843,Comments!B:E,4,FALSE))</f>
        <v/>
      </c>
    </row>
    <row r="844" spans="1:18" x14ac:dyDescent="0.25">
      <c r="A844" t="str">
        <f>Jira_RawData!A844</f>
        <v>Bug</v>
      </c>
      <c r="B844" t="str">
        <f>Jira_RawData!B844</f>
        <v>MEM-8508</v>
      </c>
      <c r="C844" t="str">
        <f>Jira_RawData!C844</f>
        <v>Clickjacking - DAST (Dynamic Application Security Testing)</v>
      </c>
      <c r="D844" t="str">
        <f>Jira_RawData!D844</f>
        <v>Siddhartha Mutyala</v>
      </c>
      <c r="E844" t="str">
        <f>Jira_RawData!E844</f>
        <v>Abhishek Thatipalli</v>
      </c>
      <c r="F844" t="str">
        <f>Jira_RawData!F844</f>
        <v>Closed</v>
      </c>
      <c r="G844" s="4">
        <f>Jira_RawData!K844</f>
        <v>43972.750694444447</v>
      </c>
      <c r="H844" s="4">
        <f>Jira_RawData!G844</f>
        <v>44300.477083333331</v>
      </c>
      <c r="I844" s="10" t="str">
        <f>IF(Jira_RawData!H844=0,"blank",Jira_RawData!H844)</f>
        <v>Moderate</v>
      </c>
      <c r="J844" t="str">
        <f>Jira_RawData!I844</f>
        <v>Medium</v>
      </c>
      <c r="K844" t="str">
        <f>Jira_RawData!M844</f>
        <v>QA</v>
      </c>
      <c r="L844" t="str">
        <f>IF(Jira_RawData!N844=0,"blank",Jira_RawData!N844)</f>
        <v>Application Code Issue</v>
      </c>
      <c r="M844" t="str">
        <f>IF(Jira_RawData!R844=0,"blank",Jira_RawData!R844)</f>
        <v>blank</v>
      </c>
      <c r="N844" t="str">
        <f>IF(ISNA(VLOOKUP(B844,Comments!B:E,2,FALSE)),"",VLOOKUP(B844,Comments!B:E,2,FALSE))</f>
        <v/>
      </c>
      <c r="O844" t="str">
        <f>IF(ISNA(VLOOKUP(B844,Comments!B:E,3,FALSE)),"",VLOOKUP(B844,Comments!B:E,3,FALSE))</f>
        <v/>
      </c>
      <c r="P844" t="str">
        <f t="shared" ca="1" si="27"/>
        <v>GT 62 days</v>
      </c>
      <c r="Q844" t="str">
        <f t="shared" si="28"/>
        <v>Membership</v>
      </c>
      <c r="R844" t="str">
        <f>IF(ISNA(VLOOKUP(B844,Comments!B:E,4,FALSE)),"",VLOOKUP(B844,Comments!B:E,4,FALSE))</f>
        <v/>
      </c>
    </row>
    <row r="845" spans="1:18" x14ac:dyDescent="0.25">
      <c r="A845" t="str">
        <f>Jira_RawData!A845</f>
        <v>Bug</v>
      </c>
      <c r="B845" t="str">
        <f>Jira_RawData!B845</f>
        <v>MEM-8507</v>
      </c>
      <c r="C845" t="str">
        <f>Jira_RawData!C845</f>
        <v>Improper Logout Functionality - DAST (Dynamic Application Security Testing)</v>
      </c>
      <c r="D845" t="str">
        <f>Jira_RawData!D845</f>
        <v>vinay.datla</v>
      </c>
      <c r="E845" t="str">
        <f>Jira_RawData!E845</f>
        <v>Abhishek Thatipalli</v>
      </c>
      <c r="F845" t="str">
        <f>Jira_RawData!F845</f>
        <v>Closed</v>
      </c>
      <c r="G845" s="4">
        <f>Jira_RawData!K845</f>
        <v>43972.74722222222</v>
      </c>
      <c r="H845" s="4">
        <f>Jira_RawData!G845</f>
        <v>44174.779166666667</v>
      </c>
      <c r="I845" s="10" t="str">
        <f>IF(Jira_RawData!H845=0,"blank",Jira_RawData!H845)</f>
        <v>Moderate</v>
      </c>
      <c r="J845" t="str">
        <f>Jira_RawData!I845</f>
        <v>Medium</v>
      </c>
      <c r="K845" t="str">
        <f>Jira_RawData!M845</f>
        <v>QA</v>
      </c>
      <c r="L845" t="str">
        <f>IF(Jira_RawData!N845=0,"blank",Jira_RawData!N845)</f>
        <v>Application Code Issue</v>
      </c>
      <c r="M845" t="str">
        <f>IF(Jira_RawData!R845=0,"blank",Jira_RawData!R845)</f>
        <v>blank</v>
      </c>
      <c r="N845" t="str">
        <f>IF(ISNA(VLOOKUP(B845,Comments!B:E,2,FALSE)),"",VLOOKUP(B845,Comments!B:E,2,FALSE))</f>
        <v/>
      </c>
      <c r="O845" t="str">
        <f>IF(ISNA(VLOOKUP(B845,Comments!B:E,3,FALSE)),"",VLOOKUP(B845,Comments!B:E,3,FALSE))</f>
        <v/>
      </c>
      <c r="P845" t="str">
        <f t="shared" ca="1" si="27"/>
        <v>GT 62 days</v>
      </c>
      <c r="Q845" t="str">
        <f t="shared" si="28"/>
        <v>Membership</v>
      </c>
      <c r="R845" t="str">
        <f>IF(ISNA(VLOOKUP(B845,Comments!B:E,4,FALSE)),"",VLOOKUP(B845,Comments!B:E,4,FALSE))</f>
        <v/>
      </c>
    </row>
    <row r="846" spans="1:18" x14ac:dyDescent="0.25">
      <c r="A846" t="str">
        <f>Jira_RawData!A846</f>
        <v>Bug</v>
      </c>
      <c r="B846" t="str">
        <f>Jira_RawData!B846</f>
        <v>MEM-8506</v>
      </c>
      <c r="C846" t="str">
        <f>Jira_RawData!C846</f>
        <v>Improper Authentication - DAST (Dynamic Application Security Testing)</v>
      </c>
      <c r="D846" t="str">
        <f>Jira_RawData!D846</f>
        <v>Abhishek Thatipalli</v>
      </c>
      <c r="E846" t="str">
        <f>Jira_RawData!E846</f>
        <v>Abhishek Thatipalli</v>
      </c>
      <c r="F846" t="str">
        <f>Jira_RawData!F846</f>
        <v>Closed</v>
      </c>
      <c r="G846" s="4">
        <f>Jira_RawData!K846</f>
        <v>43972.743750000001</v>
      </c>
      <c r="H846" s="4">
        <f>Jira_RawData!G846</f>
        <v>44174.779166666667</v>
      </c>
      <c r="I846" s="10" t="str">
        <f>IF(Jira_RawData!H846=0,"blank",Jira_RawData!H846)</f>
        <v>Major</v>
      </c>
      <c r="J846" t="str">
        <f>Jira_RawData!I846</f>
        <v>High</v>
      </c>
      <c r="K846" t="str">
        <f>Jira_RawData!M846</f>
        <v>QA</v>
      </c>
      <c r="L846" t="str">
        <f>IF(Jira_RawData!N846=0,"blank",Jira_RawData!N846)</f>
        <v>Application Code Issue</v>
      </c>
      <c r="M846" t="str">
        <f>IF(Jira_RawData!R846=0,"blank",Jira_RawData!R846)</f>
        <v>blank</v>
      </c>
      <c r="N846" t="str">
        <f>IF(ISNA(VLOOKUP(B846,Comments!B:E,2,FALSE)),"",VLOOKUP(B846,Comments!B:E,2,FALSE))</f>
        <v/>
      </c>
      <c r="O846" t="str">
        <f>IF(ISNA(VLOOKUP(B846,Comments!B:E,3,FALSE)),"",VLOOKUP(B846,Comments!B:E,3,FALSE))</f>
        <v/>
      </c>
      <c r="P846" t="str">
        <f t="shared" ca="1" si="27"/>
        <v>GT 62 days</v>
      </c>
      <c r="Q846" t="str">
        <f t="shared" si="28"/>
        <v>Membership</v>
      </c>
      <c r="R846" t="str">
        <f>IF(ISNA(VLOOKUP(B846,Comments!B:E,4,FALSE)),"",VLOOKUP(B846,Comments!B:E,4,FALSE))</f>
        <v/>
      </c>
    </row>
    <row r="847" spans="1:18" x14ac:dyDescent="0.25">
      <c r="A847" t="str">
        <f>Jira_RawData!A847</f>
        <v>Bug</v>
      </c>
      <c r="B847" t="str">
        <f>Jira_RawData!B847</f>
        <v>MEM-8505</v>
      </c>
      <c r="C847" t="str">
        <f>Jira_RawData!C847</f>
        <v>Privilege Escalation - DAST (Dynamic Application Security Testing)</v>
      </c>
      <c r="D847" t="str">
        <f>Jira_RawData!D847</f>
        <v>Abhishek Thatipalli</v>
      </c>
      <c r="E847" t="str">
        <f>Jira_RawData!E847</f>
        <v>Abhishek Thatipalli</v>
      </c>
      <c r="F847" t="str">
        <f>Jira_RawData!F847</f>
        <v>Closed</v>
      </c>
      <c r="G847" s="4">
        <f>Jira_RawData!K847</f>
        <v>43972.736111111109</v>
      </c>
      <c r="H847" s="4">
        <f>Jira_RawData!G847</f>
        <v>44174.780555555553</v>
      </c>
      <c r="I847" s="10" t="str">
        <f>IF(Jira_RawData!H847=0,"blank",Jira_RawData!H847)</f>
        <v>Major</v>
      </c>
      <c r="J847" t="str">
        <f>Jira_RawData!I847</f>
        <v>High</v>
      </c>
      <c r="K847" t="str">
        <f>Jira_RawData!M847</f>
        <v>QA</v>
      </c>
      <c r="L847" t="str">
        <f>IF(Jira_RawData!N847=0,"blank",Jira_RawData!N847)</f>
        <v>Application Code Issue</v>
      </c>
      <c r="M847" t="str">
        <f>IF(Jira_RawData!R847=0,"blank",Jira_RawData!R847)</f>
        <v>blank</v>
      </c>
      <c r="N847" t="str">
        <f>IF(ISNA(VLOOKUP(B847,Comments!B:E,2,FALSE)),"",VLOOKUP(B847,Comments!B:E,2,FALSE))</f>
        <v/>
      </c>
      <c r="O847" t="str">
        <f>IF(ISNA(VLOOKUP(B847,Comments!B:E,3,FALSE)),"",VLOOKUP(B847,Comments!B:E,3,FALSE))</f>
        <v/>
      </c>
      <c r="P847" t="str">
        <f t="shared" ca="1" si="27"/>
        <v>GT 62 days</v>
      </c>
      <c r="Q847" t="str">
        <f t="shared" si="28"/>
        <v>Membership</v>
      </c>
      <c r="R847" t="str">
        <f>IF(ISNA(VLOOKUP(B847,Comments!B:E,4,FALSE)),"",VLOOKUP(B847,Comments!B:E,4,FALSE))</f>
        <v/>
      </c>
    </row>
    <row r="848" spans="1:18" x14ac:dyDescent="0.25">
      <c r="A848" t="str">
        <f>Jira_RawData!A848</f>
        <v>Bug</v>
      </c>
      <c r="B848" t="str">
        <f>Jira_RawData!B848</f>
        <v>MEM-8498</v>
      </c>
      <c r="C848" t="str">
        <f>Jira_RawData!C848</f>
        <v>Collaboration Area - Page Not Found Error</v>
      </c>
      <c r="D848" t="str">
        <f>Jira_RawData!D848</f>
        <v>Hasitha Turlapati</v>
      </c>
      <c r="E848" t="str">
        <f>Jira_RawData!E848</f>
        <v>Hasitha Turlapati</v>
      </c>
      <c r="F848" t="str">
        <f>Jira_RawData!F848</f>
        <v>Closed</v>
      </c>
      <c r="G848" s="4">
        <f>Jira_RawData!K848</f>
        <v>43972.607638888891</v>
      </c>
      <c r="H848" s="4">
        <f>Jira_RawData!G848</f>
        <v>44169.599305555559</v>
      </c>
      <c r="I848" s="10" t="str">
        <f>IF(Jira_RawData!H848=0,"blank",Jira_RawData!H848)</f>
        <v>Moderate</v>
      </c>
      <c r="J848" t="str">
        <f>Jira_RawData!I848</f>
        <v>Medium</v>
      </c>
      <c r="K848" t="str">
        <f>Jira_RawData!M848</f>
        <v>QA</v>
      </c>
      <c r="L848" t="str">
        <f>IF(Jira_RawData!N848=0,"blank",Jira_RawData!N848)</f>
        <v>blank</v>
      </c>
      <c r="M848" t="str">
        <f>IF(Jira_RawData!R848=0,"blank",Jira_RawData!R848)</f>
        <v>blank</v>
      </c>
      <c r="N848" t="str">
        <f>IF(ISNA(VLOOKUP(B848,Comments!B:E,2,FALSE)),"",VLOOKUP(B848,Comments!B:E,2,FALSE))</f>
        <v/>
      </c>
      <c r="O848" t="str">
        <f>IF(ISNA(VLOOKUP(B848,Comments!B:E,3,FALSE)),"",VLOOKUP(B848,Comments!B:E,3,FALSE))</f>
        <v/>
      </c>
      <c r="P848" t="str">
        <f t="shared" ca="1" si="27"/>
        <v>GT 62 days</v>
      </c>
      <c r="Q848" t="str">
        <f t="shared" si="28"/>
        <v>Membership</v>
      </c>
      <c r="R848" t="str">
        <f>IF(ISNA(VLOOKUP(B848,Comments!B:E,4,FALSE)),"",VLOOKUP(B848,Comments!B:E,4,FALSE))</f>
        <v/>
      </c>
    </row>
    <row r="849" spans="1:18" x14ac:dyDescent="0.25">
      <c r="A849" t="str">
        <f>Jira_RawData!A849</f>
        <v>Bug</v>
      </c>
      <c r="B849" t="str">
        <f>Jira_RawData!B849</f>
        <v>MEM-8495</v>
      </c>
      <c r="C849" t="str">
        <f>Jira_RawData!C849</f>
        <v xml:space="preserve">System displayed committee list of previous logged in member in roster maintenance application </v>
      </c>
      <c r="D849" t="str">
        <f>Jira_RawData!D849</f>
        <v>soumya.akkimardi</v>
      </c>
      <c r="E849" t="str">
        <f>Jira_RawData!E849</f>
        <v>soumya.akkimardi</v>
      </c>
      <c r="F849" t="str">
        <f>Jira_RawData!F849</f>
        <v>Closed</v>
      </c>
      <c r="G849" s="4">
        <f>Jira_RawData!K849</f>
        <v>43972.476388888892</v>
      </c>
      <c r="H849" s="4">
        <f>Jira_RawData!G849</f>
        <v>44168.804166666669</v>
      </c>
      <c r="I849" s="10" t="str">
        <f>IF(Jira_RawData!H849=0,"blank",Jira_RawData!H849)</f>
        <v>Major</v>
      </c>
      <c r="J849" t="str">
        <f>Jira_RawData!I849</f>
        <v>High</v>
      </c>
      <c r="K849" t="str">
        <f>Jira_RawData!M849</f>
        <v>QA</v>
      </c>
      <c r="L849" t="str">
        <f>IF(Jira_RawData!N849=0,"blank",Jira_RawData!N849)</f>
        <v>blank</v>
      </c>
      <c r="M849" t="str">
        <f>IF(Jira_RawData!R849=0,"blank",Jira_RawData!R849)</f>
        <v>blank</v>
      </c>
      <c r="N849" t="str">
        <f>IF(ISNA(VLOOKUP(B849,Comments!B:E,2,FALSE)),"",VLOOKUP(B849,Comments!B:E,2,FALSE))</f>
        <v/>
      </c>
      <c r="O849" t="str">
        <f>IF(ISNA(VLOOKUP(B849,Comments!B:E,3,FALSE)),"",VLOOKUP(B849,Comments!B:E,3,FALSE))</f>
        <v/>
      </c>
      <c r="P849" t="str">
        <f t="shared" ca="1" si="27"/>
        <v>GT 62 days</v>
      </c>
      <c r="Q849" t="str">
        <f t="shared" si="28"/>
        <v>Membership</v>
      </c>
      <c r="R849" t="str">
        <f>IF(ISNA(VLOOKUP(B849,Comments!B:E,4,FALSE)),"",VLOOKUP(B849,Comments!B:E,4,FALSE))</f>
        <v/>
      </c>
    </row>
    <row r="850" spans="1:18" x14ac:dyDescent="0.25">
      <c r="A850" t="str">
        <f>Jira_RawData!A850</f>
        <v>Bug</v>
      </c>
      <c r="B850" t="str">
        <f>Jira_RawData!B850</f>
        <v>MEM-8494</v>
      </c>
      <c r="C850" t="str">
        <f>Jira_RawData!C850</f>
        <v>Work item Details/Summary Page displayed as Blank.</v>
      </c>
      <c r="D850" t="str">
        <f>Jira_RawData!D850</f>
        <v>srinivas Yellamilli</v>
      </c>
      <c r="E850" t="str">
        <f>Jira_RawData!E850</f>
        <v>srinivas Yellamilli</v>
      </c>
      <c r="F850" t="str">
        <f>Jira_RawData!F850</f>
        <v>Closed</v>
      </c>
      <c r="G850" s="4">
        <f>Jira_RawData!K850</f>
        <v>43972.461111111108</v>
      </c>
      <c r="H850" s="4">
        <f>Jira_RawData!G850</f>
        <v>44169.606249999997</v>
      </c>
      <c r="I850" s="10" t="str">
        <f>IF(Jira_RawData!H850=0,"blank",Jira_RawData!H850)</f>
        <v>Showstopper</v>
      </c>
      <c r="J850" t="str">
        <f>Jira_RawData!I850</f>
        <v>Critical</v>
      </c>
      <c r="K850" t="str">
        <f>Jira_RawData!M850</f>
        <v>QA</v>
      </c>
      <c r="L850" t="str">
        <f>IF(Jira_RawData!N850=0,"blank",Jira_RawData!N850)</f>
        <v>blank</v>
      </c>
      <c r="M850" t="str">
        <f>IF(Jira_RawData!R850=0,"blank",Jira_RawData!R850)</f>
        <v>blank</v>
      </c>
      <c r="N850" t="str">
        <f>IF(ISNA(VLOOKUP(B850,Comments!B:E,2,FALSE)),"",VLOOKUP(B850,Comments!B:E,2,FALSE))</f>
        <v/>
      </c>
      <c r="O850" t="str">
        <f>IF(ISNA(VLOOKUP(B850,Comments!B:E,3,FALSE)),"",VLOOKUP(B850,Comments!B:E,3,FALSE))</f>
        <v/>
      </c>
      <c r="P850" t="str">
        <f t="shared" ca="1" si="27"/>
        <v>GT 62 days</v>
      </c>
      <c r="Q850" t="str">
        <f t="shared" si="28"/>
        <v>Membership</v>
      </c>
      <c r="R850" t="str">
        <f>IF(ISNA(VLOOKUP(B850,Comments!B:E,4,FALSE)),"",VLOOKUP(B850,Comments!B:E,4,FALSE))</f>
        <v/>
      </c>
    </row>
    <row r="851" spans="1:18" x14ac:dyDescent="0.25">
      <c r="A851" t="str">
        <f>Jira_RawData!A851</f>
        <v>Bug</v>
      </c>
      <c r="B851" t="str">
        <f>Jira_RawData!B851</f>
        <v>MEM-8458</v>
      </c>
      <c r="C851" t="str">
        <f>Jira_RawData!C851</f>
        <v>ASTM Work Item Registration Area and Ballot Item Submittal page is not displayed</v>
      </c>
      <c r="D851" t="str">
        <f>Jira_RawData!D851</f>
        <v>srinivas Yellamilli</v>
      </c>
      <c r="E851" t="str">
        <f>Jira_RawData!E851</f>
        <v>srinivas Yellamilli</v>
      </c>
      <c r="F851" t="str">
        <f>Jira_RawData!F851</f>
        <v>Closed</v>
      </c>
      <c r="G851" s="4">
        <f>Jira_RawData!K851</f>
        <v>43971.536111111112</v>
      </c>
      <c r="H851" s="4">
        <f>Jira_RawData!G851</f>
        <v>44169.606249999997</v>
      </c>
      <c r="I851" s="10" t="str">
        <f>IF(Jira_RawData!H851=0,"blank",Jira_RawData!H851)</f>
        <v>Showstopper</v>
      </c>
      <c r="J851" t="str">
        <f>Jira_RawData!I851</f>
        <v>Critical</v>
      </c>
      <c r="K851" t="str">
        <f>Jira_RawData!M851</f>
        <v>QA</v>
      </c>
      <c r="L851" t="str">
        <f>IF(Jira_RawData!N851=0,"blank",Jira_RawData!N851)</f>
        <v>Server Configuration/Permission Issue</v>
      </c>
      <c r="M851" t="str">
        <f>IF(Jira_RawData!R851=0,"blank",Jira_RawData!R851)</f>
        <v>blank</v>
      </c>
      <c r="N851" t="str">
        <f>IF(ISNA(VLOOKUP(B851,Comments!B:E,2,FALSE)),"",VLOOKUP(B851,Comments!B:E,2,FALSE))</f>
        <v/>
      </c>
      <c r="O851" t="str">
        <f>IF(ISNA(VLOOKUP(B851,Comments!B:E,3,FALSE)),"",VLOOKUP(B851,Comments!B:E,3,FALSE))</f>
        <v/>
      </c>
      <c r="P851" t="str">
        <f t="shared" ca="1" si="27"/>
        <v>GT 62 days</v>
      </c>
      <c r="Q851" t="str">
        <f t="shared" si="28"/>
        <v>Membership</v>
      </c>
      <c r="R851" t="str">
        <f>IF(ISNA(VLOOKUP(B851,Comments!B:E,4,FALSE)),"",VLOOKUP(B851,Comments!B:E,4,FALSE))</f>
        <v/>
      </c>
    </row>
    <row r="852" spans="1:18" x14ac:dyDescent="0.25">
      <c r="A852" t="str">
        <f>Jira_RawData!A852</f>
        <v>Bug</v>
      </c>
      <c r="B852" t="str">
        <f>Jira_RawData!B852</f>
        <v>MEM-8456</v>
      </c>
      <c r="C852" t="str">
        <f>Jira_RawData!C852</f>
        <v>System displayed membership price in "Review and Confirmation" page for participating and organizational membership</v>
      </c>
      <c r="D852" t="str">
        <f>Jira_RawData!D852</f>
        <v>soumya.akkimardi</v>
      </c>
      <c r="E852" t="str">
        <f>Jira_RawData!E852</f>
        <v>soumya.akkimardi</v>
      </c>
      <c r="F852" t="str">
        <f>Jira_RawData!F852</f>
        <v>Closed</v>
      </c>
      <c r="G852" s="4">
        <f>Jira_RawData!K852</f>
        <v>43971.466666666667</v>
      </c>
      <c r="H852" s="4">
        <f>Jira_RawData!G852</f>
        <v>44168.798611111109</v>
      </c>
      <c r="I852" s="10" t="str">
        <f>IF(Jira_RawData!H852=0,"blank",Jira_RawData!H852)</f>
        <v>Moderate</v>
      </c>
      <c r="J852" t="str">
        <f>Jira_RawData!I852</f>
        <v>High</v>
      </c>
      <c r="K852" t="str">
        <f>Jira_RawData!M852</f>
        <v>QA</v>
      </c>
      <c r="L852" t="str">
        <f>IF(Jira_RawData!N852=0,"blank",Jira_RawData!N852)</f>
        <v>blank</v>
      </c>
      <c r="M852" t="str">
        <f>IF(Jira_RawData!R852=0,"blank",Jira_RawData!R852)</f>
        <v>blank</v>
      </c>
      <c r="N852" t="str">
        <f>IF(ISNA(VLOOKUP(B852,Comments!B:E,2,FALSE)),"",VLOOKUP(B852,Comments!B:E,2,FALSE))</f>
        <v/>
      </c>
      <c r="O852" t="str">
        <f>IF(ISNA(VLOOKUP(B852,Comments!B:E,3,FALSE)),"",VLOOKUP(B852,Comments!B:E,3,FALSE))</f>
        <v/>
      </c>
      <c r="P852" t="str">
        <f t="shared" ca="1" si="27"/>
        <v>GT 62 days</v>
      </c>
      <c r="Q852" t="str">
        <f t="shared" si="28"/>
        <v>Membership</v>
      </c>
      <c r="R852" t="str">
        <f>IF(ISNA(VLOOKUP(B852,Comments!B:E,4,FALSE)),"",VLOOKUP(B852,Comments!B:E,4,FALSE))</f>
        <v/>
      </c>
    </row>
    <row r="853" spans="1:18" x14ac:dyDescent="0.25">
      <c r="A853" t="str">
        <f>Jira_RawData!A853</f>
        <v>Bug</v>
      </c>
      <c r="B853" t="str">
        <f>Jira_RawData!B853</f>
        <v>MEM-8268</v>
      </c>
      <c r="C853" t="str">
        <f>Jira_RawData!C853</f>
        <v>MCS 2 Internal-Work Item Admin Tool-Work item Deleted -After the last name, space is not there between comma and the first name.</v>
      </c>
      <c r="D853" t="str">
        <f>Jira_RawData!D853</f>
        <v>srinivas Yellamilli</v>
      </c>
      <c r="E853" t="str">
        <f>Jira_RawData!E853</f>
        <v>srinivas Yellamilli</v>
      </c>
      <c r="F853" t="str">
        <f>Jira_RawData!F853</f>
        <v>Closed</v>
      </c>
      <c r="G853" s="4">
        <f>Jira_RawData!K853</f>
        <v>43969.74722222222</v>
      </c>
      <c r="H853" s="4">
        <f>Jira_RawData!G853</f>
        <v>44169.611111111109</v>
      </c>
      <c r="I853" s="10" t="str">
        <f>IF(Jira_RawData!H853=0,"blank",Jira_RawData!H853)</f>
        <v>Moderate</v>
      </c>
      <c r="J853" t="str">
        <f>Jira_RawData!I853</f>
        <v>Medium</v>
      </c>
      <c r="K853" t="str">
        <f>Jira_RawData!M853</f>
        <v>QA</v>
      </c>
      <c r="L853" t="str">
        <f>IF(Jira_RawData!N853=0,"blank",Jira_RawData!N853)</f>
        <v>blank</v>
      </c>
      <c r="M853" t="str">
        <f>IF(Jira_RawData!R853=0,"blank",Jira_RawData!R853)</f>
        <v>blank</v>
      </c>
      <c r="N853" t="str">
        <f>IF(ISNA(VLOOKUP(B853,Comments!B:E,2,FALSE)),"",VLOOKUP(B853,Comments!B:E,2,FALSE))</f>
        <v/>
      </c>
      <c r="O853" t="str">
        <f>IF(ISNA(VLOOKUP(B853,Comments!B:E,3,FALSE)),"",VLOOKUP(B853,Comments!B:E,3,FALSE))</f>
        <v/>
      </c>
      <c r="P853" t="str">
        <f t="shared" ca="1" si="27"/>
        <v>GT 62 days</v>
      </c>
      <c r="Q853" t="str">
        <f t="shared" si="28"/>
        <v>Membership</v>
      </c>
      <c r="R853" t="str">
        <f>IF(ISNA(VLOOKUP(B853,Comments!B:E,4,FALSE)),"",VLOOKUP(B853,Comments!B:E,4,FALSE))</f>
        <v/>
      </c>
    </row>
    <row r="854" spans="1:18" x14ac:dyDescent="0.25">
      <c r="A854" t="str">
        <f>Jira_RawData!A854</f>
        <v>Bug</v>
      </c>
      <c r="B854" t="str">
        <f>Jira_RawData!B854</f>
        <v>MEM-8266</v>
      </c>
      <c r="C854" t="str">
        <f>Jira_RawData!C854</f>
        <v>MCS 2 Internal-Work Item Admin Tool-Target Ballot Date is accepting the Past Date.</v>
      </c>
      <c r="D854" t="str">
        <f>Jira_RawData!D854</f>
        <v>vinay.datla</v>
      </c>
      <c r="E854" t="str">
        <f>Jira_RawData!E854</f>
        <v>srinivas Yellamilli</v>
      </c>
      <c r="F854" t="str">
        <f>Jira_RawData!F854</f>
        <v>Closed</v>
      </c>
      <c r="G854" s="4">
        <f>Jira_RawData!K854</f>
        <v>43969.729166666664</v>
      </c>
      <c r="H854" s="4">
        <f>Jira_RawData!G854</f>
        <v>44169.611111111109</v>
      </c>
      <c r="I854" s="10" t="str">
        <f>IF(Jira_RawData!H854=0,"blank",Jira_RawData!H854)</f>
        <v>Major</v>
      </c>
      <c r="J854" t="str">
        <f>Jira_RawData!I854</f>
        <v>Medium</v>
      </c>
      <c r="K854" t="str">
        <f>Jira_RawData!M854</f>
        <v>QA</v>
      </c>
      <c r="L854" t="str">
        <f>IF(Jira_RawData!N854=0,"blank",Jira_RawData!N854)</f>
        <v>Unclear/Incorrect Requirements/Design</v>
      </c>
      <c r="M854" t="str">
        <f>IF(Jira_RawData!R854=0,"blank",Jira_RawData!R854)</f>
        <v>blank</v>
      </c>
      <c r="N854" t="str">
        <f>IF(ISNA(VLOOKUP(B854,Comments!B:E,2,FALSE)),"",VLOOKUP(B854,Comments!B:E,2,FALSE))</f>
        <v/>
      </c>
      <c r="O854" t="str">
        <f>IF(ISNA(VLOOKUP(B854,Comments!B:E,3,FALSE)),"",VLOOKUP(B854,Comments!B:E,3,FALSE))</f>
        <v/>
      </c>
      <c r="P854" t="str">
        <f t="shared" ca="1" si="27"/>
        <v>GT 62 days</v>
      </c>
      <c r="Q854" t="str">
        <f t="shared" si="28"/>
        <v>Membership</v>
      </c>
      <c r="R854" t="str">
        <f>IF(ISNA(VLOOKUP(B854,Comments!B:E,4,FALSE)),"",VLOOKUP(B854,Comments!B:E,4,FALSE))</f>
        <v/>
      </c>
    </row>
    <row r="855" spans="1:18" x14ac:dyDescent="0.25">
      <c r="A855" t="str">
        <f>Jira_RawData!A855</f>
        <v>Bug</v>
      </c>
      <c r="B855" t="str">
        <f>Jira_RawData!B855</f>
        <v>MEM-8220</v>
      </c>
      <c r="C855" t="str">
        <f>Jira_RawData!C855</f>
        <v>Weak Encoding Algorithm - API Security Testing ||DAST (Dynamic Application Security Testing)||</v>
      </c>
      <c r="D855" t="str">
        <f>Jira_RawData!D855</f>
        <v>vinay.datla</v>
      </c>
      <c r="E855" t="str">
        <f>Jira_RawData!E855</f>
        <v>vinay.datla</v>
      </c>
      <c r="F855" t="str">
        <f>Jira_RawData!F855</f>
        <v>Closed</v>
      </c>
      <c r="G855" s="4">
        <f>Jira_RawData!K855</f>
        <v>43965.701388888891</v>
      </c>
      <c r="H855" s="4">
        <f>Jira_RawData!G855</f>
        <v>44285.495138888888</v>
      </c>
      <c r="I855" s="10" t="str">
        <f>IF(Jira_RawData!H855=0,"blank",Jira_RawData!H855)</f>
        <v>Minor</v>
      </c>
      <c r="J855" t="str">
        <f>Jira_RawData!I855</f>
        <v>Low</v>
      </c>
      <c r="K855" t="str">
        <f>Jira_RawData!M855</f>
        <v>QA</v>
      </c>
      <c r="L855" t="str">
        <f>IF(Jira_RawData!N855=0,"blank",Jira_RawData!N855)</f>
        <v>Application Code Issue</v>
      </c>
      <c r="M855" t="str">
        <f>IF(Jira_RawData!R855=0,"blank",Jira_RawData!R855)</f>
        <v>blank</v>
      </c>
      <c r="N855" t="str">
        <f>IF(ISNA(VLOOKUP(B855,Comments!B:E,2,FALSE)),"",VLOOKUP(B855,Comments!B:E,2,FALSE))</f>
        <v/>
      </c>
      <c r="O855" t="str">
        <f>IF(ISNA(VLOOKUP(B855,Comments!B:E,3,FALSE)),"",VLOOKUP(B855,Comments!B:E,3,FALSE))</f>
        <v/>
      </c>
      <c r="P855" t="str">
        <f t="shared" ca="1" si="27"/>
        <v>GT 62 days</v>
      </c>
      <c r="Q855" t="str">
        <f t="shared" si="28"/>
        <v>Membership</v>
      </c>
      <c r="R855" t="str">
        <f>IF(ISNA(VLOOKUP(B855,Comments!B:E,4,FALSE)),"",VLOOKUP(B855,Comments!B:E,4,FALSE))</f>
        <v/>
      </c>
    </row>
    <row r="856" spans="1:18" x14ac:dyDescent="0.25">
      <c r="A856" t="str">
        <f>Jira_RawData!A856</f>
        <v>Bug</v>
      </c>
      <c r="B856" t="str">
        <f>Jira_RawData!B856</f>
        <v>MEM-8219</v>
      </c>
      <c r="C856" t="str">
        <f>Jira_RawData!C856</f>
        <v>Sensitive Information Disclosure - API Security Testing ||DAST (Dynamic Application Security Testing)||</v>
      </c>
      <c r="D856" t="str">
        <f>Jira_RawData!D856</f>
        <v>Abhishek Thatipalli</v>
      </c>
      <c r="E856" t="str">
        <f>Jira_RawData!E856</f>
        <v>vinay.datla</v>
      </c>
      <c r="F856" t="str">
        <f>Jira_RawData!F856</f>
        <v>Closed</v>
      </c>
      <c r="G856" s="4">
        <f>Jira_RawData!K856</f>
        <v>43965.699305555558</v>
      </c>
      <c r="H856" s="4">
        <f>Jira_RawData!G856</f>
        <v>44174.871527777781</v>
      </c>
      <c r="I856" s="10" t="str">
        <f>IF(Jira_RawData!H856=0,"blank",Jira_RawData!H856)</f>
        <v>Minor</v>
      </c>
      <c r="J856" t="str">
        <f>Jira_RawData!I856</f>
        <v>Low</v>
      </c>
      <c r="K856" t="str">
        <f>Jira_RawData!M856</f>
        <v>QA</v>
      </c>
      <c r="L856" t="str">
        <f>IF(Jira_RawData!N856=0,"blank",Jira_RawData!N856)</f>
        <v>Application Code Issue</v>
      </c>
      <c r="M856" t="str">
        <f>IF(Jira_RawData!R856=0,"blank",Jira_RawData!R856)</f>
        <v>blank</v>
      </c>
      <c r="N856" t="str">
        <f>IF(ISNA(VLOOKUP(B856,Comments!B:E,2,FALSE)),"",VLOOKUP(B856,Comments!B:E,2,FALSE))</f>
        <v/>
      </c>
      <c r="O856" t="str">
        <f>IF(ISNA(VLOOKUP(B856,Comments!B:E,3,FALSE)),"",VLOOKUP(B856,Comments!B:E,3,FALSE))</f>
        <v/>
      </c>
      <c r="P856" t="str">
        <f t="shared" ca="1" si="27"/>
        <v>GT 62 days</v>
      </c>
      <c r="Q856" t="str">
        <f t="shared" si="28"/>
        <v>Membership</v>
      </c>
      <c r="R856" t="str">
        <f>IF(ISNA(VLOOKUP(B856,Comments!B:E,4,FALSE)),"",VLOOKUP(B856,Comments!B:E,4,FALSE))</f>
        <v/>
      </c>
    </row>
    <row r="857" spans="1:18" x14ac:dyDescent="0.25">
      <c r="A857" t="str">
        <f>Jira_RawData!A857</f>
        <v>Bug</v>
      </c>
      <c r="B857" t="str">
        <f>Jira_RawData!B857</f>
        <v>MEM-8218</v>
      </c>
      <c r="C857" t="str">
        <f>Jira_RawData!C857</f>
        <v>Username Enumeration - API Security Testing ||DAST (Dynamic Application Security Testing)||</v>
      </c>
      <c r="D857" t="str">
        <f>Jira_RawData!D857</f>
        <v>vinay.datla</v>
      </c>
      <c r="E857" t="str">
        <f>Jira_RawData!E857</f>
        <v>vinay.datla</v>
      </c>
      <c r="F857" t="str">
        <f>Jira_RawData!F857</f>
        <v>Closed</v>
      </c>
      <c r="G857" s="4">
        <f>Jira_RawData!K857</f>
        <v>43965.695833333331</v>
      </c>
      <c r="H857" s="4">
        <f>Jira_RawData!G857</f>
        <v>44174.780555555553</v>
      </c>
      <c r="I857" s="10" t="str">
        <f>IF(Jira_RawData!H857=0,"blank",Jira_RawData!H857)</f>
        <v>Minor</v>
      </c>
      <c r="J857" t="str">
        <f>Jira_RawData!I857</f>
        <v>Low</v>
      </c>
      <c r="K857" t="str">
        <f>Jira_RawData!M857</f>
        <v>QA</v>
      </c>
      <c r="L857" t="str">
        <f>IF(Jira_RawData!N857=0,"blank",Jira_RawData!N857)</f>
        <v>Application Code Issue</v>
      </c>
      <c r="M857" t="str">
        <f>IF(Jira_RawData!R857=0,"blank",Jira_RawData!R857)</f>
        <v>blank</v>
      </c>
      <c r="N857" t="str">
        <f>IF(ISNA(VLOOKUP(B857,Comments!B:E,2,FALSE)),"",VLOOKUP(B857,Comments!B:E,2,FALSE))</f>
        <v/>
      </c>
      <c r="O857" t="str">
        <f>IF(ISNA(VLOOKUP(B857,Comments!B:E,3,FALSE)),"",VLOOKUP(B857,Comments!B:E,3,FALSE))</f>
        <v/>
      </c>
      <c r="P857" t="str">
        <f t="shared" ca="1" si="27"/>
        <v>GT 62 days</v>
      </c>
      <c r="Q857" t="str">
        <f t="shared" si="28"/>
        <v>Membership</v>
      </c>
      <c r="R857" t="str">
        <f>IF(ISNA(VLOOKUP(B857,Comments!B:E,4,FALSE)),"",VLOOKUP(B857,Comments!B:E,4,FALSE))</f>
        <v/>
      </c>
    </row>
    <row r="858" spans="1:18" x14ac:dyDescent="0.25">
      <c r="A858" t="str">
        <f>Jira_RawData!A858</f>
        <v>Bug</v>
      </c>
      <c r="B858" t="str">
        <f>Jira_RawData!B858</f>
        <v>MEM-8217</v>
      </c>
      <c r="C858" t="str">
        <f>Jira_RawData!C858</f>
        <v>Authorization Bypass - API Security Testing ||DAST (Dynamic Application Security Testing)||</v>
      </c>
      <c r="D858" t="str">
        <f>Jira_RawData!D858</f>
        <v>vinay.datla</v>
      </c>
      <c r="E858" t="str">
        <f>Jira_RawData!E858</f>
        <v>vinay.datla</v>
      </c>
      <c r="F858" t="str">
        <f>Jira_RawData!F858</f>
        <v>Closed</v>
      </c>
      <c r="G858" s="4">
        <f>Jira_RawData!K858</f>
        <v>43965.692361111112</v>
      </c>
      <c r="H858" s="4">
        <f>Jira_RawData!G858</f>
        <v>44174.780555555553</v>
      </c>
      <c r="I858" s="10" t="str">
        <f>IF(Jira_RawData!H858=0,"blank",Jira_RawData!H858)</f>
        <v>Moderate</v>
      </c>
      <c r="J858" t="str">
        <f>Jira_RawData!I858</f>
        <v>Medium</v>
      </c>
      <c r="K858" t="str">
        <f>Jira_RawData!M858</f>
        <v>QA</v>
      </c>
      <c r="L858" t="str">
        <f>IF(Jira_RawData!N858=0,"blank",Jira_RawData!N858)</f>
        <v>Application Code Issue</v>
      </c>
      <c r="M858" t="str">
        <f>IF(Jira_RawData!R858=0,"blank",Jira_RawData!R858)</f>
        <v>blank</v>
      </c>
      <c r="N858" t="str">
        <f>IF(ISNA(VLOOKUP(B858,Comments!B:E,2,FALSE)),"",VLOOKUP(B858,Comments!B:E,2,FALSE))</f>
        <v/>
      </c>
      <c r="O858" t="str">
        <f>IF(ISNA(VLOOKUP(B858,Comments!B:E,3,FALSE)),"",VLOOKUP(B858,Comments!B:E,3,FALSE))</f>
        <v/>
      </c>
      <c r="P858" t="str">
        <f t="shared" ca="1" si="27"/>
        <v>GT 62 days</v>
      </c>
      <c r="Q858" t="str">
        <f t="shared" si="28"/>
        <v>Membership</v>
      </c>
      <c r="R858" t="str">
        <f>IF(ISNA(VLOOKUP(B858,Comments!B:E,4,FALSE)),"",VLOOKUP(B858,Comments!B:E,4,FALSE))</f>
        <v/>
      </c>
    </row>
    <row r="859" spans="1:18" x14ac:dyDescent="0.25">
      <c r="A859" t="str">
        <f>Jira_RawData!A859</f>
        <v>Bug</v>
      </c>
      <c r="B859" t="str">
        <f>Jira_RawData!B859</f>
        <v>MEM-8216</v>
      </c>
      <c r="C859" t="str">
        <f>Jira_RawData!C859</f>
        <v>Server Information Disclosure - DAST (Dynamic Application Security Testing)</v>
      </c>
      <c r="D859" t="str">
        <f>Jira_RawData!D859</f>
        <v>vinay.datla</v>
      </c>
      <c r="E859" t="str">
        <f>Jira_RawData!E859</f>
        <v>vinay.datla</v>
      </c>
      <c r="F859" t="str">
        <f>Jira_RawData!F859</f>
        <v>Closed</v>
      </c>
      <c r="G859" s="4">
        <f>Jira_RawData!K859</f>
        <v>43965.686805555553</v>
      </c>
      <c r="H859" s="4">
        <f>Jira_RawData!G859</f>
        <v>44174.780555555553</v>
      </c>
      <c r="I859" s="10" t="str">
        <f>IF(Jira_RawData!H859=0,"blank",Jira_RawData!H859)</f>
        <v>Minor</v>
      </c>
      <c r="J859" t="str">
        <f>Jira_RawData!I859</f>
        <v>Low</v>
      </c>
      <c r="K859" t="str">
        <f>Jira_RawData!M859</f>
        <v>QA</v>
      </c>
      <c r="L859" t="str">
        <f>IF(Jira_RawData!N859=0,"blank",Jira_RawData!N859)</f>
        <v>blank</v>
      </c>
      <c r="M859" t="str">
        <f>IF(Jira_RawData!R859=0,"blank",Jira_RawData!R859)</f>
        <v>blank</v>
      </c>
      <c r="N859" t="str">
        <f>IF(ISNA(VLOOKUP(B859,Comments!B:E,2,FALSE)),"",VLOOKUP(B859,Comments!B:E,2,FALSE))</f>
        <v/>
      </c>
      <c r="O859" t="str">
        <f>IF(ISNA(VLOOKUP(B859,Comments!B:E,3,FALSE)),"",VLOOKUP(B859,Comments!B:E,3,FALSE))</f>
        <v/>
      </c>
      <c r="P859" t="str">
        <f t="shared" ca="1" si="27"/>
        <v>GT 62 days</v>
      </c>
      <c r="Q859" t="str">
        <f t="shared" si="28"/>
        <v>Membership</v>
      </c>
      <c r="R859" t="str">
        <f>IF(ISNA(VLOOKUP(B859,Comments!B:E,4,FALSE)),"",VLOOKUP(B859,Comments!B:E,4,FALSE))</f>
        <v/>
      </c>
    </row>
    <row r="860" spans="1:18" x14ac:dyDescent="0.25">
      <c r="A860" t="str">
        <f>Jira_RawData!A860</f>
        <v>Bug</v>
      </c>
      <c r="B860" t="str">
        <f>Jira_RawData!B860</f>
        <v>MEM-8124</v>
      </c>
      <c r="C860" t="str">
        <f>Jira_RawData!C860</f>
        <v xml:space="preserve">DropCommitteeAPI is returning responsecode as 400 </v>
      </c>
      <c r="D860" t="str">
        <f>Jira_RawData!D860</f>
        <v>soumya.akkimardi</v>
      </c>
      <c r="E860" t="str">
        <f>Jira_RawData!E860</f>
        <v>ilangovan.ponnuraman</v>
      </c>
      <c r="F860" t="str">
        <f>Jira_RawData!F860</f>
        <v>Closed</v>
      </c>
      <c r="G860" s="4">
        <f>Jira_RawData!K860</f>
        <v>43963.864583333336</v>
      </c>
      <c r="H860" s="4">
        <f>Jira_RawData!G860</f>
        <v>44168.806944444441</v>
      </c>
      <c r="I860" s="10" t="str">
        <f>IF(Jira_RawData!H860=0,"blank",Jira_RawData!H860)</f>
        <v>Major</v>
      </c>
      <c r="J860" t="str">
        <f>Jira_RawData!I860</f>
        <v>High</v>
      </c>
      <c r="K860">
        <f>Jira_RawData!M860</f>
        <v>0</v>
      </c>
      <c r="L860" t="str">
        <f>IF(Jira_RawData!N860=0,"blank",Jira_RawData!N860)</f>
        <v>blank</v>
      </c>
      <c r="M860" t="str">
        <f>IF(Jira_RawData!R860=0,"blank",Jira_RawData!R860)</f>
        <v>blank</v>
      </c>
      <c r="N860" t="str">
        <f>IF(ISNA(VLOOKUP(B860,Comments!B:E,2,FALSE)),"",VLOOKUP(B860,Comments!B:E,2,FALSE))</f>
        <v/>
      </c>
      <c r="O860" t="str">
        <f>IF(ISNA(VLOOKUP(B860,Comments!B:E,3,FALSE)),"",VLOOKUP(B860,Comments!B:E,3,FALSE))</f>
        <v/>
      </c>
      <c r="P860" t="str">
        <f t="shared" ca="1" si="27"/>
        <v>GT 62 days</v>
      </c>
      <c r="Q860" t="str">
        <f t="shared" si="28"/>
        <v>Membership</v>
      </c>
      <c r="R860" t="str">
        <f>IF(ISNA(VLOOKUP(B860,Comments!B:E,4,FALSE)),"",VLOOKUP(B860,Comments!B:E,4,FALSE))</f>
        <v/>
      </c>
    </row>
    <row r="861" spans="1:18" x14ac:dyDescent="0.25">
      <c r="A861" t="str">
        <f>Jira_RawData!A861</f>
        <v>Bug</v>
      </c>
      <c r="B861" t="str">
        <f>Jira_RawData!B861</f>
        <v>MEM-8121</v>
      </c>
      <c r="C861" t="str">
        <f>Jira_RawData!C861</f>
        <v>Internal Application- Delete Work Item - Able to view the "WKWK" in work item designation in the Header</v>
      </c>
      <c r="D861" t="str">
        <f>Jira_RawData!D861</f>
        <v>vinay.datla</v>
      </c>
      <c r="E861" t="str">
        <f>Jira_RawData!E861</f>
        <v>vinay.datla</v>
      </c>
      <c r="F861" t="str">
        <f>Jira_RawData!F861</f>
        <v>Closed</v>
      </c>
      <c r="G861" s="4">
        <f>Jira_RawData!K861</f>
        <v>43963.799305555556</v>
      </c>
      <c r="H861" s="4">
        <f>Jira_RawData!G861</f>
        <v>44169.611111111109</v>
      </c>
      <c r="I861" s="10" t="str">
        <f>IF(Jira_RawData!H861=0,"blank",Jira_RawData!H861)</f>
        <v>Moderate</v>
      </c>
      <c r="J861" t="str">
        <f>Jira_RawData!I861</f>
        <v>Medium</v>
      </c>
      <c r="K861" t="str">
        <f>Jira_RawData!M861</f>
        <v>QA</v>
      </c>
      <c r="L861" t="str">
        <f>IF(Jira_RawData!N861=0,"blank",Jira_RawData!N861)</f>
        <v>blank</v>
      </c>
      <c r="M861" t="str">
        <f>IF(Jira_RawData!R861=0,"blank",Jira_RawData!R861)</f>
        <v>blank</v>
      </c>
      <c r="N861" t="str">
        <f>IF(ISNA(VLOOKUP(B861,Comments!B:E,2,FALSE)),"",VLOOKUP(B861,Comments!B:E,2,FALSE))</f>
        <v/>
      </c>
      <c r="O861" t="str">
        <f>IF(ISNA(VLOOKUP(B861,Comments!B:E,3,FALSE)),"",VLOOKUP(B861,Comments!B:E,3,FALSE))</f>
        <v/>
      </c>
      <c r="P861" t="str">
        <f t="shared" ca="1" si="27"/>
        <v>GT 62 days</v>
      </c>
      <c r="Q861" t="str">
        <f t="shared" si="28"/>
        <v>Membership</v>
      </c>
      <c r="R861" t="str">
        <f>IF(ISNA(VLOOKUP(B861,Comments!B:E,4,FALSE)),"",VLOOKUP(B861,Comments!B:E,4,FALSE))</f>
        <v/>
      </c>
    </row>
    <row r="862" spans="1:18" x14ac:dyDescent="0.25">
      <c r="A862" t="str">
        <f>Jira_RawData!A862</f>
        <v>Bug</v>
      </c>
      <c r="B862" t="str">
        <f>Jira_RawData!B862</f>
        <v>MEM-8117</v>
      </c>
      <c r="C862" t="str">
        <f>Jira_RawData!C862</f>
        <v>Browser compatibility Issue in 'Renew-Membership' page</v>
      </c>
      <c r="D862" t="str">
        <f>Jira_RawData!D862</f>
        <v>soumya.akkimardi</v>
      </c>
      <c r="E862" t="str">
        <f>Jira_RawData!E862</f>
        <v>soumya.akkimardi</v>
      </c>
      <c r="F862" t="str">
        <f>Jira_RawData!F862</f>
        <v>Closed</v>
      </c>
      <c r="G862" s="4">
        <f>Jira_RawData!K862</f>
        <v>43963.781944444447</v>
      </c>
      <c r="H862" s="4">
        <f>Jira_RawData!G862</f>
        <v>44168.798611111109</v>
      </c>
      <c r="I862" s="10" t="str">
        <f>IF(Jira_RawData!H862=0,"blank",Jira_RawData!H862)</f>
        <v>Moderate</v>
      </c>
      <c r="J862" t="str">
        <f>Jira_RawData!I862</f>
        <v>High</v>
      </c>
      <c r="K862" t="str">
        <f>Jira_RawData!M862</f>
        <v>QA</v>
      </c>
      <c r="L862" t="str">
        <f>IF(Jira_RawData!N862=0,"blank",Jira_RawData!N862)</f>
        <v>blank</v>
      </c>
      <c r="M862" t="str">
        <f>IF(Jira_RawData!R862=0,"blank",Jira_RawData!R862)</f>
        <v>blank</v>
      </c>
      <c r="N862" t="str">
        <f>IF(ISNA(VLOOKUP(B862,Comments!B:E,2,FALSE)),"",VLOOKUP(B862,Comments!B:E,2,FALSE))</f>
        <v/>
      </c>
      <c r="O862" t="str">
        <f>IF(ISNA(VLOOKUP(B862,Comments!B:E,3,FALSE)),"",VLOOKUP(B862,Comments!B:E,3,FALSE))</f>
        <v/>
      </c>
      <c r="P862" t="str">
        <f t="shared" ca="1" si="27"/>
        <v>GT 62 days</v>
      </c>
      <c r="Q862" t="str">
        <f t="shared" si="28"/>
        <v>Membership</v>
      </c>
      <c r="R862" t="str">
        <f>IF(ISNA(VLOOKUP(B862,Comments!B:E,4,FALSE)),"",VLOOKUP(B862,Comments!B:E,4,FALSE))</f>
        <v/>
      </c>
    </row>
    <row r="863" spans="1:18" x14ac:dyDescent="0.25">
      <c r="A863" t="str">
        <f>Jira_RawData!A863</f>
        <v>Bug</v>
      </c>
      <c r="B863" t="str">
        <f>Jira_RawData!B863</f>
        <v>MEM-8105</v>
      </c>
      <c r="C863" t="str">
        <f>Jira_RawData!C863</f>
        <v>Internal Application- Unable to view Error message "Please select a value for the Standard Type"</v>
      </c>
      <c r="D863" t="str">
        <f>Jira_RawData!D863</f>
        <v>vinay.datla</v>
      </c>
      <c r="E863" t="str">
        <f>Jira_RawData!E863</f>
        <v>vinay.datla</v>
      </c>
      <c r="F863" t="str">
        <f>Jira_RawData!F863</f>
        <v>Closed</v>
      </c>
      <c r="G863" s="4">
        <f>Jira_RawData!K863</f>
        <v>43963.520833333336</v>
      </c>
      <c r="H863" s="4">
        <f>Jira_RawData!G863</f>
        <v>44169.611111111109</v>
      </c>
      <c r="I863" s="10" t="str">
        <f>IF(Jira_RawData!H863=0,"blank",Jira_RawData!H863)</f>
        <v>Minor</v>
      </c>
      <c r="J863" t="str">
        <f>Jira_RawData!I863</f>
        <v>Low</v>
      </c>
      <c r="K863" t="str">
        <f>Jira_RawData!M863</f>
        <v>QA</v>
      </c>
      <c r="L863" t="str">
        <f>IF(Jira_RawData!N863=0,"blank",Jira_RawData!N863)</f>
        <v>Server Configuration/Permission Issue</v>
      </c>
      <c r="M863" t="str">
        <f>IF(Jira_RawData!R863=0,"blank",Jira_RawData!R863)</f>
        <v>blank</v>
      </c>
      <c r="N863" t="str">
        <f>IF(ISNA(VLOOKUP(B863,Comments!B:E,2,FALSE)),"",VLOOKUP(B863,Comments!B:E,2,FALSE))</f>
        <v/>
      </c>
      <c r="O863" t="str">
        <f>IF(ISNA(VLOOKUP(B863,Comments!B:E,3,FALSE)),"",VLOOKUP(B863,Comments!B:E,3,FALSE))</f>
        <v/>
      </c>
      <c r="P863" t="str">
        <f t="shared" ca="1" si="27"/>
        <v>GT 62 days</v>
      </c>
      <c r="Q863" t="str">
        <f t="shared" si="28"/>
        <v>Membership</v>
      </c>
      <c r="R863" t="str">
        <f>IF(ISNA(VLOOKUP(B863,Comments!B:E,4,FALSE)),"",VLOOKUP(B863,Comments!B:E,4,FALSE))</f>
        <v/>
      </c>
    </row>
    <row r="864" spans="1:18" x14ac:dyDescent="0.25">
      <c r="A864" t="str">
        <f>Jira_RawData!A864</f>
        <v>Bug</v>
      </c>
      <c r="B864" t="str">
        <f>Jira_RawData!B864</f>
        <v>MEM-8104</v>
      </c>
      <c r="C864" t="str">
        <f>Jira_RawData!C864</f>
        <v>Internal Application- Edit work Item- Standard Type field is not fetching the data</v>
      </c>
      <c r="D864" t="str">
        <f>Jira_RawData!D864</f>
        <v>vinay.datla</v>
      </c>
      <c r="E864" t="str">
        <f>Jira_RawData!E864</f>
        <v>vinay.datla</v>
      </c>
      <c r="F864" t="str">
        <f>Jira_RawData!F864</f>
        <v>Closed</v>
      </c>
      <c r="G864" s="4">
        <f>Jira_RawData!K864</f>
        <v>43963.511111111111</v>
      </c>
      <c r="H864" s="4">
        <f>Jira_RawData!G864</f>
        <v>44169.611111111109</v>
      </c>
      <c r="I864" s="10" t="str">
        <f>IF(Jira_RawData!H864=0,"blank",Jira_RawData!H864)</f>
        <v>Moderate</v>
      </c>
      <c r="J864" t="str">
        <f>Jira_RawData!I864</f>
        <v>Medium</v>
      </c>
      <c r="K864" t="str">
        <f>Jira_RawData!M864</f>
        <v>QA</v>
      </c>
      <c r="L864" t="str">
        <f>IF(Jira_RawData!N864=0,"blank",Jira_RawData!N864)</f>
        <v>Server Configuration/Permission Issue</v>
      </c>
      <c r="M864" t="str">
        <f>IF(Jira_RawData!R864=0,"blank",Jira_RawData!R864)</f>
        <v>blank</v>
      </c>
      <c r="N864" t="str">
        <f>IF(ISNA(VLOOKUP(B864,Comments!B:E,2,FALSE)),"",VLOOKUP(B864,Comments!B:E,2,FALSE))</f>
        <v/>
      </c>
      <c r="O864" t="str">
        <f>IF(ISNA(VLOOKUP(B864,Comments!B:E,3,FALSE)),"",VLOOKUP(B864,Comments!B:E,3,FALSE))</f>
        <v/>
      </c>
      <c r="P864" t="str">
        <f t="shared" ca="1" si="27"/>
        <v>GT 62 days</v>
      </c>
      <c r="Q864" t="str">
        <f t="shared" si="28"/>
        <v>Membership</v>
      </c>
      <c r="R864" t="str">
        <f>IF(ISNA(VLOOKUP(B864,Comments!B:E,4,FALSE)),"",VLOOKUP(B864,Comments!B:E,4,FALSE))</f>
        <v/>
      </c>
    </row>
    <row r="865" spans="1:18" x14ac:dyDescent="0.25">
      <c r="A865" t="str">
        <f>Jira_RawData!A865</f>
        <v>Bug</v>
      </c>
      <c r="B865" t="str">
        <f>Jira_RawData!B865</f>
        <v>MEM-8098</v>
      </c>
      <c r="C865" t="str">
        <f>Jira_RawData!C865</f>
        <v>Able to view Error message "Error occured while getting work item list." while editing the work item</v>
      </c>
      <c r="D865" t="str">
        <f>Jira_RawData!D865</f>
        <v>srinivas Yellamilli</v>
      </c>
      <c r="E865" t="str">
        <f>Jira_RawData!E865</f>
        <v>vinay.datla</v>
      </c>
      <c r="F865" t="str">
        <f>Jira_RawData!F865</f>
        <v>Closed</v>
      </c>
      <c r="G865" s="4">
        <f>Jira_RawData!K865</f>
        <v>43963.42083333333</v>
      </c>
      <c r="H865" s="4">
        <f>Jira_RawData!G865</f>
        <v>44169.728472222225</v>
      </c>
      <c r="I865" s="10" t="str">
        <f>IF(Jira_RawData!H865=0,"blank",Jira_RawData!H865)</f>
        <v>Showstopper</v>
      </c>
      <c r="J865" t="str">
        <f>Jira_RawData!I865</f>
        <v>Critical</v>
      </c>
      <c r="K865" t="str">
        <f>Jira_RawData!M865</f>
        <v>QA</v>
      </c>
      <c r="L865" t="str">
        <f>IF(Jira_RawData!N865=0,"blank",Jira_RawData!N865)</f>
        <v>blank</v>
      </c>
      <c r="M865" t="str">
        <f>IF(Jira_RawData!R865=0,"blank",Jira_RawData!R865)</f>
        <v>blank</v>
      </c>
      <c r="N865" t="str">
        <f>IF(ISNA(VLOOKUP(B865,Comments!B:E,2,FALSE)),"",VLOOKUP(B865,Comments!B:E,2,FALSE))</f>
        <v/>
      </c>
      <c r="O865" t="str">
        <f>IF(ISNA(VLOOKUP(B865,Comments!B:E,3,FALSE)),"",VLOOKUP(B865,Comments!B:E,3,FALSE))</f>
        <v/>
      </c>
      <c r="P865" t="str">
        <f t="shared" ca="1" si="27"/>
        <v>GT 62 days</v>
      </c>
      <c r="Q865" t="str">
        <f t="shared" si="28"/>
        <v>Membership</v>
      </c>
      <c r="R865" t="str">
        <f>IF(ISNA(VLOOKUP(B865,Comments!B:E,4,FALSE)),"",VLOOKUP(B865,Comments!B:E,4,FALSE))</f>
        <v/>
      </c>
    </row>
    <row r="866" spans="1:18" x14ac:dyDescent="0.25">
      <c r="A866" t="str">
        <f>Jira_RawData!A866</f>
        <v>Bug</v>
      </c>
      <c r="B866" t="str">
        <f>Jira_RawData!B866</f>
        <v>MEM-8091</v>
      </c>
      <c r="C866" t="str">
        <f>Jira_RawData!C866</f>
        <v>When new member joined a committee, Officer in the committee who have access to roster maintenance application is not notified through email.</v>
      </c>
      <c r="D866" t="str">
        <f>Jira_RawData!D866</f>
        <v>soumya.akkimardi</v>
      </c>
      <c r="E866" t="str">
        <f>Jira_RawData!E866</f>
        <v>soumya.akkimardi</v>
      </c>
      <c r="F866" t="str">
        <f>Jira_RawData!F866</f>
        <v>Closed</v>
      </c>
      <c r="G866" s="4">
        <f>Jira_RawData!K866</f>
        <v>43962.747916666667</v>
      </c>
      <c r="H866" s="4">
        <f>Jira_RawData!G866</f>
        <v>44168.798611111109</v>
      </c>
      <c r="I866" s="10" t="str">
        <f>IF(Jira_RawData!H866=0,"blank",Jira_RawData!H866)</f>
        <v>Major</v>
      </c>
      <c r="J866" t="str">
        <f>Jira_RawData!I866</f>
        <v>Medium</v>
      </c>
      <c r="K866" t="str">
        <f>Jira_RawData!M866</f>
        <v>QA</v>
      </c>
      <c r="L866" t="str">
        <f>IF(Jira_RawData!N866=0,"blank",Jira_RawData!N866)</f>
        <v>blank</v>
      </c>
      <c r="M866" t="str">
        <f>IF(Jira_RawData!R866=0,"blank",Jira_RawData!R866)</f>
        <v>blank</v>
      </c>
      <c r="N866" t="str">
        <f>IF(ISNA(VLOOKUP(B866,Comments!B:E,2,FALSE)),"",VLOOKUP(B866,Comments!B:E,2,FALSE))</f>
        <v/>
      </c>
      <c r="O866" t="str">
        <f>IF(ISNA(VLOOKUP(B866,Comments!B:E,3,FALSE)),"",VLOOKUP(B866,Comments!B:E,3,FALSE))</f>
        <v/>
      </c>
      <c r="P866" t="str">
        <f t="shared" ca="1" si="27"/>
        <v>GT 62 days</v>
      </c>
      <c r="Q866" t="str">
        <f t="shared" si="28"/>
        <v>Membership</v>
      </c>
      <c r="R866" t="str">
        <f>IF(ISNA(VLOOKUP(B866,Comments!B:E,4,FALSE)),"",VLOOKUP(B866,Comments!B:E,4,FALSE))</f>
        <v/>
      </c>
    </row>
    <row r="867" spans="1:18" x14ac:dyDescent="0.25">
      <c r="A867" t="str">
        <f>Jira_RawData!A867</f>
        <v>Bug</v>
      </c>
      <c r="B867" t="str">
        <f>Jira_RawData!B867</f>
        <v>MEM-8081</v>
      </c>
      <c r="C867" t="str">
        <f>Jira_RawData!C867</f>
        <v>The system didn't display selected sub-committees name in 'Choose Subcommittee' box when a user selects 2 or more sub-committees, in 'Select Your Committee' form page</v>
      </c>
      <c r="D867" t="str">
        <f>Jira_RawData!D867</f>
        <v>soumya.akkimardi</v>
      </c>
      <c r="E867" t="str">
        <f>Jira_RawData!E867</f>
        <v>soumya.akkimardi</v>
      </c>
      <c r="F867" t="str">
        <f>Jira_RawData!F867</f>
        <v>Closed</v>
      </c>
      <c r="G867" s="4">
        <f>Jira_RawData!K867</f>
        <v>43962.544444444444</v>
      </c>
      <c r="H867" s="4">
        <f>Jira_RawData!G867</f>
        <v>44168.798611111109</v>
      </c>
      <c r="I867" s="10" t="str">
        <f>IF(Jira_RawData!H867=0,"blank",Jira_RawData!H867)</f>
        <v>Moderate</v>
      </c>
      <c r="J867" t="str">
        <f>Jira_RawData!I867</f>
        <v>Medium</v>
      </c>
      <c r="K867" t="str">
        <f>Jira_RawData!M867</f>
        <v>QA</v>
      </c>
      <c r="L867" t="str">
        <f>IF(Jira_RawData!N867=0,"blank",Jira_RawData!N867)</f>
        <v>blank</v>
      </c>
      <c r="M867" t="str">
        <f>IF(Jira_RawData!R867=0,"blank",Jira_RawData!R867)</f>
        <v>blank</v>
      </c>
      <c r="N867" t="str">
        <f>IF(ISNA(VLOOKUP(B867,Comments!B:E,2,FALSE)),"",VLOOKUP(B867,Comments!B:E,2,FALSE))</f>
        <v/>
      </c>
      <c r="O867" t="str">
        <f>IF(ISNA(VLOOKUP(B867,Comments!B:E,3,FALSE)),"",VLOOKUP(B867,Comments!B:E,3,FALSE))</f>
        <v/>
      </c>
      <c r="P867" t="str">
        <f t="shared" ca="1" si="27"/>
        <v>GT 62 days</v>
      </c>
      <c r="Q867" t="str">
        <f t="shared" si="28"/>
        <v>Membership</v>
      </c>
      <c r="R867" t="str">
        <f>IF(ISNA(VLOOKUP(B867,Comments!B:E,4,FALSE)),"",VLOOKUP(B867,Comments!B:E,4,FALSE))</f>
        <v/>
      </c>
    </row>
    <row r="868" spans="1:18" x14ac:dyDescent="0.25">
      <c r="A868" t="str">
        <f>Jira_RawData!A868</f>
        <v>Bug</v>
      </c>
      <c r="B868" t="str">
        <f>Jira_RawData!B868</f>
        <v>MEM-8065</v>
      </c>
      <c r="C868" t="str">
        <f>Jira_RawData!C868</f>
        <v>Rules&amp;Exceptions: Error message is not showing up when entered already existed Officer Title with additional spaces.</v>
      </c>
      <c r="D868" t="str">
        <f>Jira_RawData!D868</f>
        <v>soumya.akkimardi</v>
      </c>
      <c r="E868" t="str">
        <f>Jira_RawData!E868</f>
        <v>ramakrishna.dontha</v>
      </c>
      <c r="F868" t="str">
        <f>Jira_RawData!F868</f>
        <v>Closed</v>
      </c>
      <c r="G868" s="4">
        <f>Jira_RawData!K868</f>
        <v>43957.793749999997</v>
      </c>
      <c r="H868" s="4">
        <f>Jira_RawData!G868</f>
        <v>44175.548611111109</v>
      </c>
      <c r="I868" s="10" t="str">
        <f>IF(Jira_RawData!H868=0,"blank",Jira_RawData!H868)</f>
        <v>blank</v>
      </c>
      <c r="J868" t="str">
        <f>Jira_RawData!I868</f>
        <v>Medium</v>
      </c>
      <c r="K868" t="str">
        <f>Jira_RawData!M868</f>
        <v>Development</v>
      </c>
      <c r="L868" t="str">
        <f>IF(Jira_RawData!N868=0,"blank",Jira_RawData!N868)</f>
        <v>Application Code Issue</v>
      </c>
      <c r="M868" t="str">
        <f>IF(Jira_RawData!R868=0,"blank",Jira_RawData!R868)</f>
        <v>validation missing</v>
      </c>
      <c r="N868" t="str">
        <f>IF(ISNA(VLOOKUP(B868,Comments!B:E,2,FALSE)),"",VLOOKUP(B868,Comments!B:E,2,FALSE))</f>
        <v/>
      </c>
      <c r="O868" t="str">
        <f>IF(ISNA(VLOOKUP(B868,Comments!B:E,3,FALSE)),"",VLOOKUP(B868,Comments!B:E,3,FALSE))</f>
        <v/>
      </c>
      <c r="P868" t="str">
        <f t="shared" ca="1" si="27"/>
        <v>GT 62 days</v>
      </c>
      <c r="Q868" t="str">
        <f t="shared" si="28"/>
        <v>Membership</v>
      </c>
      <c r="R868" t="str">
        <f>IF(ISNA(VLOOKUP(B868,Comments!B:E,4,FALSE)),"",VLOOKUP(B868,Comments!B:E,4,FALSE))</f>
        <v/>
      </c>
    </row>
    <row r="869" spans="1:18" x14ac:dyDescent="0.25">
      <c r="A869" t="str">
        <f>Jira_RawData!A869</f>
        <v>Bug</v>
      </c>
      <c r="B869" t="str">
        <f>Jira_RawData!B869</f>
        <v>MEM-8059</v>
      </c>
      <c r="C869" t="str">
        <f>Jira_RawData!C869</f>
        <v>Multiple Work items created with the Same data, when Member try to Resubmit.</v>
      </c>
      <c r="D869" t="str">
        <f>Jira_RawData!D869</f>
        <v>srinivas Yellamilli</v>
      </c>
      <c r="E869" t="str">
        <f>Jira_RawData!E869</f>
        <v>srinivas Yellamilli</v>
      </c>
      <c r="F869" t="str">
        <f>Jira_RawData!F869</f>
        <v>Closed</v>
      </c>
      <c r="G869" s="4">
        <f>Jira_RawData!K869</f>
        <v>43959.504166666666</v>
      </c>
      <c r="H869" s="4">
        <f>Jira_RawData!G869</f>
        <v>44169.727777777778</v>
      </c>
      <c r="I869" s="10" t="str">
        <f>IF(Jira_RawData!H869=0,"blank",Jira_RawData!H869)</f>
        <v>Major</v>
      </c>
      <c r="J869" t="str">
        <f>Jira_RawData!I869</f>
        <v>High</v>
      </c>
      <c r="K869" t="str">
        <f>Jira_RawData!M869</f>
        <v>QA</v>
      </c>
      <c r="L869" t="str">
        <f>IF(Jira_RawData!N869=0,"blank",Jira_RawData!N869)</f>
        <v>Unclear/Incorrect Requirements/Design</v>
      </c>
      <c r="M869" t="str">
        <f>IF(Jira_RawData!R869=0,"blank",Jira_RawData!R869)</f>
        <v>blank</v>
      </c>
      <c r="N869" t="str">
        <f>IF(ISNA(VLOOKUP(B869,Comments!B:E,2,FALSE)),"",VLOOKUP(B869,Comments!B:E,2,FALSE))</f>
        <v/>
      </c>
      <c r="O869" t="str">
        <f>IF(ISNA(VLOOKUP(B869,Comments!B:E,3,FALSE)),"",VLOOKUP(B869,Comments!B:E,3,FALSE))</f>
        <v/>
      </c>
      <c r="P869" t="str">
        <f t="shared" ca="1" si="27"/>
        <v>GT 62 days</v>
      </c>
      <c r="Q869" t="str">
        <f t="shared" si="28"/>
        <v>Membership</v>
      </c>
      <c r="R869" t="str">
        <f>IF(ISNA(VLOOKUP(B869,Comments!B:E,4,FALSE)),"",VLOOKUP(B869,Comments!B:E,4,FALSE))</f>
        <v/>
      </c>
    </row>
    <row r="870" spans="1:18" x14ac:dyDescent="0.25">
      <c r="A870" t="str">
        <f>Jira_RawData!A870</f>
        <v>Bug</v>
      </c>
      <c r="B870" t="str">
        <f>Jira_RawData!B870</f>
        <v>MEM-8052</v>
      </c>
      <c r="C870" t="str">
        <f>Jira_RawData!C870</f>
        <v>Sub Committee Chair is not displayed as Expected in E-mail Main Content.</v>
      </c>
      <c r="D870" t="str">
        <f>Jira_RawData!D870</f>
        <v>srinivas Yellamilli</v>
      </c>
      <c r="E870" t="str">
        <f>Jira_RawData!E870</f>
        <v>srinivas Yellamilli</v>
      </c>
      <c r="F870" t="str">
        <f>Jira_RawData!F870</f>
        <v>Closed</v>
      </c>
      <c r="G870" s="4">
        <f>Jira_RawData!K870</f>
        <v>43958.774305555555</v>
      </c>
      <c r="H870" s="4">
        <f>Jira_RawData!G870</f>
        <v>44169.727083333331</v>
      </c>
      <c r="I870" s="10" t="str">
        <f>IF(Jira_RawData!H870=0,"blank",Jira_RawData!H870)</f>
        <v>Minor</v>
      </c>
      <c r="J870" t="str">
        <f>Jira_RawData!I870</f>
        <v>Low</v>
      </c>
      <c r="K870" t="str">
        <f>Jira_RawData!M870</f>
        <v>QA</v>
      </c>
      <c r="L870" t="str">
        <f>IF(Jira_RawData!N870=0,"blank",Jira_RawData!N870)</f>
        <v>blank</v>
      </c>
      <c r="M870" t="str">
        <f>IF(Jira_RawData!R870=0,"blank",Jira_RawData!R870)</f>
        <v>blank</v>
      </c>
      <c r="N870" t="str">
        <f>IF(ISNA(VLOOKUP(B870,Comments!B:E,2,FALSE)),"",VLOOKUP(B870,Comments!B:E,2,FALSE))</f>
        <v/>
      </c>
      <c r="O870" t="str">
        <f>IF(ISNA(VLOOKUP(B870,Comments!B:E,3,FALSE)),"",VLOOKUP(B870,Comments!B:E,3,FALSE))</f>
        <v/>
      </c>
      <c r="P870" t="str">
        <f t="shared" ca="1" si="27"/>
        <v>GT 62 days</v>
      </c>
      <c r="Q870" t="str">
        <f t="shared" si="28"/>
        <v>Membership</v>
      </c>
      <c r="R870" t="str">
        <f>IF(ISNA(VLOOKUP(B870,Comments!B:E,4,FALSE)),"",VLOOKUP(B870,Comments!B:E,4,FALSE))</f>
        <v/>
      </c>
    </row>
    <row r="871" spans="1:18" x14ac:dyDescent="0.25">
      <c r="A871" t="str">
        <f>Jira_RawData!A871</f>
        <v>Bug</v>
      </c>
      <c r="B871" t="str">
        <f>Jira_RawData!B871</f>
        <v>MEM-8027</v>
      </c>
      <c r="C871" t="str">
        <f>Jira_RawData!C871</f>
        <v>In "Non-Vote Reason" information page bullet points are displayed for no vote reasons, but bullet points are not present in template given in the user story.</v>
      </c>
      <c r="D871" t="str">
        <f>Jira_RawData!D871</f>
        <v>soumya.akkimardi</v>
      </c>
      <c r="E871" t="str">
        <f>Jira_RawData!E871</f>
        <v>soumya.akkimardi</v>
      </c>
      <c r="F871" t="str">
        <f>Jira_RawData!F871</f>
        <v>Closed</v>
      </c>
      <c r="G871" s="4">
        <f>Jira_RawData!K871</f>
        <v>43957.67291666667</v>
      </c>
      <c r="H871" s="4">
        <f>Jira_RawData!G871</f>
        <v>44168.798611111109</v>
      </c>
      <c r="I871" s="10" t="str">
        <f>IF(Jira_RawData!H871=0,"blank",Jira_RawData!H871)</f>
        <v>Minor</v>
      </c>
      <c r="J871" t="str">
        <f>Jira_RawData!I871</f>
        <v>Low</v>
      </c>
      <c r="K871" t="str">
        <f>Jira_RawData!M871</f>
        <v>QA</v>
      </c>
      <c r="L871" t="str">
        <f>IF(Jira_RawData!N871=0,"blank",Jira_RawData!N871)</f>
        <v>blank</v>
      </c>
      <c r="M871" t="str">
        <f>IF(Jira_RawData!R871=0,"blank",Jira_RawData!R871)</f>
        <v>blank</v>
      </c>
      <c r="N871" t="str">
        <f>IF(ISNA(VLOOKUP(B871,Comments!B:E,2,FALSE)),"",VLOOKUP(B871,Comments!B:E,2,FALSE))</f>
        <v/>
      </c>
      <c r="O871" t="str">
        <f>IF(ISNA(VLOOKUP(B871,Comments!B:E,3,FALSE)),"",VLOOKUP(B871,Comments!B:E,3,FALSE))</f>
        <v/>
      </c>
      <c r="P871" t="str">
        <f t="shared" ca="1" si="27"/>
        <v>GT 62 days</v>
      </c>
      <c r="Q871" t="str">
        <f t="shared" si="28"/>
        <v>Membership</v>
      </c>
      <c r="R871" t="str">
        <f>IF(ISNA(VLOOKUP(B871,Comments!B:E,4,FALSE)),"",VLOOKUP(B871,Comments!B:E,4,FALSE))</f>
        <v/>
      </c>
    </row>
    <row r="872" spans="1:18" x14ac:dyDescent="0.25">
      <c r="A872" t="str">
        <f>Jira_RawData!A872</f>
        <v>Bug</v>
      </c>
      <c r="B872" t="str">
        <f>Jira_RawData!B872</f>
        <v>MEM-8025</v>
      </c>
      <c r="C872" t="str">
        <f>Jira_RawData!C872</f>
        <v xml:space="preserve"> User Interface not showing as expected in screen resolution - 1024 x 768</v>
      </c>
      <c r="D872" t="str">
        <f>Jira_RawData!D872</f>
        <v>vinay.datla</v>
      </c>
      <c r="E872" t="str">
        <f>Jira_RawData!E872</f>
        <v>Pabitra Samal</v>
      </c>
      <c r="F872" t="str">
        <f>Jira_RawData!F872</f>
        <v>Closed</v>
      </c>
      <c r="G872" s="4">
        <f>Jira_RawData!K872</f>
        <v>43957.659722222219</v>
      </c>
      <c r="H872" s="4">
        <f>Jira_RawData!G872</f>
        <v>44169.599305555559</v>
      </c>
      <c r="I872" s="10" t="str">
        <f>IF(Jira_RawData!H872=0,"blank",Jira_RawData!H872)</f>
        <v>Major</v>
      </c>
      <c r="J872" t="str">
        <f>Jira_RawData!I872</f>
        <v>High</v>
      </c>
      <c r="K872">
        <f>Jira_RawData!M872</f>
        <v>0</v>
      </c>
      <c r="L872" t="str">
        <f>IF(Jira_RawData!N872=0,"blank",Jira_RawData!N872)</f>
        <v>Unclear/Incorrect Requirements/Design</v>
      </c>
      <c r="M872" t="str">
        <f>IF(Jira_RawData!R872=0,"blank",Jira_RawData!R872)</f>
        <v>blank</v>
      </c>
      <c r="N872" t="str">
        <f>IF(ISNA(VLOOKUP(B872,Comments!B:E,2,FALSE)),"",VLOOKUP(B872,Comments!B:E,2,FALSE))</f>
        <v/>
      </c>
      <c r="O872" t="str">
        <f>IF(ISNA(VLOOKUP(B872,Comments!B:E,3,FALSE)),"",VLOOKUP(B872,Comments!B:E,3,FALSE))</f>
        <v/>
      </c>
      <c r="P872" t="str">
        <f t="shared" ca="1" si="27"/>
        <v>GT 62 days</v>
      </c>
      <c r="Q872" t="str">
        <f t="shared" si="28"/>
        <v>Membership</v>
      </c>
      <c r="R872" t="str">
        <f>IF(ISNA(VLOOKUP(B872,Comments!B:E,4,FALSE)),"",VLOOKUP(B872,Comments!B:E,4,FALSE))</f>
        <v/>
      </c>
    </row>
    <row r="873" spans="1:18" x14ac:dyDescent="0.25">
      <c r="A873" t="str">
        <f>Jira_RawData!A873</f>
        <v>Bug</v>
      </c>
      <c r="B873" t="str">
        <f>Jira_RawData!B873</f>
        <v>MEM-7774</v>
      </c>
      <c r="C873" t="str">
        <f>Jira_RawData!C873</f>
        <v>New Standard Work Item Submitted and the E-mail Triggered 2 both SDE's  but "Standards Development Editor Name" is same for 2 different members.</v>
      </c>
      <c r="D873" t="str">
        <f>Jira_RawData!D873</f>
        <v>srinivas Yellamilli</v>
      </c>
      <c r="E873" t="str">
        <f>Jira_RawData!E873</f>
        <v>srinivas Yellamilli</v>
      </c>
      <c r="F873" t="str">
        <f>Jira_RawData!F873</f>
        <v>Closed</v>
      </c>
      <c r="G873" s="4">
        <f>Jira_RawData!K873</f>
        <v>43949.711111111108</v>
      </c>
      <c r="H873" s="4">
        <f>Jira_RawData!G873</f>
        <v>44169.606249999997</v>
      </c>
      <c r="I873" s="10" t="str">
        <f>IF(Jira_RawData!H873=0,"blank",Jira_RawData!H873)</f>
        <v>Moderate</v>
      </c>
      <c r="J873" t="str">
        <f>Jira_RawData!I873</f>
        <v>Medium</v>
      </c>
      <c r="K873" t="str">
        <f>Jira_RawData!M873</f>
        <v>QA</v>
      </c>
      <c r="L873" t="str">
        <f>IF(Jira_RawData!N873=0,"blank",Jira_RawData!N873)</f>
        <v>blank</v>
      </c>
      <c r="M873" t="str">
        <f>IF(Jira_RawData!R873=0,"blank",Jira_RawData!R873)</f>
        <v>blank</v>
      </c>
      <c r="N873" t="str">
        <f>IF(ISNA(VLOOKUP(B873,Comments!B:E,2,FALSE)),"",VLOOKUP(B873,Comments!B:E,2,FALSE))</f>
        <v/>
      </c>
      <c r="O873" t="str">
        <f>IF(ISNA(VLOOKUP(B873,Comments!B:E,3,FALSE)),"",VLOOKUP(B873,Comments!B:E,3,FALSE))</f>
        <v/>
      </c>
      <c r="P873" t="str">
        <f t="shared" ca="1" si="27"/>
        <v>GT 62 days</v>
      </c>
      <c r="Q873" t="str">
        <f t="shared" si="28"/>
        <v>Membership</v>
      </c>
      <c r="R873" t="str">
        <f>IF(ISNA(VLOOKUP(B873,Comments!B:E,4,FALSE)),"",VLOOKUP(B873,Comments!B:E,4,FALSE))</f>
        <v/>
      </c>
    </row>
    <row r="874" spans="1:18" x14ac:dyDescent="0.25">
      <c r="A874" t="str">
        <f>Jira_RawData!A874</f>
        <v>Bug</v>
      </c>
      <c r="B874" t="str">
        <f>Jira_RawData!B874</f>
        <v>MEM-1687</v>
      </c>
      <c r="C874" t="str">
        <f>Jira_RawData!C874</f>
        <v>The list of links in 'My Committees' page displayed vertically in the IE browser and horizontally in the chrome and firefox browser.</v>
      </c>
      <c r="D874" t="str">
        <f>Jira_RawData!D874</f>
        <v>soumya.akkimardi</v>
      </c>
      <c r="E874" t="str">
        <f>Jira_RawData!E874</f>
        <v>soumya.akkimardi</v>
      </c>
      <c r="F874" t="str">
        <f>Jira_RawData!F874</f>
        <v>Closed</v>
      </c>
      <c r="G874" s="4">
        <f>Jira_RawData!K874</f>
        <v>43948.779861111114</v>
      </c>
      <c r="H874" s="4">
        <f>Jira_RawData!G874</f>
        <v>44168.798611111109</v>
      </c>
      <c r="I874" s="10" t="str">
        <f>IF(Jira_RawData!H874=0,"blank",Jira_RawData!H874)</f>
        <v>Moderate</v>
      </c>
      <c r="J874" t="str">
        <f>Jira_RawData!I874</f>
        <v>Medium</v>
      </c>
      <c r="K874">
        <f>Jira_RawData!M874</f>
        <v>0</v>
      </c>
      <c r="L874" t="str">
        <f>IF(Jira_RawData!N874=0,"blank",Jira_RawData!N874)</f>
        <v>blank</v>
      </c>
      <c r="M874" t="str">
        <f>IF(Jira_RawData!R874=0,"blank",Jira_RawData!R874)</f>
        <v>blank</v>
      </c>
      <c r="N874" t="str">
        <f>IF(ISNA(VLOOKUP(B874,Comments!B:E,2,FALSE)),"",VLOOKUP(B874,Comments!B:E,2,FALSE))</f>
        <v/>
      </c>
      <c r="O874" t="str">
        <f>IF(ISNA(VLOOKUP(B874,Comments!B:E,3,FALSE)),"",VLOOKUP(B874,Comments!B:E,3,FALSE))</f>
        <v/>
      </c>
      <c r="P874" t="str">
        <f t="shared" ca="1" si="27"/>
        <v>GT 62 days</v>
      </c>
      <c r="Q874" t="str">
        <f t="shared" si="28"/>
        <v>Membership</v>
      </c>
      <c r="R874" t="str">
        <f>IF(ISNA(VLOOKUP(B874,Comments!B:E,4,FALSE)),"",VLOOKUP(B874,Comments!B:E,4,FALSE))</f>
        <v/>
      </c>
    </row>
    <row r="875" spans="1:18" x14ac:dyDescent="0.25">
      <c r="A875" t="str">
        <f>Jira_RawData!A875</f>
        <v>Bug</v>
      </c>
      <c r="B875" t="str">
        <f>Jira_RawData!B875</f>
        <v>MEM-1669</v>
      </c>
      <c r="C875" t="str">
        <f>Jira_RawData!C875</f>
        <v>[Invalid Bug] Not able to access the QA Test site- Unknown error occurred.</v>
      </c>
      <c r="D875" t="str">
        <f>Jira_RawData!D875</f>
        <v>srinivas Yellamilli</v>
      </c>
      <c r="E875" t="str">
        <f>Jira_RawData!E875</f>
        <v>srinivas Yellamilli</v>
      </c>
      <c r="F875" t="str">
        <f>Jira_RawData!F875</f>
        <v>Closed</v>
      </c>
      <c r="G875" s="4">
        <f>Jira_RawData!K875</f>
        <v>43948.511805555558</v>
      </c>
      <c r="H875" s="4">
        <f>Jira_RawData!G875</f>
        <v>44175.895138888889</v>
      </c>
      <c r="I875" s="10" t="str">
        <f>IF(Jira_RawData!H875=0,"blank",Jira_RawData!H875)</f>
        <v>Showstopper</v>
      </c>
      <c r="J875" t="str">
        <f>Jira_RawData!I875</f>
        <v>Critical</v>
      </c>
      <c r="K875" t="str">
        <f>Jira_RawData!M875</f>
        <v>QA</v>
      </c>
      <c r="L875" t="str">
        <f>IF(Jira_RawData!N875=0,"blank",Jira_RawData!N875)</f>
        <v>Server Configuration/Permission Issue</v>
      </c>
      <c r="M875" t="str">
        <f>IF(Jira_RawData!R875=0,"blank",Jira_RawData!R875)</f>
        <v>blank</v>
      </c>
      <c r="N875" t="str">
        <f>IF(ISNA(VLOOKUP(B875,Comments!B:E,2,FALSE)),"",VLOOKUP(B875,Comments!B:E,2,FALSE))</f>
        <v/>
      </c>
      <c r="O875" t="str">
        <f>IF(ISNA(VLOOKUP(B875,Comments!B:E,3,FALSE)),"",VLOOKUP(B875,Comments!B:E,3,FALSE))</f>
        <v/>
      </c>
      <c r="P875" t="str">
        <f t="shared" ca="1" si="27"/>
        <v>GT 62 days</v>
      </c>
      <c r="Q875" t="str">
        <f t="shared" si="28"/>
        <v>Membership</v>
      </c>
      <c r="R875" t="str">
        <f>IF(ISNA(VLOOKUP(B875,Comments!B:E,4,FALSE)),"",VLOOKUP(B875,Comments!B:E,4,FALSE))</f>
        <v/>
      </c>
    </row>
    <row r="876" spans="1:18" x14ac:dyDescent="0.25">
      <c r="A876" t="str">
        <f>Jira_RawData!A876</f>
        <v>Bug</v>
      </c>
      <c r="B876" t="str">
        <f>Jira_RawData!B876</f>
        <v>MEM-1667</v>
      </c>
      <c r="C876" t="str">
        <f>Jira_RawData!C876</f>
        <v>Unable to login into MyASTM web application</v>
      </c>
      <c r="D876" t="str">
        <f>Jira_RawData!D876</f>
        <v>soumya.akkimardi</v>
      </c>
      <c r="E876" t="str">
        <f>Jira_RawData!E876</f>
        <v>soumya.akkimardi</v>
      </c>
      <c r="F876" t="str">
        <f>Jira_RawData!F876</f>
        <v>Closed</v>
      </c>
      <c r="G876" s="4">
        <f>Jira_RawData!K876</f>
        <v>43948.421527777777</v>
      </c>
      <c r="H876" s="4">
        <f>Jira_RawData!G876</f>
        <v>44168.798611111109</v>
      </c>
      <c r="I876" s="10" t="str">
        <f>IF(Jira_RawData!H876=0,"blank",Jira_RawData!H876)</f>
        <v>Showstopper</v>
      </c>
      <c r="J876" t="str">
        <f>Jira_RawData!I876</f>
        <v>High</v>
      </c>
      <c r="K876" t="str">
        <f>Jira_RawData!M876</f>
        <v>QA</v>
      </c>
      <c r="L876" t="str">
        <f>IF(Jira_RawData!N876=0,"blank",Jira_RawData!N876)</f>
        <v>Deployment Issue / Incorrect Instructions</v>
      </c>
      <c r="M876" t="str">
        <f>IF(Jira_RawData!R876=0,"blank",Jira_RawData!R876)</f>
        <v>blank</v>
      </c>
      <c r="N876" t="str">
        <f>IF(ISNA(VLOOKUP(B876,Comments!B:E,2,FALSE)),"",VLOOKUP(B876,Comments!B:E,2,FALSE))</f>
        <v/>
      </c>
      <c r="O876" t="str">
        <f>IF(ISNA(VLOOKUP(B876,Comments!B:E,3,FALSE)),"",VLOOKUP(B876,Comments!B:E,3,FALSE))</f>
        <v/>
      </c>
      <c r="P876" t="str">
        <f t="shared" ca="1" si="27"/>
        <v>GT 62 days</v>
      </c>
      <c r="Q876" t="str">
        <f t="shared" si="28"/>
        <v>Membership</v>
      </c>
      <c r="R876" t="str">
        <f>IF(ISNA(VLOOKUP(B876,Comments!B:E,4,FALSE)),"",VLOOKUP(B876,Comments!B:E,4,FALSE))</f>
        <v/>
      </c>
    </row>
    <row r="877" spans="1:18" x14ac:dyDescent="0.25">
      <c r="A877" t="str">
        <f>Jira_RawData!A877</f>
        <v>Bug</v>
      </c>
      <c r="B877" t="str">
        <f>Jira_RawData!B877</f>
        <v>MEM-1664</v>
      </c>
      <c r="C877" t="str">
        <f>Jira_RawData!C877</f>
        <v>System didn't display the correct sequence of officer title, when more members are assigned to same officer title for a committee</v>
      </c>
      <c r="D877" t="str">
        <f>Jira_RawData!D877</f>
        <v>soumya.akkimardi</v>
      </c>
      <c r="E877" t="str">
        <f>Jira_RawData!E877</f>
        <v>soumya.akkimardi</v>
      </c>
      <c r="F877" t="str">
        <f>Jira_RawData!F877</f>
        <v>Closed</v>
      </c>
      <c r="G877" s="4">
        <f>Jira_RawData!K877</f>
        <v>43945.724305555559</v>
      </c>
      <c r="H877" s="4">
        <f>Jira_RawData!G877</f>
        <v>44168.798611111109</v>
      </c>
      <c r="I877" s="10" t="str">
        <f>IF(Jira_RawData!H877=0,"blank",Jira_RawData!H877)</f>
        <v>Moderate</v>
      </c>
      <c r="J877" t="str">
        <f>Jira_RawData!I877</f>
        <v>Medium</v>
      </c>
      <c r="K877" t="str">
        <f>Jira_RawData!M877</f>
        <v>QA</v>
      </c>
      <c r="L877" t="str">
        <f>IF(Jira_RawData!N877=0,"blank",Jira_RawData!N877)</f>
        <v>blank</v>
      </c>
      <c r="M877" t="str">
        <f>IF(Jira_RawData!R877=0,"blank",Jira_RawData!R877)</f>
        <v>blank</v>
      </c>
      <c r="N877" t="str">
        <f>IF(ISNA(VLOOKUP(B877,Comments!B:E,2,FALSE)),"",VLOOKUP(B877,Comments!B:E,2,FALSE))</f>
        <v/>
      </c>
      <c r="O877" t="str">
        <f>IF(ISNA(VLOOKUP(B877,Comments!B:E,3,FALSE)),"",VLOOKUP(B877,Comments!B:E,3,FALSE))</f>
        <v/>
      </c>
      <c r="P877" t="str">
        <f t="shared" ca="1" si="27"/>
        <v>GT 62 days</v>
      </c>
      <c r="Q877" t="str">
        <f t="shared" si="28"/>
        <v>Membership</v>
      </c>
      <c r="R877" t="str">
        <f>IF(ISNA(VLOOKUP(B877,Comments!B:E,4,FALSE)),"",VLOOKUP(B877,Comments!B:E,4,FALSE))</f>
        <v/>
      </c>
    </row>
    <row r="878" spans="1:18" x14ac:dyDescent="0.25">
      <c r="A878" t="str">
        <f>Jira_RawData!A878</f>
        <v>Bug</v>
      </c>
      <c r="B878" t="str">
        <f>Jira_RawData!B878</f>
        <v>MEM-1663</v>
      </c>
      <c r="C878" t="str">
        <f>Jira_RawData!C878</f>
        <v>New mail window is not opening if user click on email ID of the submitter in the email received</v>
      </c>
      <c r="D878" t="str">
        <f>Jira_RawData!D878</f>
        <v>vinay.datla</v>
      </c>
      <c r="E878" t="str">
        <f>Jira_RawData!E878</f>
        <v>vinay.datla</v>
      </c>
      <c r="F878" t="str">
        <f>Jira_RawData!F878</f>
        <v>Closed</v>
      </c>
      <c r="G878" s="4">
        <f>Jira_RawData!K878</f>
        <v>43945.707638888889</v>
      </c>
      <c r="H878" s="4">
        <f>Jira_RawData!G878</f>
        <v>44175.894444444442</v>
      </c>
      <c r="I878" s="10" t="str">
        <f>IF(Jira_RawData!H878=0,"blank",Jira_RawData!H878)</f>
        <v>Moderate</v>
      </c>
      <c r="J878" t="str">
        <f>Jira_RawData!I878</f>
        <v>Medium</v>
      </c>
      <c r="K878" t="str">
        <f>Jira_RawData!M878</f>
        <v>QA</v>
      </c>
      <c r="L878" t="str">
        <f>IF(Jira_RawData!N878=0,"blank",Jira_RawData!N878)</f>
        <v>blank</v>
      </c>
      <c r="M878" t="str">
        <f>IF(Jira_RawData!R878=0,"blank",Jira_RawData!R878)</f>
        <v>blank</v>
      </c>
      <c r="N878" t="str">
        <f>IF(ISNA(VLOOKUP(B878,Comments!B:E,2,FALSE)),"",VLOOKUP(B878,Comments!B:E,2,FALSE))</f>
        <v/>
      </c>
      <c r="O878" t="str">
        <f>IF(ISNA(VLOOKUP(B878,Comments!B:E,3,FALSE)),"",VLOOKUP(B878,Comments!B:E,3,FALSE))</f>
        <v/>
      </c>
      <c r="P878" t="str">
        <f t="shared" ca="1" si="27"/>
        <v>GT 62 days</v>
      </c>
      <c r="Q878" t="str">
        <f t="shared" si="28"/>
        <v>Membership</v>
      </c>
      <c r="R878" t="str">
        <f>IF(ISNA(VLOOKUP(B878,Comments!B:E,4,FALSE)),"",VLOOKUP(B878,Comments!B:E,4,FALSE))</f>
        <v/>
      </c>
    </row>
    <row r="879" spans="1:18" x14ac:dyDescent="0.25">
      <c r="A879" t="str">
        <f>Jira_RawData!A879</f>
        <v>Bug</v>
      </c>
      <c r="B879" t="str">
        <f>Jira_RawData!B879</f>
        <v>MEM-1653</v>
      </c>
      <c r="C879" t="str">
        <f>Jira_RawData!C879</f>
        <v>Redirecting to Dev Url if user click on"Ok" button in the Cancel confirmation pop up</v>
      </c>
      <c r="D879" t="str">
        <f>Jira_RawData!D879</f>
        <v>vinay.datla</v>
      </c>
      <c r="E879" t="str">
        <f>Jira_RawData!E879</f>
        <v>vinay.datla</v>
      </c>
      <c r="F879" t="str">
        <f>Jira_RawData!F879</f>
        <v>Closed</v>
      </c>
      <c r="G879" s="4">
        <f>Jira_RawData!K879</f>
        <v>43944.727777777778</v>
      </c>
      <c r="H879" s="4">
        <f>Jira_RawData!G879</f>
        <v>44169.717361111114</v>
      </c>
      <c r="I879" s="10" t="str">
        <f>IF(Jira_RawData!H879=0,"blank",Jira_RawData!H879)</f>
        <v>Major</v>
      </c>
      <c r="J879" t="str">
        <f>Jira_RawData!I879</f>
        <v>High</v>
      </c>
      <c r="K879" t="str">
        <f>Jira_RawData!M879</f>
        <v>QA</v>
      </c>
      <c r="L879" t="str">
        <f>IF(Jira_RawData!N879=0,"blank",Jira_RawData!N879)</f>
        <v>blank</v>
      </c>
      <c r="M879" t="str">
        <f>IF(Jira_RawData!R879=0,"blank",Jira_RawData!R879)</f>
        <v>blank</v>
      </c>
      <c r="N879" t="str">
        <f>IF(ISNA(VLOOKUP(B879,Comments!B:E,2,FALSE)),"",VLOOKUP(B879,Comments!B:E,2,FALSE))</f>
        <v/>
      </c>
      <c r="O879" t="str">
        <f>IF(ISNA(VLOOKUP(B879,Comments!B:E,3,FALSE)),"",VLOOKUP(B879,Comments!B:E,3,FALSE))</f>
        <v/>
      </c>
      <c r="P879" t="str">
        <f t="shared" ca="1" si="27"/>
        <v>GT 62 days</v>
      </c>
      <c r="Q879" t="str">
        <f t="shared" si="28"/>
        <v>Membership</v>
      </c>
      <c r="R879" t="str">
        <f>IF(ISNA(VLOOKUP(B879,Comments!B:E,4,FALSE)),"",VLOOKUP(B879,Comments!B:E,4,FALSE))</f>
        <v/>
      </c>
    </row>
    <row r="880" spans="1:18" x14ac:dyDescent="0.25">
      <c r="A880" t="str">
        <f>Jira_RawData!A880</f>
        <v>Bug</v>
      </c>
      <c r="B880" t="str">
        <f>Jira_RawData!B880</f>
        <v>MEM-1644</v>
      </c>
      <c r="C880" t="str">
        <f>Jira_RawData!C880</f>
        <v>System didn't display the hint text when mouse hover on 'Classification', 'Voting Status' and 'Non-Vote Reason' fields in "Member Information" page</v>
      </c>
      <c r="D880" t="str">
        <f>Jira_RawData!D880</f>
        <v>soumya.akkimardi</v>
      </c>
      <c r="E880" t="str">
        <f>Jira_RawData!E880</f>
        <v>soumya.akkimardi</v>
      </c>
      <c r="F880" t="str">
        <f>Jira_RawData!F880</f>
        <v>Closed</v>
      </c>
      <c r="G880" s="4">
        <f>Jira_RawData!K880</f>
        <v>43944.540277777778</v>
      </c>
      <c r="H880" s="4">
        <f>Jira_RawData!G880</f>
        <v>44168.798611111109</v>
      </c>
      <c r="I880" s="10" t="str">
        <f>IF(Jira_RawData!H880=0,"blank",Jira_RawData!H880)</f>
        <v>Minor</v>
      </c>
      <c r="J880" t="str">
        <f>Jira_RawData!I880</f>
        <v>Low</v>
      </c>
      <c r="K880" t="str">
        <f>Jira_RawData!M880</f>
        <v>QA</v>
      </c>
      <c r="L880" t="str">
        <f>IF(Jira_RawData!N880=0,"blank",Jira_RawData!N880)</f>
        <v>blank</v>
      </c>
      <c r="M880" t="str">
        <f>IF(Jira_RawData!R880=0,"blank",Jira_RawData!R880)</f>
        <v>blank</v>
      </c>
      <c r="N880" t="str">
        <f>IF(ISNA(VLOOKUP(B880,Comments!B:E,2,FALSE)),"",VLOOKUP(B880,Comments!B:E,2,FALSE))</f>
        <v/>
      </c>
      <c r="O880" t="str">
        <f>IF(ISNA(VLOOKUP(B880,Comments!B:E,3,FALSE)),"",VLOOKUP(B880,Comments!B:E,3,FALSE))</f>
        <v/>
      </c>
      <c r="P880" t="str">
        <f t="shared" ca="1" si="27"/>
        <v>GT 62 days</v>
      </c>
      <c r="Q880" t="str">
        <f t="shared" si="28"/>
        <v>Membership</v>
      </c>
      <c r="R880" t="str">
        <f>IF(ISNA(VLOOKUP(B880,Comments!B:E,4,FALSE)),"",VLOOKUP(B880,Comments!B:E,4,FALSE))</f>
        <v/>
      </c>
    </row>
    <row r="881" spans="1:18" x14ac:dyDescent="0.25">
      <c r="A881" t="str">
        <f>Jira_RawData!A881</f>
        <v>Bug</v>
      </c>
      <c r="B881" t="str">
        <f>Jira_RawData!B881</f>
        <v>MEM-1643</v>
      </c>
      <c r="C881" t="str">
        <f>Jira_RawData!C881</f>
        <v>In Step 5( Confirm) when click on “My Committees” link  redirecting to DEV url instead of QA.</v>
      </c>
      <c r="D881" t="str">
        <f>Jira_RawData!D881</f>
        <v>srinivas Yellamilli</v>
      </c>
      <c r="E881" t="str">
        <f>Jira_RawData!E881</f>
        <v>srinivas Yellamilli</v>
      </c>
      <c r="F881" t="str">
        <f>Jira_RawData!F881</f>
        <v>Closed</v>
      </c>
      <c r="G881" s="4">
        <f>Jira_RawData!K881</f>
        <v>43944.529861111114</v>
      </c>
      <c r="H881" s="4">
        <f>Jira_RawData!G881</f>
        <v>44169.606249999997</v>
      </c>
      <c r="I881" s="10" t="str">
        <f>IF(Jira_RawData!H881=0,"blank",Jira_RawData!H881)</f>
        <v>Major</v>
      </c>
      <c r="J881" t="str">
        <f>Jira_RawData!I881</f>
        <v>Medium</v>
      </c>
      <c r="K881" t="str">
        <f>Jira_RawData!M881</f>
        <v>QA</v>
      </c>
      <c r="L881" t="str">
        <f>IF(Jira_RawData!N881=0,"blank",Jira_RawData!N881)</f>
        <v>Deployment Issue / Incorrect Instructions</v>
      </c>
      <c r="M881" t="str">
        <f>IF(Jira_RawData!R881=0,"blank",Jira_RawData!R881)</f>
        <v>blank</v>
      </c>
      <c r="N881" t="str">
        <f>IF(ISNA(VLOOKUP(B881,Comments!B:E,2,FALSE)),"",VLOOKUP(B881,Comments!B:E,2,FALSE))</f>
        <v/>
      </c>
      <c r="O881" t="str">
        <f>IF(ISNA(VLOOKUP(B881,Comments!B:E,3,FALSE)),"",VLOOKUP(B881,Comments!B:E,3,FALSE))</f>
        <v/>
      </c>
      <c r="P881" t="str">
        <f t="shared" ca="1" si="27"/>
        <v>GT 62 days</v>
      </c>
      <c r="Q881" t="str">
        <f t="shared" si="28"/>
        <v>Membership</v>
      </c>
      <c r="R881" t="str">
        <f>IF(ISNA(VLOOKUP(B881,Comments!B:E,4,FALSE)),"",VLOOKUP(B881,Comments!B:E,4,FALSE))</f>
        <v/>
      </c>
    </row>
    <row r="882" spans="1:18" x14ac:dyDescent="0.25">
      <c r="A882" t="str">
        <f>Jira_RawData!A882</f>
        <v>Bug</v>
      </c>
      <c r="B882" t="str">
        <f>Jira_RawData!B882</f>
        <v>MEM-1642</v>
      </c>
      <c r="C882" t="str">
        <f>Jira_RawData!C882</f>
        <v>Committee Title' is the roster details page is not aligned properly</v>
      </c>
      <c r="D882" t="str">
        <f>Jira_RawData!D882</f>
        <v>soumya.akkimardi</v>
      </c>
      <c r="E882" t="str">
        <f>Jira_RawData!E882</f>
        <v>soumya.akkimardi</v>
      </c>
      <c r="F882" t="str">
        <f>Jira_RawData!F882</f>
        <v>Closed</v>
      </c>
      <c r="G882" s="4">
        <f>Jira_RawData!K882</f>
        <v>43944.517361111109</v>
      </c>
      <c r="H882" s="4">
        <f>Jira_RawData!G882</f>
        <v>44168.798611111109</v>
      </c>
      <c r="I882" s="10" t="str">
        <f>IF(Jira_RawData!H882=0,"blank",Jira_RawData!H882)</f>
        <v>Minor</v>
      </c>
      <c r="J882" t="str">
        <f>Jira_RawData!I882</f>
        <v>Low</v>
      </c>
      <c r="K882" t="str">
        <f>Jira_RawData!M882</f>
        <v>QA</v>
      </c>
      <c r="L882" t="str">
        <f>IF(Jira_RawData!N882=0,"blank",Jira_RawData!N882)</f>
        <v>blank</v>
      </c>
      <c r="M882" t="str">
        <f>IF(Jira_RawData!R882=0,"blank",Jira_RawData!R882)</f>
        <v>blank</v>
      </c>
      <c r="N882" t="str">
        <f>IF(ISNA(VLOOKUP(B882,Comments!B:E,2,FALSE)),"",VLOOKUP(B882,Comments!B:E,2,FALSE))</f>
        <v/>
      </c>
      <c r="O882" t="str">
        <f>IF(ISNA(VLOOKUP(B882,Comments!B:E,3,FALSE)),"",VLOOKUP(B882,Comments!B:E,3,FALSE))</f>
        <v/>
      </c>
      <c r="P882" t="str">
        <f t="shared" ca="1" si="27"/>
        <v>GT 62 days</v>
      </c>
      <c r="Q882" t="str">
        <f t="shared" si="28"/>
        <v>Membership</v>
      </c>
      <c r="R882" t="str">
        <f>IF(ISNA(VLOOKUP(B882,Comments!B:E,4,FALSE)),"",VLOOKUP(B882,Comments!B:E,4,FALSE))</f>
        <v/>
      </c>
    </row>
    <row r="883" spans="1:18" x14ac:dyDescent="0.25">
      <c r="A883" t="str">
        <f>Jira_RawData!A883</f>
        <v>Bug</v>
      </c>
      <c r="B883" t="str">
        <f>Jira_RawData!B883</f>
        <v>MEM-1607</v>
      </c>
      <c r="C883" t="str">
        <f>Jira_RawData!C883</f>
        <v>In the E-mail Subject space is not there in between Revision to &lt;Standard Designation and Title&gt;</v>
      </c>
      <c r="D883" t="str">
        <f>Jira_RawData!D883</f>
        <v>srinivas Yellamilli</v>
      </c>
      <c r="E883" t="str">
        <f>Jira_RawData!E883</f>
        <v>srinivas Yellamilli</v>
      </c>
      <c r="F883" t="str">
        <f>Jira_RawData!F883</f>
        <v>Closed</v>
      </c>
      <c r="G883" s="4">
        <f>Jira_RawData!K883</f>
        <v>43942.757638888892</v>
      </c>
      <c r="H883" s="4">
        <f>Jira_RawData!G883</f>
        <v>44169.606249999997</v>
      </c>
      <c r="I883" s="10" t="str">
        <f>IF(Jira_RawData!H883=0,"blank",Jira_RawData!H883)</f>
        <v>Minor</v>
      </c>
      <c r="J883" t="str">
        <f>Jira_RawData!I883</f>
        <v>Low</v>
      </c>
      <c r="K883" t="str">
        <f>Jira_RawData!M883</f>
        <v>Development</v>
      </c>
      <c r="L883" t="str">
        <f>IF(Jira_RawData!N883=0,"blank",Jira_RawData!N883)</f>
        <v>Browser Issue</v>
      </c>
      <c r="M883" t="str">
        <f>IF(Jira_RawData!R883=0,"blank",Jira_RawData!R883)</f>
        <v>Yop mail do not provide 100% feature of mails. This is yop mail related issue</v>
      </c>
      <c r="N883" t="str">
        <f>IF(ISNA(VLOOKUP(B883,Comments!B:E,2,FALSE)),"",VLOOKUP(B883,Comments!B:E,2,FALSE))</f>
        <v/>
      </c>
      <c r="O883" t="str">
        <f>IF(ISNA(VLOOKUP(B883,Comments!B:E,3,FALSE)),"",VLOOKUP(B883,Comments!B:E,3,FALSE))</f>
        <v/>
      </c>
      <c r="P883" t="str">
        <f t="shared" ca="1" si="27"/>
        <v>GT 62 days</v>
      </c>
      <c r="Q883" t="str">
        <f t="shared" si="28"/>
        <v>Membership</v>
      </c>
      <c r="R883" t="str">
        <f>IF(ISNA(VLOOKUP(B883,Comments!B:E,4,FALSE)),"",VLOOKUP(B883,Comments!B:E,4,FALSE))</f>
        <v/>
      </c>
    </row>
    <row r="884" spans="1:18" x14ac:dyDescent="0.25">
      <c r="A884" t="str">
        <f>Jira_RawData!A884</f>
        <v>Bug</v>
      </c>
      <c r="B884" t="str">
        <f>Jira_RawData!B884</f>
        <v>MEM-1578</v>
      </c>
      <c r="C884" t="str">
        <f>Jira_RawData!C884</f>
        <v>Work Item Registration - Step 2 (Copyright) - Unable to view error message "You must choose a Copyright type""</v>
      </c>
      <c r="D884" t="str">
        <f>Jira_RawData!D884</f>
        <v>Pabitra Samal</v>
      </c>
      <c r="E884" t="str">
        <f>Jira_RawData!E884</f>
        <v>Pabitra Samal</v>
      </c>
      <c r="F884" t="str">
        <f>Jira_RawData!F884</f>
        <v>Closed</v>
      </c>
      <c r="G884" s="4">
        <f>Jira_RawData!K884</f>
        <v>43942.520833333336</v>
      </c>
      <c r="H884" s="4">
        <f>Jira_RawData!G884</f>
        <v>44169.599305555559</v>
      </c>
      <c r="I884" s="10" t="str">
        <f>IF(Jira_RawData!H884=0,"blank",Jira_RawData!H884)</f>
        <v>Moderate</v>
      </c>
      <c r="J884" t="str">
        <f>Jira_RawData!I884</f>
        <v>Medium</v>
      </c>
      <c r="K884" t="str">
        <f>Jira_RawData!M884</f>
        <v>Development</v>
      </c>
      <c r="L884" t="str">
        <f>IF(Jira_RawData!N884=0,"blank",Jira_RawData!N884)</f>
        <v>blank</v>
      </c>
      <c r="M884" t="str">
        <f>IF(Jira_RawData!R884=0,"blank",Jira_RawData!R884)</f>
        <v>blank</v>
      </c>
      <c r="N884" t="str">
        <f>IF(ISNA(VLOOKUP(B884,Comments!B:E,2,FALSE)),"",VLOOKUP(B884,Comments!B:E,2,FALSE))</f>
        <v/>
      </c>
      <c r="O884" t="str">
        <f>IF(ISNA(VLOOKUP(B884,Comments!B:E,3,FALSE)),"",VLOOKUP(B884,Comments!B:E,3,FALSE))</f>
        <v/>
      </c>
      <c r="P884" t="str">
        <f t="shared" ca="1" si="27"/>
        <v>GT 62 days</v>
      </c>
      <c r="Q884" t="str">
        <f t="shared" si="28"/>
        <v>Membership</v>
      </c>
      <c r="R884" t="str">
        <f>IF(ISNA(VLOOKUP(B884,Comments!B:E,4,FALSE)),"",VLOOKUP(B884,Comments!B:E,4,FALSE))</f>
        <v/>
      </c>
    </row>
    <row r="885" spans="1:18" x14ac:dyDescent="0.25">
      <c r="A885" t="str">
        <f>Jira_RawData!A885</f>
        <v>Bug</v>
      </c>
      <c r="B885" t="str">
        <f>Jira_RawData!B885</f>
        <v>MEM-1506</v>
      </c>
      <c r="C885" t="str">
        <f>Jira_RawData!C885</f>
        <v>Roster Maintenance- Roster Tab- Organizations and Member Names sorting(Asc / Desc) are not working properly.</v>
      </c>
      <c r="D885" t="str">
        <f>Jira_RawData!D885</f>
        <v>soumya.akkimardi</v>
      </c>
      <c r="E885" t="str">
        <f>Jira_RawData!E885</f>
        <v>ramakrishna.dontha</v>
      </c>
      <c r="F885" t="str">
        <f>Jira_RawData!F885</f>
        <v>Closed</v>
      </c>
      <c r="G885" s="4">
        <f>Jira_RawData!K885</f>
        <v>43934.518750000003</v>
      </c>
      <c r="H885" s="4">
        <f>Jira_RawData!G885</f>
        <v>44168.804166666669</v>
      </c>
      <c r="I885" s="10" t="str">
        <f>IF(Jira_RawData!H885=0,"blank",Jira_RawData!H885)</f>
        <v>Moderate</v>
      </c>
      <c r="J885" t="str">
        <f>Jira_RawData!I885</f>
        <v>Medium</v>
      </c>
      <c r="K885" t="str">
        <f>Jira_RawData!M885</f>
        <v>Development</v>
      </c>
      <c r="L885" t="str">
        <f>IF(Jira_RawData!N885=0,"blank",Jira_RawData!N885)</f>
        <v>blank</v>
      </c>
      <c r="M885" t="str">
        <f>IF(Jira_RawData!R885=0,"blank",Jira_RawData!R885)</f>
        <v>blank</v>
      </c>
      <c r="N885" t="str">
        <f>IF(ISNA(VLOOKUP(B885,Comments!B:E,2,FALSE)),"",VLOOKUP(B885,Comments!B:E,2,FALSE))</f>
        <v/>
      </c>
      <c r="O885" t="str">
        <f>IF(ISNA(VLOOKUP(B885,Comments!B:E,3,FALSE)),"",VLOOKUP(B885,Comments!B:E,3,FALSE))</f>
        <v/>
      </c>
      <c r="P885" t="str">
        <f t="shared" ref="P885:P895" ca="1" si="29">IF(_xlfn.DAYS(TODAY(),G885)&lt;7,"00 days - 07 days",IF(_xlfn.DAYS(TODAY(),G885)&lt;14,"07 days - 13 days",IF(_xlfn.DAYS(TODAY(),G885)&lt;21,"14 days - 20 days",IF(_xlfn.DAYS(TODAY(),G885)&lt;28,"21 days - 27 days",IF(_xlfn.DAYS(TODAY(),G885)&lt;35,"28 days - 34 days",IF(_xlfn.DAYS(TODAY(),G885)&lt;42,"35 days - 41 days",IF(_xlfn.DAYS(TODAY(),G885)&lt;49,"42 days - 48 days",IF(_xlfn.DAYS(TODAY(),G885)&lt;56,"49 days - 55 days",IF(_xlfn.DAYS(TODAY(),G885)&lt;63,"56 days - 62 days","GT 62 days")))))))))</f>
        <v>GT 62 days</v>
      </c>
      <c r="Q885" t="str">
        <f t="shared" ref="Q885:Q895" si="30">IF(LEFT(B885,3)="MIG","Migration",IF(LEFT(B885,3)="MEM","Membership","Core"))</f>
        <v>Membership</v>
      </c>
      <c r="R885" t="str">
        <f>IF(ISNA(VLOOKUP(B885,Comments!B:E,4,FALSE)),"",VLOOKUP(B885,Comments!B:E,4,FALSE))</f>
        <v/>
      </c>
    </row>
    <row r="886" spans="1:18" x14ac:dyDescent="0.25">
      <c r="A886" t="str">
        <f>Jira_RawData!A886</f>
        <v>Bug</v>
      </c>
      <c r="B886" t="str">
        <f>Jira_RawData!B886</f>
        <v>MEM-1505</v>
      </c>
      <c r="C886" t="str">
        <f>Jira_RawData!C886</f>
        <v>Roster Application - Unable to view the member records if search with Email Id or organization name</v>
      </c>
      <c r="D886" t="str">
        <f>Jira_RawData!D886</f>
        <v>soumya.akkimardi</v>
      </c>
      <c r="E886" t="str">
        <f>Jira_RawData!E886</f>
        <v>priyanka.bollaboina</v>
      </c>
      <c r="F886" t="str">
        <f>Jira_RawData!F886</f>
        <v>Closed</v>
      </c>
      <c r="G886" s="4">
        <f>Jira_RawData!K886</f>
        <v>43930.594444444447</v>
      </c>
      <c r="H886" s="4">
        <f>Jira_RawData!G886</f>
        <v>44168.798611111109</v>
      </c>
      <c r="I886" s="10" t="str">
        <f>IF(Jira_RawData!H886=0,"blank",Jira_RawData!H886)</f>
        <v>Moderate</v>
      </c>
      <c r="J886" t="str">
        <f>Jira_RawData!I886</f>
        <v>Medium</v>
      </c>
      <c r="K886" t="str">
        <f>Jira_RawData!M886</f>
        <v>Development</v>
      </c>
      <c r="L886" t="str">
        <f>IF(Jira_RawData!N886=0,"blank",Jira_RawData!N886)</f>
        <v>blank</v>
      </c>
      <c r="M886" t="str">
        <f>IF(Jira_RawData!R886=0,"blank",Jira_RawData!R886)</f>
        <v>blank</v>
      </c>
      <c r="N886" t="str">
        <f>IF(ISNA(VLOOKUP(B886,Comments!B:E,2,FALSE)),"",VLOOKUP(B886,Comments!B:E,2,FALSE))</f>
        <v/>
      </c>
      <c r="O886" t="str">
        <f>IF(ISNA(VLOOKUP(B886,Comments!B:E,3,FALSE)),"",VLOOKUP(B886,Comments!B:E,3,FALSE))</f>
        <v/>
      </c>
      <c r="P886" t="str">
        <f t="shared" ca="1" si="29"/>
        <v>GT 62 days</v>
      </c>
      <c r="Q886" t="str">
        <f t="shared" si="30"/>
        <v>Membership</v>
      </c>
      <c r="R886" t="str">
        <f>IF(ISNA(VLOOKUP(B886,Comments!B:E,4,FALSE)),"",VLOOKUP(B886,Comments!B:E,4,FALSE))</f>
        <v/>
      </c>
    </row>
    <row r="887" spans="1:18" x14ac:dyDescent="0.25">
      <c r="A887" t="str">
        <f>Jira_RawData!A887</f>
        <v>Bug</v>
      </c>
      <c r="B887" t="str">
        <f>Jira_RawData!B887</f>
        <v>MEM-1485</v>
      </c>
      <c r="C887" t="str">
        <f>Jira_RawData!C887</f>
        <v>Unable to Access Dev - My ASTM application URL through IE Browser (Version - 11)</v>
      </c>
      <c r="D887" t="str">
        <f>Jira_RawData!D887</f>
        <v>vinay.datla</v>
      </c>
      <c r="E887" t="str">
        <f>Jira_RawData!E887</f>
        <v>Pabitra Samal</v>
      </c>
      <c r="F887" t="str">
        <f>Jira_RawData!F887</f>
        <v>Closed</v>
      </c>
      <c r="G887" s="4">
        <f>Jira_RawData!K887</f>
        <v>43937.484027777777</v>
      </c>
      <c r="H887" s="4">
        <f>Jira_RawData!G887</f>
        <v>44169.599999999999</v>
      </c>
      <c r="I887" s="10" t="str">
        <f>IF(Jira_RawData!H887=0,"blank",Jira_RawData!H887)</f>
        <v>Major</v>
      </c>
      <c r="J887" t="str">
        <f>Jira_RawData!I887</f>
        <v>High</v>
      </c>
      <c r="K887" t="str">
        <f>Jira_RawData!M887</f>
        <v>Development</v>
      </c>
      <c r="L887" t="str">
        <f>IF(Jira_RawData!N887=0,"blank",Jira_RawData!N887)</f>
        <v>Browser Issue</v>
      </c>
      <c r="M887" t="str">
        <f>IF(Jira_RawData!R887=0,"blank",Jira_RawData!R887)</f>
        <v>blank</v>
      </c>
      <c r="N887" t="str">
        <f>IF(ISNA(VLOOKUP(B887,Comments!B:E,2,FALSE)),"",VLOOKUP(B887,Comments!B:E,2,FALSE))</f>
        <v/>
      </c>
      <c r="O887" t="str">
        <f>IF(ISNA(VLOOKUP(B887,Comments!B:E,3,FALSE)),"",VLOOKUP(B887,Comments!B:E,3,FALSE))</f>
        <v/>
      </c>
      <c r="P887" t="str">
        <f t="shared" ca="1" si="29"/>
        <v>GT 62 days</v>
      </c>
      <c r="Q887" t="str">
        <f t="shared" si="30"/>
        <v>Membership</v>
      </c>
      <c r="R887" t="str">
        <f>IF(ISNA(VLOOKUP(B887,Comments!B:E,4,FALSE)),"",VLOOKUP(B887,Comments!B:E,4,FALSE))</f>
        <v/>
      </c>
    </row>
    <row r="888" spans="1:18" x14ac:dyDescent="0.25">
      <c r="A888" t="str">
        <f>Jira_RawData!A888</f>
        <v>Bug</v>
      </c>
      <c r="B888" t="str">
        <f>Jira_RawData!B888</f>
        <v>MEM-1365</v>
      </c>
      <c r="C888" t="str">
        <f>Jira_RawData!C888</f>
        <v>E-mail -To The Chair of Subcommittee &lt;Committee Designation&gt; is not getting displayed above Submitted By</v>
      </c>
      <c r="D888" t="str">
        <f>Jira_RawData!D888</f>
        <v>srinivas Yellamilli</v>
      </c>
      <c r="E888" t="str">
        <f>Jira_RawData!E888</f>
        <v>srinivas Yellamilli</v>
      </c>
      <c r="F888" t="str">
        <f>Jira_RawData!F888</f>
        <v>Closed</v>
      </c>
      <c r="G888" s="4">
        <f>Jira_RawData!K888</f>
        <v>43935.772916666669</v>
      </c>
      <c r="H888" s="4">
        <f>Jira_RawData!G888</f>
        <v>44169.606249999997</v>
      </c>
      <c r="I888" s="10" t="str">
        <f>IF(Jira_RawData!H888=0,"blank",Jira_RawData!H888)</f>
        <v>Moderate</v>
      </c>
      <c r="J888" t="str">
        <f>Jira_RawData!I888</f>
        <v>Medium</v>
      </c>
      <c r="K888" t="str">
        <f>Jira_RawData!M888</f>
        <v>Development</v>
      </c>
      <c r="L888" t="str">
        <f>IF(Jira_RawData!N888=0,"blank",Jira_RawData!N888)</f>
        <v>blank</v>
      </c>
      <c r="M888" t="str">
        <f>IF(Jira_RawData!R888=0,"blank",Jira_RawData!R888)</f>
        <v>blank</v>
      </c>
      <c r="N888" t="str">
        <f>IF(ISNA(VLOOKUP(B888,Comments!B:E,2,FALSE)),"",VLOOKUP(B888,Comments!B:E,2,FALSE))</f>
        <v/>
      </c>
      <c r="O888" t="str">
        <f>IF(ISNA(VLOOKUP(B888,Comments!B:E,3,FALSE)),"",VLOOKUP(B888,Comments!B:E,3,FALSE))</f>
        <v/>
      </c>
      <c r="P888" t="str">
        <f t="shared" ca="1" si="29"/>
        <v>GT 62 days</v>
      </c>
      <c r="Q888" t="str">
        <f t="shared" si="30"/>
        <v>Membership</v>
      </c>
      <c r="R888" t="str">
        <f>IF(ISNA(VLOOKUP(B888,Comments!B:E,4,FALSE)),"",VLOOKUP(B888,Comments!B:E,4,FALSE))</f>
        <v/>
      </c>
    </row>
    <row r="889" spans="1:18" x14ac:dyDescent="0.25">
      <c r="A889" t="str">
        <f>Jira_RawData!A889</f>
        <v>Bug</v>
      </c>
      <c r="B889" t="str">
        <f>Jira_RawData!B889</f>
        <v>MEM-1364</v>
      </c>
      <c r="C889" t="str">
        <f>Jira_RawData!C889</f>
        <v>Ballot &amp; Work Item - Unable to view the Emergency Response and the Emergency Text in the mail while WK creation.</v>
      </c>
      <c r="D889" t="str">
        <f>Jira_RawData!D889</f>
        <v>srinivas Yellamilli</v>
      </c>
      <c r="E889" t="str">
        <f>Jira_RawData!E889</f>
        <v>vinay.datla</v>
      </c>
      <c r="F889" t="str">
        <f>Jira_RawData!F889</f>
        <v>Closed</v>
      </c>
      <c r="G889" s="4">
        <f>Jira_RawData!K889</f>
        <v>43935.741666666669</v>
      </c>
      <c r="H889" s="4">
        <f>Jira_RawData!G889</f>
        <v>44169.606249999997</v>
      </c>
      <c r="I889" s="10" t="str">
        <f>IF(Jira_RawData!H889=0,"blank",Jira_RawData!H889)</f>
        <v>Moderate</v>
      </c>
      <c r="J889" t="str">
        <f>Jira_RawData!I889</f>
        <v>Medium</v>
      </c>
      <c r="K889" t="str">
        <f>Jira_RawData!M889</f>
        <v>Development</v>
      </c>
      <c r="L889" t="str">
        <f>IF(Jira_RawData!N889=0,"blank",Jira_RawData!N889)</f>
        <v>blank</v>
      </c>
      <c r="M889" t="str">
        <f>IF(Jira_RawData!R889=0,"blank",Jira_RawData!R889)</f>
        <v>blank</v>
      </c>
      <c r="N889" t="str">
        <f>IF(ISNA(VLOOKUP(B889,Comments!B:E,2,FALSE)),"",VLOOKUP(B889,Comments!B:E,2,FALSE))</f>
        <v/>
      </c>
      <c r="O889" t="str">
        <f>IF(ISNA(VLOOKUP(B889,Comments!B:E,3,FALSE)),"",VLOOKUP(B889,Comments!B:E,3,FALSE))</f>
        <v/>
      </c>
      <c r="P889" t="str">
        <f t="shared" ca="1" si="29"/>
        <v>GT 62 days</v>
      </c>
      <c r="Q889" t="str">
        <f t="shared" si="30"/>
        <v>Membership</v>
      </c>
      <c r="R889" t="str">
        <f>IF(ISNA(VLOOKUP(B889,Comments!B:E,4,FALSE)),"",VLOOKUP(B889,Comments!B:E,4,FALSE))</f>
        <v/>
      </c>
    </row>
    <row r="890" spans="1:18" x14ac:dyDescent="0.25">
      <c r="A890" t="str">
        <f>Jira_RawData!A890</f>
        <v>Bug</v>
      </c>
      <c r="B890" t="str">
        <f>Jira_RawData!B890</f>
        <v>MEM-1356</v>
      </c>
      <c r="C890" t="str">
        <f>Jira_RawData!C890</f>
        <v>Error executing the Roster notes API - 404 Not Found - Regression</v>
      </c>
      <c r="D890" t="str">
        <f>Jira_RawData!D890</f>
        <v>Hasitha Turlapati</v>
      </c>
      <c r="E890" t="str">
        <f>Jira_RawData!E890</f>
        <v>Hasitha Turlapati</v>
      </c>
      <c r="F890" t="str">
        <f>Jira_RawData!F890</f>
        <v>Closed</v>
      </c>
      <c r="G890" s="4">
        <f>Jira_RawData!K890</f>
        <v>43935.634027777778</v>
      </c>
      <c r="H890" s="4">
        <f>Jira_RawData!G890</f>
        <v>44168.805555555555</v>
      </c>
      <c r="I890" s="10" t="str">
        <f>IF(Jira_RawData!H890=0,"blank",Jira_RawData!H890)</f>
        <v>Major</v>
      </c>
      <c r="J890" t="str">
        <f>Jira_RawData!I890</f>
        <v>High</v>
      </c>
      <c r="K890" t="str">
        <f>Jira_RawData!M890</f>
        <v>Development</v>
      </c>
      <c r="L890" t="str">
        <f>IF(Jira_RawData!N890=0,"blank",Jira_RawData!N890)</f>
        <v>Application Code Issue</v>
      </c>
      <c r="M890" t="str">
        <f>IF(Jira_RawData!R890=0,"blank",Jira_RawData!R890)</f>
        <v>api route url changed while refactoring the url name</v>
      </c>
      <c r="N890" t="str">
        <f>IF(ISNA(VLOOKUP(B890,Comments!B:E,2,FALSE)),"",VLOOKUP(B890,Comments!B:E,2,FALSE))</f>
        <v/>
      </c>
      <c r="O890" t="str">
        <f>IF(ISNA(VLOOKUP(B890,Comments!B:E,3,FALSE)),"",VLOOKUP(B890,Comments!B:E,3,FALSE))</f>
        <v/>
      </c>
      <c r="P890" t="str">
        <f t="shared" ca="1" si="29"/>
        <v>GT 62 days</v>
      </c>
      <c r="Q890" t="str">
        <f t="shared" si="30"/>
        <v>Membership</v>
      </c>
      <c r="R890" t="str">
        <f>IF(ISNA(VLOOKUP(B890,Comments!B:E,4,FALSE)),"",VLOOKUP(B890,Comments!B:E,4,FALSE))</f>
        <v/>
      </c>
    </row>
    <row r="891" spans="1:18" x14ac:dyDescent="0.25">
      <c r="A891" t="str">
        <f>Jira_RawData!A891</f>
        <v>Bug</v>
      </c>
      <c r="B891" t="str">
        <f>Jira_RawData!B891</f>
        <v>MEM-1355</v>
      </c>
      <c r="C891" t="str">
        <f>Jira_RawData!C891</f>
        <v>Target Completion Date is not displayed in the right format in E-mail Main Content when the user select the New Standard for Submitting.</v>
      </c>
      <c r="D891" t="str">
        <f>Jira_RawData!D891</f>
        <v>srinivas Yellamilli</v>
      </c>
      <c r="E891" t="str">
        <f>Jira_RawData!E891</f>
        <v>srinivas Yellamilli</v>
      </c>
      <c r="F891" t="str">
        <f>Jira_RawData!F891</f>
        <v>Closed</v>
      </c>
      <c r="G891" s="4">
        <f>Jira_RawData!K891</f>
        <v>43935.527777777781</v>
      </c>
      <c r="H891" s="4">
        <f>Jira_RawData!G891</f>
        <v>44169.716666666667</v>
      </c>
      <c r="I891" s="10" t="str">
        <f>IF(Jira_RawData!H891=0,"blank",Jira_RawData!H891)</f>
        <v>Moderate</v>
      </c>
      <c r="J891" t="str">
        <f>Jira_RawData!I891</f>
        <v>Medium</v>
      </c>
      <c r="K891" t="str">
        <f>Jira_RawData!M891</f>
        <v>Development</v>
      </c>
      <c r="L891" t="str">
        <f>IF(Jira_RawData!N891=0,"blank",Jira_RawData!N891)</f>
        <v>blank</v>
      </c>
      <c r="M891" t="str">
        <f>IF(Jira_RawData!R891=0,"blank",Jira_RawData!R891)</f>
        <v>blank</v>
      </c>
      <c r="N891" t="str">
        <f>IF(ISNA(VLOOKUP(B891,Comments!B:E,2,FALSE)),"",VLOOKUP(B891,Comments!B:E,2,FALSE))</f>
        <v/>
      </c>
      <c r="O891" t="str">
        <f>IF(ISNA(VLOOKUP(B891,Comments!B:E,3,FALSE)),"",VLOOKUP(B891,Comments!B:E,3,FALSE))</f>
        <v/>
      </c>
      <c r="P891" t="str">
        <f t="shared" ca="1" si="29"/>
        <v>GT 62 days</v>
      </c>
      <c r="Q891" t="str">
        <f t="shared" si="30"/>
        <v>Membership</v>
      </c>
      <c r="R891" t="str">
        <f>IF(ISNA(VLOOKUP(B891,Comments!B:E,4,FALSE)),"",VLOOKUP(B891,Comments!B:E,4,FALSE))</f>
        <v/>
      </c>
    </row>
    <row r="892" spans="1:18" x14ac:dyDescent="0.25">
      <c r="A892" t="str">
        <f>Jira_RawData!A892</f>
        <v>Bug</v>
      </c>
      <c r="B892" t="str">
        <f>Jira_RawData!B892</f>
        <v>MEM-1354</v>
      </c>
      <c r="C892" t="str">
        <f>Jira_RawData!C892</f>
        <v>Text - Subcommittee Chairman is displayed in the Main Content of the E-mail.</v>
      </c>
      <c r="D892" t="str">
        <f>Jira_RawData!D892</f>
        <v>srinivas Yellamilli</v>
      </c>
      <c r="E892" t="str">
        <f>Jira_RawData!E892</f>
        <v>srinivas Yellamilli</v>
      </c>
      <c r="F892" t="str">
        <f>Jira_RawData!F892</f>
        <v>Closed</v>
      </c>
      <c r="G892" s="4">
        <f>Jira_RawData!K892</f>
        <v>43935.513888888891</v>
      </c>
      <c r="H892" s="4">
        <f>Jira_RawData!G892</f>
        <v>44169.716666666667</v>
      </c>
      <c r="I892" s="10" t="str">
        <f>IF(Jira_RawData!H892=0,"blank",Jira_RawData!H892)</f>
        <v>Moderate</v>
      </c>
      <c r="J892" t="str">
        <f>Jira_RawData!I892</f>
        <v>Medium</v>
      </c>
      <c r="K892" t="str">
        <f>Jira_RawData!M892</f>
        <v>Development</v>
      </c>
      <c r="L892" t="str">
        <f>IF(Jira_RawData!N892=0,"blank",Jira_RawData!N892)</f>
        <v>blank</v>
      </c>
      <c r="M892" t="str">
        <f>IF(Jira_RawData!R892=0,"blank",Jira_RawData!R892)</f>
        <v>blank</v>
      </c>
      <c r="N892" t="str">
        <f>IF(ISNA(VLOOKUP(B892,Comments!B:E,2,FALSE)),"",VLOOKUP(B892,Comments!B:E,2,FALSE))</f>
        <v/>
      </c>
      <c r="O892" t="str">
        <f>IF(ISNA(VLOOKUP(B892,Comments!B:E,3,FALSE)),"",VLOOKUP(B892,Comments!B:E,3,FALSE))</f>
        <v/>
      </c>
      <c r="P892" t="str">
        <f t="shared" ca="1" si="29"/>
        <v>GT 62 days</v>
      </c>
      <c r="Q892" t="str">
        <f t="shared" si="30"/>
        <v>Membership</v>
      </c>
      <c r="R892" t="str">
        <f>IF(ISNA(VLOOKUP(B892,Comments!B:E,4,FALSE)),"",VLOOKUP(B892,Comments!B:E,4,FALSE))</f>
        <v/>
      </c>
    </row>
    <row r="893" spans="1:18" x14ac:dyDescent="0.25">
      <c r="A893" t="str">
        <f>Jira_RawData!A893</f>
        <v>Bug</v>
      </c>
      <c r="B893" t="str">
        <f>Jira_RawData!B893</f>
        <v>MEM-1338</v>
      </c>
      <c r="C893" t="str">
        <f>Jira_RawData!C893</f>
        <v>Step 4 - Summary- In print Preview complete text is not getting displayed.</v>
      </c>
      <c r="D893" t="str">
        <f>Jira_RawData!D893</f>
        <v>srinivas Yellamilli</v>
      </c>
      <c r="E893" t="str">
        <f>Jira_RawData!E893</f>
        <v>srinivas Yellamilli</v>
      </c>
      <c r="F893" t="str">
        <f>Jira_RawData!F893</f>
        <v>Closed</v>
      </c>
      <c r="G893" s="4">
        <f>Jira_RawData!K893</f>
        <v>43931.847222222219</v>
      </c>
      <c r="H893" s="4">
        <f>Jira_RawData!G893</f>
        <v>44169.606249999997</v>
      </c>
      <c r="I893" s="10" t="str">
        <f>IF(Jira_RawData!H893=0,"blank",Jira_RawData!H893)</f>
        <v>Moderate</v>
      </c>
      <c r="J893" t="str">
        <f>Jira_RawData!I893</f>
        <v>Medium</v>
      </c>
      <c r="K893" t="str">
        <f>Jira_RawData!M893</f>
        <v>Development</v>
      </c>
      <c r="L893" t="str">
        <f>IF(Jira_RawData!N893=0,"blank",Jira_RawData!N893)</f>
        <v>blank</v>
      </c>
      <c r="M893" t="str">
        <f>IF(Jira_RawData!R893=0,"blank",Jira_RawData!R893)</f>
        <v>blank</v>
      </c>
      <c r="N893" t="str">
        <f>IF(ISNA(VLOOKUP(B893,Comments!B:E,2,FALSE)),"",VLOOKUP(B893,Comments!B:E,2,FALSE))</f>
        <v/>
      </c>
      <c r="O893" t="str">
        <f>IF(ISNA(VLOOKUP(B893,Comments!B:E,3,FALSE)),"",VLOOKUP(B893,Comments!B:E,3,FALSE))</f>
        <v/>
      </c>
      <c r="P893" t="str">
        <f t="shared" ca="1" si="29"/>
        <v>GT 62 days</v>
      </c>
      <c r="Q893" t="str">
        <f t="shared" si="30"/>
        <v>Membership</v>
      </c>
      <c r="R893" t="str">
        <f>IF(ISNA(VLOOKUP(B893,Comments!B:E,4,FALSE)),"",VLOOKUP(B893,Comments!B:E,4,FALSE))</f>
        <v/>
      </c>
    </row>
    <row r="894" spans="1:18" x14ac:dyDescent="0.25">
      <c r="A894" t="str">
        <f>Jira_RawData!A894</f>
        <v>Bug</v>
      </c>
      <c r="B894" t="str">
        <f>Jira_RawData!B894</f>
        <v>MEM-1337</v>
      </c>
      <c r="C894" t="str">
        <f>Jira_RawData!C894</f>
        <v>Step 4 (Summary) page- In Confirmation pop window error message is not displayed as Expected.</v>
      </c>
      <c r="D894" t="str">
        <f>Jira_RawData!D894</f>
        <v>srinivas Yellamilli</v>
      </c>
      <c r="E894" t="str">
        <f>Jira_RawData!E894</f>
        <v>srinivas Yellamilli</v>
      </c>
      <c r="F894" t="str">
        <f>Jira_RawData!F894</f>
        <v>Closed</v>
      </c>
      <c r="G894" s="4">
        <f>Jira_RawData!K894</f>
        <v>43931.67291666667</v>
      </c>
      <c r="H894" s="4">
        <f>Jira_RawData!G894</f>
        <v>44169.606249999997</v>
      </c>
      <c r="I894" s="10" t="str">
        <f>IF(Jira_RawData!H894=0,"blank",Jira_RawData!H894)</f>
        <v>Minor</v>
      </c>
      <c r="J894" t="str">
        <f>Jira_RawData!I894</f>
        <v>Low</v>
      </c>
      <c r="K894" t="str">
        <f>Jira_RawData!M894</f>
        <v>Development</v>
      </c>
      <c r="L894" t="str">
        <f>IF(Jira_RawData!N894=0,"blank",Jira_RawData!N894)</f>
        <v>blank</v>
      </c>
      <c r="M894" t="str">
        <f>IF(Jira_RawData!R894=0,"blank",Jira_RawData!R894)</f>
        <v>blank</v>
      </c>
      <c r="N894" t="str">
        <f>IF(ISNA(VLOOKUP(B894,Comments!B:E,2,FALSE)),"",VLOOKUP(B894,Comments!B:E,2,FALSE))</f>
        <v/>
      </c>
      <c r="O894" t="str">
        <f>IF(ISNA(VLOOKUP(B894,Comments!B:E,3,FALSE)),"",VLOOKUP(B894,Comments!B:E,3,FALSE))</f>
        <v/>
      </c>
      <c r="P894" t="str">
        <f t="shared" ca="1" si="29"/>
        <v>GT 62 days</v>
      </c>
      <c r="Q894" t="str">
        <f t="shared" si="30"/>
        <v>Membership</v>
      </c>
      <c r="R894" t="str">
        <f>IF(ISNA(VLOOKUP(B894,Comments!B:E,4,FALSE)),"",VLOOKUP(B894,Comments!B:E,4,FALSE))</f>
        <v/>
      </c>
    </row>
    <row r="895" spans="1:18" x14ac:dyDescent="0.25">
      <c r="A895" t="str">
        <f>Jira_RawData!A895</f>
        <v>Bug</v>
      </c>
      <c r="B895" t="str">
        <f>Jira_RawData!B895</f>
        <v>MEM-1333</v>
      </c>
      <c r="C895" t="str">
        <f>Jira_RawData!C895</f>
        <v>Not able to Login to the MyASTM application Page.</v>
      </c>
      <c r="D895" t="str">
        <f>Jira_RawData!D895</f>
        <v>srinivas Yellamilli</v>
      </c>
      <c r="E895" t="str">
        <f>Jira_RawData!E895</f>
        <v>srinivas Yellamilli</v>
      </c>
      <c r="F895" t="str">
        <f>Jira_RawData!F895</f>
        <v>Closed</v>
      </c>
      <c r="G895" s="4">
        <f>Jira_RawData!K895</f>
        <v>43930.792361111111</v>
      </c>
      <c r="H895" s="4">
        <f>Jira_RawData!G895</f>
        <v>44169.606249999997</v>
      </c>
      <c r="I895" s="10" t="str">
        <f>IF(Jira_RawData!H895=0,"blank",Jira_RawData!H895)</f>
        <v>Showstopper</v>
      </c>
      <c r="J895" t="str">
        <f>Jira_RawData!I895</f>
        <v>Critical</v>
      </c>
      <c r="K895" t="str">
        <f>Jira_RawData!M895</f>
        <v>Development</v>
      </c>
      <c r="L895" t="str">
        <f>IF(Jira_RawData!N895=0,"blank",Jira_RawData!N895)</f>
        <v>blank</v>
      </c>
      <c r="M895" t="str">
        <f>IF(Jira_RawData!R895=0,"blank",Jira_RawData!R895)</f>
        <v>blank</v>
      </c>
      <c r="N895" t="str">
        <f>IF(ISNA(VLOOKUP(B895,Comments!B:E,2,FALSE)),"",VLOOKUP(B895,Comments!B:E,2,FALSE))</f>
        <v/>
      </c>
      <c r="O895" t="str">
        <f>IF(ISNA(VLOOKUP(B895,Comments!B:E,3,FALSE)),"",VLOOKUP(B895,Comments!B:E,3,FALSE))</f>
        <v/>
      </c>
      <c r="P895" t="str">
        <f t="shared" ca="1" si="29"/>
        <v>GT 62 days</v>
      </c>
      <c r="Q895" t="str">
        <f t="shared" si="30"/>
        <v>Membership</v>
      </c>
      <c r="R895" t="str">
        <f>IF(ISNA(VLOOKUP(B895,Comments!B:E,4,FALSE)),"",VLOOKUP(B895,Comments!B:E,4,FALSE))</f>
        <v/>
      </c>
    </row>
    <row r="896" spans="1:18" x14ac:dyDescent="0.25">
      <c r="A896" t="str">
        <f>Jira_RawData!A896</f>
        <v>Bug</v>
      </c>
      <c r="B896" t="str">
        <f>Jira_RawData!B896</f>
        <v>MEM-1329</v>
      </c>
      <c r="C896" t="str">
        <f>Jira_RawData!C896</f>
        <v>The system displayed the main committees for a member to join which are disabled on the web</v>
      </c>
      <c r="D896" t="str">
        <f>Jira_RawData!D896</f>
        <v>shivakar.singh</v>
      </c>
      <c r="E896" t="str">
        <f>Jira_RawData!E896</f>
        <v>soumya.akkimardi</v>
      </c>
      <c r="F896" t="str">
        <f>Jira_RawData!F896</f>
        <v>Closed</v>
      </c>
      <c r="G896" s="4">
        <f>Jira_RawData!K896</f>
        <v>43930.577777777777</v>
      </c>
      <c r="H896" s="4">
        <f>Jira_RawData!G896</f>
        <v>44168.806944444441</v>
      </c>
      <c r="I896" s="10" t="str">
        <f>IF(Jira_RawData!H896=0,"blank",Jira_RawData!H896)</f>
        <v>blank</v>
      </c>
      <c r="J896" t="str">
        <f>Jira_RawData!I896</f>
        <v>Medium</v>
      </c>
      <c r="K896" t="str">
        <f>Jira_RawData!M896</f>
        <v>Development</v>
      </c>
      <c r="L896" t="str">
        <f>IF(Jira_RawData!N896=0,"blank",Jira_RawData!N896)</f>
        <v>blank</v>
      </c>
      <c r="M896" t="str">
        <f>IF(Jira_RawData!R896=0,"blank",Jira_RawData!R896)</f>
        <v>blank</v>
      </c>
      <c r="N896" t="str">
        <f>IF(ISNA(VLOOKUP(B896,Comments!B:E,2,FALSE)),"",VLOOKUP(B896,Comments!B:E,2,FALSE))</f>
        <v/>
      </c>
      <c r="O896" t="str">
        <f>IF(ISNA(VLOOKUP(B896,Comments!B:E,3,FALSE)),"",VLOOKUP(B896,Comments!B:E,3,FALSE))</f>
        <v/>
      </c>
      <c r="P896" t="str">
        <f t="shared" ref="P896:P903" ca="1" si="31">IF(_xlfn.DAYS(TODAY(),G896)&lt;7,"00 days - 07 days",IF(_xlfn.DAYS(TODAY(),G896)&lt;14,"07 days - 13 days",IF(_xlfn.DAYS(TODAY(),G896)&lt;21,"14 days - 20 days",IF(_xlfn.DAYS(TODAY(),G896)&lt;28,"21 days - 27 days",IF(_xlfn.DAYS(TODAY(),G896)&lt;35,"28 days - 34 days",IF(_xlfn.DAYS(TODAY(),G896)&lt;42,"35 days - 41 days",IF(_xlfn.DAYS(TODAY(),G896)&lt;49,"42 days - 48 days",IF(_xlfn.DAYS(TODAY(),G896)&lt;56,"49 days - 55 days",IF(_xlfn.DAYS(TODAY(),G896)&lt;63,"56 days - 62 days","GT 62 days")))))))))</f>
        <v>GT 62 days</v>
      </c>
      <c r="Q896" t="str">
        <f t="shared" ref="Q896:Q903" si="32">IF(LEFT(B896,3)="MIG","Migration",IF(LEFT(B896,3)="MEM","Membership","Core"))</f>
        <v>Membership</v>
      </c>
      <c r="R896" t="str">
        <f>IF(ISNA(VLOOKUP(B896,Comments!B:E,4,FALSE)),"",VLOOKUP(B896,Comments!B:E,4,FALSE))</f>
        <v/>
      </c>
    </row>
    <row r="897" spans="1:18" x14ac:dyDescent="0.25">
      <c r="A897" t="str">
        <f>Jira_RawData!A897</f>
        <v>Bug</v>
      </c>
      <c r="B897" t="str">
        <f>Jira_RawData!B897</f>
        <v>MEM-1321</v>
      </c>
      <c r="C897" t="str">
        <f>Jira_RawData!C897</f>
        <v xml:space="preserve">System should list the main committee that member is active on but system didn't display the main committee which is not enabled on web </v>
      </c>
      <c r="D897" t="str">
        <f>Jira_RawData!D897</f>
        <v>ilangovan.ponnuraman</v>
      </c>
      <c r="E897" t="str">
        <f>Jira_RawData!E897</f>
        <v>soumya.akkimardi</v>
      </c>
      <c r="F897" t="str">
        <f>Jira_RawData!F897</f>
        <v>Closed</v>
      </c>
      <c r="G897" s="4">
        <f>Jira_RawData!K897</f>
        <v>43929.524305555555</v>
      </c>
      <c r="H897" s="4">
        <f>Jira_RawData!G897</f>
        <v>44168.806944444441</v>
      </c>
      <c r="I897" s="10" t="str">
        <f>IF(Jira_RawData!H897=0,"blank",Jira_RawData!H897)</f>
        <v>Moderate</v>
      </c>
      <c r="J897" t="str">
        <f>Jira_RawData!I897</f>
        <v>Medium</v>
      </c>
      <c r="K897" t="str">
        <f>Jira_RawData!M897</f>
        <v>Development</v>
      </c>
      <c r="L897" t="str">
        <f>IF(Jira_RawData!N897=0,"blank",Jira_RawData!N897)</f>
        <v>blank</v>
      </c>
      <c r="M897" t="str">
        <f>IF(Jira_RawData!R897=0,"blank",Jira_RawData!R897)</f>
        <v>blank</v>
      </c>
      <c r="N897" t="str">
        <f>IF(ISNA(VLOOKUP(B897,Comments!B:E,2,FALSE)),"",VLOOKUP(B897,Comments!B:E,2,FALSE))</f>
        <v/>
      </c>
      <c r="O897" t="str">
        <f>IF(ISNA(VLOOKUP(B897,Comments!B:E,3,FALSE)),"",VLOOKUP(B897,Comments!B:E,3,FALSE))</f>
        <v/>
      </c>
      <c r="P897" t="str">
        <f t="shared" ca="1" si="31"/>
        <v>GT 62 days</v>
      </c>
      <c r="Q897" t="str">
        <f t="shared" si="32"/>
        <v>Membership</v>
      </c>
      <c r="R897" t="str">
        <f>IF(ISNA(VLOOKUP(B897,Comments!B:E,4,FALSE)),"",VLOOKUP(B897,Comments!B:E,4,FALSE))</f>
        <v/>
      </c>
    </row>
    <row r="898" spans="1:18" x14ac:dyDescent="0.25">
      <c r="A898" t="str">
        <f>Jira_RawData!A898</f>
        <v>Bug</v>
      </c>
      <c r="B898" t="str">
        <f>Jira_RawData!B898</f>
        <v>MEM-1315</v>
      </c>
      <c r="C898" t="str">
        <f>Jira_RawData!C898</f>
        <v>Edit Work Item - Step 2 - Target Step - Error Message not displayed for the label - technical contact, when the user selected the Second option without any member.</v>
      </c>
      <c r="D898" t="str">
        <f>Jira_RawData!D898</f>
        <v>Pabitra Samal</v>
      </c>
      <c r="E898" t="str">
        <f>Jira_RawData!E898</f>
        <v>srinivas Yellamilli</v>
      </c>
      <c r="F898" t="str">
        <f>Jira_RawData!F898</f>
        <v>Closed</v>
      </c>
      <c r="G898" s="4">
        <f>Jira_RawData!K898</f>
        <v>43928.82916666667</v>
      </c>
      <c r="H898" s="4">
        <f>Jira_RawData!G898</f>
        <v>44169.606249999997</v>
      </c>
      <c r="I898" s="10" t="str">
        <f>IF(Jira_RawData!H898=0,"blank",Jira_RawData!H898)</f>
        <v>Minor</v>
      </c>
      <c r="J898" t="str">
        <f>Jira_RawData!I898</f>
        <v>Low</v>
      </c>
      <c r="K898" t="str">
        <f>Jira_RawData!M898</f>
        <v>Development</v>
      </c>
      <c r="L898" t="str">
        <f>IF(Jira_RawData!N898=0,"blank",Jira_RawData!N898)</f>
        <v>blank</v>
      </c>
      <c r="M898" t="str">
        <f>IF(Jira_RawData!R898=0,"blank",Jira_RawData!R898)</f>
        <v>blank</v>
      </c>
      <c r="N898" t="str">
        <f>IF(ISNA(VLOOKUP(B898,Comments!B:E,2,FALSE)),"",VLOOKUP(B898,Comments!B:E,2,FALSE))</f>
        <v/>
      </c>
      <c r="O898" t="str">
        <f>IF(ISNA(VLOOKUP(B898,Comments!B:E,3,FALSE)),"",VLOOKUP(B898,Comments!B:E,3,FALSE))</f>
        <v/>
      </c>
      <c r="P898" t="str">
        <f t="shared" ca="1" si="31"/>
        <v>GT 62 days</v>
      </c>
      <c r="Q898" t="str">
        <f t="shared" si="32"/>
        <v>Membership</v>
      </c>
      <c r="R898" t="str">
        <f>IF(ISNA(VLOOKUP(B898,Comments!B:E,4,FALSE)),"",VLOOKUP(B898,Comments!B:E,4,FALSE))</f>
        <v/>
      </c>
    </row>
    <row r="899" spans="1:18" x14ac:dyDescent="0.25">
      <c r="A899" t="str">
        <f>Jira_RawData!A899</f>
        <v>Bug</v>
      </c>
      <c r="B899" t="str">
        <f>Jira_RawData!B899</f>
        <v>MEM-1314</v>
      </c>
      <c r="C899" t="str">
        <f>Jira_RawData!C899</f>
        <v>Edit Work Item - Step 2 - Target Step -  For Label Authorized instead of Chair displayed as Chairman.</v>
      </c>
      <c r="D899" t="str">
        <f>Jira_RawData!D899</f>
        <v>srinivas Yellamilli</v>
      </c>
      <c r="E899" t="str">
        <f>Jira_RawData!E899</f>
        <v>srinivas Yellamilli</v>
      </c>
      <c r="F899" t="str">
        <f>Jira_RawData!F899</f>
        <v>Closed</v>
      </c>
      <c r="G899" s="4">
        <f>Jira_RawData!K899</f>
        <v>43928.770138888889</v>
      </c>
      <c r="H899" s="4">
        <f>Jira_RawData!G899</f>
        <v>44169.606249999997</v>
      </c>
      <c r="I899" s="10" t="str">
        <f>IF(Jira_RawData!H899=0,"blank",Jira_RawData!H899)</f>
        <v>Minor</v>
      </c>
      <c r="J899" t="str">
        <f>Jira_RawData!I899</f>
        <v>Low</v>
      </c>
      <c r="K899" t="str">
        <f>Jira_RawData!M899</f>
        <v>Development</v>
      </c>
      <c r="L899" t="str">
        <f>IF(Jira_RawData!N899=0,"blank",Jira_RawData!N899)</f>
        <v>blank</v>
      </c>
      <c r="M899" t="str">
        <f>IF(Jira_RawData!R899=0,"blank",Jira_RawData!R899)</f>
        <v>blank</v>
      </c>
      <c r="N899" t="str">
        <f>IF(ISNA(VLOOKUP(B899,Comments!B:E,2,FALSE)),"",VLOOKUP(B899,Comments!B:E,2,FALSE))</f>
        <v/>
      </c>
      <c r="O899" t="str">
        <f>IF(ISNA(VLOOKUP(B899,Comments!B:E,3,FALSE)),"",VLOOKUP(B899,Comments!B:E,3,FALSE))</f>
        <v/>
      </c>
      <c r="P899" t="str">
        <f t="shared" ca="1" si="31"/>
        <v>GT 62 days</v>
      </c>
      <c r="Q899" t="str">
        <f t="shared" si="32"/>
        <v>Membership</v>
      </c>
      <c r="R899" t="str">
        <f>IF(ISNA(VLOOKUP(B899,Comments!B:E,4,FALSE)),"",VLOOKUP(B899,Comments!B:E,4,FALSE))</f>
        <v/>
      </c>
    </row>
    <row r="900" spans="1:18" x14ac:dyDescent="0.25">
      <c r="A900" t="str">
        <f>Jira_RawData!A900</f>
        <v>Bug</v>
      </c>
      <c r="B900" t="str">
        <f>Jira_RawData!B900</f>
        <v>MEM-1312</v>
      </c>
      <c r="C900" t="str">
        <f>Jira_RawData!C900</f>
        <v>Edit Work Item - Step 1- Error Message for Work item is not getting displayed as Expected.</v>
      </c>
      <c r="D900" t="str">
        <f>Jira_RawData!D900</f>
        <v>srinivas Yellamilli</v>
      </c>
      <c r="E900" t="str">
        <f>Jira_RawData!E900</f>
        <v>srinivas Yellamilli</v>
      </c>
      <c r="F900" t="str">
        <f>Jira_RawData!F900</f>
        <v>Closed</v>
      </c>
      <c r="G900" s="4">
        <f>Jira_RawData!K900</f>
        <v>43928.634027777778</v>
      </c>
      <c r="H900" s="4">
        <f>Jira_RawData!G900</f>
        <v>44169.606249999997</v>
      </c>
      <c r="I900" s="10" t="str">
        <f>IF(Jira_RawData!H900=0,"blank",Jira_RawData!H900)</f>
        <v>Minor</v>
      </c>
      <c r="J900" t="str">
        <f>Jira_RawData!I900</f>
        <v>Low</v>
      </c>
      <c r="K900" t="str">
        <f>Jira_RawData!M900</f>
        <v>Development</v>
      </c>
      <c r="L900" t="str">
        <f>IF(Jira_RawData!N900=0,"blank",Jira_RawData!N900)</f>
        <v>blank</v>
      </c>
      <c r="M900" t="str">
        <f>IF(Jira_RawData!R900=0,"blank",Jira_RawData!R900)</f>
        <v>blank</v>
      </c>
      <c r="N900" t="str">
        <f>IF(ISNA(VLOOKUP(B900,Comments!B:E,2,FALSE)),"",VLOOKUP(B900,Comments!B:E,2,FALSE))</f>
        <v/>
      </c>
      <c r="O900" t="str">
        <f>IF(ISNA(VLOOKUP(B900,Comments!B:E,3,FALSE)),"",VLOOKUP(B900,Comments!B:E,3,FALSE))</f>
        <v/>
      </c>
      <c r="P900" t="str">
        <f t="shared" ca="1" si="31"/>
        <v>GT 62 days</v>
      </c>
      <c r="Q900" t="str">
        <f t="shared" si="32"/>
        <v>Membership</v>
      </c>
      <c r="R900" t="str">
        <f>IF(ISNA(VLOOKUP(B900,Comments!B:E,4,FALSE)),"",VLOOKUP(B900,Comments!B:E,4,FALSE))</f>
        <v/>
      </c>
    </row>
    <row r="901" spans="1:18" x14ac:dyDescent="0.25">
      <c r="A901" t="str">
        <f>Jira_RawData!A901</f>
        <v>Bug</v>
      </c>
      <c r="B901" t="str">
        <f>Jira_RawData!B901</f>
        <v>MEM-1310</v>
      </c>
      <c r="C901" t="str">
        <f>Jira_RawData!C901</f>
        <v>Edit Work Item - Step 1- Under Note Letter “s” is missing for the word "reinstatement".</v>
      </c>
      <c r="D901" t="str">
        <f>Jira_RawData!D901</f>
        <v>srinivas Yellamilli</v>
      </c>
      <c r="E901" t="str">
        <f>Jira_RawData!E901</f>
        <v>srinivas Yellamilli</v>
      </c>
      <c r="F901" t="str">
        <f>Jira_RawData!F901</f>
        <v>Closed</v>
      </c>
      <c r="G901" s="4">
        <f>Jira_RawData!K901</f>
        <v>43928.59375</v>
      </c>
      <c r="H901" s="4">
        <f>Jira_RawData!G901</f>
        <v>44169.606249999997</v>
      </c>
      <c r="I901" s="10" t="str">
        <f>IF(Jira_RawData!H901=0,"blank",Jira_RawData!H901)</f>
        <v>Minor</v>
      </c>
      <c r="J901" t="str">
        <f>Jira_RawData!I901</f>
        <v>Low</v>
      </c>
      <c r="K901" t="str">
        <f>Jira_RawData!M901</f>
        <v>Development</v>
      </c>
      <c r="L901" t="str">
        <f>IF(Jira_RawData!N901=0,"blank",Jira_RawData!N901)</f>
        <v>blank</v>
      </c>
      <c r="M901" t="str">
        <f>IF(Jira_RawData!R901=0,"blank",Jira_RawData!R901)</f>
        <v>blank</v>
      </c>
      <c r="N901" t="str">
        <f>IF(ISNA(VLOOKUP(B901,Comments!B:E,2,FALSE)),"",VLOOKUP(B901,Comments!B:E,2,FALSE))</f>
        <v/>
      </c>
      <c r="O901" t="str">
        <f>IF(ISNA(VLOOKUP(B901,Comments!B:E,3,FALSE)),"",VLOOKUP(B901,Comments!B:E,3,FALSE))</f>
        <v/>
      </c>
      <c r="P901" t="str">
        <f t="shared" ca="1" si="31"/>
        <v>GT 62 days</v>
      </c>
      <c r="Q901" t="str">
        <f t="shared" si="32"/>
        <v>Membership</v>
      </c>
      <c r="R901" t="str">
        <f>IF(ISNA(VLOOKUP(B901,Comments!B:E,4,FALSE)),"",VLOOKUP(B901,Comments!B:E,4,FALSE))</f>
        <v/>
      </c>
    </row>
    <row r="902" spans="1:18" x14ac:dyDescent="0.25">
      <c r="A902" t="str">
        <f>Jira_RawData!A902</f>
        <v>Bug</v>
      </c>
      <c r="B902" t="str">
        <f>Jira_RawData!B902</f>
        <v>MEM-1129</v>
      </c>
      <c r="C902" t="str">
        <f>Jira_RawData!C902</f>
        <v>Error Messaged not getting displayed as Expected for label -Was this Work Item authorized at a Subcommittee meeting, or by the Subcommittee Chair?</v>
      </c>
      <c r="D902" t="str">
        <f>Jira_RawData!D902</f>
        <v>srinivas Yellamilli</v>
      </c>
      <c r="E902" t="str">
        <f>Jira_RawData!E902</f>
        <v>srinivas Yellamilli</v>
      </c>
      <c r="F902" t="str">
        <f>Jira_RawData!F902</f>
        <v>Closed</v>
      </c>
      <c r="G902" s="4">
        <f>Jira_RawData!K902</f>
        <v>43921.762499999997</v>
      </c>
      <c r="H902" s="4">
        <f>Jira_RawData!G902</f>
        <v>44169.716666666667</v>
      </c>
      <c r="I902" s="10" t="str">
        <f>IF(Jira_RawData!H902=0,"blank",Jira_RawData!H902)</f>
        <v>Moderate</v>
      </c>
      <c r="J902" t="str">
        <f>Jira_RawData!I902</f>
        <v>High</v>
      </c>
      <c r="K902" t="str">
        <f>Jira_RawData!M902</f>
        <v>Development</v>
      </c>
      <c r="L902" t="str">
        <f>IF(Jira_RawData!N902=0,"blank",Jira_RawData!N902)</f>
        <v>Application Code Issue</v>
      </c>
      <c r="M902" t="str">
        <f>IF(Jira_RawData!R902=0,"blank",Jira_RawData!R902)</f>
        <v>This test case was not covered during dev uni testing</v>
      </c>
      <c r="N902" t="str">
        <f>IF(ISNA(VLOOKUP(B902,Comments!B:E,2,FALSE)),"",VLOOKUP(B902,Comments!B:E,2,FALSE))</f>
        <v/>
      </c>
      <c r="O902" t="str">
        <f>IF(ISNA(VLOOKUP(B902,Comments!B:E,3,FALSE)),"",VLOOKUP(B902,Comments!B:E,3,FALSE))</f>
        <v/>
      </c>
      <c r="P902" t="str">
        <f t="shared" ca="1" si="31"/>
        <v>GT 62 days</v>
      </c>
      <c r="Q902" t="str">
        <f t="shared" si="32"/>
        <v>Membership</v>
      </c>
      <c r="R902" t="str">
        <f>IF(ISNA(VLOOKUP(B902,Comments!B:E,4,FALSE)),"",VLOOKUP(B902,Comments!B:E,4,FALSE))</f>
        <v/>
      </c>
    </row>
    <row r="903" spans="1:18" x14ac:dyDescent="0.25">
      <c r="A903" t="str">
        <f>Jira_RawData!A903</f>
        <v>Bug</v>
      </c>
      <c r="B903" t="str">
        <f>Jira_RawData!B903</f>
        <v>MEM-1127</v>
      </c>
      <c r="C903" t="str">
        <f>Jira_RawData!C903</f>
        <v xml:space="preserve">Ballot &amp; Work Item - Unable to view the "Error message: Please select a value for the "Standard Type" field." for What is the type of Standard? field </v>
      </c>
      <c r="D903" t="str">
        <f>Jira_RawData!D903</f>
        <v>vinay.datla</v>
      </c>
      <c r="E903" t="str">
        <f>Jira_RawData!E903</f>
        <v>vinay.datla</v>
      </c>
      <c r="F903" t="str">
        <f>Jira_RawData!F903</f>
        <v>Closed</v>
      </c>
      <c r="G903" s="4">
        <f>Jira_RawData!K903</f>
        <v>43921.743750000001</v>
      </c>
      <c r="H903" s="4">
        <f>Jira_RawData!G903</f>
        <v>44169.606249999997</v>
      </c>
      <c r="I903" s="10" t="str">
        <f>IF(Jira_RawData!H903=0,"blank",Jira_RawData!H903)</f>
        <v>Moderate</v>
      </c>
      <c r="J903" t="str">
        <f>Jira_RawData!I903</f>
        <v>Medium</v>
      </c>
      <c r="K903" t="str">
        <f>Jira_RawData!M903</f>
        <v>Development</v>
      </c>
      <c r="L903" t="str">
        <f>IF(Jira_RawData!N903=0,"blank",Jira_RawData!N903)</f>
        <v>blank</v>
      </c>
      <c r="M903" t="str">
        <f>IF(Jira_RawData!R903=0,"blank",Jira_RawData!R903)</f>
        <v>blank</v>
      </c>
      <c r="N903" t="str">
        <f>IF(ISNA(VLOOKUP(B903,Comments!B:E,2,FALSE)),"",VLOOKUP(B903,Comments!B:E,2,FALSE))</f>
        <v/>
      </c>
      <c r="O903" t="str">
        <f>IF(ISNA(VLOOKUP(B903,Comments!B:E,3,FALSE)),"",VLOOKUP(B903,Comments!B:E,3,FALSE))</f>
        <v/>
      </c>
      <c r="P903" t="str">
        <f t="shared" ca="1" si="31"/>
        <v>GT 62 days</v>
      </c>
      <c r="Q903" t="str">
        <f t="shared" si="32"/>
        <v>Membership</v>
      </c>
      <c r="R903" t="str">
        <f>IF(ISNA(VLOOKUP(B903,Comments!B:E,4,FALSE)),"",VLOOKUP(B903,Comments!B:E,4,FALSE))</f>
        <v/>
      </c>
    </row>
    <row r="904" spans="1:18" x14ac:dyDescent="0.25">
      <c r="A904" t="str">
        <f>Jira_RawData!A904</f>
        <v>Bug</v>
      </c>
      <c r="B904" t="str">
        <f>Jira_RawData!B904</f>
        <v>MEM-1125</v>
      </c>
      <c r="C904" t="str">
        <f>Jira_RawData!C904</f>
        <v>Ballots &amp; Work Item - Unable to view the "New Standard" in the label</v>
      </c>
      <c r="D904" t="str">
        <f>Jira_RawData!D904</f>
        <v>vinay.datla</v>
      </c>
      <c r="E904" t="str">
        <f>Jira_RawData!E904</f>
        <v>vinay.datla</v>
      </c>
      <c r="F904" t="str">
        <f>Jira_RawData!F904</f>
        <v>Closed</v>
      </c>
      <c r="G904" s="4">
        <f>Jira_RawData!K904</f>
        <v>43921.658333333333</v>
      </c>
      <c r="H904" s="4">
        <f>Jira_RawData!G904</f>
        <v>44169.606249999997</v>
      </c>
      <c r="I904" s="10" t="str">
        <f>IF(Jira_RawData!H904=0,"blank",Jira_RawData!H904)</f>
        <v>Moderate</v>
      </c>
      <c r="J904" t="str">
        <f>Jira_RawData!I904</f>
        <v>Low</v>
      </c>
      <c r="K904" t="str">
        <f>Jira_RawData!M904</f>
        <v>QA</v>
      </c>
      <c r="L904" t="str">
        <f>IF(Jira_RawData!N904=0,"blank",Jira_RawData!N904)</f>
        <v>blank</v>
      </c>
      <c r="M904" t="str">
        <f>IF(Jira_RawData!R904=0,"blank",Jira_RawData!R904)</f>
        <v>blank</v>
      </c>
      <c r="N904" t="str">
        <f>IF(ISNA(VLOOKUP(B904,Comments!B:E,2,FALSE)),"",VLOOKUP(B904,Comments!B:E,2,FALSE))</f>
        <v/>
      </c>
      <c r="O904" t="str">
        <f>IF(ISNA(VLOOKUP(B904,Comments!B:E,3,FALSE)),"",VLOOKUP(B904,Comments!B:E,3,FALSE))</f>
        <v/>
      </c>
      <c r="P904" t="str">
        <f t="shared" ref="P904:P921" ca="1" si="33">IF(_xlfn.DAYS(TODAY(),G904)&lt;7,"00 days - 07 days",IF(_xlfn.DAYS(TODAY(),G904)&lt;14,"07 days - 13 days",IF(_xlfn.DAYS(TODAY(),G904)&lt;21,"14 days - 20 days",IF(_xlfn.DAYS(TODAY(),G904)&lt;28,"21 days - 27 days",IF(_xlfn.DAYS(TODAY(),G904)&lt;35,"28 days - 34 days",IF(_xlfn.DAYS(TODAY(),G904)&lt;42,"35 days - 41 days",IF(_xlfn.DAYS(TODAY(),G904)&lt;49,"42 days - 48 days",IF(_xlfn.DAYS(TODAY(),G904)&lt;56,"49 days - 55 days",IF(_xlfn.DAYS(TODAY(),G904)&lt;63,"56 days - 62 days","GT 62 days")))))))))</f>
        <v>GT 62 days</v>
      </c>
      <c r="Q904" t="str">
        <f t="shared" ref="Q904:Q921" si="34">IF(LEFT(B904,3)="MIG","Migration",IF(LEFT(B904,3)="MEM","Membership","Core"))</f>
        <v>Membership</v>
      </c>
      <c r="R904" t="str">
        <f>IF(ISNA(VLOOKUP(B904,Comments!B:E,4,FALSE)),"",VLOOKUP(B904,Comments!B:E,4,FALSE))</f>
        <v/>
      </c>
    </row>
    <row r="905" spans="1:18" x14ac:dyDescent="0.25">
      <c r="A905" t="str">
        <f>Jira_RawData!A905</f>
        <v>Bug</v>
      </c>
      <c r="B905" t="str">
        <f>Jira_RawData!B905</f>
        <v>MEM-1118</v>
      </c>
      <c r="C905" t="str">
        <f>Jira_RawData!C905</f>
        <v>Ballot &amp; Work Item - Error Message getting displayed when the Sub committee is in disabled mode</v>
      </c>
      <c r="D905" t="str">
        <f>Jira_RawData!D905</f>
        <v>vinay.datla</v>
      </c>
      <c r="E905" t="str">
        <f>Jira_RawData!E905</f>
        <v>vinay.datla</v>
      </c>
      <c r="F905" t="str">
        <f>Jira_RawData!F905</f>
        <v>Closed</v>
      </c>
      <c r="G905" s="4">
        <f>Jira_RawData!K905</f>
        <v>43921.518055555556</v>
      </c>
      <c r="H905" s="4">
        <f>Jira_RawData!G905</f>
        <v>44169.606249999997</v>
      </c>
      <c r="I905" s="10" t="str">
        <f>IF(Jira_RawData!H905=0,"blank",Jira_RawData!H905)</f>
        <v>Moderate</v>
      </c>
      <c r="J905" t="str">
        <f>Jira_RawData!I905</f>
        <v>Medium</v>
      </c>
      <c r="K905" t="str">
        <f>Jira_RawData!M905</f>
        <v>Development</v>
      </c>
      <c r="L905" t="str">
        <f>IF(Jira_RawData!N905=0,"blank",Jira_RawData!N905)</f>
        <v>blank</v>
      </c>
      <c r="M905" t="str">
        <f>IF(Jira_RawData!R905=0,"blank",Jira_RawData!R905)</f>
        <v>blank</v>
      </c>
      <c r="N905" t="str">
        <f>IF(ISNA(VLOOKUP(B905,Comments!B:E,2,FALSE)),"",VLOOKUP(B905,Comments!B:E,2,FALSE))</f>
        <v/>
      </c>
      <c r="O905" t="str">
        <f>IF(ISNA(VLOOKUP(B905,Comments!B:E,3,FALSE)),"",VLOOKUP(B905,Comments!B:E,3,FALSE))</f>
        <v/>
      </c>
      <c r="P905" t="str">
        <f t="shared" ca="1" si="33"/>
        <v>GT 62 days</v>
      </c>
      <c r="Q905" t="str">
        <f t="shared" si="34"/>
        <v>Membership</v>
      </c>
      <c r="R905" t="str">
        <f>IF(ISNA(VLOOKUP(B905,Comments!B:E,4,FALSE)),"",VLOOKUP(B905,Comments!B:E,4,FALSE))</f>
        <v/>
      </c>
    </row>
    <row r="906" spans="1:18" x14ac:dyDescent="0.25">
      <c r="A906" t="str">
        <f>Jira_RawData!A906</f>
        <v>Bug</v>
      </c>
      <c r="B906" t="str">
        <f>Jira_RawData!B906</f>
        <v>MEM-1117</v>
      </c>
      <c r="C906" t="str">
        <f>Jira_RawData!C906</f>
        <v>For first Option after the word Standard period i.e, “.”  is missing.</v>
      </c>
      <c r="D906" t="str">
        <f>Jira_RawData!D906</f>
        <v>srinivas Yellamilli</v>
      </c>
      <c r="E906" t="str">
        <f>Jira_RawData!E906</f>
        <v>srinivas Yellamilli</v>
      </c>
      <c r="F906" t="str">
        <f>Jira_RawData!F906</f>
        <v>Closed</v>
      </c>
      <c r="G906" s="4">
        <f>Jira_RawData!K906</f>
        <v>43920.878472222219</v>
      </c>
      <c r="H906" s="4">
        <f>Jira_RawData!G906</f>
        <v>44169.71597222222</v>
      </c>
      <c r="I906" s="10" t="str">
        <f>IF(Jira_RawData!H906=0,"blank",Jira_RawData!H906)</f>
        <v>Minor</v>
      </c>
      <c r="J906" t="str">
        <f>Jira_RawData!I906</f>
        <v>Low</v>
      </c>
      <c r="K906" t="str">
        <f>Jira_RawData!M906</f>
        <v>Development</v>
      </c>
      <c r="L906" t="str">
        <f>IF(Jira_RawData!N906=0,"blank",Jira_RawData!N906)</f>
        <v>blank</v>
      </c>
      <c r="M906" t="str">
        <f>IF(Jira_RawData!R906=0,"blank",Jira_RawData!R906)</f>
        <v>blank</v>
      </c>
      <c r="N906" t="str">
        <f>IF(ISNA(VLOOKUP(B906,Comments!B:E,2,FALSE)),"",VLOOKUP(B906,Comments!B:E,2,FALSE))</f>
        <v/>
      </c>
      <c r="O906" t="str">
        <f>IF(ISNA(VLOOKUP(B906,Comments!B:E,3,FALSE)),"",VLOOKUP(B906,Comments!B:E,3,FALSE))</f>
        <v/>
      </c>
      <c r="P906" t="str">
        <f t="shared" ca="1" si="33"/>
        <v>GT 62 days</v>
      </c>
      <c r="Q906" t="str">
        <f t="shared" si="34"/>
        <v>Membership</v>
      </c>
      <c r="R906" t="str">
        <f>IF(ISNA(VLOOKUP(B906,Comments!B:E,4,FALSE)),"",VLOOKUP(B906,Comments!B:E,4,FALSE))</f>
        <v/>
      </c>
    </row>
    <row r="907" spans="1:18" x14ac:dyDescent="0.25">
      <c r="A907" t="str">
        <f>Jira_RawData!A907</f>
        <v>Bug</v>
      </c>
      <c r="B907" t="str">
        <f>Jira_RawData!B907</f>
        <v>MEM-1116</v>
      </c>
      <c r="C907" t="str">
        <f>Jira_RawData!C907</f>
        <v>Ballot &amp; Work Item - Able to view the sub committee error message "Please select the Subcommittee sponsoring the Work Item"if no sub committee are present</v>
      </c>
      <c r="D907" t="str">
        <f>Jira_RawData!D907</f>
        <v>vinay.datla</v>
      </c>
      <c r="E907" t="str">
        <f>Jira_RawData!E907</f>
        <v>vinay.datla</v>
      </c>
      <c r="F907" t="str">
        <f>Jira_RawData!F907</f>
        <v>Closed</v>
      </c>
      <c r="G907" s="4">
        <f>Jira_RawData!K907</f>
        <v>43920.870138888888</v>
      </c>
      <c r="H907" s="4">
        <f>Jira_RawData!G907</f>
        <v>44169.606249999997</v>
      </c>
      <c r="I907" s="10" t="str">
        <f>IF(Jira_RawData!H907=0,"blank",Jira_RawData!H907)</f>
        <v>Major</v>
      </c>
      <c r="J907" t="str">
        <f>Jira_RawData!I907</f>
        <v>High</v>
      </c>
      <c r="K907" t="str">
        <f>Jira_RawData!M907</f>
        <v>Development</v>
      </c>
      <c r="L907" t="str">
        <f>IF(Jira_RawData!N907=0,"blank",Jira_RawData!N907)</f>
        <v>Unclear/Incorrect Requirements/Design</v>
      </c>
      <c r="M907" t="str">
        <f>IF(Jira_RawData!R907=0,"blank",Jira_RawData!R907)</f>
        <v>Unclear/Incorrect Requirements/Design</v>
      </c>
      <c r="N907" t="str">
        <f>IF(ISNA(VLOOKUP(B907,Comments!B:E,2,FALSE)),"",VLOOKUP(B907,Comments!B:E,2,FALSE))</f>
        <v/>
      </c>
      <c r="O907" t="str">
        <f>IF(ISNA(VLOOKUP(B907,Comments!B:E,3,FALSE)),"",VLOOKUP(B907,Comments!B:E,3,FALSE))</f>
        <v/>
      </c>
      <c r="P907" t="str">
        <f t="shared" ca="1" si="33"/>
        <v>GT 62 days</v>
      </c>
      <c r="Q907" t="str">
        <f t="shared" si="34"/>
        <v>Membership</v>
      </c>
      <c r="R907" t="str">
        <f>IF(ISNA(VLOOKUP(B907,Comments!B:E,4,FALSE)),"",VLOOKUP(B907,Comments!B:E,4,FALSE))</f>
        <v/>
      </c>
    </row>
    <row r="908" spans="1:18" x14ac:dyDescent="0.25">
      <c r="A908" t="str">
        <f>Jira_RawData!A908</f>
        <v>Bug</v>
      </c>
      <c r="B908" t="str">
        <f>Jira_RawData!B908</f>
        <v>MEM-1115</v>
      </c>
      <c r="C908" t="str">
        <f>Jira_RawData!C908</f>
        <v>Under Breadcrumb, for MyASTM/Ballot &amp; Work Items, letter “s” is missing next to the word “Ballot”.</v>
      </c>
      <c r="D908" t="str">
        <f>Jira_RawData!D908</f>
        <v>srinivas Yellamilli</v>
      </c>
      <c r="E908" t="str">
        <f>Jira_RawData!E908</f>
        <v>srinivas Yellamilli</v>
      </c>
      <c r="F908" t="str">
        <f>Jira_RawData!F908</f>
        <v>Closed</v>
      </c>
      <c r="G908" s="4">
        <f>Jira_RawData!K908</f>
        <v>43920.867361111108</v>
      </c>
      <c r="H908" s="4">
        <f>Jira_RawData!G908</f>
        <v>44169.606249999997</v>
      </c>
      <c r="I908" s="10" t="str">
        <f>IF(Jira_RawData!H908=0,"blank",Jira_RawData!H908)</f>
        <v>Minor</v>
      </c>
      <c r="J908" t="str">
        <f>Jira_RawData!I908</f>
        <v>Low</v>
      </c>
      <c r="K908" t="str">
        <f>Jira_RawData!M908</f>
        <v>Development</v>
      </c>
      <c r="L908" t="str">
        <f>IF(Jira_RawData!N908=0,"blank",Jira_RawData!N908)</f>
        <v>blank</v>
      </c>
      <c r="M908" t="str">
        <f>IF(Jira_RawData!R908=0,"blank",Jira_RawData!R908)</f>
        <v>blank</v>
      </c>
      <c r="N908" t="str">
        <f>IF(ISNA(VLOOKUP(B908,Comments!B:E,2,FALSE)),"",VLOOKUP(B908,Comments!B:E,2,FALSE))</f>
        <v/>
      </c>
      <c r="O908" t="str">
        <f>IF(ISNA(VLOOKUP(B908,Comments!B:E,3,FALSE)),"",VLOOKUP(B908,Comments!B:E,3,FALSE))</f>
        <v/>
      </c>
      <c r="P908" t="str">
        <f t="shared" ca="1" si="33"/>
        <v>GT 62 days</v>
      </c>
      <c r="Q908" t="str">
        <f t="shared" si="34"/>
        <v>Membership</v>
      </c>
      <c r="R908" t="str">
        <f>IF(ISNA(VLOOKUP(B908,Comments!B:E,4,FALSE)),"",VLOOKUP(B908,Comments!B:E,4,FALSE))</f>
        <v/>
      </c>
    </row>
    <row r="909" spans="1:18" x14ac:dyDescent="0.25">
      <c r="A909" t="str">
        <f>Jira_RawData!A909</f>
        <v>Bug</v>
      </c>
      <c r="B909" t="str">
        <f>Jira_RawData!B909</f>
        <v>COR-7916</v>
      </c>
      <c r="C909" t="str">
        <f>Jira_RawData!C909</f>
        <v>PDF-REDLINES - Duplicate records found for Asset: PDF-REDLINES in adf_sync as well as QA(adf_cpy) env.</v>
      </c>
      <c r="D909" t="str">
        <f>Jira_RawData!D909</f>
        <v>praveena.polepeddi</v>
      </c>
      <c r="E909" t="str">
        <f>Jira_RawData!E909</f>
        <v>praveena.polepeddi</v>
      </c>
      <c r="F909" t="str">
        <f>Jira_RawData!F909</f>
        <v>Closed</v>
      </c>
      <c r="G909" s="4">
        <f>Jira_RawData!K909</f>
        <v>44343.645833333336</v>
      </c>
      <c r="H909" s="4">
        <f>Jira_RawData!G909</f>
        <v>44347.540277777778</v>
      </c>
      <c r="I909" s="10" t="str">
        <f>IF(Jira_RawData!H909=0,"blank",Jira_RawData!H909)</f>
        <v>Moderate</v>
      </c>
      <c r="J909" t="str">
        <f>Jira_RawData!I909</f>
        <v>High</v>
      </c>
      <c r="K909" t="str">
        <f>Jira_RawData!M909</f>
        <v>QA</v>
      </c>
      <c r="L909" t="str">
        <f>IF(Jira_RawData!N909=0,"blank",Jira_RawData!N909)</f>
        <v>Application Code Issue</v>
      </c>
      <c r="M909" t="str">
        <f>IF(Jira_RawData!R909=0,"blank",Jira_RawData!R909)</f>
        <v>blank</v>
      </c>
      <c r="N909" t="str">
        <f>IF(ISNA(VLOOKUP(B909,Comments!B:E,2,FALSE)),"",VLOOKUP(B909,Comments!B:E,2,FALSE))</f>
        <v/>
      </c>
      <c r="O909" t="str">
        <f>IF(ISNA(VLOOKUP(B909,Comments!B:E,3,FALSE)),"",VLOOKUP(B909,Comments!B:E,3,FALSE))</f>
        <v/>
      </c>
      <c r="P909" t="str">
        <f t="shared" ca="1" si="33"/>
        <v>00 days - 07 days</v>
      </c>
      <c r="Q909" t="str">
        <f t="shared" si="34"/>
        <v>Core</v>
      </c>
      <c r="R909" t="str">
        <f>IF(ISNA(VLOOKUP(B909,Comments!B:E,4,FALSE)),"",VLOOKUP(B909,Comments!B:E,4,FALSE))</f>
        <v/>
      </c>
    </row>
    <row r="910" spans="1:18" x14ac:dyDescent="0.25">
      <c r="A910" t="str">
        <f>Jira_RawData!A910</f>
        <v>Bug</v>
      </c>
      <c r="B910" t="str">
        <f>Jira_RawData!B910</f>
        <v>COR-7908</v>
      </c>
      <c r="C910" t="str">
        <f>Jira_RawData!C910</f>
        <v>3PC Products - ProductLine ID is populated as NULL for few 3 PC Products in Product table in Stage env for Incremental runs</v>
      </c>
      <c r="D910" t="str">
        <f>Jira_RawData!D910</f>
        <v>Surya Sirisetti</v>
      </c>
      <c r="E910" t="str">
        <f>Jira_RawData!E910</f>
        <v>praveena.polepeddi</v>
      </c>
      <c r="F910" t="str">
        <f>Jira_RawData!F910</f>
        <v>Open</v>
      </c>
      <c r="G910" s="4">
        <f>Jira_RawData!K910</f>
        <v>44343.513194444444</v>
      </c>
      <c r="H910" s="4">
        <f>Jira_RawData!G910</f>
        <v>44343.648611111108</v>
      </c>
      <c r="I910" s="10" t="str">
        <f>IF(Jira_RawData!H910=0,"blank",Jira_RawData!H910)</f>
        <v>Major</v>
      </c>
      <c r="J910" t="str">
        <f>Jira_RawData!I910</f>
        <v>High</v>
      </c>
      <c r="K910" t="str">
        <f>Jira_RawData!M910</f>
        <v>Staging</v>
      </c>
      <c r="L910" t="str">
        <f>IF(Jira_RawData!N910=0,"blank",Jira_RawData!N910)</f>
        <v>blank</v>
      </c>
      <c r="M910" t="str">
        <f>IF(Jira_RawData!R910=0,"blank",Jira_RawData!R910)</f>
        <v>blank</v>
      </c>
      <c r="N910" t="str">
        <f>IF(ISNA(VLOOKUP(B910,Comments!B:E,2,FALSE)),"",VLOOKUP(B910,Comments!B:E,2,FALSE))</f>
        <v/>
      </c>
      <c r="O910" t="str">
        <f>IF(ISNA(VLOOKUP(B910,Comments!B:E,3,FALSE)),"",VLOOKUP(B910,Comments!B:E,3,FALSE))</f>
        <v/>
      </c>
      <c r="P910" t="str">
        <f t="shared" ca="1" si="33"/>
        <v>00 days - 07 days</v>
      </c>
      <c r="Q910" t="str">
        <f t="shared" si="34"/>
        <v>Core</v>
      </c>
      <c r="R910" t="str">
        <f>IF(ISNA(VLOOKUP(B910,Comments!B:E,4,FALSE)),"",VLOOKUP(B910,Comments!B:E,4,FALSE))</f>
        <v/>
      </c>
    </row>
    <row r="911" spans="1:18" x14ac:dyDescent="0.25">
      <c r="A911" t="str">
        <f>Jira_RawData!A911</f>
        <v>Bug</v>
      </c>
      <c r="B911" t="str">
        <f>Jira_RawData!B911</f>
        <v>COR-7260</v>
      </c>
      <c r="C911" t="str">
        <f>Jira_RawData!C911</f>
        <v>EBS-PIM Integration - Asset type: BOM - Error records are not inserted in aismm.batch_execution_err_details table</v>
      </c>
      <c r="D911" t="str">
        <f>Jira_RawData!D911</f>
        <v>Farhan Ali</v>
      </c>
      <c r="E911" t="str">
        <f>Jira_RawData!E911</f>
        <v>praveena.polepeddi</v>
      </c>
      <c r="F911" t="str">
        <f>Jira_RawData!F911</f>
        <v>Open</v>
      </c>
      <c r="G911" s="4">
        <f>Jira_RawData!K911</f>
        <v>44307.859027777777</v>
      </c>
      <c r="H911" s="4">
        <f>Jira_RawData!G911</f>
        <v>44307.861111111109</v>
      </c>
      <c r="I911" s="10" t="str">
        <f>IF(Jira_RawData!H911=0,"blank",Jira_RawData!H911)</f>
        <v>Minor</v>
      </c>
      <c r="J911" t="str">
        <f>Jira_RawData!I911</f>
        <v>Medium</v>
      </c>
      <c r="K911" t="str">
        <f>Jira_RawData!M911</f>
        <v>Production</v>
      </c>
      <c r="L911" t="str">
        <f>IF(Jira_RawData!N911=0,"blank",Jira_RawData!N911)</f>
        <v>blank</v>
      </c>
      <c r="M911" t="str">
        <f>IF(Jira_RawData!R911=0,"blank",Jira_RawData!R911)</f>
        <v>blank</v>
      </c>
      <c r="N911" t="str">
        <f>IF(ISNA(VLOOKUP(B911,Comments!B:E,2,FALSE)),"",VLOOKUP(B911,Comments!B:E,2,FALSE))</f>
        <v/>
      </c>
      <c r="O911" t="str">
        <f>IF(ISNA(VLOOKUP(B911,Comments!B:E,3,FALSE)),"",VLOOKUP(B911,Comments!B:E,3,FALSE))</f>
        <v/>
      </c>
      <c r="P911" t="str">
        <f t="shared" ca="1" si="33"/>
        <v>35 days - 41 days</v>
      </c>
      <c r="Q911" t="str">
        <f t="shared" si="34"/>
        <v>Core</v>
      </c>
      <c r="R911" t="str">
        <f>IF(ISNA(VLOOKUP(B911,Comments!B:E,4,FALSE)),"",VLOOKUP(B911,Comments!B:E,4,FALSE))</f>
        <v/>
      </c>
    </row>
    <row r="912" spans="1:18" x14ac:dyDescent="0.25">
      <c r="A912" t="str">
        <f>Jira_RawData!A912</f>
        <v>Bug</v>
      </c>
      <c r="B912" t="str">
        <f>Jira_RawData!B912</f>
        <v>COR-7102</v>
      </c>
      <c r="C912" t="str">
        <f>Jira_RawData!C912</f>
        <v>Data migration from PM to PIM:  Asset Type: Full Book - Records are NOT inserted in ProductItem and ProductItemDistribution table for few products which have Bundle_Flag: Y in Source(PM db)</v>
      </c>
      <c r="D912" t="str">
        <f>Jira_RawData!D912</f>
        <v>Farhan Ali</v>
      </c>
      <c r="E912" t="str">
        <f>Jira_RawData!E912</f>
        <v>praveena.polepeddi</v>
      </c>
      <c r="F912" t="str">
        <f>Jira_RawData!F912</f>
        <v>Open</v>
      </c>
      <c r="G912" s="4">
        <f>Jira_RawData!K912</f>
        <v>44300.823611111111</v>
      </c>
      <c r="H912" s="4">
        <f>Jira_RawData!G912</f>
        <v>44300.845833333333</v>
      </c>
      <c r="I912" s="10" t="str">
        <f>IF(Jira_RawData!H912=0,"blank",Jira_RawData!H912)</f>
        <v>Moderate</v>
      </c>
      <c r="J912" t="str">
        <f>Jira_RawData!I912</f>
        <v>Medium</v>
      </c>
      <c r="K912" t="str">
        <f>Jira_RawData!M912</f>
        <v>QA</v>
      </c>
      <c r="L912" t="str">
        <f>IF(Jira_RawData!N912=0,"blank",Jira_RawData!N912)</f>
        <v>blank</v>
      </c>
      <c r="M912" t="str">
        <f>IF(Jira_RawData!R912=0,"blank",Jira_RawData!R912)</f>
        <v>blank</v>
      </c>
      <c r="N912" t="str">
        <f>IF(ISNA(VLOOKUP(B912,Comments!B:E,2,FALSE)),"",VLOOKUP(B912,Comments!B:E,2,FALSE))</f>
        <v/>
      </c>
      <c r="O912" t="str">
        <f>IF(ISNA(VLOOKUP(B912,Comments!B:E,3,FALSE)),"",VLOOKUP(B912,Comments!B:E,3,FALSE))</f>
        <v/>
      </c>
      <c r="P912" t="str">
        <f t="shared" ca="1" si="33"/>
        <v>42 days - 48 days</v>
      </c>
      <c r="Q912" t="str">
        <f t="shared" si="34"/>
        <v>Core</v>
      </c>
      <c r="R912" t="str">
        <f>IF(ISNA(VLOOKUP(B912,Comments!B:E,4,FALSE)),"",VLOOKUP(B912,Comments!B:E,4,FALSE))</f>
        <v/>
      </c>
    </row>
    <row r="913" spans="1:18" x14ac:dyDescent="0.25">
      <c r="A913" t="str">
        <f>Jira_RawData!A913</f>
        <v>Bug</v>
      </c>
      <c r="B913" t="str">
        <f>Jira_RawData!B913</f>
        <v>COR-7100</v>
      </c>
      <c r="C913" t="str">
        <f>Jira_RawData!C913</f>
        <v>Data Migration from Marklogic to PIM - Asset Type: Journals - ProductlineId is coming as NULL in Product table for all records</v>
      </c>
      <c r="D913" t="str">
        <f>Jira_RawData!D913</f>
        <v>Farhan Ali</v>
      </c>
      <c r="E913" t="str">
        <f>Jira_RawData!E913</f>
        <v>praveena.polepeddi</v>
      </c>
      <c r="F913" t="str">
        <f>Jira_RawData!F913</f>
        <v>Open</v>
      </c>
      <c r="G913" s="4">
        <f>Jira_RawData!K913</f>
        <v>44300.816666666666</v>
      </c>
      <c r="H913" s="4">
        <f>Jira_RawData!G913</f>
        <v>44300.845138888886</v>
      </c>
      <c r="I913" s="10" t="str">
        <f>IF(Jira_RawData!H913=0,"blank",Jira_RawData!H913)</f>
        <v>Moderate</v>
      </c>
      <c r="J913" t="str">
        <f>Jira_RawData!I913</f>
        <v>Medium</v>
      </c>
      <c r="K913">
        <f>Jira_RawData!M913</f>
        <v>0</v>
      </c>
      <c r="L913" t="str">
        <f>IF(Jira_RawData!N913=0,"blank",Jira_RawData!N913)</f>
        <v>blank</v>
      </c>
      <c r="M913" t="str">
        <f>IF(Jira_RawData!R913=0,"blank",Jira_RawData!R913)</f>
        <v>blank</v>
      </c>
      <c r="N913" t="str">
        <f>IF(ISNA(VLOOKUP(B913,Comments!B:E,2,FALSE)),"",VLOOKUP(B913,Comments!B:E,2,FALSE))</f>
        <v/>
      </c>
      <c r="O913" t="str">
        <f>IF(ISNA(VLOOKUP(B913,Comments!B:E,3,FALSE)),"",VLOOKUP(B913,Comments!B:E,3,FALSE))</f>
        <v/>
      </c>
      <c r="P913" t="str">
        <f t="shared" ca="1" si="33"/>
        <v>42 days - 48 days</v>
      </c>
      <c r="Q913" t="str">
        <f t="shared" si="34"/>
        <v>Core</v>
      </c>
      <c r="R913" t="str">
        <f>IF(ISNA(VLOOKUP(B913,Comments!B:E,4,FALSE)),"",VLOOKUP(B913,Comments!B:E,4,FALSE))</f>
        <v/>
      </c>
    </row>
    <row r="914" spans="1:18" x14ac:dyDescent="0.25">
      <c r="A914" t="str">
        <f>Jira_RawData!A914</f>
        <v>Bug</v>
      </c>
      <c r="B914" t="str">
        <f>Jira_RawData!B914</f>
        <v>COR-7033</v>
      </c>
      <c r="C914" t="str">
        <f>Jira_RawData!C914</f>
        <v xml:space="preserve">Research-Reports - Total records count not matching between source(ML) and target(PIM) Content table. </v>
      </c>
      <c r="D914">
        <f>Jira_RawData!D914</f>
        <v>0</v>
      </c>
      <c r="E914" t="str">
        <f>Jira_RawData!E914</f>
        <v>praveena.polepeddi</v>
      </c>
      <c r="F914" t="str">
        <f>Jira_RawData!F914</f>
        <v>Closed</v>
      </c>
      <c r="G914" s="4">
        <f>Jira_RawData!K914</f>
        <v>44294.557638888888</v>
      </c>
      <c r="H914" s="4">
        <f>Jira_RawData!G914</f>
        <v>44327.740972222222</v>
      </c>
      <c r="I914" s="10" t="str">
        <f>IF(Jira_RawData!H914=0,"blank",Jira_RawData!H914)</f>
        <v>Moderate</v>
      </c>
      <c r="J914" t="str">
        <f>Jira_RawData!I914</f>
        <v>Medium</v>
      </c>
      <c r="K914" t="str">
        <f>Jira_RawData!M914</f>
        <v>QA</v>
      </c>
      <c r="L914" t="str">
        <f>IF(Jira_RawData!N914=0,"blank",Jira_RawData!N914)</f>
        <v>Data Issue</v>
      </c>
      <c r="M914" t="str">
        <f>IF(Jira_RawData!R914=0,"blank",Jira_RawData!R914)</f>
        <v>blank</v>
      </c>
      <c r="N914" t="str">
        <f>IF(ISNA(VLOOKUP(B914,Comments!B:E,2,FALSE)),"",VLOOKUP(B914,Comments!B:E,2,FALSE))</f>
        <v/>
      </c>
      <c r="O914" t="str">
        <f>IF(ISNA(VLOOKUP(B914,Comments!B:E,3,FALSE)),"",VLOOKUP(B914,Comments!B:E,3,FALSE))</f>
        <v/>
      </c>
      <c r="P914" t="str">
        <f t="shared" ca="1" si="33"/>
        <v>49 days - 55 days</v>
      </c>
      <c r="Q914" t="str">
        <f t="shared" si="34"/>
        <v>Core</v>
      </c>
      <c r="R914" t="str">
        <f>IF(ISNA(VLOOKUP(B914,Comments!B:E,4,FALSE)),"",VLOOKUP(B914,Comments!B:E,4,FALSE))</f>
        <v/>
      </c>
    </row>
    <row r="915" spans="1:18" x14ac:dyDescent="0.25">
      <c r="A915" t="str">
        <f>Jira_RawData!A915</f>
        <v>Bug</v>
      </c>
      <c r="B915" t="str">
        <f>Jira_RawData!B915</f>
        <v>COR-7024</v>
      </c>
      <c r="C915" t="str">
        <f>Jira_RawData!C915</f>
        <v>3PC Products  -  ProductLine Id is NULL for all supplement types and for few listed content types in Product table</v>
      </c>
      <c r="D915" t="str">
        <f>Jira_RawData!D915</f>
        <v>Sudhanshu Singh</v>
      </c>
      <c r="E915" t="str">
        <f>Jira_RawData!E915</f>
        <v>praveena.polepeddi</v>
      </c>
      <c r="F915" t="str">
        <f>Jira_RawData!F915</f>
        <v>Closed</v>
      </c>
      <c r="G915" s="4">
        <f>Jira_RawData!K915</f>
        <v>44293.808333333334</v>
      </c>
      <c r="H915" s="4">
        <f>Jira_RawData!G915</f>
        <v>44314.696527777778</v>
      </c>
      <c r="I915" s="10" t="str">
        <f>IF(Jira_RawData!H915=0,"blank",Jira_RawData!H915)</f>
        <v>Major</v>
      </c>
      <c r="J915" t="str">
        <f>Jira_RawData!I915</f>
        <v>High</v>
      </c>
      <c r="K915" t="str">
        <f>Jira_RawData!M915</f>
        <v>QA</v>
      </c>
      <c r="L915" t="str">
        <f>IF(Jira_RawData!N915=0,"blank",Jira_RawData!N915)</f>
        <v>Data Issue</v>
      </c>
      <c r="M915" t="str">
        <f>IF(Jira_RawData!R915=0,"blank",Jira_RawData!R915)</f>
        <v>blank</v>
      </c>
      <c r="N915" t="str">
        <f>IF(ISNA(VLOOKUP(B915,Comments!B:E,2,FALSE)),"",VLOOKUP(B915,Comments!B:E,2,FALSE))</f>
        <v/>
      </c>
      <c r="O915" t="str">
        <f>IF(ISNA(VLOOKUP(B915,Comments!B:E,3,FALSE)),"",VLOOKUP(B915,Comments!B:E,3,FALSE))</f>
        <v/>
      </c>
      <c r="P915" t="str">
        <f t="shared" ca="1" si="33"/>
        <v>49 days - 55 days</v>
      </c>
      <c r="Q915" t="str">
        <f t="shared" si="34"/>
        <v>Core</v>
      </c>
      <c r="R915" t="str">
        <f>IF(ISNA(VLOOKUP(B915,Comments!B:E,4,FALSE)),"",VLOOKUP(B915,Comments!B:E,4,FALSE))</f>
        <v/>
      </c>
    </row>
    <row r="916" spans="1:18" x14ac:dyDescent="0.25">
      <c r="A916" t="str">
        <f>Jira_RawData!A916</f>
        <v>Bug</v>
      </c>
      <c r="B916" t="str">
        <f>Jira_RawData!B916</f>
        <v>COR-7014</v>
      </c>
      <c r="C916" t="str">
        <f>Jira_RawData!C916</f>
        <v>Create Contact System API :  Communication information is not getting saved in DB.</v>
      </c>
      <c r="D916">
        <f>Jira_RawData!D916</f>
        <v>0</v>
      </c>
      <c r="E916" t="str">
        <f>Jira_RawData!E916</f>
        <v>ramakrishna.dontha</v>
      </c>
      <c r="F916" t="str">
        <f>Jira_RawData!F916</f>
        <v>Closed</v>
      </c>
      <c r="G916" s="4">
        <f>Jira_RawData!K916</f>
        <v>44292.888194444444</v>
      </c>
      <c r="H916" s="4">
        <f>Jira_RawData!G916</f>
        <v>44306.861805555556</v>
      </c>
      <c r="I916" s="10" t="str">
        <f>IF(Jira_RawData!H916=0,"blank",Jira_RawData!H916)</f>
        <v>Major</v>
      </c>
      <c r="J916" t="str">
        <f>Jira_RawData!I916</f>
        <v>Medium</v>
      </c>
      <c r="K916" t="str">
        <f>Jira_RawData!M916</f>
        <v>QA</v>
      </c>
      <c r="L916" t="str">
        <f>IF(Jira_RawData!N916=0,"blank",Jira_RawData!N916)</f>
        <v>Application Code Issue</v>
      </c>
      <c r="M916" t="str">
        <f>IF(Jira_RawData!R916=0,"blank",Jira_RawData!R916)</f>
        <v>blank</v>
      </c>
      <c r="N916" t="str">
        <f>IF(ISNA(VLOOKUP(B916,Comments!B:E,2,FALSE)),"",VLOOKUP(B916,Comments!B:E,2,FALSE))</f>
        <v/>
      </c>
      <c r="O916" t="str">
        <f>IF(ISNA(VLOOKUP(B916,Comments!B:E,3,FALSE)),"",VLOOKUP(B916,Comments!B:E,3,FALSE))</f>
        <v/>
      </c>
      <c r="P916" t="str">
        <f t="shared" ca="1" si="33"/>
        <v>49 days - 55 days</v>
      </c>
      <c r="Q916" t="str">
        <f t="shared" si="34"/>
        <v>Core</v>
      </c>
      <c r="R916" t="str">
        <f>IF(ISNA(VLOOKUP(B916,Comments!B:E,4,FALSE)),"",VLOOKUP(B916,Comments!B:E,4,FALSE))</f>
        <v/>
      </c>
    </row>
    <row r="917" spans="1:18" x14ac:dyDescent="0.25">
      <c r="A917" t="str">
        <f>Jira_RawData!A917</f>
        <v>Bug</v>
      </c>
      <c r="B917" t="str">
        <f>Jira_RawData!B917</f>
        <v>COR-6889</v>
      </c>
      <c r="C917" t="str">
        <f>Jira_RawData!C917</f>
        <v>Marklogic - PIM Integration: Asset Type - Technical Reports: Main Committee column is populated as NULL in Content table</v>
      </c>
      <c r="D917" t="str">
        <f>Jira_RawData!D917</f>
        <v>Farhan Ali</v>
      </c>
      <c r="E917" t="str">
        <f>Jira_RawData!E917</f>
        <v>praveena.polepeddi</v>
      </c>
      <c r="F917" t="str">
        <f>Jira_RawData!F917</f>
        <v>Open</v>
      </c>
      <c r="G917" s="4">
        <f>Jira_RawData!K917</f>
        <v>44286.822916666664</v>
      </c>
      <c r="H917" s="4">
        <f>Jira_RawData!G917</f>
        <v>44286.833333333336</v>
      </c>
      <c r="I917" s="10" t="str">
        <f>IF(Jira_RawData!H917=0,"blank",Jira_RawData!H917)</f>
        <v>Moderate</v>
      </c>
      <c r="J917" t="str">
        <f>Jira_RawData!I917</f>
        <v>Medium</v>
      </c>
      <c r="K917" t="str">
        <f>Jira_RawData!M917</f>
        <v>QA</v>
      </c>
      <c r="L917" t="str">
        <f>IF(Jira_RawData!N917=0,"blank",Jira_RawData!N917)</f>
        <v>blank</v>
      </c>
      <c r="M917" t="str">
        <f>IF(Jira_RawData!R917=0,"blank",Jira_RawData!R917)</f>
        <v>blank</v>
      </c>
      <c r="N917" t="str">
        <f>IF(ISNA(VLOOKUP(B917,Comments!B:E,2,FALSE)),"",VLOOKUP(B917,Comments!B:E,2,FALSE))</f>
        <v/>
      </c>
      <c r="O917" t="str">
        <f>IF(ISNA(VLOOKUP(B917,Comments!B:E,3,FALSE)),"",VLOOKUP(B917,Comments!B:E,3,FALSE))</f>
        <v/>
      </c>
      <c r="P917" t="str">
        <f t="shared" ca="1" si="33"/>
        <v>56 days - 62 days</v>
      </c>
      <c r="Q917" t="str">
        <f t="shared" si="34"/>
        <v>Core</v>
      </c>
      <c r="R917" t="str">
        <f>IF(ISNA(VLOOKUP(B917,Comments!B:E,4,FALSE)),"",VLOOKUP(B917,Comments!B:E,4,FALSE))</f>
        <v/>
      </c>
    </row>
    <row r="918" spans="1:18" x14ac:dyDescent="0.25">
      <c r="A918" t="str">
        <f>Jira_RawData!A918</f>
        <v>Bug</v>
      </c>
      <c r="B918" t="str">
        <f>Jira_RawData!B918</f>
        <v>COR-6607</v>
      </c>
      <c r="C918" t="str">
        <f>Jira_RawData!C918</f>
        <v xml:space="preserve">Mule-Soft Process API's Returning MAE Connectivity Error in response  </v>
      </c>
      <c r="D918" t="str">
        <f>Jira_RawData!D918</f>
        <v>ramakrishna.dontha</v>
      </c>
      <c r="E918" t="str">
        <f>Jira_RawData!E918</f>
        <v>ramakrishna.dontha</v>
      </c>
      <c r="F918" t="str">
        <f>Jira_RawData!F918</f>
        <v>Closed</v>
      </c>
      <c r="G918" s="4">
        <f>Jira_RawData!K918</f>
        <v>44267.863194444442</v>
      </c>
      <c r="H918" s="4">
        <f>Jira_RawData!G918</f>
        <v>44319.696527777778</v>
      </c>
      <c r="I918" s="10" t="str">
        <f>IF(Jira_RawData!H918=0,"blank",Jira_RawData!H918)</f>
        <v>Major</v>
      </c>
      <c r="J918" t="str">
        <f>Jira_RawData!I918</f>
        <v>Medium</v>
      </c>
      <c r="K918" t="str">
        <f>Jira_RawData!M918</f>
        <v>QA</v>
      </c>
      <c r="L918" t="str">
        <f>IF(Jira_RawData!N918=0,"blank",Jira_RawData!N918)</f>
        <v>Data Issue</v>
      </c>
      <c r="M918" t="str">
        <f>IF(Jira_RawData!R918=0,"blank",Jira_RawData!R918)</f>
        <v>blank</v>
      </c>
      <c r="N918" t="str">
        <f>IF(ISNA(VLOOKUP(B918,Comments!B:E,2,FALSE)),"",VLOOKUP(B918,Comments!B:E,2,FALSE))</f>
        <v/>
      </c>
      <c r="O918" t="str">
        <f>IF(ISNA(VLOOKUP(B918,Comments!B:E,3,FALSE)),"",VLOOKUP(B918,Comments!B:E,3,FALSE))</f>
        <v/>
      </c>
      <c r="P918" t="str">
        <f t="shared" ca="1" si="33"/>
        <v>GT 62 days</v>
      </c>
      <c r="Q918" t="str">
        <f t="shared" si="34"/>
        <v>Core</v>
      </c>
      <c r="R918" t="str">
        <f>IF(ISNA(VLOOKUP(B918,Comments!B:E,4,FALSE)),"",VLOOKUP(B918,Comments!B:E,4,FALSE))</f>
        <v/>
      </c>
    </row>
    <row r="919" spans="1:18" x14ac:dyDescent="0.25">
      <c r="A919" t="str">
        <f>Jira_RawData!A919</f>
        <v>Bug</v>
      </c>
      <c r="B919" t="str">
        <f>Jira_RawData!B919</f>
        <v>COR-6525</v>
      </c>
      <c r="C919" t="str">
        <f>Jira_RawData!C919</f>
        <v>Update Account Process API - Error returned while Updating account details in Stage environment</v>
      </c>
      <c r="D919">
        <f>Jira_RawData!D919</f>
        <v>0</v>
      </c>
      <c r="E919" t="str">
        <f>Jira_RawData!E919</f>
        <v>praveena.polepeddi</v>
      </c>
      <c r="F919" t="str">
        <f>Jira_RawData!F919</f>
        <v>Closed</v>
      </c>
      <c r="G919" s="4">
        <f>Jira_RawData!K919</f>
        <v>44263.62777777778</v>
      </c>
      <c r="H919" s="4">
        <f>Jira_RawData!G919</f>
        <v>44270.741666666669</v>
      </c>
      <c r="I919" s="10" t="str">
        <f>IF(Jira_RawData!H919=0,"blank",Jira_RawData!H919)</f>
        <v>Moderate</v>
      </c>
      <c r="J919" t="str">
        <f>Jira_RawData!I919</f>
        <v>High</v>
      </c>
      <c r="K919" t="str">
        <f>Jira_RawData!M919</f>
        <v>Staging</v>
      </c>
      <c r="L919" t="str">
        <f>IF(Jira_RawData!N919=0,"blank",Jira_RawData!N919)</f>
        <v>Server Configuration/Permission Issue</v>
      </c>
      <c r="M919" t="str">
        <f>IF(Jira_RawData!R919=0,"blank",Jira_RawData!R919)</f>
        <v>API Access Issue</v>
      </c>
      <c r="N919" t="str">
        <f>IF(ISNA(VLOOKUP(B919,Comments!B:E,2,FALSE)),"",VLOOKUP(B919,Comments!B:E,2,FALSE))</f>
        <v/>
      </c>
      <c r="O919" t="str">
        <f>IF(ISNA(VLOOKUP(B919,Comments!B:E,3,FALSE)),"",VLOOKUP(B919,Comments!B:E,3,FALSE))</f>
        <v/>
      </c>
      <c r="P919" t="str">
        <f t="shared" ca="1" si="33"/>
        <v>GT 62 days</v>
      </c>
      <c r="Q919" t="str">
        <f t="shared" si="34"/>
        <v>Core</v>
      </c>
      <c r="R919" t="str">
        <f>IF(ISNA(VLOOKUP(B919,Comments!B:E,4,FALSE)),"",VLOOKUP(B919,Comments!B:E,4,FALSE))</f>
        <v/>
      </c>
    </row>
    <row r="920" spans="1:18" x14ac:dyDescent="0.25">
      <c r="A920" t="str">
        <f>Jira_RawData!A920</f>
        <v>Bug</v>
      </c>
      <c r="B920" t="str">
        <f>Jira_RawData!B920</f>
        <v>COR-5863</v>
      </c>
      <c r="C920" t="str">
        <f>Jira_RawData!C920</f>
        <v>Create Order Process API: Error response returned in flow: Mule --&gt; MAGENTO - Update EBS Order Details</v>
      </c>
      <c r="D920" t="str">
        <f>Jira_RawData!D920</f>
        <v>praveena.polepeddi</v>
      </c>
      <c r="E920" t="str">
        <f>Jira_RawData!E920</f>
        <v>praveena.polepeddi</v>
      </c>
      <c r="F920" t="str">
        <f>Jira_RawData!F920</f>
        <v>Closed</v>
      </c>
      <c r="G920" s="4">
        <f>Jira_RawData!K920</f>
        <v>44229.586805555555</v>
      </c>
      <c r="H920" s="4">
        <f>Jira_RawData!G920</f>
        <v>44231.118055555555</v>
      </c>
      <c r="I920" s="10" t="str">
        <f>IF(Jira_RawData!H920=0,"blank",Jira_RawData!H920)</f>
        <v>Major</v>
      </c>
      <c r="J920" t="str">
        <f>Jira_RawData!I920</f>
        <v>Medium</v>
      </c>
      <c r="K920" t="str">
        <f>Jira_RawData!M920</f>
        <v>QA</v>
      </c>
      <c r="L920" t="str">
        <f>IF(Jira_RawData!N920=0,"blank",Jira_RawData!N920)</f>
        <v>Application Code Issue</v>
      </c>
      <c r="M920" t="str">
        <f>IF(Jira_RawData!R920=0,"blank",Jira_RawData!R920)</f>
        <v>blank</v>
      </c>
      <c r="N920" t="str">
        <f>IF(ISNA(VLOOKUP(B920,Comments!B:E,2,FALSE)),"",VLOOKUP(B920,Comments!B:E,2,FALSE))</f>
        <v/>
      </c>
      <c r="O920" t="str">
        <f>IF(ISNA(VLOOKUP(B920,Comments!B:E,3,FALSE)),"",VLOOKUP(B920,Comments!B:E,3,FALSE))</f>
        <v/>
      </c>
      <c r="P920" t="str">
        <f t="shared" ca="1" si="33"/>
        <v>GT 62 days</v>
      </c>
      <c r="Q920" t="str">
        <f t="shared" si="34"/>
        <v>Core</v>
      </c>
      <c r="R920" t="str">
        <f>IF(ISNA(VLOOKUP(B920,Comments!B:E,4,FALSE)),"",VLOOKUP(B920,Comments!B:E,4,FALSE))</f>
        <v/>
      </c>
    </row>
    <row r="921" spans="1:18" x14ac:dyDescent="0.25">
      <c r="A921" t="str">
        <f>Jira_RawData!A921</f>
        <v>Bug</v>
      </c>
      <c r="B921" t="str">
        <f>Jira_RawData!B921</f>
        <v>COR-5862</v>
      </c>
      <c r="C921" t="str">
        <f>Jira_RawData!C921</f>
        <v>MAE API: Create Account and User: Error occurred while creating the Account and User Id using MAE API</v>
      </c>
      <c r="D921">
        <f>Jira_RawData!D921</f>
        <v>0</v>
      </c>
      <c r="E921" t="str">
        <f>Jira_RawData!E921</f>
        <v>praveena.polepeddi</v>
      </c>
      <c r="F921" t="str">
        <f>Jira_RawData!F921</f>
        <v>Closed</v>
      </c>
      <c r="G921" s="4">
        <f>Jira_RawData!K921</f>
        <v>44229.563194444447</v>
      </c>
      <c r="H921" s="4">
        <f>Jira_RawData!G921</f>
        <v>44229.859722222223</v>
      </c>
      <c r="I921" s="10" t="str">
        <f>IF(Jira_RawData!H921=0,"blank",Jira_RawData!H921)</f>
        <v>Moderate</v>
      </c>
      <c r="J921" t="str">
        <f>Jira_RawData!I921</f>
        <v>Medium</v>
      </c>
      <c r="K921" t="str">
        <f>Jira_RawData!M921</f>
        <v>QA</v>
      </c>
      <c r="L921" t="str">
        <f>IF(Jira_RawData!N921=0,"blank",Jira_RawData!N921)</f>
        <v>Application Code Issue</v>
      </c>
      <c r="M921" t="str">
        <f>IF(Jira_RawData!R921=0,"blank",Jira_RawData!R921)</f>
        <v>blank</v>
      </c>
      <c r="N921" t="str">
        <f>IF(ISNA(VLOOKUP(B921,Comments!B:E,2,FALSE)),"",VLOOKUP(B921,Comments!B:E,2,FALSE))</f>
        <v/>
      </c>
      <c r="O921" t="str">
        <f>IF(ISNA(VLOOKUP(B921,Comments!B:E,3,FALSE)),"",VLOOKUP(B921,Comments!B:E,3,FALSE))</f>
        <v/>
      </c>
      <c r="P921" t="str">
        <f t="shared" ca="1" si="33"/>
        <v>GT 62 days</v>
      </c>
      <c r="Q921" t="str">
        <f t="shared" si="34"/>
        <v>Core</v>
      </c>
      <c r="R921" t="str">
        <f>IF(ISNA(VLOOKUP(B921,Comments!B:E,4,FALSE)),"",VLOOKUP(B921,Comments!B:E,4,FALSE))</f>
        <v/>
      </c>
    </row>
    <row r="922" spans="1:18" x14ac:dyDescent="0.25">
      <c r="A922" t="str">
        <f>Jira_RawData!A922</f>
        <v>Bug</v>
      </c>
      <c r="B922" t="str">
        <f>Jira_RawData!B922</f>
        <v>COR-5455</v>
      </c>
      <c r="C922" t="str">
        <f>Jira_RawData!C922</f>
        <v xml:space="preserve">Mule Create Order Process API - Unable to create orders </v>
      </c>
      <c r="D922" t="str">
        <f>Jira_RawData!D922</f>
        <v>Praveen Sundar</v>
      </c>
      <c r="E922" t="str">
        <f>Jira_RawData!E922</f>
        <v>ramakrishna.dontha</v>
      </c>
      <c r="F922" t="str">
        <f>Jira_RawData!F922</f>
        <v>Closed</v>
      </c>
      <c r="G922" s="4">
        <f>Jira_RawData!K922</f>
        <v>44209.769444444442</v>
      </c>
      <c r="H922" s="4">
        <f>Jira_RawData!G922</f>
        <v>44217.750694444447</v>
      </c>
      <c r="I922" s="10" t="str">
        <f>IF(Jira_RawData!H922=0,"blank",Jira_RawData!H922)</f>
        <v>Moderate</v>
      </c>
      <c r="J922" t="str">
        <f>Jira_RawData!I922</f>
        <v>High</v>
      </c>
      <c r="K922" t="str">
        <f>Jira_RawData!M922</f>
        <v>QA</v>
      </c>
      <c r="L922" t="str">
        <f>IF(Jira_RawData!N922=0,"blank",Jira_RawData!N922)</f>
        <v>Data Issue</v>
      </c>
      <c r="M922" t="str">
        <f>IF(Jira_RawData!R922=0,"blank",Jira_RawData!R922)</f>
        <v>blank</v>
      </c>
      <c r="N922" t="str">
        <f>IF(ISNA(VLOOKUP(B922,Comments!B:E,2,FALSE)),"",VLOOKUP(B922,Comments!B:E,2,FALSE))</f>
        <v/>
      </c>
      <c r="O922" t="str">
        <f>IF(ISNA(VLOOKUP(B922,Comments!B:E,3,FALSE)),"",VLOOKUP(B922,Comments!B:E,3,FALSE))</f>
        <v/>
      </c>
      <c r="P922" t="str">
        <f t="shared" ref="P922:P928" ca="1" si="35">IF(_xlfn.DAYS(TODAY(),G922)&lt;7,"00 days - 07 days",IF(_xlfn.DAYS(TODAY(),G922)&lt;14,"07 days - 13 days",IF(_xlfn.DAYS(TODAY(),G922)&lt;21,"14 days - 20 days",IF(_xlfn.DAYS(TODAY(),G922)&lt;28,"21 days - 27 days",IF(_xlfn.DAYS(TODAY(),G922)&lt;35,"28 days - 34 days",IF(_xlfn.DAYS(TODAY(),G922)&lt;42,"35 days - 41 days",IF(_xlfn.DAYS(TODAY(),G922)&lt;49,"42 days - 48 days",IF(_xlfn.DAYS(TODAY(),G922)&lt;56,"49 days - 55 days",IF(_xlfn.DAYS(TODAY(),G922)&lt;63,"56 days - 62 days","GT 62 days")))))))))</f>
        <v>GT 62 days</v>
      </c>
      <c r="Q922" t="str">
        <f t="shared" ref="Q922:Q928" si="36">IF(LEFT(B922,3)="MIG","Migration",IF(LEFT(B922,3)="MEM","Membership","Core"))</f>
        <v>Core</v>
      </c>
      <c r="R922" t="str">
        <f>IF(ISNA(VLOOKUP(B922,Comments!B:E,4,FALSE)),"",VLOOKUP(B922,Comments!B:E,4,FALSE))</f>
        <v/>
      </c>
    </row>
    <row r="923" spans="1:18" x14ac:dyDescent="0.25">
      <c r="A923" t="str">
        <f>Jira_RawData!A923</f>
        <v>Bug</v>
      </c>
      <c r="B923" t="str">
        <f>Jira_RawData!B923</f>
        <v>COR-5241</v>
      </c>
      <c r="C923" t="str">
        <f>Jira_RawData!C923</f>
        <v>Create Order Process API -  TPT Orders are getting failed.</v>
      </c>
      <c r="D923" t="str">
        <f>Jira_RawData!D923</f>
        <v>ramakrishna.dontha</v>
      </c>
      <c r="E923" t="str">
        <f>Jira_RawData!E923</f>
        <v>ramakrishna.dontha</v>
      </c>
      <c r="F923" t="str">
        <f>Jira_RawData!F923</f>
        <v>Closed</v>
      </c>
      <c r="G923" s="4">
        <f>Jira_RawData!K923</f>
        <v>44186.868750000001</v>
      </c>
      <c r="H923" s="4">
        <f>Jira_RawData!G923</f>
        <v>44207.722222222219</v>
      </c>
      <c r="I923" s="10" t="str">
        <f>IF(Jira_RawData!H923=0,"blank",Jira_RawData!H923)</f>
        <v>Moderate</v>
      </c>
      <c r="J923" t="str">
        <f>Jira_RawData!I923</f>
        <v>Medium</v>
      </c>
      <c r="K923" t="str">
        <f>Jira_RawData!M923</f>
        <v>QA</v>
      </c>
      <c r="L923" t="str">
        <f>IF(Jira_RawData!N923=0,"blank",Jira_RawData!N923)</f>
        <v>Data Issue</v>
      </c>
      <c r="M923" t="str">
        <f>IF(Jira_RawData!R923=0,"blank",Jira_RawData!R923)</f>
        <v>blank</v>
      </c>
      <c r="N923" t="str">
        <f>IF(ISNA(VLOOKUP(B923,Comments!B:E,2,FALSE)),"",VLOOKUP(B923,Comments!B:E,2,FALSE))</f>
        <v/>
      </c>
      <c r="O923" t="str">
        <f>IF(ISNA(VLOOKUP(B923,Comments!B:E,3,FALSE)),"",VLOOKUP(B923,Comments!B:E,3,FALSE))</f>
        <v/>
      </c>
      <c r="P923" t="str">
        <f t="shared" ca="1" si="35"/>
        <v>GT 62 days</v>
      </c>
      <c r="Q923" t="str">
        <f t="shared" si="36"/>
        <v>Core</v>
      </c>
      <c r="R923" t="str">
        <f>IF(ISNA(VLOOKUP(B923,Comments!B:E,4,FALSE)),"",VLOOKUP(B923,Comments!B:E,4,FALSE))</f>
        <v/>
      </c>
    </row>
    <row r="924" spans="1:18" x14ac:dyDescent="0.25">
      <c r="A924" t="str">
        <f>Jira_RawData!A924</f>
        <v>Bug</v>
      </c>
      <c r="B924" t="str">
        <f>Jira_RawData!B924</f>
        <v>COR-5224</v>
      </c>
      <c r="C924" t="str">
        <f>Jira_RawData!C924</f>
        <v xml:space="preserve">Create Order Process API - Payment information is not getting saved in EBS DB. </v>
      </c>
      <c r="D924" t="str">
        <f>Jira_RawData!D924</f>
        <v>ramakrishna.dontha</v>
      </c>
      <c r="E924" t="str">
        <f>Jira_RawData!E924</f>
        <v>ramakrishna.dontha</v>
      </c>
      <c r="F924" t="str">
        <f>Jira_RawData!F924</f>
        <v>Closed</v>
      </c>
      <c r="G924" s="4">
        <f>Jira_RawData!K924</f>
        <v>44182.570833333331</v>
      </c>
      <c r="H924" s="4">
        <f>Jira_RawData!G924</f>
        <v>44188.745833333334</v>
      </c>
      <c r="I924" s="10" t="str">
        <f>IF(Jira_RawData!H924=0,"blank",Jira_RawData!H924)</f>
        <v>Moderate</v>
      </c>
      <c r="J924" t="str">
        <f>Jira_RawData!I924</f>
        <v>Medium</v>
      </c>
      <c r="K924" t="str">
        <f>Jira_RawData!M924</f>
        <v>QA</v>
      </c>
      <c r="L924" t="str">
        <f>IF(Jira_RawData!N924=0,"blank",Jira_RawData!N924)</f>
        <v>Application Code Issue</v>
      </c>
      <c r="M924" t="str">
        <f>IF(Jira_RawData!R924=0,"blank",Jira_RawData!R924)</f>
        <v>Data Mapping was not correct</v>
      </c>
      <c r="N924" t="str">
        <f>IF(ISNA(VLOOKUP(B924,Comments!B:E,2,FALSE)),"",VLOOKUP(B924,Comments!B:E,2,FALSE))</f>
        <v/>
      </c>
      <c r="O924" t="str">
        <f>IF(ISNA(VLOOKUP(B924,Comments!B:E,3,FALSE)),"",VLOOKUP(B924,Comments!B:E,3,FALSE))</f>
        <v/>
      </c>
      <c r="P924" t="str">
        <f t="shared" ca="1" si="35"/>
        <v>GT 62 days</v>
      </c>
      <c r="Q924" t="str">
        <f t="shared" si="36"/>
        <v>Core</v>
      </c>
      <c r="R924" t="str">
        <f>IF(ISNA(VLOOKUP(B924,Comments!B:E,4,FALSE)),"",VLOOKUP(B924,Comments!B:E,4,FALSE))</f>
        <v/>
      </c>
    </row>
    <row r="925" spans="1:18" x14ac:dyDescent="0.25">
      <c r="A925" t="str">
        <f>Jira_RawData!A925</f>
        <v>Bug</v>
      </c>
      <c r="B925" t="str">
        <f>Jira_RawData!B925</f>
        <v>COR-4999</v>
      </c>
      <c r="C925" t="str">
        <f>Jira_RawData!C925</f>
        <v>Create Order Process API - Response is not coming in the flow Mule --&gt; EBS - Create Order in workflow transaction status table</v>
      </c>
      <c r="D925" t="str">
        <f>Jira_RawData!D925</f>
        <v>praveena.polepeddi</v>
      </c>
      <c r="E925" t="str">
        <f>Jira_RawData!E925</f>
        <v>praveena.polepeddi</v>
      </c>
      <c r="F925" t="str">
        <f>Jira_RawData!F925</f>
        <v>Closed</v>
      </c>
      <c r="G925" s="4">
        <f>Jira_RawData!K925</f>
        <v>44173.537499999999</v>
      </c>
      <c r="H925" s="4">
        <f>Jira_RawData!G925</f>
        <v>44174.743055555555</v>
      </c>
      <c r="I925" s="10" t="str">
        <f>IF(Jira_RawData!H925=0,"blank",Jira_RawData!H925)</f>
        <v>Major</v>
      </c>
      <c r="J925" t="str">
        <f>Jira_RawData!I925</f>
        <v>Medium</v>
      </c>
      <c r="K925" t="str">
        <f>Jira_RawData!M925</f>
        <v>QA</v>
      </c>
      <c r="L925" t="str">
        <f>IF(Jira_RawData!N925=0,"blank",Jira_RawData!N925)</f>
        <v>Application Code Issue</v>
      </c>
      <c r="M925" t="str">
        <f>IF(Jira_RawData!R925=0,"blank",Jira_RawData!R925)</f>
        <v>blank</v>
      </c>
      <c r="N925" t="str">
        <f>IF(ISNA(VLOOKUP(B925,Comments!B:E,2,FALSE)),"",VLOOKUP(B925,Comments!B:E,2,FALSE))</f>
        <v/>
      </c>
      <c r="O925" t="str">
        <f>IF(ISNA(VLOOKUP(B925,Comments!B:E,3,FALSE)),"",VLOOKUP(B925,Comments!B:E,3,FALSE))</f>
        <v/>
      </c>
      <c r="P925" t="str">
        <f t="shared" ca="1" si="35"/>
        <v>GT 62 days</v>
      </c>
      <c r="Q925" t="str">
        <f t="shared" si="36"/>
        <v>Core</v>
      </c>
      <c r="R925" t="str">
        <f>IF(ISNA(VLOOKUP(B925,Comments!B:E,4,FALSE)),"",VLOOKUP(B925,Comments!B:E,4,FALSE))</f>
        <v/>
      </c>
    </row>
    <row r="926" spans="1:18" x14ac:dyDescent="0.25">
      <c r="A926" t="str">
        <f>Jira_RawData!A926</f>
        <v>Bug</v>
      </c>
      <c r="B926" t="str">
        <f>Jira_RawData!B926</f>
        <v>COR-4085</v>
      </c>
      <c r="C926" t="str">
        <f>Jira_RawData!C926</f>
        <v>Create Order Process API - Order creation is failed in EBS. Failure status is displayed in aismm.Work flow transaction status table</v>
      </c>
      <c r="D926" t="str">
        <f>Jira_RawData!D926</f>
        <v>praveena.polepeddi</v>
      </c>
      <c r="E926" t="str">
        <f>Jira_RawData!E926</f>
        <v>praveena.polepeddi</v>
      </c>
      <c r="F926" t="str">
        <f>Jira_RawData!F926</f>
        <v>Closed</v>
      </c>
      <c r="G926" s="4">
        <f>Jira_RawData!K926</f>
        <v>44139.715277777781</v>
      </c>
      <c r="H926" s="4">
        <f>Jira_RawData!G926</f>
        <v>44174.728472222225</v>
      </c>
      <c r="I926" s="10" t="str">
        <f>IF(Jira_RawData!H926=0,"blank",Jira_RawData!H926)</f>
        <v>Showstopper</v>
      </c>
      <c r="J926" t="str">
        <f>Jira_RawData!I926</f>
        <v>High</v>
      </c>
      <c r="K926" t="str">
        <f>Jira_RawData!M926</f>
        <v>QA</v>
      </c>
      <c r="L926" t="str">
        <f>IF(Jira_RawData!N926=0,"blank",Jira_RawData!N926)</f>
        <v>Network Issue</v>
      </c>
      <c r="M926" t="str">
        <f>IF(Jira_RawData!R926=0,"blank",Jira_RawData!R926)</f>
        <v>Latency Issue</v>
      </c>
      <c r="N926" t="str">
        <f>IF(ISNA(VLOOKUP(B926,Comments!B:E,2,FALSE)),"",VLOOKUP(B926,Comments!B:E,2,FALSE))</f>
        <v/>
      </c>
      <c r="O926" t="str">
        <f>IF(ISNA(VLOOKUP(B926,Comments!B:E,3,FALSE)),"",VLOOKUP(B926,Comments!B:E,3,FALSE))</f>
        <v/>
      </c>
      <c r="P926" t="str">
        <f t="shared" ca="1" si="35"/>
        <v>GT 62 days</v>
      </c>
      <c r="Q926" t="str">
        <f t="shared" si="36"/>
        <v>Core</v>
      </c>
      <c r="R926" t="str">
        <f>IF(ISNA(VLOOKUP(B926,Comments!B:E,4,FALSE)),"",VLOOKUP(B926,Comments!B:E,4,FALSE))</f>
        <v/>
      </c>
    </row>
    <row r="927" spans="1:18" x14ac:dyDescent="0.25">
      <c r="A927" t="str">
        <f>Jira_RawData!A927</f>
        <v>Bug</v>
      </c>
      <c r="B927" t="str">
        <f>Jira_RawData!B927</f>
        <v>COR-3246</v>
      </c>
      <c r="C927" t="str">
        <f>Jira_RawData!C927</f>
        <v>PM to PIM  Integration: Error records were found for Assets: TPT, Adjuncts and Full Book during full Load batch migration from PM to PIM</v>
      </c>
      <c r="D927" t="str">
        <f>Jira_RawData!D927</f>
        <v>praveena.polepeddi</v>
      </c>
      <c r="E927" t="str">
        <f>Jira_RawData!E927</f>
        <v>praveena.polepeddi</v>
      </c>
      <c r="F927" t="str">
        <f>Jira_RawData!F927</f>
        <v>Closed</v>
      </c>
      <c r="G927" s="4">
        <f>Jira_RawData!K927</f>
        <v>44098.788888888892</v>
      </c>
      <c r="H927" s="4">
        <f>Jira_RawData!G927</f>
        <v>44174.729166666664</v>
      </c>
      <c r="I927" s="10" t="str">
        <f>IF(Jira_RawData!H927=0,"blank",Jira_RawData!H927)</f>
        <v>Major</v>
      </c>
      <c r="J927" t="str">
        <f>Jira_RawData!I927</f>
        <v>Medium</v>
      </c>
      <c r="K927" t="str">
        <f>Jira_RawData!M927</f>
        <v>QA</v>
      </c>
      <c r="L927" t="str">
        <f>IF(Jira_RawData!N927=0,"blank",Jira_RawData!N927)</f>
        <v>Application Code Issue</v>
      </c>
      <c r="M927" t="str">
        <f>IF(Jira_RawData!R927=0,"blank",Jira_RawData!R927)</f>
        <v>blank</v>
      </c>
      <c r="N927" t="str">
        <f>IF(ISNA(VLOOKUP(B927,Comments!B:E,2,FALSE)),"",VLOOKUP(B927,Comments!B:E,2,FALSE))</f>
        <v/>
      </c>
      <c r="O927" t="str">
        <f>IF(ISNA(VLOOKUP(B927,Comments!B:E,3,FALSE)),"",VLOOKUP(B927,Comments!B:E,3,FALSE))</f>
        <v/>
      </c>
      <c r="P927" t="str">
        <f t="shared" ca="1" si="35"/>
        <v>GT 62 days</v>
      </c>
      <c r="Q927" t="str">
        <f t="shared" si="36"/>
        <v>Core</v>
      </c>
      <c r="R927" t="str">
        <f>IF(ISNA(VLOOKUP(B927,Comments!B:E,4,FALSE)),"",VLOOKUP(B927,Comments!B:E,4,FALSE))</f>
        <v/>
      </c>
    </row>
    <row r="928" spans="1:18" x14ac:dyDescent="0.25">
      <c r="A928" t="str">
        <f>Jira_RawData!A928</f>
        <v>Bug</v>
      </c>
      <c r="B928" t="str">
        <f>Jira_RawData!B928</f>
        <v>COR-3245</v>
      </c>
      <c r="C928" t="str">
        <f>Jira_RawData!C928</f>
        <v>Data Migration from MarkLogic to PIM - Sub-Committee Id values are missing in Content table even though value is available in Data Json</v>
      </c>
      <c r="D928" t="str">
        <f>Jira_RawData!D928</f>
        <v>Surya Sirisetti</v>
      </c>
      <c r="E928" t="str">
        <f>Jira_RawData!E928</f>
        <v>praveena.polepeddi</v>
      </c>
      <c r="F928" t="str">
        <f>Jira_RawData!F928</f>
        <v>Open</v>
      </c>
      <c r="G928" s="4">
        <f>Jira_RawData!K928</f>
        <v>44098.783333333333</v>
      </c>
      <c r="H928" s="4">
        <f>Jira_RawData!G928</f>
        <v>44314.875</v>
      </c>
      <c r="I928" s="10" t="str">
        <f>IF(Jira_RawData!H928=0,"blank",Jira_RawData!H928)</f>
        <v>Moderate</v>
      </c>
      <c r="J928" t="str">
        <f>Jira_RawData!I928</f>
        <v>Low</v>
      </c>
      <c r="K928" t="str">
        <f>Jira_RawData!M928</f>
        <v>QA</v>
      </c>
      <c r="L928" t="str">
        <f>IF(Jira_RawData!N928=0,"blank",Jira_RawData!N928)</f>
        <v>blank</v>
      </c>
      <c r="M928" t="str">
        <f>IF(Jira_RawData!R928=0,"blank",Jira_RawData!R928)</f>
        <v>blank</v>
      </c>
      <c r="N928" t="str">
        <f>IF(ISNA(VLOOKUP(B928,Comments!B:E,2,FALSE)),"",VLOOKUP(B928,Comments!B:E,2,FALSE))</f>
        <v>Product owner (Pragathi) has priorotized other feature development ahead of this bug fix</v>
      </c>
      <c r="O928">
        <f>IF(ISNA(VLOOKUP(B928,Comments!B:E,3,FALSE)),"",VLOOKUP(B928,Comments!B:E,3,FALSE))</f>
        <v>0</v>
      </c>
      <c r="P928" t="str">
        <f t="shared" ca="1" si="35"/>
        <v>GT 62 days</v>
      </c>
      <c r="Q928" t="str">
        <f t="shared" si="36"/>
        <v>Core</v>
      </c>
      <c r="R928">
        <f>IF(ISNA(VLOOKUP(B928,Comments!B:E,4,FALSE)),"",VLOOKUP(B928,Comments!B:E,4,FALSE))</f>
        <v>0</v>
      </c>
    </row>
    <row r="929" spans="1:18" x14ac:dyDescent="0.25">
      <c r="A929" t="str">
        <f>Jira_RawData!A929</f>
        <v>Bug</v>
      </c>
      <c r="B929" t="str">
        <f>Jira_RawData!B929</f>
        <v>COR-3068</v>
      </c>
      <c r="C929" t="str">
        <f>Jira_RawData!C929</f>
        <v>Asset type: Full Book: Data Migration from PM to PIM : Content type: STP - Maximum records are failed during full load data migration</v>
      </c>
      <c r="D929" t="str">
        <f>Jira_RawData!D929</f>
        <v>Chandrasekharan Jagadish</v>
      </c>
      <c r="E929" t="str">
        <f>Jira_RawData!E929</f>
        <v>praveena.polepeddi</v>
      </c>
      <c r="F929" t="str">
        <f>Jira_RawData!F929</f>
        <v>Open</v>
      </c>
      <c r="G929" s="4">
        <f>Jira_RawData!K929</f>
        <v>44091.906944444447</v>
      </c>
      <c r="H929" s="4">
        <f>Jira_RawData!G929</f>
        <v>44307.853472222225</v>
      </c>
      <c r="I929" s="10" t="str">
        <f>IF(Jira_RawData!H929=0,"blank",Jira_RawData!H929)</f>
        <v>Minor</v>
      </c>
      <c r="J929" t="str">
        <f>Jira_RawData!I929</f>
        <v>Medium</v>
      </c>
      <c r="K929" t="str">
        <f>Jira_RawData!M929</f>
        <v>QA</v>
      </c>
      <c r="L929" t="str">
        <f>IF(Jira_RawData!N929=0,"blank",Jira_RawData!N929)</f>
        <v>blank</v>
      </c>
      <c r="M929" t="str">
        <f>IF(Jira_RawData!R929=0,"blank",Jira_RawData!R929)</f>
        <v>blank</v>
      </c>
      <c r="N929" t="str">
        <f>IF(ISNA(VLOOKUP(B929,Comments!B:E,2,FALSE)),"",VLOOKUP(B929,Comments!B:E,2,FALSE))</f>
        <v>???</v>
      </c>
      <c r="O929">
        <f>IF(ISNA(VLOOKUP(B929,Comments!B:E,3,FALSE)),"",VLOOKUP(B929,Comments!B:E,3,FALSE))</f>
        <v>0</v>
      </c>
      <c r="P929" t="str">
        <f t="shared" ref="P929:P945" ca="1" si="37">IF(_xlfn.DAYS(TODAY(),G929)&lt;7,"00 days - 07 days",IF(_xlfn.DAYS(TODAY(),G929)&lt;14,"07 days - 13 days",IF(_xlfn.DAYS(TODAY(),G929)&lt;21,"14 days - 20 days",IF(_xlfn.DAYS(TODAY(),G929)&lt;28,"21 days - 27 days",IF(_xlfn.DAYS(TODAY(),G929)&lt;35,"28 days - 34 days",IF(_xlfn.DAYS(TODAY(),G929)&lt;42,"35 days - 41 days",IF(_xlfn.DAYS(TODAY(),G929)&lt;49,"42 days - 48 days",IF(_xlfn.DAYS(TODAY(),G929)&lt;56,"49 days - 55 days",IF(_xlfn.DAYS(TODAY(),G929)&lt;63,"56 days - 62 days","GT 62 days")))))))))</f>
        <v>GT 62 days</v>
      </c>
      <c r="Q929" t="str">
        <f t="shared" ref="Q929:Q945" si="38">IF(LEFT(B929,3)="MIG","Migration",IF(LEFT(B929,3)="MEM","Membership","Core"))</f>
        <v>Core</v>
      </c>
      <c r="R929">
        <f>IF(ISNA(VLOOKUP(B929,Comments!B:E,4,FALSE)),"",VLOOKUP(B929,Comments!B:E,4,FALSE))</f>
        <v>0</v>
      </c>
    </row>
    <row r="930" spans="1:18" x14ac:dyDescent="0.25">
      <c r="A930" t="str">
        <f>Jira_RawData!A930</f>
        <v>Bug</v>
      </c>
      <c r="B930" t="str">
        <f>Jira_RawData!B930</f>
        <v>COR-3067</v>
      </c>
      <c r="C930" t="str">
        <f>Jira_RawData!C930</f>
        <v>Asset Type: Full Book: Data migration from PM to PIM databases: Issue with stocks in source (PM_PUBSCART) db</v>
      </c>
      <c r="D930" t="str">
        <f>Jira_RawData!D930</f>
        <v>praveena.polepeddi</v>
      </c>
      <c r="E930" t="str">
        <f>Jira_RawData!E930</f>
        <v>praveena.polepeddi</v>
      </c>
      <c r="F930" t="str">
        <f>Jira_RawData!F930</f>
        <v>Closed</v>
      </c>
      <c r="G930" s="4">
        <f>Jira_RawData!K930</f>
        <v>44091.902083333334</v>
      </c>
      <c r="H930" s="4">
        <f>Jira_RawData!G930</f>
        <v>44174.730555555558</v>
      </c>
      <c r="I930" s="10" t="str">
        <f>IF(Jira_RawData!H930=0,"blank",Jira_RawData!H930)</f>
        <v>Major</v>
      </c>
      <c r="J930" t="str">
        <f>Jira_RawData!I930</f>
        <v>Medium</v>
      </c>
      <c r="K930" t="str">
        <f>Jira_RawData!M930</f>
        <v>QA</v>
      </c>
      <c r="L930" t="str">
        <f>IF(Jira_RawData!N930=0,"blank",Jira_RawData!N930)</f>
        <v>Unclear/Incorrect Requirements/Design</v>
      </c>
      <c r="M930" t="str">
        <f>IF(Jira_RawData!R930=0,"blank",Jira_RawData!R930)</f>
        <v>blank</v>
      </c>
      <c r="N930" t="str">
        <f>IF(ISNA(VLOOKUP(B930,Comments!B:E,2,FALSE)),"",VLOOKUP(B930,Comments!B:E,2,FALSE))</f>
        <v/>
      </c>
      <c r="O930" t="str">
        <f>IF(ISNA(VLOOKUP(B930,Comments!B:E,3,FALSE)),"",VLOOKUP(B930,Comments!B:E,3,FALSE))</f>
        <v/>
      </c>
      <c r="P930" t="str">
        <f t="shared" ca="1" si="37"/>
        <v>GT 62 days</v>
      </c>
      <c r="Q930" t="str">
        <f t="shared" si="38"/>
        <v>Core</v>
      </c>
      <c r="R930" t="str">
        <f>IF(ISNA(VLOOKUP(B930,Comments!B:E,4,FALSE)),"",VLOOKUP(B930,Comments!B:E,4,FALSE))</f>
        <v/>
      </c>
    </row>
    <row r="931" spans="1:18" x14ac:dyDescent="0.25">
      <c r="A931" t="str">
        <f>Jira_RawData!A931</f>
        <v>Bug</v>
      </c>
      <c r="B931" t="str">
        <f>Jira_RawData!B931</f>
        <v>COR-2912</v>
      </c>
      <c r="C931" t="str">
        <f>Jira_RawData!C931</f>
        <v xml:space="preserve">MarkLogic Integration : Journal Article Download : Content Table: MainCommitteeId is populated NULL  for few content types </v>
      </c>
      <c r="D931" t="str">
        <f>Jira_RawData!D931</f>
        <v>Surya Sirisetti</v>
      </c>
      <c r="E931" t="str">
        <f>Jira_RawData!E931</f>
        <v>praveena.polepeddi</v>
      </c>
      <c r="F931" t="str">
        <f>Jira_RawData!F931</f>
        <v>Open</v>
      </c>
      <c r="G931" s="4">
        <f>Jira_RawData!K931</f>
        <v>44084.476388888892</v>
      </c>
      <c r="H931" s="4">
        <f>Jira_RawData!G931</f>
        <v>44281.761111111111</v>
      </c>
      <c r="I931" s="10" t="str">
        <f>IF(Jira_RawData!H931=0,"blank",Jira_RawData!H931)</f>
        <v>Minor</v>
      </c>
      <c r="J931" t="str">
        <f>Jira_RawData!I931</f>
        <v>Low</v>
      </c>
      <c r="K931" t="str">
        <f>Jira_RawData!M931</f>
        <v>QA</v>
      </c>
      <c r="L931" t="str">
        <f>IF(Jira_RawData!N931=0,"blank",Jira_RawData!N931)</f>
        <v>blank</v>
      </c>
      <c r="M931" t="str">
        <f>IF(Jira_RawData!R931=0,"blank",Jira_RawData!R931)</f>
        <v>blank</v>
      </c>
      <c r="N931" t="str">
        <f>IF(ISNA(VLOOKUP(B931,Comments!B:E,2,FALSE)),"",VLOOKUP(B931,Comments!B:E,2,FALSE))</f>
        <v>Product owner (Pragathi) has priorotized other feature development ahead of this bug fix</v>
      </c>
      <c r="O931">
        <f>IF(ISNA(VLOOKUP(B931,Comments!B:E,3,FALSE)),"",VLOOKUP(B931,Comments!B:E,3,FALSE))</f>
        <v>0</v>
      </c>
      <c r="P931" t="str">
        <f t="shared" ca="1" si="37"/>
        <v>GT 62 days</v>
      </c>
      <c r="Q931" t="str">
        <f t="shared" si="38"/>
        <v>Core</v>
      </c>
      <c r="R931">
        <f>IF(ISNA(VLOOKUP(B931,Comments!B:E,4,FALSE)),"",VLOOKUP(B931,Comments!B:E,4,FALSE))</f>
        <v>0</v>
      </c>
    </row>
    <row r="932" spans="1:18" x14ac:dyDescent="0.25">
      <c r="A932" t="str">
        <f>Jira_RawData!A932</f>
        <v>Bug</v>
      </c>
      <c r="B932" t="str">
        <f>Jira_RawData!B932</f>
        <v>COR-2732</v>
      </c>
      <c r="C932" t="str">
        <f>Jira_RawData!C932</f>
        <v>COR-2022: Mulesoft - Manage Account and Contact API - Alternate Name is returned as null in response</v>
      </c>
      <c r="D932" t="str">
        <f>Jira_RawData!D932</f>
        <v>Praveen Sundar</v>
      </c>
      <c r="E932" t="str">
        <f>Jira_RawData!E932</f>
        <v>praveena.polepeddi</v>
      </c>
      <c r="F932" t="str">
        <f>Jira_RawData!F932</f>
        <v>Closed</v>
      </c>
      <c r="G932" s="4">
        <f>Jira_RawData!K932</f>
        <v>44076.737500000003</v>
      </c>
      <c r="H932" s="4">
        <f>Jira_RawData!G932</f>
        <v>44174.731249999997</v>
      </c>
      <c r="I932" s="10" t="str">
        <f>IF(Jira_RawData!H932=0,"blank",Jira_RawData!H932)</f>
        <v>Major</v>
      </c>
      <c r="J932" t="str">
        <f>Jira_RawData!I932</f>
        <v>Medium</v>
      </c>
      <c r="K932" t="str">
        <f>Jira_RawData!M932</f>
        <v>QA</v>
      </c>
      <c r="L932" t="str">
        <f>IF(Jira_RawData!N932=0,"blank",Jira_RawData!N932)</f>
        <v>Application Code Issue</v>
      </c>
      <c r="M932" t="str">
        <f>IF(Jira_RawData!R932=0,"blank",Jira_RawData!R932)</f>
        <v>blank</v>
      </c>
      <c r="N932" t="str">
        <f>IF(ISNA(VLOOKUP(B932,Comments!B:E,2,FALSE)),"",VLOOKUP(B932,Comments!B:E,2,FALSE))</f>
        <v/>
      </c>
      <c r="O932" t="str">
        <f>IF(ISNA(VLOOKUP(B932,Comments!B:E,3,FALSE)),"",VLOOKUP(B932,Comments!B:E,3,FALSE))</f>
        <v/>
      </c>
      <c r="P932" t="str">
        <f t="shared" ca="1" si="37"/>
        <v>GT 62 days</v>
      </c>
      <c r="Q932" t="str">
        <f t="shared" si="38"/>
        <v>Core</v>
      </c>
      <c r="R932" t="str">
        <f>IF(ISNA(VLOOKUP(B932,Comments!B:E,4,FALSE)),"",VLOOKUP(B932,Comments!B:E,4,FALSE))</f>
        <v/>
      </c>
    </row>
    <row r="933" spans="1:18" x14ac:dyDescent="0.25">
      <c r="A933" t="str">
        <f>Jira_RawData!A933</f>
        <v>Bug</v>
      </c>
      <c r="B933" t="str">
        <f>Jira_RawData!B933</f>
        <v>COR-2171</v>
      </c>
      <c r="C933" t="str">
        <f>Jira_RawData!C933</f>
        <v>Update Account API (System and Process API's) Fields "REFERRAL CODE" and "MARKETING PREFERENCE" are NOT getting updated with updated values through system and Process API</v>
      </c>
      <c r="D933" t="str">
        <f>Jira_RawData!D933</f>
        <v>praveena.polepeddi</v>
      </c>
      <c r="E933" t="str">
        <f>Jira_RawData!E933</f>
        <v>praveena.polepeddi</v>
      </c>
      <c r="F933" t="str">
        <f>Jira_RawData!F933</f>
        <v>Closed</v>
      </c>
      <c r="G933" s="4">
        <f>Jira_RawData!K933</f>
        <v>44057.945833333331</v>
      </c>
      <c r="H933" s="4">
        <f>Jira_RawData!G933</f>
        <v>44174.731944444444</v>
      </c>
      <c r="I933" s="10" t="str">
        <f>IF(Jira_RawData!H933=0,"blank",Jira_RawData!H933)</f>
        <v>Major</v>
      </c>
      <c r="J933" t="str">
        <f>Jira_RawData!I933</f>
        <v>Medium</v>
      </c>
      <c r="K933" t="str">
        <f>Jira_RawData!M933</f>
        <v>QA</v>
      </c>
      <c r="L933" t="str">
        <f>IF(Jira_RawData!N933=0,"blank",Jira_RawData!N933)</f>
        <v>Application Code Issue</v>
      </c>
      <c r="M933" t="str">
        <f>IF(Jira_RawData!R933=0,"blank",Jira_RawData!R933)</f>
        <v>blank</v>
      </c>
      <c r="N933" t="str">
        <f>IF(ISNA(VLOOKUP(B933,Comments!B:E,2,FALSE)),"",VLOOKUP(B933,Comments!B:E,2,FALSE))</f>
        <v/>
      </c>
      <c r="O933" t="str">
        <f>IF(ISNA(VLOOKUP(B933,Comments!B:E,3,FALSE)),"",VLOOKUP(B933,Comments!B:E,3,FALSE))</f>
        <v/>
      </c>
      <c r="P933" t="str">
        <f t="shared" ca="1" si="37"/>
        <v>GT 62 days</v>
      </c>
      <c r="Q933" t="str">
        <f t="shared" si="38"/>
        <v>Core</v>
      </c>
      <c r="R933" t="str">
        <f>IF(ISNA(VLOOKUP(B933,Comments!B:E,4,FALSE)),"",VLOOKUP(B933,Comments!B:E,4,FALSE))</f>
        <v/>
      </c>
    </row>
    <row r="934" spans="1:18" x14ac:dyDescent="0.25">
      <c r="A934" t="str">
        <f>Jira_RawData!A934</f>
        <v>Bug</v>
      </c>
      <c r="B934" t="str">
        <f>Jira_RawData!B934</f>
        <v>COR-2160</v>
      </c>
      <c r="C934" t="str">
        <f>Jira_RawData!C934</f>
        <v>EBS BOM Mulesoft Integration - Inactive child items are migrated to PIM db(Product Kit) table post running incremental load  from EBS BOM to PIM DB</v>
      </c>
      <c r="D934" t="str">
        <f>Jira_RawData!D934</f>
        <v>praveena.polepeddi</v>
      </c>
      <c r="E934" t="str">
        <f>Jira_RawData!E934</f>
        <v>praveena.polepeddi</v>
      </c>
      <c r="F934" t="str">
        <f>Jira_RawData!F934</f>
        <v>Closed</v>
      </c>
      <c r="G934" s="4">
        <f>Jira_RawData!K934</f>
        <v>44057.803472222222</v>
      </c>
      <c r="H934" s="4">
        <f>Jira_RawData!G934</f>
        <v>44175.684027777781</v>
      </c>
      <c r="I934" s="10" t="str">
        <f>IF(Jira_RawData!H934=0,"blank",Jira_RawData!H934)</f>
        <v>Moderate</v>
      </c>
      <c r="J934" t="str">
        <f>Jira_RawData!I934</f>
        <v>High</v>
      </c>
      <c r="K934" t="str">
        <f>Jira_RawData!M934</f>
        <v>QA</v>
      </c>
      <c r="L934" t="str">
        <f>IF(Jira_RawData!N934=0,"blank",Jira_RawData!N934)</f>
        <v>Unclear/Incorrect Requirements/Design</v>
      </c>
      <c r="M934" t="str">
        <f>IF(Jira_RawData!R934=0,"blank",Jira_RawData!R934)</f>
        <v>blank</v>
      </c>
      <c r="N934" t="str">
        <f>IF(ISNA(VLOOKUP(B934,Comments!B:E,2,FALSE)),"",VLOOKUP(B934,Comments!B:E,2,FALSE))</f>
        <v/>
      </c>
      <c r="O934" t="str">
        <f>IF(ISNA(VLOOKUP(B934,Comments!B:E,3,FALSE)),"",VLOOKUP(B934,Comments!B:E,3,FALSE))</f>
        <v/>
      </c>
      <c r="P934" t="str">
        <f t="shared" ca="1" si="37"/>
        <v>GT 62 days</v>
      </c>
      <c r="Q934" t="str">
        <f t="shared" si="38"/>
        <v>Core</v>
      </c>
      <c r="R934" t="str">
        <f>IF(ISNA(VLOOKUP(B934,Comments!B:E,4,FALSE)),"",VLOOKUP(B934,Comments!B:E,4,FALSE))</f>
        <v/>
      </c>
    </row>
    <row r="935" spans="1:18" x14ac:dyDescent="0.25">
      <c r="A935" t="str">
        <f>Jira_RawData!A935</f>
        <v>Bug</v>
      </c>
      <c r="B935" t="str">
        <f>Jira_RawData!B935</f>
        <v>COR-2044</v>
      </c>
      <c r="C935" t="str">
        <f>Jira_RawData!C935</f>
        <v>Create Account Process API - New attributes are NOT getting updated in EBS while triggering request to create account process API</v>
      </c>
      <c r="D935" t="str">
        <f>Jira_RawData!D935</f>
        <v>praveena.polepeddi</v>
      </c>
      <c r="E935" t="str">
        <f>Jira_RawData!E935</f>
        <v>praveena.polepeddi</v>
      </c>
      <c r="F935" t="str">
        <f>Jira_RawData!F935</f>
        <v>Closed</v>
      </c>
      <c r="G935" s="4">
        <f>Jira_RawData!K935</f>
        <v>44054.822916666664</v>
      </c>
      <c r="H935" s="4">
        <f>Jira_RawData!G935</f>
        <v>44174.73333333333</v>
      </c>
      <c r="I935" s="10" t="str">
        <f>IF(Jira_RawData!H935=0,"blank",Jira_RawData!H935)</f>
        <v>Major</v>
      </c>
      <c r="J935" t="str">
        <f>Jira_RawData!I935</f>
        <v>High</v>
      </c>
      <c r="K935" t="str">
        <f>Jira_RawData!M935</f>
        <v>QA</v>
      </c>
      <c r="L935" t="str">
        <f>IF(Jira_RawData!N935=0,"blank",Jira_RawData!N935)</f>
        <v>Application Code Issue</v>
      </c>
      <c r="M935" t="str">
        <f>IF(Jira_RawData!R935=0,"blank",Jira_RawData!R935)</f>
        <v>blank</v>
      </c>
      <c r="N935" t="str">
        <f>IF(ISNA(VLOOKUP(B935,Comments!B:E,2,FALSE)),"",VLOOKUP(B935,Comments!B:E,2,FALSE))</f>
        <v/>
      </c>
      <c r="O935" t="str">
        <f>IF(ISNA(VLOOKUP(B935,Comments!B:E,3,FALSE)),"",VLOOKUP(B935,Comments!B:E,3,FALSE))</f>
        <v/>
      </c>
      <c r="P935" t="str">
        <f t="shared" ca="1" si="37"/>
        <v>GT 62 days</v>
      </c>
      <c r="Q935" t="str">
        <f t="shared" si="38"/>
        <v>Core</v>
      </c>
      <c r="R935" t="str">
        <f>IF(ISNA(VLOOKUP(B935,Comments!B:E,4,FALSE)),"",VLOOKUP(B935,Comments!B:E,4,FALSE))</f>
        <v/>
      </c>
    </row>
    <row r="936" spans="1:18" x14ac:dyDescent="0.25">
      <c r="A936" t="str">
        <f>Jira_RawData!A936</f>
        <v>Bug</v>
      </c>
      <c r="B936" t="str">
        <f>Jira_RawData!B936</f>
        <v>COR-2026</v>
      </c>
      <c r="C936" t="str">
        <f>Jira_RawData!C936</f>
        <v>Create Account Process API: Error message returned in response are NOT in Proper format when  Account Id(which doesn't exist in MAE) is passed in request</v>
      </c>
      <c r="D936" t="str">
        <f>Jira_RawData!D936</f>
        <v>praveena.polepeddi</v>
      </c>
      <c r="E936" t="str">
        <f>Jira_RawData!E936</f>
        <v>praveena.polepeddi</v>
      </c>
      <c r="F936" t="str">
        <f>Jira_RawData!F936</f>
        <v>Closed</v>
      </c>
      <c r="G936" s="4">
        <f>Jira_RawData!K936</f>
        <v>44054.556944444441</v>
      </c>
      <c r="H936" s="4">
        <f>Jira_RawData!G936</f>
        <v>44174.73333333333</v>
      </c>
      <c r="I936" s="10" t="str">
        <f>IF(Jira_RawData!H936=0,"blank",Jira_RawData!H936)</f>
        <v>Major</v>
      </c>
      <c r="J936" t="str">
        <f>Jira_RawData!I936</f>
        <v>Medium</v>
      </c>
      <c r="K936" t="str">
        <f>Jira_RawData!M936</f>
        <v>QA</v>
      </c>
      <c r="L936" t="str">
        <f>IF(Jira_RawData!N936=0,"blank",Jira_RawData!N936)</f>
        <v>Configuration File Issue</v>
      </c>
      <c r="M936" t="str">
        <f>IF(Jira_RawData!R936=0,"blank",Jira_RawData!R936)</f>
        <v>blank</v>
      </c>
      <c r="N936" t="str">
        <f>IF(ISNA(VLOOKUP(B936,Comments!B:E,2,FALSE)),"",VLOOKUP(B936,Comments!B:E,2,FALSE))</f>
        <v/>
      </c>
      <c r="O936" t="str">
        <f>IF(ISNA(VLOOKUP(B936,Comments!B:E,3,FALSE)),"",VLOOKUP(B936,Comments!B:E,3,FALSE))</f>
        <v/>
      </c>
      <c r="P936" t="str">
        <f t="shared" ca="1" si="37"/>
        <v>GT 62 days</v>
      </c>
      <c r="Q936" t="str">
        <f t="shared" si="38"/>
        <v>Core</v>
      </c>
      <c r="R936" t="str">
        <f>IF(ISNA(VLOOKUP(B936,Comments!B:E,4,FALSE)),"",VLOOKUP(B936,Comments!B:E,4,FALSE))</f>
        <v/>
      </c>
    </row>
    <row r="937" spans="1:18" x14ac:dyDescent="0.25">
      <c r="A937" t="str">
        <f>Jira_RawData!A937</f>
        <v>Bug</v>
      </c>
      <c r="B937" t="str">
        <f>Jira_RawData!B937</f>
        <v>COR-1941</v>
      </c>
      <c r="C937" t="str">
        <f>Jira_RawData!C937</f>
        <v>Create Account - EBS API - Site use id's are NOT returned in response for Org Account number</v>
      </c>
      <c r="D937" t="str">
        <f>Jira_RawData!D937</f>
        <v>praveena.polepeddi</v>
      </c>
      <c r="E937" t="str">
        <f>Jira_RawData!E937</f>
        <v>praveena.polepeddi</v>
      </c>
      <c r="F937" t="str">
        <f>Jira_RawData!F937</f>
        <v>Closed</v>
      </c>
      <c r="G937" s="4">
        <f>Jira_RawData!K937</f>
        <v>44049.529166666667</v>
      </c>
      <c r="H937" s="4">
        <f>Jira_RawData!G937</f>
        <v>44174.734722222223</v>
      </c>
      <c r="I937" s="10" t="str">
        <f>IF(Jira_RawData!H937=0,"blank",Jira_RawData!H937)</f>
        <v>Minor</v>
      </c>
      <c r="J937" t="str">
        <f>Jira_RawData!I937</f>
        <v>Medium</v>
      </c>
      <c r="K937" t="str">
        <f>Jira_RawData!M937</f>
        <v>QA</v>
      </c>
      <c r="L937" t="str">
        <f>IF(Jira_RawData!N937=0,"blank",Jira_RawData!N937)</f>
        <v>blank</v>
      </c>
      <c r="M937" t="str">
        <f>IF(Jira_RawData!R937=0,"blank",Jira_RawData!R937)</f>
        <v>blank</v>
      </c>
      <c r="N937" t="str">
        <f>IF(ISNA(VLOOKUP(B937,Comments!B:E,2,FALSE)),"",VLOOKUP(B937,Comments!B:E,2,FALSE))</f>
        <v/>
      </c>
      <c r="O937" t="str">
        <f>IF(ISNA(VLOOKUP(B937,Comments!B:E,3,FALSE)),"",VLOOKUP(B937,Comments!B:E,3,FALSE))</f>
        <v/>
      </c>
      <c r="P937" t="str">
        <f t="shared" ca="1" si="37"/>
        <v>GT 62 days</v>
      </c>
      <c r="Q937" t="str">
        <f t="shared" si="38"/>
        <v>Core</v>
      </c>
      <c r="R937" t="str">
        <f>IF(ISNA(VLOOKUP(B937,Comments!B:E,4,FALSE)),"",VLOOKUP(B937,Comments!B:E,4,FALSE))</f>
        <v/>
      </c>
    </row>
    <row r="938" spans="1:18" x14ac:dyDescent="0.25">
      <c r="A938" t="str">
        <f>Jira_RawData!A938</f>
        <v>Bug</v>
      </c>
      <c r="B938" t="str">
        <f>Jira_RawData!B938</f>
        <v>COR-1937</v>
      </c>
      <c r="C938" t="str">
        <f>Jira_RawData!C938</f>
        <v>Create Account - Mule API's - Time out error is returned in response for Create Account system API</v>
      </c>
      <c r="D938" t="str">
        <f>Jira_RawData!D938</f>
        <v>praveena.polepeddi</v>
      </c>
      <c r="E938" t="str">
        <f>Jira_RawData!E938</f>
        <v>praveena.polepeddi</v>
      </c>
      <c r="F938" t="str">
        <f>Jira_RawData!F938</f>
        <v>Closed</v>
      </c>
      <c r="G938" s="4">
        <f>Jira_RawData!K938</f>
        <v>44049.341666666667</v>
      </c>
      <c r="H938" s="4">
        <f>Jira_RawData!G938</f>
        <v>44174.734722222223</v>
      </c>
      <c r="I938" s="10" t="str">
        <f>IF(Jira_RawData!H938=0,"blank",Jira_RawData!H938)</f>
        <v>Major</v>
      </c>
      <c r="J938" t="str">
        <f>Jira_RawData!I938</f>
        <v>High</v>
      </c>
      <c r="K938" t="str">
        <f>Jira_RawData!M938</f>
        <v>QA</v>
      </c>
      <c r="L938" t="str">
        <f>IF(Jira_RawData!N938=0,"blank",Jira_RawData!N938)</f>
        <v>blank</v>
      </c>
      <c r="M938" t="str">
        <f>IF(Jira_RawData!R938=0,"blank",Jira_RawData!R938)</f>
        <v>blank</v>
      </c>
      <c r="N938" t="str">
        <f>IF(ISNA(VLOOKUP(B938,Comments!B:E,2,FALSE)),"",VLOOKUP(B938,Comments!B:E,2,FALSE))</f>
        <v/>
      </c>
      <c r="O938" t="str">
        <f>IF(ISNA(VLOOKUP(B938,Comments!B:E,3,FALSE)),"",VLOOKUP(B938,Comments!B:E,3,FALSE))</f>
        <v/>
      </c>
      <c r="P938" t="str">
        <f t="shared" ca="1" si="37"/>
        <v>GT 62 days</v>
      </c>
      <c r="Q938" t="str">
        <f t="shared" si="38"/>
        <v>Core</v>
      </c>
      <c r="R938" t="str">
        <f>IF(ISNA(VLOOKUP(B938,Comments!B:E,4,FALSE)),"",VLOOKUP(B938,Comments!B:E,4,FALSE))</f>
        <v/>
      </c>
    </row>
    <row r="939" spans="1:18" x14ac:dyDescent="0.25">
      <c r="A939" t="str">
        <f>Jira_RawData!A939</f>
        <v>Bug</v>
      </c>
      <c r="B939" t="str">
        <f>Jira_RawData!B939</f>
        <v>COR-1903</v>
      </c>
      <c r="C939" t="str">
        <f>Jira_RawData!C939</f>
        <v>Create Order Prepayment Mule API: Timeout error is returned in response when triggering request to Create Order API</v>
      </c>
      <c r="D939" t="str">
        <f>Jira_RawData!D939</f>
        <v>praveena.polepeddi</v>
      </c>
      <c r="E939" t="str">
        <f>Jira_RawData!E939</f>
        <v>praveena.polepeddi</v>
      </c>
      <c r="F939" t="str">
        <f>Jira_RawData!F939</f>
        <v>Closed</v>
      </c>
      <c r="G939" s="4">
        <f>Jira_RawData!K939</f>
        <v>44047.940972222219</v>
      </c>
      <c r="H939" s="4">
        <f>Jira_RawData!G939</f>
        <v>44174.73541666667</v>
      </c>
      <c r="I939" s="10" t="str">
        <f>IF(Jira_RawData!H939=0,"blank",Jira_RawData!H939)</f>
        <v>Minor</v>
      </c>
      <c r="J939" t="str">
        <f>Jira_RawData!I939</f>
        <v>Medium</v>
      </c>
      <c r="K939" t="str">
        <f>Jira_RawData!M939</f>
        <v>QA</v>
      </c>
      <c r="L939" t="str">
        <f>IF(Jira_RawData!N939=0,"blank",Jira_RawData!N939)</f>
        <v>blank</v>
      </c>
      <c r="M939" t="str">
        <f>IF(Jira_RawData!R939=0,"blank",Jira_RawData!R939)</f>
        <v>blank</v>
      </c>
      <c r="N939" t="str">
        <f>IF(ISNA(VLOOKUP(B939,Comments!B:E,2,FALSE)),"",VLOOKUP(B939,Comments!B:E,2,FALSE))</f>
        <v/>
      </c>
      <c r="O939" t="str">
        <f>IF(ISNA(VLOOKUP(B939,Comments!B:E,3,FALSE)),"",VLOOKUP(B939,Comments!B:E,3,FALSE))</f>
        <v/>
      </c>
      <c r="P939" t="str">
        <f t="shared" ca="1" si="37"/>
        <v>GT 62 days</v>
      </c>
      <c r="Q939" t="str">
        <f t="shared" si="38"/>
        <v>Core</v>
      </c>
      <c r="R939" t="str">
        <f>IF(ISNA(VLOOKUP(B939,Comments!B:E,4,FALSE)),"",VLOOKUP(B939,Comments!B:E,4,FALSE))</f>
        <v/>
      </c>
    </row>
    <row r="940" spans="1:18" x14ac:dyDescent="0.25">
      <c r="A940" t="str">
        <f>Jira_RawData!A940</f>
        <v>Bug</v>
      </c>
      <c r="B940" t="str">
        <f>Jira_RawData!B940</f>
        <v>COR-1882</v>
      </c>
      <c r="C940" t="str">
        <f>Jira_RawData!C940</f>
        <v>APISERO: EBS and Mule API's-Unauthorised error is coming in response for Mule API's</v>
      </c>
      <c r="D940" t="str">
        <f>Jira_RawData!D940</f>
        <v>Praveen Sundar</v>
      </c>
      <c r="E940" t="str">
        <f>Jira_RawData!E940</f>
        <v>praveena.polepeddi</v>
      </c>
      <c r="F940" t="str">
        <f>Jira_RawData!F940</f>
        <v>Closed</v>
      </c>
      <c r="G940" s="4">
        <f>Jira_RawData!K940</f>
        <v>44047.663194444445</v>
      </c>
      <c r="H940" s="4">
        <f>Jira_RawData!G940</f>
        <v>44160.53125</v>
      </c>
      <c r="I940" s="10" t="str">
        <f>IF(Jira_RawData!H940=0,"blank",Jira_RawData!H940)</f>
        <v>Showstopper</v>
      </c>
      <c r="J940" t="str">
        <f>Jira_RawData!I940</f>
        <v>High</v>
      </c>
      <c r="K940" t="str">
        <f>Jira_RawData!M940</f>
        <v>QA</v>
      </c>
      <c r="L940" t="str">
        <f>IF(Jira_RawData!N940=0,"blank",Jira_RawData!N940)</f>
        <v>blank</v>
      </c>
      <c r="M940" t="str">
        <f>IF(Jira_RawData!R940=0,"blank",Jira_RawData!R940)</f>
        <v>blank</v>
      </c>
      <c r="N940" t="str">
        <f>IF(ISNA(VLOOKUP(B940,Comments!B:E,2,FALSE)),"",VLOOKUP(B940,Comments!B:E,2,FALSE))</f>
        <v/>
      </c>
      <c r="O940" t="str">
        <f>IF(ISNA(VLOOKUP(B940,Comments!B:E,3,FALSE)),"",VLOOKUP(B940,Comments!B:E,3,FALSE))</f>
        <v/>
      </c>
      <c r="P940" t="str">
        <f t="shared" ca="1" si="37"/>
        <v>GT 62 days</v>
      </c>
      <c r="Q940" t="str">
        <f t="shared" si="38"/>
        <v>Core</v>
      </c>
      <c r="R940" t="str">
        <f>IF(ISNA(VLOOKUP(B940,Comments!B:E,4,FALSE)),"",VLOOKUP(B940,Comments!B:E,4,FALSE))</f>
        <v/>
      </c>
    </row>
    <row r="941" spans="1:18" x14ac:dyDescent="0.25">
      <c r="A941" t="str">
        <f>Jira_RawData!A941</f>
        <v>Bug</v>
      </c>
      <c r="B941" t="str">
        <f>Jira_RawData!B941</f>
        <v>COR-1829</v>
      </c>
      <c r="C941" t="str">
        <f>Jira_RawData!C941</f>
        <v>Get Account details Mule API: Time out error returned from EBS while triggering request to Get Account details Mule APi</v>
      </c>
      <c r="D941" t="str">
        <f>Jira_RawData!D941</f>
        <v>praveena.polepeddi</v>
      </c>
      <c r="E941" t="str">
        <f>Jira_RawData!E941</f>
        <v>praveena.polepeddi</v>
      </c>
      <c r="F941" t="str">
        <f>Jira_RawData!F941</f>
        <v>Closed</v>
      </c>
      <c r="G941" s="4">
        <f>Jira_RawData!K941</f>
        <v>44043.695833333331</v>
      </c>
      <c r="H941" s="4">
        <f>Jira_RawData!G941</f>
        <v>44174.736111111109</v>
      </c>
      <c r="I941" s="10" t="str">
        <f>IF(Jira_RawData!H941=0,"blank",Jira_RawData!H941)</f>
        <v>Moderate</v>
      </c>
      <c r="J941" t="str">
        <f>Jira_RawData!I941</f>
        <v>Medium</v>
      </c>
      <c r="K941" t="str">
        <f>Jira_RawData!M941</f>
        <v>QA</v>
      </c>
      <c r="L941" t="str">
        <f>IF(Jira_RawData!N941=0,"blank",Jira_RawData!N941)</f>
        <v>Application Code Issue</v>
      </c>
      <c r="M941" t="str">
        <f>IF(Jira_RawData!R941=0,"blank",Jira_RawData!R941)</f>
        <v>blank</v>
      </c>
      <c r="N941" t="str">
        <f>IF(ISNA(VLOOKUP(B941,Comments!B:E,2,FALSE)),"",VLOOKUP(B941,Comments!B:E,2,FALSE))</f>
        <v/>
      </c>
      <c r="O941" t="str">
        <f>IF(ISNA(VLOOKUP(B941,Comments!B:E,3,FALSE)),"",VLOOKUP(B941,Comments!B:E,3,FALSE))</f>
        <v/>
      </c>
      <c r="P941" t="str">
        <f t="shared" ca="1" si="37"/>
        <v>GT 62 days</v>
      </c>
      <c r="Q941" t="str">
        <f t="shared" si="38"/>
        <v>Core</v>
      </c>
      <c r="R941" t="str">
        <f>IF(ISNA(VLOOKUP(B941,Comments!B:E,4,FALSE)),"",VLOOKUP(B941,Comments!B:E,4,FALSE))</f>
        <v/>
      </c>
    </row>
    <row r="942" spans="1:18" x14ac:dyDescent="0.25">
      <c r="A942" t="str">
        <f>Jira_RawData!A942</f>
        <v>Bug</v>
      </c>
      <c r="B942" t="str">
        <f>Jira_RawData!B942</f>
        <v>COR-1719</v>
      </c>
      <c r="C942" t="str">
        <f>Jira_RawData!C942</f>
        <v>COR-1625 : Mule Process API Update Account (Apisero) : MAE Connectivity Error is returned in response while updating account details in MAE</v>
      </c>
      <c r="D942" t="str">
        <f>Jira_RawData!D942</f>
        <v>praveena.polepeddi</v>
      </c>
      <c r="E942" t="str">
        <f>Jira_RawData!E942</f>
        <v>praveena.polepeddi</v>
      </c>
      <c r="F942" t="str">
        <f>Jira_RawData!F942</f>
        <v>Closed</v>
      </c>
      <c r="G942" s="4">
        <f>Jira_RawData!K942</f>
        <v>44040.568749999999</v>
      </c>
      <c r="H942" s="4">
        <f>Jira_RawData!G942</f>
        <v>44174.738888888889</v>
      </c>
      <c r="I942" s="10" t="str">
        <f>IF(Jira_RawData!H942=0,"blank",Jira_RawData!H942)</f>
        <v>Major</v>
      </c>
      <c r="J942" t="str">
        <f>Jira_RawData!I942</f>
        <v>High</v>
      </c>
      <c r="K942" t="str">
        <f>Jira_RawData!M942</f>
        <v>QA</v>
      </c>
      <c r="L942" t="str">
        <f>IF(Jira_RawData!N942=0,"blank",Jira_RawData!N942)</f>
        <v>Configuration File Issue</v>
      </c>
      <c r="M942" t="str">
        <f>IF(Jira_RawData!R942=0,"blank",Jira_RawData!R942)</f>
        <v>blank</v>
      </c>
      <c r="N942" t="str">
        <f>IF(ISNA(VLOOKUP(B942,Comments!B:E,2,FALSE)),"",VLOOKUP(B942,Comments!B:E,2,FALSE))</f>
        <v/>
      </c>
      <c r="O942" t="str">
        <f>IF(ISNA(VLOOKUP(B942,Comments!B:E,3,FALSE)),"",VLOOKUP(B942,Comments!B:E,3,FALSE))</f>
        <v/>
      </c>
      <c r="P942" t="str">
        <f t="shared" ca="1" si="37"/>
        <v>GT 62 days</v>
      </c>
      <c r="Q942" t="str">
        <f t="shared" si="38"/>
        <v>Core</v>
      </c>
      <c r="R942" t="str">
        <f>IF(ISNA(VLOOKUP(B942,Comments!B:E,4,FALSE)),"",VLOOKUP(B942,Comments!B:E,4,FALSE))</f>
        <v/>
      </c>
    </row>
    <row r="943" spans="1:18" x14ac:dyDescent="0.25">
      <c r="A943" t="str">
        <f>Jira_RawData!A943</f>
        <v>Bug</v>
      </c>
      <c r="B943" t="str">
        <f>Jira_RawData!B943</f>
        <v>COR-1709</v>
      </c>
      <c r="C943" t="str">
        <f>Jira_RawData!C943</f>
        <v>COR-1625: Mule Process API Update Account (Apisero) : Error response returned while triggering request to Mule Update Account API</v>
      </c>
      <c r="D943" t="str">
        <f>Jira_RawData!D943</f>
        <v>praveena.polepeddi</v>
      </c>
      <c r="E943" t="str">
        <f>Jira_RawData!E943</f>
        <v>praveena.polepeddi</v>
      </c>
      <c r="F943" t="str">
        <f>Jira_RawData!F943</f>
        <v>Closed</v>
      </c>
      <c r="G943" s="4">
        <f>Jira_RawData!K943</f>
        <v>44040.507638888892</v>
      </c>
      <c r="H943" s="4">
        <f>Jira_RawData!G943</f>
        <v>44174.739583333336</v>
      </c>
      <c r="I943" s="10" t="str">
        <f>IF(Jira_RawData!H943=0,"blank",Jira_RawData!H943)</f>
        <v>Showstopper</v>
      </c>
      <c r="J943" t="str">
        <f>Jira_RawData!I943</f>
        <v>High</v>
      </c>
      <c r="K943" t="str">
        <f>Jira_RawData!M943</f>
        <v>QA</v>
      </c>
      <c r="L943" t="str">
        <f>IF(Jira_RawData!N943=0,"blank",Jira_RawData!N943)</f>
        <v>Application Code Issue</v>
      </c>
      <c r="M943" t="str">
        <f>IF(Jira_RawData!R943=0,"blank",Jira_RawData!R943)</f>
        <v>blank</v>
      </c>
      <c r="N943" t="str">
        <f>IF(ISNA(VLOOKUP(B943,Comments!B:E,2,FALSE)),"",VLOOKUP(B943,Comments!B:E,2,FALSE))</f>
        <v/>
      </c>
      <c r="O943" t="str">
        <f>IF(ISNA(VLOOKUP(B943,Comments!B:E,3,FALSE)),"",VLOOKUP(B943,Comments!B:E,3,FALSE))</f>
        <v/>
      </c>
      <c r="P943" t="str">
        <f t="shared" ca="1" si="37"/>
        <v>GT 62 days</v>
      </c>
      <c r="Q943" t="str">
        <f t="shared" si="38"/>
        <v>Core</v>
      </c>
      <c r="R943" t="str">
        <f>IF(ISNA(VLOOKUP(B943,Comments!B:E,4,FALSE)),"",VLOOKUP(B943,Comments!B:E,4,FALSE))</f>
        <v/>
      </c>
    </row>
    <row r="944" spans="1:18" x14ac:dyDescent="0.25">
      <c r="A944" t="str">
        <f>Jira_RawData!A944</f>
        <v>Bug</v>
      </c>
      <c r="B944" t="str">
        <f>Jira_RawData!B944</f>
        <v>COR-1524</v>
      </c>
      <c r="C944" t="str">
        <f>Jira_RawData!C944</f>
        <v>APISERO- COR-1175: Create Account Process API - B2B(Organization) Account -Fields not getting updated in EBS UI and EBS DB</v>
      </c>
      <c r="D944" t="str">
        <f>Jira_RawData!D944</f>
        <v>praveena.polepeddi</v>
      </c>
      <c r="E944" t="str">
        <f>Jira_RawData!E944</f>
        <v>praveena.polepeddi</v>
      </c>
      <c r="F944" t="str">
        <f>Jira_RawData!F944</f>
        <v>Closed</v>
      </c>
      <c r="G944" s="4">
        <f>Jira_RawData!K944</f>
        <v>44032.631944444445</v>
      </c>
      <c r="H944" s="4">
        <f>Jira_RawData!G944</f>
        <v>44174.744444444441</v>
      </c>
      <c r="I944" s="10" t="str">
        <f>IF(Jira_RawData!H944=0,"blank",Jira_RawData!H944)</f>
        <v>Moderate</v>
      </c>
      <c r="J944" t="str">
        <f>Jira_RawData!I944</f>
        <v>Medium</v>
      </c>
      <c r="K944" t="str">
        <f>Jira_RawData!M944</f>
        <v>QA</v>
      </c>
      <c r="L944" t="str">
        <f>IF(Jira_RawData!N944=0,"blank",Jira_RawData!N944)</f>
        <v>Application Code Issue</v>
      </c>
      <c r="M944" t="str">
        <f>IF(Jira_RawData!R944=0,"blank",Jira_RawData!R944)</f>
        <v>blank</v>
      </c>
      <c r="N944" t="str">
        <f>IF(ISNA(VLOOKUP(B944,Comments!B:E,2,FALSE)),"",VLOOKUP(B944,Comments!B:E,2,FALSE))</f>
        <v/>
      </c>
      <c r="O944" t="str">
        <f>IF(ISNA(VLOOKUP(B944,Comments!B:E,3,FALSE)),"",VLOOKUP(B944,Comments!B:E,3,FALSE))</f>
        <v/>
      </c>
      <c r="P944" t="str">
        <f t="shared" ca="1" si="37"/>
        <v>GT 62 days</v>
      </c>
      <c r="Q944" t="str">
        <f t="shared" si="38"/>
        <v>Core</v>
      </c>
      <c r="R944" t="str">
        <f>IF(ISNA(VLOOKUP(B944,Comments!B:E,4,FALSE)),"",VLOOKUP(B944,Comments!B:E,4,FALSE))</f>
        <v/>
      </c>
    </row>
    <row r="945" spans="1:18" x14ac:dyDescent="0.25">
      <c r="A945" t="str">
        <f>Jira_RawData!A945</f>
        <v>Bug</v>
      </c>
      <c r="B945" t="str">
        <f>Jira_RawData!B945</f>
        <v>COR-1051</v>
      </c>
      <c r="C945" t="str">
        <f>Jira_RawData!C945</f>
        <v>APISERO - Create Account and User API - Getting error response while creating a new Individual Account with existing user</v>
      </c>
      <c r="D945" t="str">
        <f>Jira_RawData!D945</f>
        <v>praveena.polepeddi</v>
      </c>
      <c r="E945" t="str">
        <f>Jira_RawData!E945</f>
        <v>praveena.polepeddi</v>
      </c>
      <c r="F945" t="str">
        <f>Jira_RawData!F945</f>
        <v>Closed</v>
      </c>
      <c r="G945" s="4">
        <f>Jira_RawData!K945</f>
        <v>44005.877083333333</v>
      </c>
      <c r="H945" s="4">
        <f>Jira_RawData!G945</f>
        <v>44174.740277777775</v>
      </c>
      <c r="I945" s="10" t="str">
        <f>IF(Jira_RawData!H945=0,"blank",Jira_RawData!H945)</f>
        <v>Moderate</v>
      </c>
      <c r="J945" t="str">
        <f>Jira_RawData!I945</f>
        <v>Low</v>
      </c>
      <c r="K945" t="str">
        <f>Jira_RawData!M945</f>
        <v>QA</v>
      </c>
      <c r="L945" t="str">
        <f>IF(Jira_RawData!N945=0,"blank",Jira_RawData!N945)</f>
        <v>Configuration File Issue</v>
      </c>
      <c r="M945" t="str">
        <f>IF(Jira_RawData!R945=0,"blank",Jira_RawData!R945)</f>
        <v>blank</v>
      </c>
      <c r="N945" t="str">
        <f>IF(ISNA(VLOOKUP(B945,Comments!B:E,2,FALSE)),"",VLOOKUP(B945,Comments!B:E,2,FALSE))</f>
        <v/>
      </c>
      <c r="O945" t="str">
        <f>IF(ISNA(VLOOKUP(B945,Comments!B:E,3,FALSE)),"",VLOOKUP(B945,Comments!B:E,3,FALSE))</f>
        <v/>
      </c>
      <c r="P945" t="str">
        <f t="shared" ca="1" si="37"/>
        <v>GT 62 days</v>
      </c>
      <c r="Q945" t="str">
        <f t="shared" si="38"/>
        <v>Core</v>
      </c>
      <c r="R945" t="str">
        <f>IF(ISNA(VLOOKUP(B945,Comments!B:E,4,FALSE)),"",VLOOKUP(B945,Comments!B:E,4,FALSE))</f>
        <v/>
      </c>
    </row>
  </sheetData>
  <autoFilter ref="A1:R895" xr:uid="{BC8B96B6-5B3E-4FFD-B0AF-2777C7663CA2}"/>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A703A-24C7-4EE4-B8D5-4E22116EC32B}">
  <dimension ref="A1:I99"/>
  <sheetViews>
    <sheetView topLeftCell="A83" workbookViewId="0">
      <selection activeCell="C99" sqref="C99"/>
    </sheetView>
  </sheetViews>
  <sheetFormatPr defaultColWidth="41.42578125" defaultRowHeight="15" x14ac:dyDescent="0.25"/>
  <sheetData>
    <row r="1" spans="1:9" ht="15.75" thickBot="1" x14ac:dyDescent="0.3">
      <c r="A1" s="5" t="str">
        <f>[1]Jira_RawData!A1</f>
        <v>Issue Type</v>
      </c>
      <c r="B1" s="5" t="str">
        <f>[1]Jira_RawData!B1</f>
        <v>Key</v>
      </c>
      <c r="C1" s="5" t="s">
        <v>1682</v>
      </c>
      <c r="D1" s="6" t="s">
        <v>1683</v>
      </c>
      <c r="E1" s="7" t="s">
        <v>1717</v>
      </c>
      <c r="F1" s="7" t="s">
        <v>5</v>
      </c>
      <c r="G1" s="7" t="s">
        <v>4</v>
      </c>
      <c r="H1" s="7" t="s">
        <v>8</v>
      </c>
      <c r="I1" s="7" t="s">
        <v>10</v>
      </c>
    </row>
    <row r="2" spans="1:9" x14ac:dyDescent="0.25">
      <c r="A2" t="str">
        <f>[1]Jira_RawData!A200</f>
        <v>Bug</v>
      </c>
      <c r="B2" t="s">
        <v>1651</v>
      </c>
      <c r="C2" t="s">
        <v>2329</v>
      </c>
      <c r="F2" t="str">
        <f>VLOOKUP(B2,[1]Jira_RawData!B:F,5,FALSE)</f>
        <v>Open</v>
      </c>
      <c r="G2" t="str">
        <f>VLOOKUP(B2,[1]Jira_RawData!B:F,4,FALSE)</f>
        <v>praveena.polepeddi</v>
      </c>
      <c r="H2" t="str">
        <f>VLOOKUP(B2,[1]Jira_RawData!B:I,8,FALSE)</f>
        <v>Low</v>
      </c>
      <c r="I2" s="23">
        <f>VLOOKUP(B2,[1]Jira_RawData!B:K,10,FALSE)</f>
        <v>44084.476388888892</v>
      </c>
    </row>
    <row r="3" spans="1:9" x14ac:dyDescent="0.25">
      <c r="A3" t="str">
        <f>[1]Jira_RawData!A199</f>
        <v>Bug</v>
      </c>
      <c r="B3" t="s">
        <v>1647</v>
      </c>
      <c r="C3" t="s">
        <v>1759</v>
      </c>
      <c r="F3" t="str">
        <f>VLOOKUP(B3,[1]Jira_RawData!B:F,5,FALSE)</f>
        <v>Open</v>
      </c>
      <c r="G3" t="str">
        <f>VLOOKUP(B3,[1]Jira_RawData!B:F,4,FALSE)</f>
        <v>praveena.polepeddi</v>
      </c>
      <c r="H3" t="str">
        <f>VLOOKUP(B3,[1]Jira_RawData!B:I,8,FALSE)</f>
        <v>Medium</v>
      </c>
      <c r="I3" s="23">
        <f>VLOOKUP(B3,[1]Jira_RawData!B:K,10,FALSE)</f>
        <v>44091.906944444447</v>
      </c>
    </row>
    <row r="4" spans="1:9" x14ac:dyDescent="0.25">
      <c r="A4" t="str">
        <f>[1]Jira_RawData!A198</f>
        <v>Bug</v>
      </c>
      <c r="B4" t="s">
        <v>1644</v>
      </c>
      <c r="C4" t="s">
        <v>2329</v>
      </c>
      <c r="F4" t="str">
        <f>VLOOKUP(B4,[1]Jira_RawData!B:F,5,FALSE)</f>
        <v>Open</v>
      </c>
      <c r="G4" t="str">
        <f>VLOOKUP(B4,[1]Jira_RawData!B:F,4,FALSE)</f>
        <v>praveena.polepeddi</v>
      </c>
      <c r="H4" t="str">
        <f>VLOOKUP(B4,[1]Jira_RawData!B:I,8,FALSE)</f>
        <v>Low</v>
      </c>
      <c r="I4" s="23">
        <f>VLOOKUP(B4,[1]Jira_RawData!B:K,10,FALSE)</f>
        <v>44098.783333333333</v>
      </c>
    </row>
    <row r="5" spans="1:9" x14ac:dyDescent="0.25">
      <c r="A5" s="26" t="str">
        <f>Jira_RawData!A20</f>
        <v>Bug</v>
      </c>
      <c r="B5" s="26" t="s">
        <v>1332</v>
      </c>
      <c r="C5" s="26" t="s">
        <v>1886</v>
      </c>
      <c r="D5" s="26"/>
      <c r="E5" s="26" t="s">
        <v>1759</v>
      </c>
      <c r="F5" s="26" t="str">
        <f>VLOOKUP(B5,[1]Jira_RawData!B:F,5,FALSE)</f>
        <v>Blocked</v>
      </c>
      <c r="G5" s="26" t="str">
        <f>VLOOKUP(B5,[1]Jira_RawData!B:F,4,FALSE)</f>
        <v>ramakrishna.dontha</v>
      </c>
      <c r="H5" s="26" t="str">
        <f>VLOOKUP(B5,[1]Jira_RawData!B:I,8,FALSE)</f>
        <v>Low</v>
      </c>
      <c r="I5" s="27">
        <f>VLOOKUP(B5,[1]Jira_RawData!B:K,10,FALSE)</f>
        <v>44007.647916666669</v>
      </c>
    </row>
    <row r="6" spans="1:9" x14ac:dyDescent="0.25">
      <c r="A6" s="26" t="str">
        <f>Jira_RawData!A19</f>
        <v>Bug</v>
      </c>
      <c r="B6" s="26" t="s">
        <v>1280</v>
      </c>
      <c r="C6" s="26"/>
      <c r="D6" s="26" t="s">
        <v>1893</v>
      </c>
      <c r="E6" s="26" t="s">
        <v>1759</v>
      </c>
      <c r="F6" s="26" t="str">
        <f>VLOOKUP(B6,[1]Jira_RawData!B:F,5,FALSE)</f>
        <v>Blocked</v>
      </c>
      <c r="G6" s="26" t="str">
        <f>VLOOKUP(B6,[1]Jira_RawData!B:F,4,FALSE)</f>
        <v>soumya.akkimardi</v>
      </c>
      <c r="H6" s="26" t="str">
        <f>VLOOKUP(B6,[1]Jira_RawData!B:I,8,FALSE)</f>
        <v>High</v>
      </c>
      <c r="I6" s="27">
        <f>VLOOKUP(B6,[1]Jira_RawData!B:K,10,FALSE)</f>
        <v>44015.497916666667</v>
      </c>
    </row>
    <row r="7" spans="1:9" x14ac:dyDescent="0.25">
      <c r="A7" s="26" t="str">
        <f>Jira_RawData!A18</f>
        <v>Bug</v>
      </c>
      <c r="B7" s="26" t="s">
        <v>1278</v>
      </c>
      <c r="C7" s="26"/>
      <c r="D7" s="26" t="s">
        <v>1893</v>
      </c>
      <c r="E7" s="26" t="s">
        <v>1759</v>
      </c>
      <c r="F7" s="26" t="str">
        <f>VLOOKUP(B7,[1]Jira_RawData!B:F,5,FALSE)</f>
        <v>Blocked</v>
      </c>
      <c r="G7" s="26" t="str">
        <f>VLOOKUP(B7,[1]Jira_RawData!B:F,4,FALSE)</f>
        <v>soumya.akkimardi</v>
      </c>
      <c r="H7" s="26" t="str">
        <f>VLOOKUP(B7,[1]Jira_RawData!B:I,8,FALSE)</f>
        <v>High</v>
      </c>
      <c r="I7" s="27">
        <f>VLOOKUP(B7,[1]Jira_RawData!B:K,10,FALSE)</f>
        <v>44015.504166666666</v>
      </c>
    </row>
    <row r="8" spans="1:9" x14ac:dyDescent="0.25">
      <c r="A8" t="str">
        <f>Jira_RawData!A619</f>
        <v>Bug</v>
      </c>
      <c r="B8" t="str">
        <f>Jira_RawData!B619</f>
        <v>MEM-12351</v>
      </c>
      <c r="C8" t="s">
        <v>1703</v>
      </c>
      <c r="D8" t="s">
        <v>1686</v>
      </c>
    </row>
    <row r="9" spans="1:9" x14ac:dyDescent="0.25">
      <c r="A9" t="str">
        <f>Jira_RawData!A618</f>
        <v>Bug</v>
      </c>
      <c r="B9" t="str">
        <f>Jira_RawData!B618</f>
        <v>MEM-12417</v>
      </c>
      <c r="C9" t="s">
        <v>1703</v>
      </c>
      <c r="D9" t="s">
        <v>1686</v>
      </c>
    </row>
    <row r="10" spans="1:9" x14ac:dyDescent="0.25">
      <c r="A10" s="26" t="str">
        <f>Jira_RawData!A17</f>
        <v>Bug</v>
      </c>
      <c r="B10" s="26" t="s">
        <v>1092</v>
      </c>
      <c r="C10" s="26" t="s">
        <v>1889</v>
      </c>
      <c r="D10" s="26" t="s">
        <v>1892</v>
      </c>
      <c r="E10" s="26" t="s">
        <v>1759</v>
      </c>
      <c r="F10" s="26" t="str">
        <f>VLOOKUP(B10,[1]Jira_RawData!B:F,5,FALSE)</f>
        <v>Blocked</v>
      </c>
      <c r="G10" s="26" t="str">
        <f>VLOOKUP(B10,[1]Jira_RawData!B:F,4,FALSE)</f>
        <v>soumya.akkimardi</v>
      </c>
      <c r="H10" s="26" t="str">
        <f>VLOOKUP(B10,[1]Jira_RawData!B:I,8,FALSE)</f>
        <v>High</v>
      </c>
      <c r="I10" s="27">
        <f>VLOOKUP(B10,[1]Jira_RawData!B:K,10,FALSE)</f>
        <v>44052.818749999999</v>
      </c>
    </row>
    <row r="11" spans="1:9" x14ac:dyDescent="0.25">
      <c r="A11" s="26" t="str">
        <f>Jira_RawData!A16</f>
        <v>Bug</v>
      </c>
      <c r="B11" s="26" t="s">
        <v>1051</v>
      </c>
      <c r="C11" s="26"/>
      <c r="D11" s="26" t="s">
        <v>1891</v>
      </c>
      <c r="E11" s="26" t="s">
        <v>1759</v>
      </c>
      <c r="F11" s="26" t="str">
        <f>VLOOKUP(B11,[1]Jira_RawData!B:F,5,FALSE)</f>
        <v>Reopened</v>
      </c>
      <c r="G11" s="26" t="str">
        <f>VLOOKUP(B11,[1]Jira_RawData!B:F,4,FALSE)</f>
        <v>soumya.akkimardi</v>
      </c>
      <c r="H11" s="26" t="str">
        <f>VLOOKUP(B11,[1]Jira_RawData!B:I,8,FALSE)</f>
        <v>High</v>
      </c>
      <c r="I11" s="27">
        <f>VLOOKUP(B11,[1]Jira_RawData!B:K,10,FALSE)</f>
        <v>44060.826388888891</v>
      </c>
    </row>
    <row r="12" spans="1:9" x14ac:dyDescent="0.25">
      <c r="A12" s="26" t="str">
        <f>Jira_RawData!A15</f>
        <v>Bug</v>
      </c>
      <c r="B12" s="26" t="s">
        <v>1047</v>
      </c>
      <c r="C12" s="26" t="s">
        <v>1886</v>
      </c>
      <c r="D12" s="26"/>
      <c r="E12" s="26" t="s">
        <v>1759</v>
      </c>
      <c r="F12" s="26" t="str">
        <f>VLOOKUP(B12,[1]Jira_RawData!B:F,5,FALSE)</f>
        <v>Blocked</v>
      </c>
      <c r="G12" s="26" t="str">
        <f>VLOOKUP(B12,[1]Jira_RawData!B:F,4,FALSE)</f>
        <v>soumya.akkimardi</v>
      </c>
      <c r="H12" s="26" t="str">
        <f>VLOOKUP(B12,[1]Jira_RawData!B:I,8,FALSE)</f>
        <v>High</v>
      </c>
      <c r="I12" s="27">
        <f>VLOOKUP(B12,[1]Jira_RawData!B:K,10,FALSE)</f>
        <v>44061.668055555558</v>
      </c>
    </row>
    <row r="13" spans="1:9" x14ac:dyDescent="0.25">
      <c r="A13" s="26" t="str">
        <f>Jira_RawData!A14</f>
        <v>Bug</v>
      </c>
      <c r="B13" s="26" t="s">
        <v>1033</v>
      </c>
      <c r="C13" s="26" t="s">
        <v>1889</v>
      </c>
      <c r="D13" s="26"/>
      <c r="E13" s="26" t="s">
        <v>1759</v>
      </c>
      <c r="F13" s="26" t="str">
        <f>VLOOKUP(B13,[1]Jira_RawData!B:F,5,FALSE)</f>
        <v>Blocked</v>
      </c>
      <c r="G13" s="26" t="str">
        <f>VLOOKUP(B13,[1]Jira_RawData!B:F,4,FALSE)</f>
        <v>soumya.akkimardi</v>
      </c>
      <c r="H13" s="26" t="str">
        <f>VLOOKUP(B13,[1]Jira_RawData!B:I,8,FALSE)</f>
        <v>High</v>
      </c>
      <c r="I13" s="27">
        <f>VLOOKUP(B13,[1]Jira_RawData!B:K,10,FALSE)</f>
        <v>44068.59375</v>
      </c>
    </row>
    <row r="14" spans="1:9" x14ac:dyDescent="0.25">
      <c r="A14" s="26" t="str">
        <f>Jira_RawData!A13</f>
        <v>Bug</v>
      </c>
      <c r="B14" s="26" t="s">
        <v>1031</v>
      </c>
      <c r="C14" s="26" t="s">
        <v>1889</v>
      </c>
      <c r="D14" s="26" t="s">
        <v>1890</v>
      </c>
      <c r="E14" s="26" t="s">
        <v>1759</v>
      </c>
      <c r="F14" s="26" t="str">
        <f>VLOOKUP(B14,[1]Jira_RawData!B:F,5,FALSE)</f>
        <v>Blocked</v>
      </c>
      <c r="G14" s="26" t="str">
        <f>VLOOKUP(B14,[1]Jira_RawData!B:F,4,FALSE)</f>
        <v>soumya.akkimardi</v>
      </c>
      <c r="H14" s="26" t="str">
        <f>VLOOKUP(B14,[1]Jira_RawData!B:I,8,FALSE)</f>
        <v>Medium</v>
      </c>
      <c r="I14" s="27">
        <f>VLOOKUP(B14,[1]Jira_RawData!B:K,10,FALSE)</f>
        <v>44068.613888888889</v>
      </c>
    </row>
    <row r="15" spans="1:9" x14ac:dyDescent="0.25">
      <c r="A15" t="str">
        <f>[1]Jira_RawData!A156</f>
        <v>Bug</v>
      </c>
      <c r="B15" t="s">
        <v>974</v>
      </c>
      <c r="C15" s="22" t="s">
        <v>1760</v>
      </c>
      <c r="D15" t="s">
        <v>1761</v>
      </c>
      <c r="F15" t="str">
        <f>VLOOKUP(B15,[1]Jira_RawData!B:F,5,FALSE)</f>
        <v>Dev Ready</v>
      </c>
      <c r="G15" t="str">
        <f>VLOOKUP(B15,[1]Jira_RawData!B:F,4,FALSE)</f>
        <v>vinay.datla</v>
      </c>
      <c r="H15" t="str">
        <f>VLOOKUP(B15,[1]Jira_RawData!B:I,8,FALSE)</f>
        <v>Medium</v>
      </c>
      <c r="I15" s="23">
        <f>VLOOKUP(B15,[1]Jira_RawData!B:K,10,FALSE)</f>
        <v>44082.831944444442</v>
      </c>
    </row>
    <row r="16" spans="1:9" x14ac:dyDescent="0.25">
      <c r="A16" s="26" t="str">
        <f>Jira_RawData!A12</f>
        <v>Bug</v>
      </c>
      <c r="B16" s="26" t="s">
        <v>939</v>
      </c>
      <c r="C16" s="26"/>
      <c r="D16" s="26"/>
      <c r="E16" s="26" t="s">
        <v>1759</v>
      </c>
      <c r="F16" s="26" t="str">
        <f>VLOOKUP(B16,[1]Jira_RawData!B:F,5,FALSE)</f>
        <v>Blocked</v>
      </c>
      <c r="G16" s="26" t="str">
        <f>VLOOKUP(B16,[1]Jira_RawData!B:F,4,FALSE)</f>
        <v>soumya.akkimardi</v>
      </c>
      <c r="H16" s="26" t="str">
        <f>VLOOKUP(B16,[1]Jira_RawData!B:I,8,FALSE)</f>
        <v>Medium</v>
      </c>
      <c r="I16" s="27">
        <f>VLOOKUP(B16,[1]Jira_RawData!B:K,10,FALSE)</f>
        <v>44089.701388888891</v>
      </c>
    </row>
    <row r="17" spans="1:9" x14ac:dyDescent="0.25">
      <c r="A17" s="26" t="str">
        <f>Jira_RawData!A11</f>
        <v>Bug</v>
      </c>
      <c r="B17" s="26" t="s">
        <v>936</v>
      </c>
      <c r="C17" s="26"/>
      <c r="D17" s="26"/>
      <c r="E17" s="26" t="s">
        <v>1759</v>
      </c>
      <c r="F17" s="26" t="str">
        <f>VLOOKUP(B17,[1]Jira_RawData!B:F,5,FALSE)</f>
        <v>Open</v>
      </c>
      <c r="G17" s="26" t="str">
        <f>VLOOKUP(B17,[1]Jira_RawData!B:F,4,FALSE)</f>
        <v>soumya.akkimardi</v>
      </c>
      <c r="H17" s="26" t="str">
        <f>VLOOKUP(B17,[1]Jira_RawData!B:I,8,FALSE)</f>
        <v>Medium</v>
      </c>
      <c r="I17" s="27">
        <f>VLOOKUP(B17,[1]Jira_RawData!B:K,10,FALSE)</f>
        <v>44089.871527777781</v>
      </c>
    </row>
    <row r="18" spans="1:9" x14ac:dyDescent="0.25">
      <c r="A18" t="str">
        <f>[1]Jira_RawData!A159</f>
        <v>Bug</v>
      </c>
      <c r="B18" t="s">
        <v>922</v>
      </c>
      <c r="C18" s="22" t="s">
        <v>1760</v>
      </c>
      <c r="D18" t="s">
        <v>1761</v>
      </c>
      <c r="F18" t="str">
        <f>VLOOKUP(B18,[1]Jira_RawData!B:F,5,FALSE)</f>
        <v>In Testing</v>
      </c>
      <c r="G18" t="str">
        <f>VLOOKUP(B18,[1]Jira_RawData!B:F,4,FALSE)</f>
        <v>vinay.datla</v>
      </c>
      <c r="H18" t="str">
        <f>VLOOKUP(B18,[1]Jira_RawData!B:I,8,FALSE)</f>
        <v>Medium</v>
      </c>
      <c r="I18" s="23">
        <f>VLOOKUP(B18,[1]Jira_RawData!B:K,10,FALSE)</f>
        <v>44090.820833333331</v>
      </c>
    </row>
    <row r="19" spans="1:9" x14ac:dyDescent="0.25">
      <c r="A19" s="26" t="str">
        <f>Jira_RawData!A10</f>
        <v>Bug</v>
      </c>
      <c r="B19" s="26" t="s">
        <v>908</v>
      </c>
      <c r="C19" s="26"/>
      <c r="D19" s="26" t="s">
        <v>1888</v>
      </c>
      <c r="E19" s="26" t="s">
        <v>1759</v>
      </c>
      <c r="F19" s="26" t="str">
        <f>VLOOKUP(B19,[1]Jira_RawData!B:F,5,FALSE)</f>
        <v>In Review</v>
      </c>
      <c r="G19" s="26" t="str">
        <f>VLOOKUP(B19,[1]Jira_RawData!B:F,4,FALSE)</f>
        <v>soumya.akkimardi</v>
      </c>
      <c r="H19" s="26" t="str">
        <f>VLOOKUP(B19,[1]Jira_RawData!B:I,8,FALSE)</f>
        <v>High</v>
      </c>
      <c r="I19" s="27">
        <f>VLOOKUP(B19,[1]Jira_RawData!B:K,10,FALSE)</f>
        <v>44099.560416666667</v>
      </c>
    </row>
    <row r="20" spans="1:9" x14ac:dyDescent="0.25">
      <c r="A20" s="26" t="str">
        <f>Jira_RawData!A9</f>
        <v>Bug</v>
      </c>
      <c r="B20" s="26" t="s">
        <v>890</v>
      </c>
      <c r="C20" s="26" t="s">
        <v>1886</v>
      </c>
      <c r="D20" s="26" t="s">
        <v>1887</v>
      </c>
      <c r="E20" s="26" t="s">
        <v>1759</v>
      </c>
      <c r="F20" s="26" t="str">
        <f>VLOOKUP(B20,[1]Jira_RawData!B:F,5,FALSE)</f>
        <v>Open</v>
      </c>
      <c r="G20" s="26" t="str">
        <f>VLOOKUP(B20,[1]Jira_RawData!B:F,4,FALSE)</f>
        <v>soumya.akkimardi</v>
      </c>
      <c r="H20" s="26" t="str">
        <f>VLOOKUP(B20,[1]Jira_RawData!B:I,8,FALSE)</f>
        <v>Medium</v>
      </c>
      <c r="I20" s="27">
        <f>VLOOKUP(B20,[1]Jira_RawData!B:K,10,FALSE)</f>
        <v>44101.842361111114</v>
      </c>
    </row>
    <row r="21" spans="1:9" x14ac:dyDescent="0.25">
      <c r="A21" s="26" t="str">
        <f>Jira_RawData!A8</f>
        <v>Bug</v>
      </c>
      <c r="B21" s="26" t="s">
        <v>880</v>
      </c>
      <c r="C21" s="26" t="s">
        <v>1886</v>
      </c>
      <c r="D21" s="26" t="s">
        <v>1887</v>
      </c>
      <c r="E21" s="26" t="s">
        <v>1759</v>
      </c>
      <c r="F21" s="26" t="str">
        <f>VLOOKUP(B21,[1]Jira_RawData!B:F,5,FALSE)</f>
        <v>Open</v>
      </c>
      <c r="G21" s="26" t="str">
        <f>VLOOKUP(B21,[1]Jira_RawData!B:F,4,FALSE)</f>
        <v>soumya.akkimardi</v>
      </c>
      <c r="H21" s="26" t="str">
        <f>VLOOKUP(B21,[1]Jira_RawData!B:I,8,FALSE)</f>
        <v>Medium</v>
      </c>
      <c r="I21" s="27">
        <f>VLOOKUP(B21,[1]Jira_RawData!B:K,10,FALSE)</f>
        <v>44103.57708333333</v>
      </c>
    </row>
    <row r="22" spans="1:9" x14ac:dyDescent="0.25">
      <c r="A22" t="str">
        <f>[1]Jira_RawData!A161</f>
        <v>Bug</v>
      </c>
      <c r="B22" t="s">
        <v>846</v>
      </c>
      <c r="C22" s="22" t="s">
        <v>1762</v>
      </c>
      <c r="D22" t="s">
        <v>1761</v>
      </c>
      <c r="F22" t="str">
        <f>VLOOKUP(B22,[1]Jira_RawData!B:F,5,FALSE)</f>
        <v>Open</v>
      </c>
      <c r="G22" t="str">
        <f>VLOOKUP(B22,[1]Jira_RawData!B:F,4,FALSE)</f>
        <v>Sreevatsava</v>
      </c>
      <c r="H22" t="str">
        <f>VLOOKUP(B22,[1]Jira_RawData!B:I,8,FALSE)</f>
        <v>Medium</v>
      </c>
      <c r="I22" s="23">
        <f>VLOOKUP(B22,[1]Jira_RawData!B:K,10,FALSE)</f>
        <v>44124.70208333333</v>
      </c>
    </row>
    <row r="23" spans="1:9" x14ac:dyDescent="0.25">
      <c r="A23" t="str">
        <f>[1]Jira_RawData!A162</f>
        <v>Bug</v>
      </c>
      <c r="B23" t="s">
        <v>845</v>
      </c>
      <c r="C23" s="22" t="s">
        <v>1762</v>
      </c>
      <c r="D23" t="s">
        <v>1761</v>
      </c>
      <c r="F23" t="str">
        <f>VLOOKUP(B23,[1]Jira_RawData!B:F,5,FALSE)</f>
        <v>Open</v>
      </c>
      <c r="G23" t="str">
        <f>VLOOKUP(B23,[1]Jira_RawData!B:F,4,FALSE)</f>
        <v>Sreevatsava</v>
      </c>
      <c r="H23" t="str">
        <f>VLOOKUP(B23,[1]Jira_RawData!B:I,8,FALSE)</f>
        <v>Medium</v>
      </c>
      <c r="I23" s="23">
        <f>VLOOKUP(B23,[1]Jira_RawData!B:K,10,FALSE)</f>
        <v>44124.708333333336</v>
      </c>
    </row>
    <row r="24" spans="1:9" x14ac:dyDescent="0.25">
      <c r="A24" t="str">
        <f>[1]Jira_RawData!A163</f>
        <v>Bug</v>
      </c>
      <c r="B24" t="s">
        <v>844</v>
      </c>
      <c r="C24" s="22" t="s">
        <v>1762</v>
      </c>
      <c r="D24" t="s">
        <v>1761</v>
      </c>
      <c r="F24" t="str">
        <f>VLOOKUP(B24,[1]Jira_RawData!B:F,5,FALSE)</f>
        <v>Open</v>
      </c>
      <c r="G24" t="str">
        <f>VLOOKUP(B24,[1]Jira_RawData!B:F,4,FALSE)</f>
        <v>Sreevatsava</v>
      </c>
      <c r="H24" t="str">
        <f>VLOOKUP(B24,[1]Jira_RawData!B:I,8,FALSE)</f>
        <v>Medium</v>
      </c>
      <c r="I24" s="23">
        <f>VLOOKUP(B24,[1]Jira_RawData!B:K,10,FALSE)</f>
        <v>44124.709722222222</v>
      </c>
    </row>
    <row r="25" spans="1:9" x14ac:dyDescent="0.25">
      <c r="A25" t="str">
        <f>[1]Jira_RawData!A164</f>
        <v>Bug</v>
      </c>
      <c r="B25" t="s">
        <v>843</v>
      </c>
      <c r="C25" s="22" t="s">
        <v>1762</v>
      </c>
      <c r="D25" t="s">
        <v>1761</v>
      </c>
      <c r="F25" t="str">
        <f>VLOOKUP(B25,[1]Jira_RawData!B:F,5,FALSE)</f>
        <v>Open</v>
      </c>
      <c r="G25" t="str">
        <f>VLOOKUP(B25,[1]Jira_RawData!B:F,4,FALSE)</f>
        <v>Sreevatsava</v>
      </c>
      <c r="H25" t="str">
        <f>VLOOKUP(B25,[1]Jira_RawData!B:I,8,FALSE)</f>
        <v>Medium</v>
      </c>
      <c r="I25" s="23">
        <f>VLOOKUP(B25,[1]Jira_RawData!B:K,10,FALSE)</f>
        <v>44124.713888888888</v>
      </c>
    </row>
    <row r="26" spans="1:9" x14ac:dyDescent="0.25">
      <c r="A26" t="str">
        <f>[1]Jira_RawData!A165</f>
        <v>Bug</v>
      </c>
      <c r="B26" t="s">
        <v>801</v>
      </c>
      <c r="C26" s="22" t="s">
        <v>1760</v>
      </c>
      <c r="D26" t="s">
        <v>1761</v>
      </c>
      <c r="F26" t="str">
        <f>VLOOKUP(B26,[1]Jira_RawData!B:F,5,FALSE)</f>
        <v>Dev Ready</v>
      </c>
      <c r="G26" t="str">
        <f>VLOOKUP(B26,[1]Jira_RawData!B:F,4,FALSE)</f>
        <v>vinay.datla</v>
      </c>
      <c r="H26" t="str">
        <f>VLOOKUP(B26,[1]Jira_RawData!B:I,8,FALSE)</f>
        <v>Low</v>
      </c>
      <c r="I26" s="23">
        <f>VLOOKUP(B26,[1]Jira_RawData!B:K,10,FALSE)</f>
        <v>44137.789583333331</v>
      </c>
    </row>
    <row r="27" spans="1:9" x14ac:dyDescent="0.25">
      <c r="A27" t="str">
        <f>Jira_RawData!A440</f>
        <v>Bug</v>
      </c>
      <c r="B27" t="str">
        <f>Jira_RawData!B440</f>
        <v>MEM-15726</v>
      </c>
      <c r="C27" t="s">
        <v>1697</v>
      </c>
      <c r="D27" t="s">
        <v>1700</v>
      </c>
    </row>
    <row r="28" spans="1:9" x14ac:dyDescent="0.25">
      <c r="A28" s="26" t="str">
        <f>Jira_RawData!A7</f>
        <v>Bug</v>
      </c>
      <c r="B28" s="26" t="s">
        <v>781</v>
      </c>
      <c r="C28" s="26"/>
      <c r="D28" s="26" t="s">
        <v>1885</v>
      </c>
      <c r="E28" s="26" t="s">
        <v>1759</v>
      </c>
      <c r="F28" s="26" t="str">
        <f>VLOOKUP(B28,[1]Jira_RawData!B:F,5,FALSE)</f>
        <v>Open</v>
      </c>
      <c r="G28" s="26" t="str">
        <f>VLOOKUP(B28,[1]Jira_RawData!B:F,4,FALSE)</f>
        <v>Prabhakar Mishra</v>
      </c>
      <c r="H28" s="26" t="str">
        <f>VLOOKUP(B28,[1]Jira_RawData!B:I,8,FALSE)</f>
        <v>High</v>
      </c>
      <c r="I28" s="27">
        <f>VLOOKUP(B28,[1]Jira_RawData!B:K,10,FALSE)</f>
        <v>44140.76458333333</v>
      </c>
    </row>
    <row r="29" spans="1:9" x14ac:dyDescent="0.25">
      <c r="A29" t="str">
        <f>[1]Jira_RawData!A166</f>
        <v>Bug</v>
      </c>
      <c r="B29" t="s">
        <v>748</v>
      </c>
      <c r="C29" s="22" t="s">
        <v>1762</v>
      </c>
      <c r="D29" t="s">
        <v>1761</v>
      </c>
      <c r="F29" t="str">
        <f>VLOOKUP(B29,[1]Jira_RawData!B:F,5,FALSE)</f>
        <v>Open</v>
      </c>
      <c r="G29" t="str">
        <f>VLOOKUP(B29,[1]Jira_RawData!B:F,4,FALSE)</f>
        <v>Sreevatsava</v>
      </c>
      <c r="H29" t="str">
        <f>VLOOKUP(B29,[1]Jira_RawData!B:I,8,FALSE)</f>
        <v>Medium</v>
      </c>
      <c r="I29" s="23">
        <f>VLOOKUP(B29,[1]Jira_RawData!B:K,10,FALSE)</f>
        <v>44145.609722222223</v>
      </c>
    </row>
    <row r="30" spans="1:9" x14ac:dyDescent="0.25">
      <c r="A30" t="str">
        <f>[1]Jira_RawData!A167</f>
        <v>Bug</v>
      </c>
      <c r="B30" t="s">
        <v>747</v>
      </c>
      <c r="C30" s="22" t="s">
        <v>1762</v>
      </c>
      <c r="D30" t="s">
        <v>1761</v>
      </c>
      <c r="F30" t="str">
        <f>VLOOKUP(B30,[1]Jira_RawData!B:F,5,FALSE)</f>
        <v>Open</v>
      </c>
      <c r="G30" t="str">
        <f>VLOOKUP(B30,[1]Jira_RawData!B:F,4,FALSE)</f>
        <v>Sreevatsava</v>
      </c>
      <c r="H30" t="str">
        <f>VLOOKUP(B30,[1]Jira_RawData!B:I,8,FALSE)</f>
        <v>Medium</v>
      </c>
      <c r="I30" s="23">
        <f>VLOOKUP(B30,[1]Jira_RawData!B:K,10,FALSE)</f>
        <v>44145.618750000001</v>
      </c>
    </row>
    <row r="31" spans="1:9" x14ac:dyDescent="0.25">
      <c r="A31" t="str">
        <f>[1]Jira_RawData!A168</f>
        <v>Bug</v>
      </c>
      <c r="B31" t="s">
        <v>746</v>
      </c>
      <c r="C31" s="22" t="s">
        <v>1762</v>
      </c>
      <c r="D31" t="s">
        <v>1761</v>
      </c>
      <c r="F31" t="str">
        <f>VLOOKUP(B31,[1]Jira_RawData!B:F,5,FALSE)</f>
        <v>Dev Ready</v>
      </c>
      <c r="G31" t="str">
        <f>VLOOKUP(B31,[1]Jira_RawData!B:F,4,FALSE)</f>
        <v>Sreevatsava</v>
      </c>
      <c r="H31" t="str">
        <f>VLOOKUP(B31,[1]Jira_RawData!B:I,8,FALSE)</f>
        <v>Medium</v>
      </c>
      <c r="I31" s="23">
        <f>VLOOKUP(B31,[1]Jira_RawData!B:K,10,FALSE)</f>
        <v>44145.625694444447</v>
      </c>
    </row>
    <row r="32" spans="1:9" x14ac:dyDescent="0.25">
      <c r="A32" t="str">
        <f>Jira_RawData!A404</f>
        <v>Bug</v>
      </c>
      <c r="B32" s="28" t="str">
        <f>Jira_RawData!B404</f>
        <v>MEM-16428</v>
      </c>
      <c r="C32" t="s">
        <v>1702</v>
      </c>
      <c r="D32" t="s">
        <v>1698</v>
      </c>
    </row>
    <row r="33" spans="1:9" ht="30" x14ac:dyDescent="0.25">
      <c r="A33" t="str">
        <f>[1]Jira_RawData!A169</f>
        <v>Bug</v>
      </c>
      <c r="B33" s="28" t="s">
        <v>678</v>
      </c>
      <c r="C33" s="22" t="s">
        <v>679</v>
      </c>
      <c r="F33" t="str">
        <f>VLOOKUP(B33,[1]Jira_RawData!B:F,5,FALSE)</f>
        <v>Open</v>
      </c>
      <c r="G33" t="str">
        <f>VLOOKUP(B33,[1]Jira_RawData!B:F,4,FALSE)</f>
        <v>Nicole Baldini</v>
      </c>
      <c r="H33" t="str">
        <f>VLOOKUP(B33,[1]Jira_RawData!B:I,8,FALSE)</f>
        <v>Medium</v>
      </c>
      <c r="I33" s="23">
        <f>VLOOKUP(B33,[1]Jira_RawData!B:K,10,FALSE)</f>
        <v>44158.843055555553</v>
      </c>
    </row>
    <row r="34" spans="1:9" ht="30" x14ac:dyDescent="0.25">
      <c r="A34" t="str">
        <f>[1]Jira_RawData!A170</f>
        <v>Bug</v>
      </c>
      <c r="B34" s="15" t="s">
        <v>670</v>
      </c>
      <c r="C34" s="22" t="s">
        <v>671</v>
      </c>
      <c r="F34" t="str">
        <f>VLOOKUP(B34,[1]Jira_RawData!B:F,5,FALSE)</f>
        <v>Open</v>
      </c>
      <c r="G34" t="str">
        <f>VLOOKUP(B34,[1]Jira_RawData!B:F,4,FALSE)</f>
        <v>Nicole Baldini</v>
      </c>
      <c r="H34" t="str">
        <f>VLOOKUP(B34,[1]Jira_RawData!B:I,8,FALSE)</f>
        <v>Medium</v>
      </c>
      <c r="I34" s="23">
        <f>VLOOKUP(B34,[1]Jira_RawData!B:K,10,FALSE)</f>
        <v>44165.876388888886</v>
      </c>
    </row>
    <row r="35" spans="1:9" x14ac:dyDescent="0.25">
      <c r="A35" t="str">
        <f>[1]Jira_RawData!A171</f>
        <v>Bug</v>
      </c>
      <c r="B35" s="15" t="s">
        <v>630</v>
      </c>
      <c r="C35" s="22" t="s">
        <v>1762</v>
      </c>
      <c r="D35" t="s">
        <v>1761</v>
      </c>
      <c r="F35" t="str">
        <f>VLOOKUP(B35,[1]Jira_RawData!B:F,5,FALSE)</f>
        <v>Open</v>
      </c>
      <c r="G35" t="str">
        <f>VLOOKUP(B35,[1]Jira_RawData!B:F,4,FALSE)</f>
        <v>Sreevatsava</v>
      </c>
      <c r="H35" t="str">
        <f>VLOOKUP(B35,[1]Jira_RawData!B:I,8,FALSE)</f>
        <v>Medium</v>
      </c>
      <c r="I35" s="23">
        <f>VLOOKUP(B35,[1]Jira_RawData!B:K,10,FALSE)</f>
        <v>44176.698611111111</v>
      </c>
    </row>
    <row r="36" spans="1:9" x14ac:dyDescent="0.25">
      <c r="A36" t="str">
        <f>[1]Jira_RawData!A172</f>
        <v>Bug</v>
      </c>
      <c r="B36" s="15" t="s">
        <v>627</v>
      </c>
      <c r="C36" s="22" t="s">
        <v>1762</v>
      </c>
      <c r="D36" t="s">
        <v>1761</v>
      </c>
      <c r="F36" t="str">
        <f>VLOOKUP(B36,[1]Jira_RawData!B:F,5,FALSE)</f>
        <v>Open</v>
      </c>
      <c r="G36" t="str">
        <f>VLOOKUP(B36,[1]Jira_RawData!B:F,4,FALSE)</f>
        <v>Sreevatsava</v>
      </c>
      <c r="H36" t="str">
        <f>VLOOKUP(B36,[1]Jira_RawData!B:I,8,FALSE)</f>
        <v>Medium</v>
      </c>
      <c r="I36" s="23">
        <f>VLOOKUP(B36,[1]Jira_RawData!B:K,10,FALSE)</f>
        <v>44176.707638888889</v>
      </c>
    </row>
    <row r="37" spans="1:9" x14ac:dyDescent="0.25">
      <c r="A37" t="str">
        <f>[1]Jira_RawData!A173</f>
        <v>Bug</v>
      </c>
      <c r="B37" s="15" t="s">
        <v>612</v>
      </c>
      <c r="C37" s="22" t="s">
        <v>1762</v>
      </c>
      <c r="D37" t="s">
        <v>1761</v>
      </c>
      <c r="F37" t="str">
        <f>VLOOKUP(B37,[1]Jira_RawData!B:F,5,FALSE)</f>
        <v>Open</v>
      </c>
      <c r="G37" t="str">
        <f>VLOOKUP(B37,[1]Jira_RawData!B:F,4,FALSE)</f>
        <v>Sreevatsava</v>
      </c>
      <c r="H37" t="str">
        <f>VLOOKUP(B37,[1]Jira_RawData!B:I,8,FALSE)</f>
        <v>Medium</v>
      </c>
      <c r="I37" s="23">
        <f>VLOOKUP(B37,[1]Jira_RawData!B:K,10,FALSE)</f>
        <v>44188.479166666664</v>
      </c>
    </row>
    <row r="38" spans="1:9" x14ac:dyDescent="0.25">
      <c r="A38" t="str">
        <f>Jira_RawData!A338</f>
        <v>Bug</v>
      </c>
      <c r="B38" s="15" t="str">
        <f>Jira_RawData!B338</f>
        <v>MEM-18096</v>
      </c>
      <c r="C38" t="s">
        <v>1701</v>
      </c>
      <c r="D38" t="s">
        <v>1698</v>
      </c>
    </row>
    <row r="39" spans="1:9" x14ac:dyDescent="0.25">
      <c r="A39" t="str">
        <f>Jira_RawData!A337</f>
        <v>Bug</v>
      </c>
      <c r="B39" s="15" t="str">
        <f>Jira_RawData!B337</f>
        <v>MEM-18097</v>
      </c>
      <c r="C39" t="s">
        <v>1701</v>
      </c>
      <c r="D39" t="s">
        <v>1698</v>
      </c>
    </row>
    <row r="40" spans="1:9" x14ac:dyDescent="0.25">
      <c r="A40" t="str">
        <f>Jira_RawData!A336</f>
        <v>Bug</v>
      </c>
      <c r="B40" t="str">
        <f>Jira_RawData!B336</f>
        <v>MEM-18100</v>
      </c>
      <c r="C40" t="s">
        <v>1701</v>
      </c>
      <c r="D40" t="s">
        <v>1698</v>
      </c>
    </row>
    <row r="41" spans="1:9" x14ac:dyDescent="0.25">
      <c r="A41" t="str">
        <f>[1]Jira_RawData!A174</f>
        <v>Bug</v>
      </c>
      <c r="B41" t="s">
        <v>581</v>
      </c>
      <c r="C41" s="22" t="s">
        <v>1763</v>
      </c>
      <c r="D41" t="s">
        <v>1761</v>
      </c>
      <c r="F41" t="str">
        <f>VLOOKUP(B41,[1]Jira_RawData!B:F,5,FALSE)</f>
        <v>In Testing</v>
      </c>
      <c r="G41" t="str">
        <f>VLOOKUP(B41,[1]Jira_RawData!B:F,4,FALSE)</f>
        <v>Abhishek Thatipalli</v>
      </c>
      <c r="H41" t="str">
        <f>VLOOKUP(B41,[1]Jira_RawData!B:I,8,FALSE)</f>
        <v>Medium</v>
      </c>
      <c r="I41" s="23">
        <f>VLOOKUP(B41,[1]Jira_RawData!B:K,10,FALSE)</f>
        <v>44208.833333333336</v>
      </c>
    </row>
    <row r="42" spans="1:9" x14ac:dyDescent="0.25">
      <c r="A42" t="str">
        <f>Jira_RawData!A332</f>
        <v>Bug</v>
      </c>
      <c r="B42" t="str">
        <f>Jira_RawData!B332</f>
        <v>MEM-18142</v>
      </c>
      <c r="C42" t="s">
        <v>1701</v>
      </c>
      <c r="D42" t="s">
        <v>1698</v>
      </c>
    </row>
    <row r="43" spans="1:9" x14ac:dyDescent="0.25">
      <c r="A43" t="str">
        <f>Jira_RawData!A327</f>
        <v>Bug</v>
      </c>
      <c r="B43" t="str">
        <f>Jira_RawData!B327</f>
        <v>MEM-18281</v>
      </c>
      <c r="C43" t="s">
        <v>1697</v>
      </c>
      <c r="D43" t="s">
        <v>1700</v>
      </c>
    </row>
    <row r="44" spans="1:9" x14ac:dyDescent="0.25">
      <c r="A44" t="str">
        <f>[1]Jira_RawData!A175</f>
        <v>Bug</v>
      </c>
      <c r="B44" t="s">
        <v>561</v>
      </c>
      <c r="C44" s="22" t="s">
        <v>1760</v>
      </c>
      <c r="D44" t="s">
        <v>1761</v>
      </c>
      <c r="F44" t="str">
        <f>VLOOKUP(B44,[1]Jira_RawData!B:F,5,FALSE)</f>
        <v>Dev Ready</v>
      </c>
      <c r="G44" t="str">
        <f>VLOOKUP(B44,[1]Jira_RawData!B:F,4,FALSE)</f>
        <v>vinay.datla</v>
      </c>
      <c r="H44" t="str">
        <f>VLOOKUP(B44,[1]Jira_RawData!B:I,8,FALSE)</f>
        <v>Low</v>
      </c>
      <c r="I44" s="23">
        <f>VLOOKUP(B44,[1]Jira_RawData!B:K,10,FALSE)</f>
        <v>44215.905555555553</v>
      </c>
    </row>
    <row r="45" spans="1:9" x14ac:dyDescent="0.25">
      <c r="A45" t="str">
        <f>Jira_RawData!A322</f>
        <v>Bug</v>
      </c>
      <c r="B45" t="str">
        <f>Jira_RawData!B322</f>
        <v>MEM-18354</v>
      </c>
      <c r="C45" t="s">
        <v>1697</v>
      </c>
      <c r="D45" t="s">
        <v>1692</v>
      </c>
      <c r="E45" s="18" t="s">
        <v>1718</v>
      </c>
    </row>
    <row r="46" spans="1:9" x14ac:dyDescent="0.25">
      <c r="A46" t="str">
        <f>[1]Jira_RawData!A176</f>
        <v>Bug</v>
      </c>
      <c r="B46" t="s">
        <v>532</v>
      </c>
      <c r="C46" s="22" t="s">
        <v>1760</v>
      </c>
      <c r="D46" t="s">
        <v>1761</v>
      </c>
      <c r="F46" t="str">
        <f>VLOOKUP(B46,[1]Jira_RawData!B:F,5,FALSE)</f>
        <v>In Testing</v>
      </c>
      <c r="G46" t="str">
        <f>VLOOKUP(B46,[1]Jira_RawData!B:F,4,FALSE)</f>
        <v>vinay.datla</v>
      </c>
      <c r="H46" t="str">
        <f>VLOOKUP(B46,[1]Jira_RawData!B:I,8,FALSE)</f>
        <v>Low</v>
      </c>
      <c r="I46" s="23">
        <f>VLOOKUP(B46,[1]Jira_RawData!B:K,10,FALSE)</f>
        <v>44229.972222222219</v>
      </c>
    </row>
    <row r="47" spans="1:9" x14ac:dyDescent="0.25">
      <c r="A47" s="26" t="str">
        <f>Jira_RawData!A6</f>
        <v>Bug</v>
      </c>
      <c r="B47" s="26" t="s">
        <v>528</v>
      </c>
      <c r="C47" s="26"/>
      <c r="D47" s="26" t="s">
        <v>1884</v>
      </c>
      <c r="E47" s="26" t="s">
        <v>1759</v>
      </c>
      <c r="F47" s="26" t="str">
        <f>VLOOKUP(B47,[1]Jira_RawData!B:F,5,FALSE)</f>
        <v>Closed</v>
      </c>
      <c r="G47" s="26" t="str">
        <f>VLOOKUP(B47,[1]Jira_RawData!B:F,4,FALSE)</f>
        <v>soumya.akkimardi</v>
      </c>
      <c r="H47" s="26" t="str">
        <f>VLOOKUP(B47,[1]Jira_RawData!B:I,8,FALSE)</f>
        <v>Medium</v>
      </c>
      <c r="I47" s="27">
        <f>VLOOKUP(B47,[1]Jira_RawData!B:K,10,FALSE)</f>
        <v>44231.715277777781</v>
      </c>
    </row>
    <row r="48" spans="1:9" x14ac:dyDescent="0.25">
      <c r="A48" t="str">
        <f>[1]Jira_RawData!A177</f>
        <v>Bug</v>
      </c>
      <c r="B48" t="s">
        <v>518</v>
      </c>
      <c r="C48" s="22" t="s">
        <v>1759</v>
      </c>
      <c r="F48" t="str">
        <f>VLOOKUP(B48,[1]Jira_RawData!B:F,5,FALSE)</f>
        <v>Open</v>
      </c>
      <c r="G48" t="str">
        <f>VLOOKUP(B48,[1]Jira_RawData!B:F,4,FALSE)</f>
        <v>Rajyalakshmi</v>
      </c>
      <c r="H48" t="str">
        <f>VLOOKUP(B48,[1]Jira_RawData!B:I,8,FALSE)</f>
        <v>Medium</v>
      </c>
      <c r="I48" s="23">
        <f>VLOOKUP(B48,[1]Jira_RawData!B:K,10,FALSE)</f>
        <v>44237.843055555553</v>
      </c>
    </row>
    <row r="49" spans="1:9" x14ac:dyDescent="0.25">
      <c r="A49" t="str">
        <f>[1]Jira_RawData!A183</f>
        <v>Bug</v>
      </c>
      <c r="B49" s="28" t="s">
        <v>514</v>
      </c>
      <c r="C49" t="s">
        <v>1766</v>
      </c>
      <c r="D49" t="s">
        <v>1767</v>
      </c>
      <c r="F49" t="str">
        <f>VLOOKUP(B49,[1]Jira_RawData!B:F,5,FALSE)</f>
        <v>Open</v>
      </c>
      <c r="G49" t="str">
        <f>VLOOKUP(B49,[1]Jira_RawData!B:F,4,FALSE)</f>
        <v>srinivas Yellamilli</v>
      </c>
      <c r="H49" t="str">
        <f>VLOOKUP(B49,[1]Jira_RawData!B:I,8,FALSE)</f>
        <v>Medium</v>
      </c>
      <c r="I49" s="23">
        <f>VLOOKUP(B49,[1]Jira_RawData!B:K,10,FALSE)</f>
        <v>44238.71875</v>
      </c>
    </row>
    <row r="50" spans="1:9" x14ac:dyDescent="0.25">
      <c r="A50" t="str">
        <f>[1]Jira_RawData!A178</f>
        <v>Bug</v>
      </c>
      <c r="B50" s="28" t="s">
        <v>512</v>
      </c>
      <c r="C50" t="s">
        <v>1764</v>
      </c>
      <c r="D50" t="s">
        <v>1765</v>
      </c>
      <c r="F50" t="str">
        <f>VLOOKUP(B50,[1]Jira_RawData!B:F,5,FALSE)</f>
        <v>In Dev</v>
      </c>
      <c r="G50" t="str">
        <f>VLOOKUP(B50,[1]Jira_RawData!B:F,4,FALSE)</f>
        <v>srinivas Yellamilli</v>
      </c>
      <c r="H50" t="str">
        <f>VLOOKUP(B50,[1]Jira_RawData!B:I,8,FALSE)</f>
        <v>Medium</v>
      </c>
      <c r="I50" s="23">
        <f>VLOOKUP(B50,[1]Jira_RawData!B:K,10,FALSE)</f>
        <v>44238.726388888892</v>
      </c>
    </row>
    <row r="51" spans="1:9" x14ac:dyDescent="0.25">
      <c r="A51" t="str">
        <f>[1]Jira_RawData!A179</f>
        <v>Bug</v>
      </c>
      <c r="B51" s="28" t="s">
        <v>506</v>
      </c>
      <c r="C51" t="s">
        <v>1766</v>
      </c>
      <c r="D51" t="s">
        <v>1767</v>
      </c>
      <c r="F51" t="str">
        <f>VLOOKUP(B51,[1]Jira_RawData!B:F,5,FALSE)</f>
        <v>Open</v>
      </c>
      <c r="G51" t="str">
        <f>VLOOKUP(B51,[1]Jira_RawData!B:F,4,FALSE)</f>
        <v>srinivas Yellamilli</v>
      </c>
      <c r="H51" t="str">
        <f>VLOOKUP(B51,[1]Jira_RawData!B:I,8,FALSE)</f>
        <v>Medium</v>
      </c>
      <c r="I51" s="23">
        <f>VLOOKUP(B51,[1]Jira_RawData!B:K,10,FALSE)</f>
        <v>44238.74722222222</v>
      </c>
    </row>
    <row r="52" spans="1:9" x14ac:dyDescent="0.25">
      <c r="A52" t="str">
        <f>[1]Jira_RawData!A181</f>
        <v>Bug</v>
      </c>
      <c r="B52" s="28" t="s">
        <v>504</v>
      </c>
      <c r="C52" t="s">
        <v>1766</v>
      </c>
      <c r="D52" t="s">
        <v>1767</v>
      </c>
      <c r="F52" t="str">
        <f>VLOOKUP(B52,[1]Jira_RawData!B:F,5,FALSE)</f>
        <v>Open</v>
      </c>
      <c r="G52" t="str">
        <f>VLOOKUP(B52,[1]Jira_RawData!B:F,4,FALSE)</f>
        <v>srinivas Yellamilli</v>
      </c>
      <c r="H52" t="str">
        <f>VLOOKUP(B52,[1]Jira_RawData!B:I,8,FALSE)</f>
        <v>Medium</v>
      </c>
      <c r="I52" s="23">
        <f>VLOOKUP(B52,[1]Jira_RawData!B:K,10,FALSE)</f>
        <v>44238.752083333333</v>
      </c>
    </row>
    <row r="53" spans="1:9" x14ac:dyDescent="0.25">
      <c r="A53" t="str">
        <f>[1]Jira_RawData!A182</f>
        <v>Bug</v>
      </c>
      <c r="B53" s="28" t="s">
        <v>501</v>
      </c>
      <c r="C53" t="s">
        <v>1766</v>
      </c>
      <c r="D53" t="s">
        <v>1767</v>
      </c>
      <c r="F53" t="str">
        <f>VLOOKUP(B53,[1]Jira_RawData!B:F,5,FALSE)</f>
        <v>Open</v>
      </c>
      <c r="G53" t="str">
        <f>VLOOKUP(B53,[1]Jira_RawData!B:F,4,FALSE)</f>
        <v>srinivas Yellamilli</v>
      </c>
      <c r="H53" t="str">
        <f>VLOOKUP(B53,[1]Jira_RawData!B:I,8,FALSE)</f>
        <v>Medium</v>
      </c>
      <c r="I53" s="23">
        <f>VLOOKUP(B53,[1]Jira_RawData!B:K,10,FALSE)</f>
        <v>44238.754861111112</v>
      </c>
    </row>
    <row r="54" spans="1:9" x14ac:dyDescent="0.25">
      <c r="A54" t="str">
        <f>[1]Jira_RawData!A180</f>
        <v>Bug</v>
      </c>
      <c r="B54" s="28" t="str">
        <f>[1]Jira_RawData!B260</f>
        <v>MEM-17501</v>
      </c>
      <c r="C54" t="s">
        <v>1768</v>
      </c>
      <c r="D54" t="s">
        <v>1690</v>
      </c>
      <c r="F54" t="str">
        <f>VLOOKUP(B54,[1]Jira_RawData!B:F,5,FALSE)</f>
        <v>Open</v>
      </c>
      <c r="G54" t="str">
        <f>VLOOKUP(B54,[1]Jira_RawData!B:F,4,FALSE)</f>
        <v>srinivas Yellamilli</v>
      </c>
      <c r="H54" t="str">
        <f>VLOOKUP(B54,[1]Jira_RawData!B:I,8,FALSE)</f>
        <v>Medium</v>
      </c>
      <c r="I54" s="23">
        <f>VLOOKUP(B54,[1]Jira_RawData!B:K,10,FALSE)</f>
        <v>44238.756944444445</v>
      </c>
    </row>
    <row r="55" spans="1:9" x14ac:dyDescent="0.25">
      <c r="A55" t="str">
        <f>[1]Jira_RawData!A184</f>
        <v>Bug</v>
      </c>
      <c r="B55" t="s">
        <v>496</v>
      </c>
      <c r="C55" t="s">
        <v>1766</v>
      </c>
      <c r="D55" t="s">
        <v>1767</v>
      </c>
      <c r="F55" t="str">
        <f>VLOOKUP(B55,[1]Jira_RawData!B:F,5,FALSE)</f>
        <v>Open</v>
      </c>
      <c r="G55" t="str">
        <f>VLOOKUP(B55,[1]Jira_RawData!B:F,4,FALSE)</f>
        <v>srinivas Yellamilli</v>
      </c>
      <c r="H55" t="str">
        <f>VLOOKUP(B55,[1]Jira_RawData!B:I,8,FALSE)</f>
        <v>Medium</v>
      </c>
      <c r="I55" s="23">
        <f>VLOOKUP(B55,[1]Jira_RawData!B:K,10,FALSE)</f>
        <v>44238.761111111111</v>
      </c>
    </row>
    <row r="56" spans="1:9" x14ac:dyDescent="0.25">
      <c r="A56" s="26" t="str">
        <f>Jira_RawData!A5</f>
        <v>Bug</v>
      </c>
      <c r="B56" s="26" t="s">
        <v>493</v>
      </c>
      <c r="C56" s="26" t="s">
        <v>1882</v>
      </c>
      <c r="D56" s="26" t="s">
        <v>1883</v>
      </c>
      <c r="E56" s="26" t="s">
        <v>1759</v>
      </c>
      <c r="F56" s="26" t="str">
        <f>VLOOKUP(B56,[1]Jira_RawData!B:F,5,FALSE)</f>
        <v>Open</v>
      </c>
      <c r="G56" s="26" t="str">
        <f>VLOOKUP(B56,[1]Jira_RawData!B:F,4,FALSE)</f>
        <v>soumya.akkimardi</v>
      </c>
      <c r="H56" s="26" t="str">
        <f>VLOOKUP(B56,[1]Jira_RawData!B:I,8,FALSE)</f>
        <v>Medium</v>
      </c>
      <c r="I56" s="27">
        <f>VLOOKUP(B56,[1]Jira_RawData!B:K,10,FALSE)</f>
        <v>44239.532638888886</v>
      </c>
    </row>
    <row r="57" spans="1:9" x14ac:dyDescent="0.25">
      <c r="A57" t="str">
        <f>Jira_RawData!A283</f>
        <v>Bug</v>
      </c>
      <c r="B57" t="str">
        <f>Jira_RawData!B283</f>
        <v>MEM-18867</v>
      </c>
      <c r="C57" t="s">
        <v>1697</v>
      </c>
      <c r="D57" t="s">
        <v>1692</v>
      </c>
    </row>
    <row r="58" spans="1:9" x14ac:dyDescent="0.25">
      <c r="A58" t="str">
        <f>[1]Jira_RawData!A185</f>
        <v>Bug</v>
      </c>
      <c r="B58" t="str">
        <f>[1]Jira_RawData!B236</f>
        <v>MEM-18071</v>
      </c>
      <c r="C58" s="22" t="s">
        <v>1760</v>
      </c>
      <c r="D58" t="s">
        <v>1761</v>
      </c>
      <c r="F58" t="str">
        <f>VLOOKUP(B58,[1]Jira_RawData!B:F,5,FALSE)</f>
        <v>Open</v>
      </c>
      <c r="G58" t="str">
        <f>VLOOKUP(B58,[1]Jira_RawData!B:F,4,FALSE)</f>
        <v>Siddhartha Mutyala</v>
      </c>
      <c r="H58" t="str">
        <f>VLOOKUP(B58,[1]Jira_RawData!B:I,8,FALSE)</f>
        <v>Medium</v>
      </c>
      <c r="I58" s="23">
        <f>VLOOKUP(B58,[1]Jira_RawData!B:K,10,FALSE)</f>
        <v>44257.99722222222</v>
      </c>
    </row>
    <row r="59" spans="1:9" x14ac:dyDescent="0.25">
      <c r="A59" t="str">
        <f>[1]Jira_RawData!A186</f>
        <v>Bug</v>
      </c>
      <c r="B59" t="str">
        <f>[1]Jira_RawData!B233</f>
        <v>MEM-18074</v>
      </c>
      <c r="C59" s="22" t="s">
        <v>1769</v>
      </c>
      <c r="D59" t="s">
        <v>1690</v>
      </c>
      <c r="F59" t="str">
        <f>VLOOKUP(B59,[1]Jira_RawData!B:F,5,FALSE)</f>
        <v>Open</v>
      </c>
      <c r="G59" t="str">
        <f>VLOOKUP(B59,[1]Jira_RawData!B:F,4,FALSE)</f>
        <v>Siddhartha Mutyala</v>
      </c>
      <c r="H59" t="str">
        <f>VLOOKUP(B59,[1]Jira_RawData!B:I,8,FALSE)</f>
        <v>Low</v>
      </c>
      <c r="I59" s="23">
        <f>VLOOKUP(B59,[1]Jira_RawData!B:K,10,FALSE)</f>
        <v>44258.01666666667</v>
      </c>
    </row>
    <row r="60" spans="1:9" x14ac:dyDescent="0.25">
      <c r="A60" t="str">
        <f>[1]Jira_RawData!A187</f>
        <v>Bug</v>
      </c>
      <c r="B60" t="str">
        <f>[1]Jira_RawData!B228</f>
        <v>MEM-18101</v>
      </c>
      <c r="C60" s="22" t="s">
        <v>1769</v>
      </c>
      <c r="D60" t="s">
        <v>1690</v>
      </c>
      <c r="F60" t="str">
        <f>VLOOKUP(B60,[1]Jira_RawData!B:F,5,FALSE)</f>
        <v>Open</v>
      </c>
      <c r="G60" t="str">
        <f>VLOOKUP(B60,[1]Jira_RawData!B:F,4,FALSE)</f>
        <v>Siddhartha Mutyala</v>
      </c>
      <c r="H60" t="str">
        <f>VLOOKUP(B60,[1]Jira_RawData!B:I,8,FALSE)</f>
        <v>Low</v>
      </c>
      <c r="I60" s="23">
        <f>VLOOKUP(B60,[1]Jira_RawData!B:K,10,FALSE)</f>
        <v>44258.61041666667</v>
      </c>
    </row>
    <row r="61" spans="1:9" x14ac:dyDescent="0.25">
      <c r="A61" t="str">
        <f>[1]Jira_RawData!A188</f>
        <v>Bug</v>
      </c>
      <c r="B61" t="str">
        <f>[1]Jira_RawData!B227</f>
        <v>MEM-18104</v>
      </c>
      <c r="C61" s="22" t="s">
        <v>1769</v>
      </c>
      <c r="D61" t="s">
        <v>1690</v>
      </c>
      <c r="F61" t="str">
        <f>VLOOKUP(B61,[1]Jira_RawData!B:F,5,FALSE)</f>
        <v>Open</v>
      </c>
      <c r="G61" t="str">
        <f>VLOOKUP(B61,[1]Jira_RawData!B:F,4,FALSE)</f>
        <v>Siddhartha Mutyala</v>
      </c>
      <c r="H61" t="str">
        <f>VLOOKUP(B61,[1]Jira_RawData!B:I,8,FALSE)</f>
        <v>Low</v>
      </c>
      <c r="I61" s="23">
        <f>VLOOKUP(B61,[1]Jira_RawData!B:K,10,FALSE)</f>
        <v>44258.622916666667</v>
      </c>
    </row>
    <row r="62" spans="1:9" x14ac:dyDescent="0.25">
      <c r="A62" t="str">
        <f>[1]Jira_RawData!A189</f>
        <v>Bug</v>
      </c>
      <c r="B62" t="str">
        <f>[1]Jira_RawData!B226</f>
        <v>MEM-18105</v>
      </c>
      <c r="C62" s="22" t="s">
        <v>1769</v>
      </c>
      <c r="D62" t="s">
        <v>1690</v>
      </c>
      <c r="F62" t="str">
        <f>VLOOKUP(B62,[1]Jira_RawData!B:F,5,FALSE)</f>
        <v>Open</v>
      </c>
      <c r="G62" t="str">
        <f>VLOOKUP(B62,[1]Jira_RawData!B:F,4,FALSE)</f>
        <v>Siddhartha Mutyala</v>
      </c>
      <c r="H62" t="str">
        <f>VLOOKUP(B62,[1]Jira_RawData!B:I,8,FALSE)</f>
        <v>Low</v>
      </c>
      <c r="I62" s="23">
        <f>VLOOKUP(B62,[1]Jira_RawData!B:K,10,FALSE)</f>
        <v>44258.63958333333</v>
      </c>
    </row>
    <row r="63" spans="1:9" x14ac:dyDescent="0.25">
      <c r="A63" t="str">
        <f>[1]Jira_RawData!A191</f>
        <v>Bug</v>
      </c>
      <c r="B63" t="s">
        <v>432</v>
      </c>
      <c r="C63" s="22" t="s">
        <v>1769</v>
      </c>
      <c r="F63" t="str">
        <f>VLOOKUP(B63,[1]Jira_RawData!B:F,5,FALSE)</f>
        <v>Open</v>
      </c>
      <c r="G63" t="str">
        <f>VLOOKUP(B63,[1]Jira_RawData!B:F,4,FALSE)</f>
        <v>Siddhartha Mutyala</v>
      </c>
      <c r="H63" t="str">
        <f>VLOOKUP(B63,[1]Jira_RawData!B:I,8,FALSE)</f>
        <v>Low</v>
      </c>
      <c r="I63" s="23">
        <f>VLOOKUP(B63,[1]Jira_RawData!B:K,10,FALSE)</f>
        <v>44258.63958333333</v>
      </c>
    </row>
    <row r="64" spans="1:9" x14ac:dyDescent="0.25">
      <c r="A64" t="str">
        <f>Jira_RawData!A256</f>
        <v>Bug</v>
      </c>
      <c r="B64" t="str">
        <f>Jira_RawData!B256</f>
        <v>MEM-19274</v>
      </c>
      <c r="C64" t="s">
        <v>1697</v>
      </c>
      <c r="D64" t="s">
        <v>1699</v>
      </c>
    </row>
    <row r="65" spans="1:9" x14ac:dyDescent="0.25">
      <c r="A65" t="str">
        <f>Jira_RawData!A246</f>
        <v>Bug</v>
      </c>
      <c r="B65" t="str">
        <f>Jira_RawData!B246</f>
        <v>MEM-19426</v>
      </c>
      <c r="C65" t="s">
        <v>1694</v>
      </c>
      <c r="D65" t="s">
        <v>1698</v>
      </c>
    </row>
    <row r="66" spans="1:9" x14ac:dyDescent="0.25">
      <c r="A66" t="str">
        <f>Jira_RawData!A243</f>
        <v>Bug</v>
      </c>
      <c r="B66" t="str">
        <f>Jira_RawData!B243</f>
        <v>MEM-19498</v>
      </c>
      <c r="C66" t="s">
        <v>1697</v>
      </c>
      <c r="D66" t="s">
        <v>1692</v>
      </c>
    </row>
    <row r="67" spans="1:9" x14ac:dyDescent="0.25">
      <c r="A67" t="str">
        <f>Jira_RawData!A240</f>
        <v>Bug</v>
      </c>
      <c r="B67" t="str">
        <f>Jira_RawData!B240</f>
        <v>MEM-19518</v>
      </c>
      <c r="C67" t="s">
        <v>1695</v>
      </c>
      <c r="D67" t="s">
        <v>1696</v>
      </c>
    </row>
    <row r="68" spans="1:9" x14ac:dyDescent="0.25">
      <c r="A68" t="str">
        <f>Jira_RawData!A236</f>
        <v>Bug</v>
      </c>
      <c r="B68" t="str">
        <f>Jira_RawData!B236</f>
        <v>MEM-19555</v>
      </c>
      <c r="D68" t="s">
        <v>1690</v>
      </c>
    </row>
    <row r="69" spans="1:9" x14ac:dyDescent="0.25">
      <c r="A69" t="str">
        <f>Jira_RawData!A235</f>
        <v>Bug</v>
      </c>
      <c r="B69" t="str">
        <f>Jira_RawData!B235</f>
        <v>MEM-19591</v>
      </c>
      <c r="C69" t="s">
        <v>1694</v>
      </c>
      <c r="D69" t="s">
        <v>1690</v>
      </c>
    </row>
    <row r="70" spans="1:9" x14ac:dyDescent="0.25">
      <c r="A70" t="str">
        <f>Jira_RawData!A234</f>
        <v>Bug</v>
      </c>
      <c r="B70" t="str">
        <f>Jira_RawData!B234</f>
        <v>MEM-19612</v>
      </c>
      <c r="C70" t="s">
        <v>1694</v>
      </c>
      <c r="D70" t="s">
        <v>1690</v>
      </c>
    </row>
    <row r="71" spans="1:9" x14ac:dyDescent="0.25">
      <c r="A71" t="str">
        <f>Jira_RawData!A233</f>
        <v>Bug</v>
      </c>
      <c r="B71" t="str">
        <f>Jira_RawData!B233</f>
        <v>MEM-19647</v>
      </c>
      <c r="C71" t="s">
        <v>1694</v>
      </c>
      <c r="D71" t="s">
        <v>1690</v>
      </c>
    </row>
    <row r="72" spans="1:9" x14ac:dyDescent="0.25">
      <c r="A72" t="str">
        <f>Jira_RawData!A232</f>
        <v>Bug</v>
      </c>
      <c r="B72" t="str">
        <f>Jira_RawData!B232</f>
        <v>MEM-19659</v>
      </c>
      <c r="C72" t="s">
        <v>1694</v>
      </c>
      <c r="D72" t="s">
        <v>1690</v>
      </c>
    </row>
    <row r="73" spans="1:9" x14ac:dyDescent="0.25">
      <c r="A73" t="str">
        <f>Jira_RawData!A231</f>
        <v>Bug</v>
      </c>
      <c r="B73" t="str">
        <f>Jira_RawData!B231</f>
        <v>MEM-19665</v>
      </c>
      <c r="C73" t="s">
        <v>1694</v>
      </c>
      <c r="D73" t="s">
        <v>1690</v>
      </c>
    </row>
    <row r="74" spans="1:9" x14ac:dyDescent="0.25">
      <c r="A74" t="str">
        <f>Jira_RawData!A230</f>
        <v>Bug</v>
      </c>
      <c r="B74" t="str">
        <f>Jira_RawData!B230</f>
        <v>MEM-19689</v>
      </c>
      <c r="C74" t="s">
        <v>1694</v>
      </c>
      <c r="D74" t="s">
        <v>1690</v>
      </c>
    </row>
    <row r="75" spans="1:9" x14ac:dyDescent="0.25">
      <c r="A75" t="str">
        <f>Jira_RawData!A229</f>
        <v>Bug</v>
      </c>
      <c r="B75" t="str">
        <f>Jira_RawData!B229</f>
        <v>MEM-19739</v>
      </c>
      <c r="C75" t="s">
        <v>1694</v>
      </c>
      <c r="D75" t="s">
        <v>1690</v>
      </c>
    </row>
    <row r="76" spans="1:9" x14ac:dyDescent="0.25">
      <c r="A76" t="str">
        <f>Jira_RawData!A228</f>
        <v>Bug</v>
      </c>
      <c r="B76" t="str">
        <f>Jira_RawData!B228</f>
        <v>MEM-19741</v>
      </c>
      <c r="C76" t="s">
        <v>1694</v>
      </c>
      <c r="D76" t="s">
        <v>1690</v>
      </c>
    </row>
    <row r="77" spans="1:9" x14ac:dyDescent="0.25">
      <c r="A77" t="str">
        <f>Jira_RawData!A227</f>
        <v>Bug</v>
      </c>
      <c r="B77" t="str">
        <f>Jira_RawData!B227</f>
        <v>MEM-19750</v>
      </c>
      <c r="C77" t="s">
        <v>1694</v>
      </c>
      <c r="D77" t="s">
        <v>1690</v>
      </c>
    </row>
    <row r="78" spans="1:9" x14ac:dyDescent="0.25">
      <c r="A78" t="str">
        <f>Jira_RawData!A226</f>
        <v>Bug</v>
      </c>
      <c r="B78" t="str">
        <f>Jira_RawData!B226</f>
        <v>MEM-19756</v>
      </c>
      <c r="C78" t="s">
        <v>1694</v>
      </c>
      <c r="D78" t="s">
        <v>1690</v>
      </c>
    </row>
    <row r="79" spans="1:9" x14ac:dyDescent="0.25">
      <c r="A79" t="str">
        <f>Jira_RawData!A225</f>
        <v>Bug</v>
      </c>
      <c r="B79" t="str">
        <f>Jira_RawData!B225</f>
        <v>MEM-19757</v>
      </c>
      <c r="C79" t="s">
        <v>1693</v>
      </c>
      <c r="D79" t="s">
        <v>1690</v>
      </c>
    </row>
    <row r="80" spans="1:9" x14ac:dyDescent="0.25">
      <c r="A80" t="str">
        <f>[1]Jira_RawData!A190</f>
        <v>Bug</v>
      </c>
      <c r="B80" t="str">
        <f>[1]Jira_RawData!B188</f>
        <v>MEM-18634</v>
      </c>
      <c r="C80" s="22" t="s">
        <v>1769</v>
      </c>
      <c r="D80" t="s">
        <v>231</v>
      </c>
      <c r="F80" t="str">
        <f>VLOOKUP(B80,[1]Jira_RawData!B:F,5,FALSE)</f>
        <v>Open</v>
      </c>
      <c r="G80" t="str">
        <f>VLOOKUP(B80,[1]Jira_RawData!B:F,4,FALSE)</f>
        <v>vinay.datla</v>
      </c>
      <c r="H80" t="str">
        <f>VLOOKUP(B80,[1]Jira_RawData!B:I,8,FALSE)</f>
        <v>Medium</v>
      </c>
      <c r="I80" s="23">
        <f>VLOOKUP(B80,[1]Jira_RawData!B:K,10,FALSE)</f>
        <v>44272.895833333336</v>
      </c>
    </row>
    <row r="81" spans="1:9" x14ac:dyDescent="0.25">
      <c r="A81" t="str">
        <f>Jira_RawData!A210</f>
        <v>Bug</v>
      </c>
      <c r="B81" t="str">
        <f>Jira_RawData!B210</f>
        <v>MEM-20115</v>
      </c>
      <c r="D81" t="s">
        <v>231</v>
      </c>
    </row>
    <row r="82" spans="1:9" x14ac:dyDescent="0.25">
      <c r="A82" t="str">
        <f>Jira_RawData!A192</f>
        <v>Bug</v>
      </c>
      <c r="B82" t="str">
        <f>Jira_RawData!B192</f>
        <v>MEM-20446</v>
      </c>
      <c r="D82" t="s">
        <v>231</v>
      </c>
    </row>
    <row r="83" spans="1:9" s="26" customFormat="1" x14ac:dyDescent="0.25">
      <c r="A83" t="str">
        <f>Jira_RawData!A191</f>
        <v>Bug</v>
      </c>
      <c r="B83" t="str">
        <f>Jira_RawData!B191</f>
        <v>MEM-20457</v>
      </c>
      <c r="C83"/>
      <c r="D83" t="s">
        <v>231</v>
      </c>
      <c r="E83"/>
      <c r="F83"/>
      <c r="G83"/>
      <c r="H83"/>
      <c r="I83"/>
    </row>
    <row r="84" spans="1:9" s="26" customFormat="1" x14ac:dyDescent="0.25">
      <c r="A84" t="str">
        <f>Jira_RawData!A189</f>
        <v>Bug</v>
      </c>
      <c r="B84" t="str">
        <f>Jira_RawData!B189</f>
        <v>MEM-20492</v>
      </c>
      <c r="C84"/>
      <c r="D84" t="s">
        <v>231</v>
      </c>
      <c r="E84"/>
      <c r="F84"/>
      <c r="G84"/>
      <c r="H84"/>
      <c r="I84"/>
    </row>
    <row r="85" spans="1:9" s="26" customFormat="1" x14ac:dyDescent="0.25">
      <c r="A85" t="str">
        <f>Jira_RawData!A188</f>
        <v>Bug</v>
      </c>
      <c r="B85" t="str">
        <f>Jira_RawData!B188</f>
        <v>MEM-20511</v>
      </c>
      <c r="C85"/>
      <c r="D85" t="s">
        <v>231</v>
      </c>
      <c r="E85"/>
      <c r="F85"/>
      <c r="G85"/>
      <c r="H85"/>
      <c r="I85"/>
    </row>
    <row r="86" spans="1:9" s="26" customFormat="1" x14ac:dyDescent="0.25">
      <c r="A86" t="str">
        <f>Jira_RawData!A101</f>
        <v>Bug</v>
      </c>
      <c r="B86" t="str">
        <f>Jira_RawData!B101</f>
        <v>MIG-2353</v>
      </c>
      <c r="C86" t="s">
        <v>1691</v>
      </c>
      <c r="D86" t="s">
        <v>1692</v>
      </c>
      <c r="E86" s="11" t="s">
        <v>1720</v>
      </c>
      <c r="F86"/>
      <c r="G86"/>
      <c r="H86"/>
      <c r="I86"/>
    </row>
    <row r="87" spans="1:9" s="26" customFormat="1" ht="30" x14ac:dyDescent="0.25">
      <c r="A87" t="str">
        <f>[1]Jira_RawData!A192</f>
        <v>Bug</v>
      </c>
      <c r="B87" s="25" t="s">
        <v>101</v>
      </c>
      <c r="C87" s="22" t="s">
        <v>2382</v>
      </c>
      <c r="D87" t="s">
        <v>2311</v>
      </c>
      <c r="E87"/>
      <c r="F87" t="str">
        <f>VLOOKUP(B87,[1]Jira_RawData!B:F,5,FALSE)</f>
        <v>Open</v>
      </c>
      <c r="G87" t="str">
        <f>VLOOKUP(B87,[1]Jira_RawData!B:F,4,FALSE)</f>
        <v>Vijaya Durga Bonthu</v>
      </c>
      <c r="H87" t="str">
        <f>VLOOKUP(B87,[1]Jira_RawData!B:I,8,FALSE)</f>
        <v>High</v>
      </c>
      <c r="I87" s="23">
        <f>VLOOKUP(B87,[1]Jira_RawData!B:K,10,FALSE)</f>
        <v>44132.647916666669</v>
      </c>
    </row>
    <row r="88" spans="1:9" s="26" customFormat="1" ht="30" x14ac:dyDescent="0.25">
      <c r="A88" t="str">
        <f>[1]Jira_RawData!A193</f>
        <v>Bug</v>
      </c>
      <c r="B88" s="25" t="s">
        <v>99</v>
      </c>
      <c r="C88" s="22" t="s">
        <v>2382</v>
      </c>
      <c r="D88" t="s">
        <v>2311</v>
      </c>
      <c r="E88"/>
      <c r="F88" t="str">
        <f>VLOOKUP(B88,[1]Jira_RawData!B:F,5,FALSE)</f>
        <v>Open</v>
      </c>
      <c r="G88" t="str">
        <f>VLOOKUP(B88,[1]Jira_RawData!B:F,4,FALSE)</f>
        <v>Vijaya Durga Bonthu</v>
      </c>
      <c r="H88" t="str">
        <f>VLOOKUP(B88,[1]Jira_RawData!B:I,8,FALSE)</f>
        <v>High</v>
      </c>
      <c r="I88" s="23">
        <f>VLOOKUP(B88,[1]Jira_RawData!B:K,10,FALSE)</f>
        <v>44132.651388888888</v>
      </c>
    </row>
    <row r="89" spans="1:9" s="26" customFormat="1" x14ac:dyDescent="0.25">
      <c r="A89" t="str">
        <f>[1]Jira_RawData!A194</f>
        <v>Bug</v>
      </c>
      <c r="B89" s="25" t="s">
        <v>81</v>
      </c>
      <c r="C89" t="s">
        <v>2379</v>
      </c>
      <c r="D89"/>
      <c r="E89"/>
      <c r="F89" t="str">
        <f>VLOOKUP(B89,[1]Jira_RawData!B:F,5,FALSE)</f>
        <v>Open</v>
      </c>
      <c r="G89" t="str">
        <f>VLOOKUP(B89,[1]Jira_RawData!B:F,4,FALSE)</f>
        <v>Vijaya Durga Bonthu</v>
      </c>
      <c r="H89" t="str">
        <f>VLOOKUP(B89,[1]Jira_RawData!B:I,8,FALSE)</f>
        <v>High</v>
      </c>
      <c r="I89" s="23">
        <f>VLOOKUP(B89,[1]Jira_RawData!B:K,10,FALSE)</f>
        <v>44141.990972222222</v>
      </c>
    </row>
    <row r="90" spans="1:9" s="26" customFormat="1" x14ac:dyDescent="0.25">
      <c r="A90" t="str">
        <f>[1]Jira_RawData!A195</f>
        <v>Bug</v>
      </c>
      <c r="B90" s="25" t="s">
        <v>69</v>
      </c>
      <c r="C90" t="s">
        <v>2379</v>
      </c>
      <c r="D90"/>
      <c r="E90"/>
      <c r="F90" t="str">
        <f>VLOOKUP(B90,[1]Jira_RawData!B:F,5,FALSE)</f>
        <v>Open</v>
      </c>
      <c r="G90" t="str">
        <f>VLOOKUP(B90,[1]Jira_RawData!B:F,4,FALSE)</f>
        <v>Vijaya Durga Bonthu</v>
      </c>
      <c r="H90" t="str">
        <f>VLOOKUP(B90,[1]Jira_RawData!B:I,8,FALSE)</f>
        <v>High</v>
      </c>
      <c r="I90" s="23">
        <f>VLOOKUP(B90,[1]Jira_RawData!B:K,10,FALSE)</f>
        <v>44154.989583333336</v>
      </c>
    </row>
    <row r="91" spans="1:9" s="26" customFormat="1" x14ac:dyDescent="0.25">
      <c r="A91" t="str">
        <f>Jira_RawData!A30</f>
        <v>Bug</v>
      </c>
      <c r="B91" t="str">
        <f>Jira_RawData!B30</f>
        <v>MIG-3254</v>
      </c>
      <c r="C91" t="s">
        <v>1689</v>
      </c>
      <c r="D91" t="s">
        <v>1686</v>
      </c>
      <c r="E91"/>
      <c r="F91"/>
      <c r="G91"/>
      <c r="H91"/>
      <c r="I91"/>
    </row>
    <row r="92" spans="1:9" s="26" customFormat="1" x14ac:dyDescent="0.25">
      <c r="A92" t="str">
        <f>Jira_RawData!A29</f>
        <v>Bug</v>
      </c>
      <c r="B92" t="str">
        <f>Jira_RawData!B29</f>
        <v>MIG-3255</v>
      </c>
      <c r="C92" t="s">
        <v>1688</v>
      </c>
      <c r="D92" t="s">
        <v>1686</v>
      </c>
      <c r="E92"/>
      <c r="F92"/>
      <c r="G92"/>
      <c r="H92"/>
      <c r="I92"/>
    </row>
    <row r="93" spans="1:9" s="26" customFormat="1" x14ac:dyDescent="0.25">
      <c r="A93" t="str">
        <f>[1]Jira_RawData!A196</f>
        <v>Bug</v>
      </c>
      <c r="B93" s="25" t="s">
        <v>58</v>
      </c>
      <c r="C93" t="s">
        <v>2380</v>
      </c>
      <c r="D93"/>
      <c r="E93"/>
      <c r="F93" t="str">
        <f>VLOOKUP(B93,[1]Jira_RawData!B:F,5,FALSE)</f>
        <v>Open</v>
      </c>
      <c r="G93" t="str">
        <f>VLOOKUP(B93,[1]Jira_RawData!B:F,4,FALSE)</f>
        <v>Vijaya Durga Bonthu</v>
      </c>
      <c r="H93" t="str">
        <f>VLOOKUP(B93,[1]Jira_RawData!B:I,8,FALSE)</f>
        <v>High</v>
      </c>
      <c r="I93" s="23">
        <f>VLOOKUP(B93,[1]Jira_RawData!B:K,10,FALSE)</f>
        <v>44159.995138888888</v>
      </c>
    </row>
    <row r="94" spans="1:9" s="26" customFormat="1" x14ac:dyDescent="0.25">
      <c r="A94" t="str">
        <f>Jira_RawData!A23</f>
        <v>Bug</v>
      </c>
      <c r="B94" s="28" t="str">
        <f>Jira_RawData!B23</f>
        <v>MIG-3365</v>
      </c>
      <c r="C94" t="s">
        <v>1687</v>
      </c>
      <c r="D94" t="s">
        <v>1686</v>
      </c>
      <c r="E94"/>
      <c r="F94"/>
      <c r="G94"/>
      <c r="H94"/>
      <c r="I94"/>
    </row>
    <row r="95" spans="1:9" s="26" customFormat="1" x14ac:dyDescent="0.25">
      <c r="A95" t="str">
        <f>[1]Jira_RawData!A197</f>
        <v>Bug</v>
      </c>
      <c r="B95" s="25" t="s">
        <v>49</v>
      </c>
      <c r="C95" s="22" t="s">
        <v>1759</v>
      </c>
      <c r="D95"/>
      <c r="E95"/>
      <c r="F95" t="str">
        <f>VLOOKUP(B95,[1]Jira_RawData!B:F,5,FALSE)</f>
        <v>In Dev</v>
      </c>
      <c r="G95" t="str">
        <f>VLOOKUP(B95,[1]Jira_RawData!B:F,4,FALSE)</f>
        <v>Vijaya Durga Bonthu</v>
      </c>
      <c r="H95" t="str">
        <f>VLOOKUP(B95,[1]Jira_RawData!B:I,8,FALSE)</f>
        <v>Medium</v>
      </c>
      <c r="I95" s="23">
        <f>VLOOKUP(B95,[1]Jira_RawData!B:K,10,FALSE)</f>
        <v>44169.759722222225</v>
      </c>
    </row>
    <row r="96" spans="1:9" s="26" customFormat="1" x14ac:dyDescent="0.25">
      <c r="A96" t="str">
        <f>Jira_RawData!A17</f>
        <v>Bug</v>
      </c>
      <c r="B96" s="28" t="str">
        <f>Jira_RawData!B17</f>
        <v>MIG-3571</v>
      </c>
      <c r="C96" t="s">
        <v>1685</v>
      </c>
      <c r="D96" t="s">
        <v>1686</v>
      </c>
      <c r="E96" s="11" t="s">
        <v>1719</v>
      </c>
      <c r="F96"/>
      <c r="G96"/>
      <c r="H96"/>
      <c r="I96"/>
    </row>
    <row r="97" spans="1:9" s="26" customFormat="1" x14ac:dyDescent="0.25">
      <c r="A97" t="str">
        <f>Jira_RawData!A13</f>
        <v>Bug</v>
      </c>
      <c r="B97" s="28" t="s">
        <v>1825</v>
      </c>
      <c r="C97" t="s">
        <v>2381</v>
      </c>
      <c r="D97"/>
      <c r="E97" s="12"/>
      <c r="F97"/>
      <c r="G97"/>
      <c r="H97"/>
      <c r="I97"/>
    </row>
    <row r="98" spans="1:9" s="26" customFormat="1" x14ac:dyDescent="0.25">
      <c r="A98" t="str">
        <f>Jira_RawData!A4</f>
        <v>Bug</v>
      </c>
      <c r="B98" s="28" t="str">
        <f>Jira_RawData!B4</f>
        <v>MIG-4013</v>
      </c>
      <c r="C98"/>
      <c r="D98" t="s">
        <v>395</v>
      </c>
      <c r="E98"/>
      <c r="F98"/>
      <c r="G98"/>
      <c r="H98"/>
      <c r="I98"/>
    </row>
    <row r="99" spans="1:9" ht="30" x14ac:dyDescent="0.25">
      <c r="A99" t="s">
        <v>13</v>
      </c>
      <c r="B99" t="s">
        <v>20</v>
      </c>
      <c r="C99" s="22" t="s">
        <v>2382</v>
      </c>
      <c r="D99" t="s">
        <v>2311</v>
      </c>
      <c r="F99" t="s">
        <v>17</v>
      </c>
    </row>
  </sheetData>
  <autoFilter ref="A1:I98" xr:uid="{E6AA074F-584D-4D76-858C-C31387021FBF}"/>
  <sortState xmlns:xlrd2="http://schemas.microsoft.com/office/spreadsheetml/2017/richdata2" ref="A2:I98">
    <sortCondition ref="B46"/>
  </sortState>
  <conditionalFormatting sqref="B34:B43 B1:B22 B24:B32">
    <cfRule type="duplicateValues" dxfId="5" priority="8"/>
  </conditionalFormatting>
  <conditionalFormatting sqref="B23">
    <cfRule type="duplicateValues" dxfId="4" priority="6"/>
  </conditionalFormatting>
  <conditionalFormatting sqref="F2:F42">
    <cfRule type="cellIs" dxfId="3" priority="5" operator="equal">
      <formula>"Closed"</formula>
    </cfRule>
  </conditionalFormatting>
  <conditionalFormatting sqref="F43">
    <cfRule type="cellIs" dxfId="2" priority="4" operator="equal">
      <formula>"Closed"</formula>
    </cfRule>
  </conditionalFormatting>
  <conditionalFormatting sqref="B34:B39 B2:B22 B24:B32">
    <cfRule type="duplicateValues" dxfId="1" priority="9"/>
  </conditionalFormatting>
  <conditionalFormatting sqref="F99">
    <cfRule type="cellIs" dxfId="0" priority="1" operator="equal">
      <formula>"Closed"</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5E16C-F3F9-4F64-89B8-07121FEDECBB}">
  <dimension ref="A1:U945"/>
  <sheetViews>
    <sheetView topLeftCell="D211" workbookViewId="0">
      <selection activeCell="H222" sqref="H222"/>
    </sheetView>
  </sheetViews>
  <sheetFormatPr defaultRowHeight="15" x14ac:dyDescent="0.25"/>
  <cols>
    <col min="1" max="1" width="10.28515625" bestFit="1" customWidth="1"/>
    <col min="2" max="2" width="11.140625" bestFit="1" customWidth="1"/>
    <col min="3" max="3" width="239.140625" bestFit="1" customWidth="1"/>
    <col min="4" max="4" width="24.5703125" bestFit="1" customWidth="1"/>
    <col min="5" max="5" width="21.85546875" bestFit="1" customWidth="1"/>
    <col min="6" max="6" width="19" bestFit="1" customWidth="1"/>
    <col min="7" max="7" width="15.85546875" bestFit="1" customWidth="1"/>
    <col min="8" max="8" width="12.7109375" bestFit="1" customWidth="1"/>
    <col min="9" max="9" width="13.5703125" bestFit="1" customWidth="1"/>
    <col min="10" max="10" width="13.140625" bestFit="1" customWidth="1"/>
    <col min="11" max="11" width="15.85546875" bestFit="1" customWidth="1"/>
    <col min="12" max="12" width="19.42578125" bestFit="1" customWidth="1"/>
    <col min="13" max="13" width="16.7109375" bestFit="1" customWidth="1"/>
  </cols>
  <sheetData>
    <row r="1" spans="1:21" x14ac:dyDescent="0.25">
      <c r="A1" t="s">
        <v>0</v>
      </c>
      <c r="B1" t="s">
        <v>1</v>
      </c>
      <c r="C1" t="s">
        <v>2</v>
      </c>
      <c r="D1" t="s">
        <v>3</v>
      </c>
      <c r="E1" t="s">
        <v>4</v>
      </c>
      <c r="F1" t="s">
        <v>5</v>
      </c>
      <c r="G1" t="s">
        <v>6</v>
      </c>
      <c r="H1" t="s">
        <v>7</v>
      </c>
      <c r="I1" t="s">
        <v>8</v>
      </c>
      <c r="J1" t="s">
        <v>9</v>
      </c>
      <c r="K1" t="s">
        <v>10</v>
      </c>
      <c r="L1" t="s">
        <v>11</v>
      </c>
      <c r="M1" t="s">
        <v>12</v>
      </c>
      <c r="N1" t="s">
        <v>1927</v>
      </c>
      <c r="O1" t="s">
        <v>1928</v>
      </c>
      <c r="P1" t="s">
        <v>1929</v>
      </c>
      <c r="Q1" t="s">
        <v>1930</v>
      </c>
      <c r="R1" t="s">
        <v>1931</v>
      </c>
      <c r="S1" t="s">
        <v>1932</v>
      </c>
      <c r="T1" t="s">
        <v>1933</v>
      </c>
      <c r="U1" t="s">
        <v>1934</v>
      </c>
    </row>
    <row r="2" spans="1:21" x14ac:dyDescent="0.25">
      <c r="A2" t="s">
        <v>13</v>
      </c>
      <c r="B2" s="3" t="s">
        <v>1894</v>
      </c>
      <c r="C2" t="s">
        <v>1895</v>
      </c>
      <c r="D2" t="s">
        <v>24</v>
      </c>
      <c r="E2" t="s">
        <v>24</v>
      </c>
      <c r="F2" t="s">
        <v>25</v>
      </c>
      <c r="G2" s="1">
        <v>44316.77847222222</v>
      </c>
      <c r="H2" t="s">
        <v>44</v>
      </c>
      <c r="I2" t="s">
        <v>18</v>
      </c>
      <c r="K2" s="1">
        <v>44300.359027777777</v>
      </c>
      <c r="M2" t="s">
        <v>28</v>
      </c>
      <c r="N2" t="s">
        <v>1935</v>
      </c>
      <c r="R2" t="s">
        <v>2224</v>
      </c>
    </row>
    <row r="3" spans="1:21" x14ac:dyDescent="0.25">
      <c r="A3" t="s">
        <v>13</v>
      </c>
      <c r="B3" s="3" t="s">
        <v>1896</v>
      </c>
      <c r="C3" t="s">
        <v>1897</v>
      </c>
      <c r="D3" t="s">
        <v>24</v>
      </c>
      <c r="E3" t="s">
        <v>24</v>
      </c>
      <c r="F3" t="s">
        <v>25</v>
      </c>
      <c r="G3" s="1">
        <v>44316.779166666667</v>
      </c>
      <c r="H3" t="s">
        <v>44</v>
      </c>
      <c r="I3" t="s">
        <v>18</v>
      </c>
      <c r="K3" s="1">
        <v>44299.697916666664</v>
      </c>
      <c r="M3" t="s">
        <v>28</v>
      </c>
      <c r="N3" t="s">
        <v>1938</v>
      </c>
      <c r="R3" t="s">
        <v>2225</v>
      </c>
    </row>
    <row r="4" spans="1:21" x14ac:dyDescent="0.25">
      <c r="A4" t="s">
        <v>13</v>
      </c>
      <c r="B4" s="3" t="s">
        <v>1824</v>
      </c>
      <c r="C4" t="s">
        <v>2331</v>
      </c>
      <c r="D4" t="s">
        <v>16</v>
      </c>
      <c r="E4" t="s">
        <v>16</v>
      </c>
      <c r="F4" t="s">
        <v>25</v>
      </c>
      <c r="G4" s="1">
        <v>44347.661111111112</v>
      </c>
      <c r="H4" t="s">
        <v>44</v>
      </c>
      <c r="I4" t="s">
        <v>18</v>
      </c>
      <c r="K4" s="1">
        <v>44294.689583333333</v>
      </c>
      <c r="M4" t="s">
        <v>19</v>
      </c>
      <c r="N4" t="s">
        <v>1940</v>
      </c>
    </row>
    <row r="5" spans="1:21" x14ac:dyDescent="0.25">
      <c r="A5" t="s">
        <v>13</v>
      </c>
      <c r="B5" s="3" t="s">
        <v>1825</v>
      </c>
      <c r="C5" t="s">
        <v>1826</v>
      </c>
      <c r="D5" t="s">
        <v>51</v>
      </c>
      <c r="E5" t="s">
        <v>16</v>
      </c>
      <c r="F5" t="s">
        <v>17</v>
      </c>
      <c r="G5" s="1">
        <v>44294.791666666664</v>
      </c>
      <c r="H5" t="s">
        <v>44</v>
      </c>
      <c r="I5" t="s">
        <v>18</v>
      </c>
      <c r="K5" s="1">
        <v>44294.673611111109</v>
      </c>
      <c r="M5" t="s">
        <v>19</v>
      </c>
    </row>
    <row r="6" spans="1:21" x14ac:dyDescent="0.25">
      <c r="A6" t="s">
        <v>13</v>
      </c>
      <c r="B6" s="3" t="s">
        <v>1827</v>
      </c>
      <c r="C6" t="s">
        <v>1828</v>
      </c>
      <c r="D6" t="s">
        <v>37</v>
      </c>
      <c r="E6" t="s">
        <v>37</v>
      </c>
      <c r="F6" t="s">
        <v>25</v>
      </c>
      <c r="G6" s="1">
        <v>44316.681944444441</v>
      </c>
      <c r="H6" t="s">
        <v>44</v>
      </c>
      <c r="I6" t="s">
        <v>18</v>
      </c>
      <c r="K6" s="1">
        <v>44293.488194444442</v>
      </c>
      <c r="M6" t="s">
        <v>28</v>
      </c>
      <c r="N6" t="s">
        <v>1935</v>
      </c>
    </row>
    <row r="7" spans="1:21" x14ac:dyDescent="0.25">
      <c r="A7" t="s">
        <v>13</v>
      </c>
      <c r="B7" s="3" t="s">
        <v>1829</v>
      </c>
      <c r="C7" t="s">
        <v>1830</v>
      </c>
      <c r="D7" t="s">
        <v>24</v>
      </c>
      <c r="E7" t="s">
        <v>24</v>
      </c>
      <c r="F7" t="s">
        <v>25</v>
      </c>
      <c r="G7" s="1">
        <v>44316.779861111114</v>
      </c>
      <c r="H7" t="s">
        <v>26</v>
      </c>
      <c r="I7" t="s">
        <v>27</v>
      </c>
      <c r="K7" s="1">
        <v>44292.811111111114</v>
      </c>
      <c r="N7" t="s">
        <v>1938</v>
      </c>
      <c r="R7" t="s">
        <v>2226</v>
      </c>
    </row>
    <row r="8" spans="1:21" x14ac:dyDescent="0.25">
      <c r="A8" t="s">
        <v>13</v>
      </c>
      <c r="B8" s="3" t="s">
        <v>1770</v>
      </c>
      <c r="C8" t="s">
        <v>1771</v>
      </c>
      <c r="D8" t="s">
        <v>24</v>
      </c>
      <c r="E8" t="s">
        <v>24</v>
      </c>
      <c r="F8" t="s">
        <v>25</v>
      </c>
      <c r="G8" s="1">
        <v>44291.5625</v>
      </c>
      <c r="H8" t="s">
        <v>26</v>
      </c>
      <c r="I8" t="s">
        <v>27</v>
      </c>
      <c r="K8" s="1">
        <v>44288.746527777781</v>
      </c>
      <c r="M8" t="s">
        <v>28</v>
      </c>
      <c r="N8" t="s">
        <v>1936</v>
      </c>
      <c r="R8" t="s">
        <v>1937</v>
      </c>
    </row>
    <row r="9" spans="1:21" x14ac:dyDescent="0.25">
      <c r="A9" t="s">
        <v>13</v>
      </c>
      <c r="B9" s="3" t="s">
        <v>1721</v>
      </c>
      <c r="C9" t="s">
        <v>1722</v>
      </c>
      <c r="D9" t="s">
        <v>16</v>
      </c>
      <c r="E9" t="s">
        <v>16</v>
      </c>
      <c r="F9" t="s">
        <v>25</v>
      </c>
      <c r="G9" s="1">
        <v>44347.649305555555</v>
      </c>
      <c r="H9" t="s">
        <v>44</v>
      </c>
      <c r="I9" t="s">
        <v>18</v>
      </c>
      <c r="K9" s="1">
        <v>44273.5625</v>
      </c>
      <c r="M9" t="s">
        <v>28</v>
      </c>
      <c r="N9" t="s">
        <v>1940</v>
      </c>
    </row>
    <row r="10" spans="1:21" x14ac:dyDescent="0.25">
      <c r="A10" t="s">
        <v>13</v>
      </c>
      <c r="B10" s="3" t="s">
        <v>1723</v>
      </c>
      <c r="C10" t="s">
        <v>1724</v>
      </c>
      <c r="D10" t="s">
        <v>37</v>
      </c>
      <c r="E10" t="s">
        <v>37</v>
      </c>
      <c r="F10" t="s">
        <v>25</v>
      </c>
      <c r="G10" s="1">
        <v>44316.681250000001</v>
      </c>
      <c r="H10" t="s">
        <v>44</v>
      </c>
      <c r="I10" t="s">
        <v>18</v>
      </c>
      <c r="K10" s="1">
        <v>44271.717361111114</v>
      </c>
      <c r="M10" t="s">
        <v>28</v>
      </c>
      <c r="N10" t="s">
        <v>1941</v>
      </c>
    </row>
    <row r="11" spans="1:21" x14ac:dyDescent="0.25">
      <c r="A11" t="s">
        <v>13</v>
      </c>
      <c r="B11" s="3" t="s">
        <v>14</v>
      </c>
      <c r="C11" t="s">
        <v>15</v>
      </c>
      <c r="D11" t="s">
        <v>16</v>
      </c>
      <c r="E11" t="s">
        <v>16</v>
      </c>
      <c r="F11" t="s">
        <v>25</v>
      </c>
      <c r="G11" s="1">
        <v>44271.695833333331</v>
      </c>
      <c r="I11" t="s">
        <v>18</v>
      </c>
      <c r="K11" s="1">
        <v>44260.680555555555</v>
      </c>
      <c r="M11" t="s">
        <v>19</v>
      </c>
      <c r="N11" t="s">
        <v>1938</v>
      </c>
    </row>
    <row r="12" spans="1:21" x14ac:dyDescent="0.25">
      <c r="A12" t="s">
        <v>13</v>
      </c>
      <c r="B12" s="3" t="s">
        <v>20</v>
      </c>
      <c r="C12" t="s">
        <v>21</v>
      </c>
      <c r="D12" t="s">
        <v>16</v>
      </c>
      <c r="E12" t="s">
        <v>16</v>
      </c>
      <c r="F12" t="s">
        <v>17</v>
      </c>
      <c r="G12" s="1">
        <v>44293.665277777778</v>
      </c>
      <c r="H12" t="s">
        <v>44</v>
      </c>
      <c r="I12" t="s">
        <v>27</v>
      </c>
      <c r="K12" s="1">
        <v>44259.680555555555</v>
      </c>
      <c r="M12" t="s">
        <v>28</v>
      </c>
    </row>
    <row r="13" spans="1:21" x14ac:dyDescent="0.25">
      <c r="A13" t="s">
        <v>13</v>
      </c>
      <c r="B13" s="3" t="s">
        <v>22</v>
      </c>
      <c r="C13" t="s">
        <v>23</v>
      </c>
      <c r="D13" t="s">
        <v>24</v>
      </c>
      <c r="E13" t="s">
        <v>24</v>
      </c>
      <c r="F13" t="s">
        <v>25</v>
      </c>
      <c r="G13" s="1">
        <v>44263.854166666664</v>
      </c>
      <c r="H13" t="s">
        <v>26</v>
      </c>
      <c r="I13" t="s">
        <v>27</v>
      </c>
      <c r="K13" s="1">
        <v>44258.585416666669</v>
      </c>
      <c r="M13" t="s">
        <v>28</v>
      </c>
      <c r="N13" t="s">
        <v>1938</v>
      </c>
      <c r="R13" t="s">
        <v>1939</v>
      </c>
    </row>
    <row r="14" spans="1:21" x14ac:dyDescent="0.25">
      <c r="A14" t="s">
        <v>13</v>
      </c>
      <c r="B14" s="3" t="s">
        <v>29</v>
      </c>
      <c r="C14" t="s">
        <v>30</v>
      </c>
      <c r="D14" t="s">
        <v>16</v>
      </c>
      <c r="E14" t="s">
        <v>16</v>
      </c>
      <c r="F14" t="s">
        <v>25</v>
      </c>
      <c r="G14" s="1">
        <v>44343.692361111112</v>
      </c>
      <c r="H14" t="s">
        <v>31</v>
      </c>
      <c r="I14" t="s">
        <v>32</v>
      </c>
      <c r="K14" s="1">
        <v>44257.55972222222</v>
      </c>
      <c r="M14" t="s">
        <v>28</v>
      </c>
      <c r="N14" t="s">
        <v>1940</v>
      </c>
    </row>
    <row r="15" spans="1:21" x14ac:dyDescent="0.25">
      <c r="A15" t="s">
        <v>13</v>
      </c>
      <c r="B15" s="3" t="s">
        <v>33</v>
      </c>
      <c r="C15" t="s">
        <v>34</v>
      </c>
      <c r="D15" t="s">
        <v>24</v>
      </c>
      <c r="E15" t="s">
        <v>24</v>
      </c>
      <c r="F15" t="s">
        <v>25</v>
      </c>
      <c r="G15" s="1">
        <v>44246.693749999999</v>
      </c>
      <c r="H15" t="s">
        <v>31</v>
      </c>
      <c r="I15" t="s">
        <v>32</v>
      </c>
      <c r="K15" s="1">
        <v>44245.770138888889</v>
      </c>
      <c r="M15" t="s">
        <v>28</v>
      </c>
      <c r="N15" t="s">
        <v>1940</v>
      </c>
    </row>
    <row r="16" spans="1:21" x14ac:dyDescent="0.25">
      <c r="A16" t="s">
        <v>13</v>
      </c>
      <c r="B16" s="3" t="s">
        <v>35</v>
      </c>
      <c r="C16" t="s">
        <v>36</v>
      </c>
      <c r="D16" t="s">
        <v>37</v>
      </c>
      <c r="E16" t="s">
        <v>37</v>
      </c>
      <c r="F16" t="s">
        <v>25</v>
      </c>
      <c r="G16" s="1">
        <v>44243.845138888886</v>
      </c>
      <c r="I16" t="s">
        <v>18</v>
      </c>
      <c r="K16" s="1">
        <v>44239.704861111109</v>
      </c>
      <c r="M16" t="s">
        <v>28</v>
      </c>
      <c r="N16" t="s">
        <v>1941</v>
      </c>
    </row>
    <row r="17" spans="1:14" x14ac:dyDescent="0.25">
      <c r="A17" t="s">
        <v>13</v>
      </c>
      <c r="B17" s="3" t="s">
        <v>38</v>
      </c>
      <c r="C17" t="s">
        <v>2312</v>
      </c>
      <c r="D17" t="s">
        <v>39</v>
      </c>
      <c r="E17" t="s">
        <v>39</v>
      </c>
      <c r="F17" t="s">
        <v>25</v>
      </c>
      <c r="G17" s="1">
        <v>44217.644444444442</v>
      </c>
      <c r="H17" t="s">
        <v>31</v>
      </c>
      <c r="I17" t="s">
        <v>32</v>
      </c>
      <c r="K17" s="1">
        <v>44208.765277777777</v>
      </c>
      <c r="M17" t="s">
        <v>28</v>
      </c>
      <c r="N17" t="s">
        <v>1938</v>
      </c>
    </row>
    <row r="18" spans="1:14" x14ac:dyDescent="0.25">
      <c r="A18" t="s">
        <v>13</v>
      </c>
      <c r="B18" s="3" t="s">
        <v>40</v>
      </c>
      <c r="C18" t="s">
        <v>41</v>
      </c>
      <c r="D18" t="s">
        <v>39</v>
      </c>
      <c r="E18" t="s">
        <v>39</v>
      </c>
      <c r="F18" t="s">
        <v>25</v>
      </c>
      <c r="G18" s="1">
        <v>44204.761111111111</v>
      </c>
      <c r="H18" t="s">
        <v>31</v>
      </c>
      <c r="I18" t="s">
        <v>32</v>
      </c>
      <c r="K18" s="1">
        <v>44203.684027777781</v>
      </c>
      <c r="M18" t="s">
        <v>28</v>
      </c>
      <c r="N18" t="s">
        <v>1938</v>
      </c>
    </row>
    <row r="19" spans="1:14" x14ac:dyDescent="0.25">
      <c r="A19" t="s">
        <v>13</v>
      </c>
      <c r="B19" s="3" t="s">
        <v>42</v>
      </c>
      <c r="C19" t="s">
        <v>43</v>
      </c>
      <c r="D19" t="s">
        <v>37</v>
      </c>
      <c r="E19" t="s">
        <v>37</v>
      </c>
      <c r="F19" t="s">
        <v>25</v>
      </c>
      <c r="G19" s="1">
        <v>44201.674305555556</v>
      </c>
      <c r="H19" t="s">
        <v>44</v>
      </c>
      <c r="I19" t="s">
        <v>18</v>
      </c>
      <c r="K19" s="1">
        <v>44193.71875</v>
      </c>
      <c r="N19" t="s">
        <v>1941</v>
      </c>
    </row>
    <row r="20" spans="1:14" x14ac:dyDescent="0.25">
      <c r="A20" t="s">
        <v>13</v>
      </c>
      <c r="B20" s="3" t="s">
        <v>45</v>
      </c>
      <c r="C20" t="s">
        <v>46</v>
      </c>
      <c r="D20" t="s">
        <v>39</v>
      </c>
      <c r="E20" t="s">
        <v>39</v>
      </c>
      <c r="F20" t="s">
        <v>25</v>
      </c>
      <c r="G20" s="1">
        <v>44201.759722222225</v>
      </c>
      <c r="H20" t="s">
        <v>31</v>
      </c>
      <c r="I20" t="s">
        <v>32</v>
      </c>
      <c r="K20" s="1">
        <v>44193.656944444447</v>
      </c>
      <c r="M20" t="s">
        <v>28</v>
      </c>
      <c r="N20" t="s">
        <v>1938</v>
      </c>
    </row>
    <row r="21" spans="1:14" x14ac:dyDescent="0.25">
      <c r="A21" t="s">
        <v>13</v>
      </c>
      <c r="B21" s="3" t="s">
        <v>47</v>
      </c>
      <c r="C21" t="s">
        <v>48</v>
      </c>
      <c r="D21" t="s">
        <v>39</v>
      </c>
      <c r="E21" t="s">
        <v>39</v>
      </c>
      <c r="F21" t="s">
        <v>25</v>
      </c>
      <c r="G21" s="1">
        <v>44215.818749999999</v>
      </c>
      <c r="H21" t="s">
        <v>31</v>
      </c>
      <c r="I21" t="s">
        <v>32</v>
      </c>
      <c r="K21" s="1">
        <v>44182.538194444445</v>
      </c>
      <c r="M21" t="s">
        <v>28</v>
      </c>
      <c r="N21" t="s">
        <v>1941</v>
      </c>
    </row>
    <row r="22" spans="1:14" x14ac:dyDescent="0.25">
      <c r="A22" t="s">
        <v>13</v>
      </c>
      <c r="B22" s="3" t="s">
        <v>49</v>
      </c>
      <c r="C22" t="s">
        <v>50</v>
      </c>
      <c r="D22" t="s">
        <v>16</v>
      </c>
      <c r="E22" t="s">
        <v>16</v>
      </c>
      <c r="F22" t="s">
        <v>25</v>
      </c>
      <c r="G22" s="1">
        <v>44343.696527777778</v>
      </c>
      <c r="H22" t="s">
        <v>31</v>
      </c>
      <c r="I22" t="s">
        <v>18</v>
      </c>
      <c r="K22" s="1">
        <v>44169.759722222225</v>
      </c>
      <c r="M22" t="s">
        <v>28</v>
      </c>
      <c r="N22" t="s">
        <v>1940</v>
      </c>
    </row>
    <row r="23" spans="1:14" x14ac:dyDescent="0.25">
      <c r="A23" t="s">
        <v>13</v>
      </c>
      <c r="B23" s="3" t="s">
        <v>52</v>
      </c>
      <c r="C23" t="s">
        <v>53</v>
      </c>
      <c r="D23" t="s">
        <v>16</v>
      </c>
      <c r="E23" t="s">
        <v>16</v>
      </c>
      <c r="F23" t="s">
        <v>25</v>
      </c>
      <c r="G23" s="1">
        <v>44243.638888888891</v>
      </c>
      <c r="H23" t="s">
        <v>31</v>
      </c>
      <c r="I23" t="s">
        <v>18</v>
      </c>
      <c r="K23" s="1">
        <v>44169.756944444445</v>
      </c>
      <c r="M23" t="s">
        <v>28</v>
      </c>
      <c r="N23" t="s">
        <v>1938</v>
      </c>
    </row>
    <row r="24" spans="1:14" x14ac:dyDescent="0.25">
      <c r="A24" t="s">
        <v>13</v>
      </c>
      <c r="B24" s="3" t="s">
        <v>54</v>
      </c>
      <c r="C24" t="s">
        <v>55</v>
      </c>
      <c r="D24" t="s">
        <v>37</v>
      </c>
      <c r="E24" t="s">
        <v>37</v>
      </c>
      <c r="F24" t="s">
        <v>25</v>
      </c>
      <c r="G24" s="1">
        <v>44166.776388888888</v>
      </c>
      <c r="H24" t="s">
        <v>44</v>
      </c>
      <c r="I24" t="s">
        <v>18</v>
      </c>
      <c r="K24" s="1">
        <v>44166.632638888892</v>
      </c>
      <c r="M24" t="s">
        <v>28</v>
      </c>
      <c r="N24" t="s">
        <v>1938</v>
      </c>
    </row>
    <row r="25" spans="1:14" x14ac:dyDescent="0.25">
      <c r="A25" t="s">
        <v>13</v>
      </c>
      <c r="B25" s="3" t="s">
        <v>56</v>
      </c>
      <c r="C25" t="s">
        <v>57</v>
      </c>
      <c r="D25" t="s">
        <v>16</v>
      </c>
      <c r="E25" t="s">
        <v>16</v>
      </c>
      <c r="F25" t="s">
        <v>25</v>
      </c>
      <c r="G25" s="1">
        <v>44194.773611111108</v>
      </c>
      <c r="H25" t="s">
        <v>31</v>
      </c>
      <c r="I25" t="s">
        <v>18</v>
      </c>
      <c r="K25" s="1">
        <v>44160.017361111109</v>
      </c>
      <c r="M25" t="s">
        <v>28</v>
      </c>
      <c r="N25" t="s">
        <v>1938</v>
      </c>
    </row>
    <row r="26" spans="1:14" x14ac:dyDescent="0.25">
      <c r="A26" t="s">
        <v>13</v>
      </c>
      <c r="B26" s="3" t="s">
        <v>58</v>
      </c>
      <c r="C26" t="s">
        <v>59</v>
      </c>
      <c r="D26" t="s">
        <v>51</v>
      </c>
      <c r="E26" t="s">
        <v>16</v>
      </c>
      <c r="F26" t="s">
        <v>17</v>
      </c>
      <c r="G26" s="1">
        <v>44343.790972222225</v>
      </c>
      <c r="H26" t="s">
        <v>31</v>
      </c>
      <c r="I26" t="s">
        <v>32</v>
      </c>
      <c r="K26" s="1">
        <v>44159.995138888888</v>
      </c>
      <c r="M26" t="s">
        <v>28</v>
      </c>
    </row>
    <row r="27" spans="1:14" x14ac:dyDescent="0.25">
      <c r="A27" t="s">
        <v>13</v>
      </c>
      <c r="B27" s="3" t="s">
        <v>60</v>
      </c>
      <c r="C27" t="s">
        <v>61</v>
      </c>
      <c r="D27" t="s">
        <v>16</v>
      </c>
      <c r="E27" t="s">
        <v>16</v>
      </c>
      <c r="F27" t="s">
        <v>25</v>
      </c>
      <c r="G27" s="1">
        <v>44236.669444444444</v>
      </c>
      <c r="H27" t="s">
        <v>31</v>
      </c>
      <c r="I27" t="s">
        <v>18</v>
      </c>
      <c r="K27" s="1">
        <v>44159.992361111108</v>
      </c>
      <c r="M27" t="s">
        <v>28</v>
      </c>
      <c r="N27" t="s">
        <v>1940</v>
      </c>
    </row>
    <row r="28" spans="1:14" x14ac:dyDescent="0.25">
      <c r="A28" t="s">
        <v>13</v>
      </c>
      <c r="B28" s="3" t="s">
        <v>62</v>
      </c>
      <c r="C28" t="s">
        <v>63</v>
      </c>
      <c r="D28" t="s">
        <v>16</v>
      </c>
      <c r="E28" t="s">
        <v>16</v>
      </c>
      <c r="F28" t="s">
        <v>25</v>
      </c>
      <c r="G28" s="1">
        <v>44175.693749999999</v>
      </c>
      <c r="H28" t="s">
        <v>31</v>
      </c>
      <c r="I28" t="s">
        <v>32</v>
      </c>
      <c r="K28" s="1">
        <v>44159.57916666667</v>
      </c>
      <c r="M28" t="s">
        <v>28</v>
      </c>
      <c r="N28" t="s">
        <v>1940</v>
      </c>
    </row>
    <row r="29" spans="1:14" x14ac:dyDescent="0.25">
      <c r="A29" t="s">
        <v>13</v>
      </c>
      <c r="B29" s="3" t="s">
        <v>64</v>
      </c>
      <c r="C29" t="s">
        <v>65</v>
      </c>
      <c r="D29" t="s">
        <v>16</v>
      </c>
      <c r="E29" t="s">
        <v>16</v>
      </c>
      <c r="F29" t="s">
        <v>25</v>
      </c>
      <c r="G29" s="1">
        <v>44236.67083333333</v>
      </c>
      <c r="I29" t="s">
        <v>18</v>
      </c>
      <c r="K29" s="1">
        <v>44159.570833333331</v>
      </c>
      <c r="M29" t="s">
        <v>28</v>
      </c>
      <c r="N29" t="s">
        <v>1940</v>
      </c>
    </row>
    <row r="30" spans="1:14" x14ac:dyDescent="0.25">
      <c r="A30" t="s">
        <v>13</v>
      </c>
      <c r="B30" s="3" t="s">
        <v>66</v>
      </c>
      <c r="C30" t="s">
        <v>65</v>
      </c>
      <c r="D30" t="s">
        <v>16</v>
      </c>
      <c r="E30" t="s">
        <v>16</v>
      </c>
      <c r="F30" t="s">
        <v>25</v>
      </c>
      <c r="G30" s="1">
        <v>44246.708333333336</v>
      </c>
      <c r="I30" t="s">
        <v>18</v>
      </c>
      <c r="K30" s="1">
        <v>44159.570833333331</v>
      </c>
      <c r="M30" t="s">
        <v>28</v>
      </c>
      <c r="N30" t="s">
        <v>1940</v>
      </c>
    </row>
    <row r="31" spans="1:14" x14ac:dyDescent="0.25">
      <c r="A31" t="s">
        <v>13</v>
      </c>
      <c r="B31" s="3" t="s">
        <v>67</v>
      </c>
      <c r="C31" t="s">
        <v>68</v>
      </c>
      <c r="D31" t="s">
        <v>16</v>
      </c>
      <c r="E31" t="s">
        <v>16</v>
      </c>
      <c r="F31" t="s">
        <v>25</v>
      </c>
      <c r="G31" s="1">
        <v>44236.669444444444</v>
      </c>
      <c r="H31" t="s">
        <v>31</v>
      </c>
      <c r="I31" t="s">
        <v>32</v>
      </c>
      <c r="K31" s="1">
        <v>44155.552777777775</v>
      </c>
      <c r="M31" t="s">
        <v>28</v>
      </c>
      <c r="N31" t="s">
        <v>1940</v>
      </c>
    </row>
    <row r="32" spans="1:14" x14ac:dyDescent="0.25">
      <c r="A32" t="s">
        <v>13</v>
      </c>
      <c r="B32" s="3" t="s">
        <v>69</v>
      </c>
      <c r="C32" t="s">
        <v>70</v>
      </c>
      <c r="D32" t="s">
        <v>51</v>
      </c>
      <c r="E32" t="s">
        <v>16</v>
      </c>
      <c r="F32" t="s">
        <v>395</v>
      </c>
      <c r="G32" s="1">
        <v>44347.665972222225</v>
      </c>
      <c r="H32" t="s">
        <v>31</v>
      </c>
      <c r="I32" t="s">
        <v>32</v>
      </c>
      <c r="K32" s="1">
        <v>44154.989583333336</v>
      </c>
    </row>
    <row r="33" spans="1:18" x14ac:dyDescent="0.25">
      <c r="A33" t="s">
        <v>13</v>
      </c>
      <c r="B33" s="3" t="s">
        <v>71</v>
      </c>
      <c r="C33" t="s">
        <v>72</v>
      </c>
      <c r="D33" t="s">
        <v>16</v>
      </c>
      <c r="E33" t="s">
        <v>16</v>
      </c>
      <c r="F33" t="s">
        <v>25</v>
      </c>
      <c r="G33" s="1">
        <v>44194.769444444442</v>
      </c>
      <c r="H33" t="s">
        <v>31</v>
      </c>
      <c r="I33" t="s">
        <v>32</v>
      </c>
      <c r="K33" s="1">
        <v>44154.953472222223</v>
      </c>
      <c r="M33" t="s">
        <v>28</v>
      </c>
      <c r="N33" t="s">
        <v>1938</v>
      </c>
    </row>
    <row r="34" spans="1:18" x14ac:dyDescent="0.25">
      <c r="A34" t="s">
        <v>13</v>
      </c>
      <c r="B34" s="3" t="s">
        <v>73</v>
      </c>
      <c r="C34" t="s">
        <v>74</v>
      </c>
      <c r="D34" t="s">
        <v>16</v>
      </c>
      <c r="E34" t="s">
        <v>16</v>
      </c>
      <c r="F34" t="s">
        <v>25</v>
      </c>
      <c r="G34" s="1">
        <v>44236.670138888891</v>
      </c>
      <c r="H34" t="s">
        <v>44</v>
      </c>
      <c r="I34" t="s">
        <v>18</v>
      </c>
      <c r="K34" s="1">
        <v>44145.974305555559</v>
      </c>
      <c r="M34" t="s">
        <v>28</v>
      </c>
      <c r="N34" t="s">
        <v>1938</v>
      </c>
      <c r="R34" t="s">
        <v>1942</v>
      </c>
    </row>
    <row r="35" spans="1:18" x14ac:dyDescent="0.25">
      <c r="A35" t="s">
        <v>13</v>
      </c>
      <c r="B35" s="3" t="s">
        <v>75</v>
      </c>
      <c r="C35" t="s">
        <v>76</v>
      </c>
      <c r="D35" t="s">
        <v>39</v>
      </c>
      <c r="E35" t="s">
        <v>39</v>
      </c>
      <c r="F35" t="s">
        <v>25</v>
      </c>
      <c r="G35" s="1">
        <v>44145.732638888891</v>
      </c>
      <c r="H35" t="s">
        <v>44</v>
      </c>
      <c r="I35" t="s">
        <v>18</v>
      </c>
      <c r="K35" s="1">
        <v>44145.48333333333</v>
      </c>
      <c r="M35" t="s">
        <v>28</v>
      </c>
      <c r="N35" t="s">
        <v>1938</v>
      </c>
    </row>
    <row r="36" spans="1:18" x14ac:dyDescent="0.25">
      <c r="A36" t="s">
        <v>13</v>
      </c>
      <c r="B36" s="3" t="s">
        <v>77</v>
      </c>
      <c r="C36" t="s">
        <v>78</v>
      </c>
      <c r="D36" t="s">
        <v>16</v>
      </c>
      <c r="E36" t="s">
        <v>16</v>
      </c>
      <c r="F36" t="s">
        <v>25</v>
      </c>
      <c r="G36" s="1">
        <v>44194.772222222222</v>
      </c>
      <c r="H36" t="s">
        <v>31</v>
      </c>
      <c r="I36" t="s">
        <v>18</v>
      </c>
      <c r="K36" s="1">
        <v>44144.950694444444</v>
      </c>
      <c r="M36" t="s">
        <v>28</v>
      </c>
      <c r="N36" t="s">
        <v>1938</v>
      </c>
    </row>
    <row r="37" spans="1:18" x14ac:dyDescent="0.25">
      <c r="A37" t="s">
        <v>13</v>
      </c>
      <c r="B37" s="3" t="s">
        <v>79</v>
      </c>
      <c r="C37" t="s">
        <v>80</v>
      </c>
      <c r="D37" t="s">
        <v>16</v>
      </c>
      <c r="E37" t="s">
        <v>16</v>
      </c>
      <c r="F37" t="s">
        <v>25</v>
      </c>
      <c r="G37" s="1">
        <v>44194.489583333336</v>
      </c>
      <c r="H37" t="s">
        <v>31</v>
      </c>
      <c r="I37" t="s">
        <v>18</v>
      </c>
      <c r="K37" s="1">
        <v>44141.997916666667</v>
      </c>
      <c r="M37" t="s">
        <v>28</v>
      </c>
      <c r="N37" t="s">
        <v>1938</v>
      </c>
      <c r="R37" t="s">
        <v>1943</v>
      </c>
    </row>
    <row r="38" spans="1:18" x14ac:dyDescent="0.25">
      <c r="A38" t="s">
        <v>13</v>
      </c>
      <c r="B38" s="3" t="s">
        <v>81</v>
      </c>
      <c r="C38" t="s">
        <v>82</v>
      </c>
      <c r="D38" t="s">
        <v>51</v>
      </c>
      <c r="E38" t="s">
        <v>16</v>
      </c>
      <c r="F38" t="s">
        <v>395</v>
      </c>
      <c r="G38" s="1">
        <v>44347.670138888891</v>
      </c>
      <c r="H38" t="s">
        <v>31</v>
      </c>
      <c r="I38" t="s">
        <v>32</v>
      </c>
      <c r="K38" s="1">
        <v>44141.990972222222</v>
      </c>
      <c r="M38" t="s">
        <v>28</v>
      </c>
    </row>
    <row r="39" spans="1:18" x14ac:dyDescent="0.25">
      <c r="A39" t="s">
        <v>13</v>
      </c>
      <c r="B39" s="3" t="s">
        <v>83</v>
      </c>
      <c r="C39" t="s">
        <v>84</v>
      </c>
      <c r="D39" t="s">
        <v>51</v>
      </c>
      <c r="E39" t="s">
        <v>16</v>
      </c>
      <c r="F39" t="s">
        <v>25</v>
      </c>
      <c r="G39" s="1">
        <v>44280.807638888888</v>
      </c>
      <c r="H39" t="s">
        <v>31</v>
      </c>
      <c r="I39" t="s">
        <v>18</v>
      </c>
      <c r="K39" s="1">
        <v>44141.986111111109</v>
      </c>
      <c r="M39" t="s">
        <v>28</v>
      </c>
      <c r="N39" t="s">
        <v>1940</v>
      </c>
    </row>
    <row r="40" spans="1:18" x14ac:dyDescent="0.25">
      <c r="A40" t="s">
        <v>13</v>
      </c>
      <c r="B40" s="3" t="s">
        <v>85</v>
      </c>
      <c r="C40" t="s">
        <v>86</v>
      </c>
      <c r="D40" t="s">
        <v>16</v>
      </c>
      <c r="E40" t="s">
        <v>16</v>
      </c>
      <c r="F40" t="s">
        <v>25</v>
      </c>
      <c r="G40" s="1">
        <v>44238.75277777778</v>
      </c>
      <c r="H40" t="s">
        <v>31</v>
      </c>
      <c r="I40" t="s">
        <v>18</v>
      </c>
      <c r="K40" s="1">
        <v>44141.977777777778</v>
      </c>
      <c r="M40" t="s">
        <v>28</v>
      </c>
      <c r="N40" t="s">
        <v>1940</v>
      </c>
    </row>
    <row r="41" spans="1:18" x14ac:dyDescent="0.25">
      <c r="A41" t="s">
        <v>13</v>
      </c>
      <c r="B41" s="3" t="s">
        <v>87</v>
      </c>
      <c r="C41" t="s">
        <v>88</v>
      </c>
      <c r="D41" t="s">
        <v>16</v>
      </c>
      <c r="E41" t="s">
        <v>16</v>
      </c>
      <c r="F41" t="s">
        <v>25</v>
      </c>
      <c r="G41" s="1">
        <v>44236.671527777777</v>
      </c>
      <c r="I41" t="s">
        <v>18</v>
      </c>
      <c r="K41" s="1">
        <v>44141.75</v>
      </c>
      <c r="M41" t="s">
        <v>28</v>
      </c>
      <c r="N41" t="s">
        <v>1940</v>
      </c>
    </row>
    <row r="42" spans="1:18" x14ac:dyDescent="0.25">
      <c r="A42" t="s">
        <v>13</v>
      </c>
      <c r="B42" s="3" t="s">
        <v>89</v>
      </c>
      <c r="C42" t="s">
        <v>90</v>
      </c>
      <c r="D42" t="s">
        <v>39</v>
      </c>
      <c r="E42" t="s">
        <v>39</v>
      </c>
      <c r="F42" t="s">
        <v>25</v>
      </c>
      <c r="G42" s="1">
        <v>44144.713194444441</v>
      </c>
      <c r="H42" t="s">
        <v>31</v>
      </c>
      <c r="I42" t="s">
        <v>32</v>
      </c>
      <c r="K42" s="1">
        <v>44140.74722222222</v>
      </c>
      <c r="M42" t="s">
        <v>28</v>
      </c>
      <c r="N42" t="s">
        <v>1938</v>
      </c>
    </row>
    <row r="43" spans="1:18" x14ac:dyDescent="0.25">
      <c r="A43" t="s">
        <v>13</v>
      </c>
      <c r="B43" s="3" t="s">
        <v>91</v>
      </c>
      <c r="C43" t="s">
        <v>92</v>
      </c>
      <c r="D43" t="s">
        <v>39</v>
      </c>
      <c r="E43" t="s">
        <v>39</v>
      </c>
      <c r="F43" t="s">
        <v>25</v>
      </c>
      <c r="G43" s="1">
        <v>44146.802083333336</v>
      </c>
      <c r="H43" t="s">
        <v>44</v>
      </c>
      <c r="I43" t="s">
        <v>18</v>
      </c>
      <c r="K43" s="1">
        <v>44139.668749999997</v>
      </c>
      <c r="M43" t="s">
        <v>28</v>
      </c>
      <c r="N43" t="s">
        <v>1938</v>
      </c>
    </row>
    <row r="44" spans="1:18" x14ac:dyDescent="0.25">
      <c r="A44" t="s">
        <v>13</v>
      </c>
      <c r="B44" s="3" t="s">
        <v>93</v>
      </c>
      <c r="C44" t="s">
        <v>94</v>
      </c>
      <c r="D44" t="s">
        <v>24</v>
      </c>
      <c r="E44" t="s">
        <v>24</v>
      </c>
      <c r="F44" t="s">
        <v>25</v>
      </c>
      <c r="G44" s="1">
        <v>44162.602777777778</v>
      </c>
      <c r="H44" t="s">
        <v>31</v>
      </c>
      <c r="I44" t="s">
        <v>32</v>
      </c>
      <c r="K44" s="1">
        <v>44138.65347222222</v>
      </c>
      <c r="M44" t="s">
        <v>28</v>
      </c>
      <c r="N44" t="s">
        <v>1938</v>
      </c>
      <c r="R44" t="s">
        <v>1944</v>
      </c>
    </row>
    <row r="45" spans="1:18" x14ac:dyDescent="0.25">
      <c r="A45" t="s">
        <v>13</v>
      </c>
      <c r="B45" s="3" t="s">
        <v>95</v>
      </c>
      <c r="C45" t="s">
        <v>96</v>
      </c>
      <c r="D45" t="s">
        <v>37</v>
      </c>
      <c r="E45" t="s">
        <v>37</v>
      </c>
      <c r="F45" t="s">
        <v>25</v>
      </c>
      <c r="G45" s="1">
        <v>44162.600694444445</v>
      </c>
      <c r="H45" t="s">
        <v>44</v>
      </c>
      <c r="I45" t="s">
        <v>18</v>
      </c>
      <c r="K45" s="1">
        <v>44134.647222222222</v>
      </c>
      <c r="M45" t="s">
        <v>28</v>
      </c>
      <c r="N45" t="s">
        <v>1941</v>
      </c>
    </row>
    <row r="46" spans="1:18" x14ac:dyDescent="0.25">
      <c r="A46" t="s">
        <v>13</v>
      </c>
      <c r="B46" s="3" t="s">
        <v>97</v>
      </c>
      <c r="C46" t="s">
        <v>98</v>
      </c>
      <c r="D46" t="s">
        <v>39</v>
      </c>
      <c r="E46" t="s">
        <v>39</v>
      </c>
      <c r="F46" t="s">
        <v>25</v>
      </c>
      <c r="G46" s="1">
        <v>44162.602083333331</v>
      </c>
      <c r="H46" t="s">
        <v>31</v>
      </c>
      <c r="I46" t="s">
        <v>32</v>
      </c>
      <c r="K46" s="1">
        <v>44133.486805555556</v>
      </c>
      <c r="M46" t="s">
        <v>28</v>
      </c>
      <c r="N46" t="s">
        <v>1938</v>
      </c>
    </row>
    <row r="47" spans="1:18" x14ac:dyDescent="0.25">
      <c r="A47" t="s">
        <v>13</v>
      </c>
      <c r="B47" s="3" t="s">
        <v>99</v>
      </c>
      <c r="C47" t="s">
        <v>100</v>
      </c>
      <c r="D47" t="s">
        <v>51</v>
      </c>
      <c r="E47" t="s">
        <v>16</v>
      </c>
      <c r="F47" t="s">
        <v>17</v>
      </c>
      <c r="G47" s="1">
        <v>44314.712500000001</v>
      </c>
      <c r="H47" t="s">
        <v>26</v>
      </c>
      <c r="I47" t="s">
        <v>27</v>
      </c>
      <c r="K47" s="1">
        <v>44132.651388888888</v>
      </c>
      <c r="M47" t="s">
        <v>28</v>
      </c>
    </row>
    <row r="48" spans="1:18" x14ac:dyDescent="0.25">
      <c r="A48" t="s">
        <v>13</v>
      </c>
      <c r="B48" s="3" t="s">
        <v>101</v>
      </c>
      <c r="C48" t="s">
        <v>102</v>
      </c>
      <c r="D48" t="s">
        <v>51</v>
      </c>
      <c r="E48" t="s">
        <v>16</v>
      </c>
      <c r="F48" t="s">
        <v>17</v>
      </c>
      <c r="G48" s="1">
        <v>44314.712500000001</v>
      </c>
      <c r="H48" t="s">
        <v>26</v>
      </c>
      <c r="I48" t="s">
        <v>27</v>
      </c>
      <c r="K48" s="1">
        <v>44132.647916666669</v>
      </c>
      <c r="M48" t="s">
        <v>28</v>
      </c>
    </row>
    <row r="49" spans="1:18" x14ac:dyDescent="0.25">
      <c r="A49" t="s">
        <v>13</v>
      </c>
      <c r="B49" s="3" t="s">
        <v>103</v>
      </c>
      <c r="C49" t="s">
        <v>104</v>
      </c>
      <c r="D49" t="s">
        <v>37</v>
      </c>
      <c r="E49" t="s">
        <v>37</v>
      </c>
      <c r="F49" t="s">
        <v>25</v>
      </c>
      <c r="G49" s="1">
        <v>44162.602083333331</v>
      </c>
      <c r="H49" t="s">
        <v>44</v>
      </c>
      <c r="I49" t="s">
        <v>18</v>
      </c>
      <c r="K49" s="1">
        <v>44130.524305555555</v>
      </c>
      <c r="M49" t="s">
        <v>28</v>
      </c>
      <c r="N49" t="s">
        <v>1938</v>
      </c>
    </row>
    <row r="50" spans="1:18" x14ac:dyDescent="0.25">
      <c r="A50" t="s">
        <v>13</v>
      </c>
      <c r="B50" s="3" t="s">
        <v>105</v>
      </c>
      <c r="C50" t="s">
        <v>106</v>
      </c>
      <c r="D50" t="s">
        <v>16</v>
      </c>
      <c r="E50" t="s">
        <v>16</v>
      </c>
      <c r="F50" t="s">
        <v>25</v>
      </c>
      <c r="G50" s="1">
        <v>44151.993055555555</v>
      </c>
      <c r="H50" t="s">
        <v>31</v>
      </c>
      <c r="I50" t="s">
        <v>32</v>
      </c>
      <c r="K50" s="1">
        <v>44126.738194444442</v>
      </c>
      <c r="M50" t="s">
        <v>28</v>
      </c>
      <c r="N50" t="s">
        <v>1940</v>
      </c>
    </row>
    <row r="51" spans="1:18" x14ac:dyDescent="0.25">
      <c r="A51" t="s">
        <v>13</v>
      </c>
      <c r="B51" s="3" t="s">
        <v>107</v>
      </c>
      <c r="C51" t="s">
        <v>108</v>
      </c>
      <c r="D51" t="s">
        <v>39</v>
      </c>
      <c r="E51" t="s">
        <v>39</v>
      </c>
      <c r="F51" t="s">
        <v>25</v>
      </c>
      <c r="G51" s="1">
        <v>44162.648611111108</v>
      </c>
      <c r="H51" t="s">
        <v>26</v>
      </c>
      <c r="I51" t="s">
        <v>27</v>
      </c>
      <c r="K51" s="1">
        <v>44125.695138888892</v>
      </c>
      <c r="M51" t="s">
        <v>28</v>
      </c>
      <c r="N51" t="s">
        <v>1941</v>
      </c>
    </row>
    <row r="52" spans="1:18" x14ac:dyDescent="0.25">
      <c r="A52" t="s">
        <v>13</v>
      </c>
      <c r="B52" s="3" t="s">
        <v>109</v>
      </c>
      <c r="C52" t="s">
        <v>110</v>
      </c>
      <c r="D52" t="s">
        <v>24</v>
      </c>
      <c r="E52" t="s">
        <v>24</v>
      </c>
      <c r="F52" t="s">
        <v>25</v>
      </c>
      <c r="G52" s="1">
        <v>44162.602777777778</v>
      </c>
      <c r="H52" t="s">
        <v>44</v>
      </c>
      <c r="I52" t="s">
        <v>18</v>
      </c>
      <c r="K52" s="1">
        <v>44124.657638888886</v>
      </c>
      <c r="M52" t="s">
        <v>28</v>
      </c>
      <c r="N52" t="s">
        <v>1940</v>
      </c>
      <c r="R52" t="s">
        <v>1945</v>
      </c>
    </row>
    <row r="53" spans="1:18" x14ac:dyDescent="0.25">
      <c r="A53" t="s">
        <v>13</v>
      </c>
      <c r="B53" s="3" t="s">
        <v>111</v>
      </c>
      <c r="C53" t="s">
        <v>112</v>
      </c>
      <c r="D53" t="s">
        <v>16</v>
      </c>
      <c r="E53" t="s">
        <v>16</v>
      </c>
      <c r="F53" t="s">
        <v>25</v>
      </c>
      <c r="G53" s="1">
        <v>44151.993055555555</v>
      </c>
      <c r="H53" t="s">
        <v>113</v>
      </c>
      <c r="I53" t="s">
        <v>32</v>
      </c>
      <c r="K53" s="1">
        <v>44124.605555555558</v>
      </c>
      <c r="M53" t="s">
        <v>28</v>
      </c>
      <c r="N53" t="s">
        <v>1936</v>
      </c>
    </row>
    <row r="54" spans="1:18" x14ac:dyDescent="0.25">
      <c r="A54" t="s">
        <v>13</v>
      </c>
      <c r="B54" s="3" t="s">
        <v>114</v>
      </c>
      <c r="C54" t="s">
        <v>115</v>
      </c>
      <c r="D54" t="s">
        <v>24</v>
      </c>
      <c r="E54" t="s">
        <v>24</v>
      </c>
      <c r="F54" t="s">
        <v>25</v>
      </c>
      <c r="G54" s="1">
        <v>44162.602777777778</v>
      </c>
      <c r="H54" t="s">
        <v>44</v>
      </c>
      <c r="I54" t="s">
        <v>18</v>
      </c>
      <c r="K54" s="1">
        <v>44123.779861111114</v>
      </c>
      <c r="M54" t="s">
        <v>28</v>
      </c>
      <c r="N54" t="s">
        <v>1940</v>
      </c>
    </row>
    <row r="55" spans="1:18" x14ac:dyDescent="0.25">
      <c r="A55" t="s">
        <v>13</v>
      </c>
      <c r="B55" s="3" t="s">
        <v>116</v>
      </c>
      <c r="C55" t="s">
        <v>117</v>
      </c>
      <c r="D55" t="s">
        <v>24</v>
      </c>
      <c r="E55" t="s">
        <v>24</v>
      </c>
      <c r="F55" t="s">
        <v>25</v>
      </c>
      <c r="G55" s="1">
        <v>44162.602777777778</v>
      </c>
      <c r="H55" t="s">
        <v>44</v>
      </c>
      <c r="I55" t="s">
        <v>18</v>
      </c>
      <c r="K55" s="1">
        <v>44123.540972222225</v>
      </c>
      <c r="M55" t="s">
        <v>28</v>
      </c>
      <c r="N55" t="s">
        <v>1940</v>
      </c>
    </row>
    <row r="56" spans="1:18" x14ac:dyDescent="0.25">
      <c r="A56" t="s">
        <v>13</v>
      </c>
      <c r="B56" s="3" t="s">
        <v>118</v>
      </c>
      <c r="C56" t="s">
        <v>119</v>
      </c>
      <c r="D56" t="s">
        <v>37</v>
      </c>
      <c r="E56" t="s">
        <v>37</v>
      </c>
      <c r="F56" t="s">
        <v>25</v>
      </c>
      <c r="G56" s="1">
        <v>44162.602777777778</v>
      </c>
      <c r="H56" t="s">
        <v>44</v>
      </c>
      <c r="I56" t="s">
        <v>18</v>
      </c>
      <c r="K56" s="1">
        <v>44118.620138888888</v>
      </c>
      <c r="M56" t="s">
        <v>28</v>
      </c>
      <c r="N56" t="s">
        <v>1941</v>
      </c>
    </row>
    <row r="57" spans="1:18" x14ac:dyDescent="0.25">
      <c r="A57" t="s">
        <v>13</v>
      </c>
      <c r="B57" s="3" t="s">
        <v>120</v>
      </c>
      <c r="C57" t="s">
        <v>121</v>
      </c>
      <c r="D57" t="s">
        <v>16</v>
      </c>
      <c r="E57" t="s">
        <v>16</v>
      </c>
      <c r="F57" t="s">
        <v>25</v>
      </c>
      <c r="G57" s="1">
        <v>44166.834027777775</v>
      </c>
      <c r="H57" t="s">
        <v>113</v>
      </c>
      <c r="I57" t="s">
        <v>122</v>
      </c>
      <c r="K57" s="1">
        <v>44116.908333333333</v>
      </c>
      <c r="M57" t="s">
        <v>28</v>
      </c>
      <c r="N57" t="s">
        <v>1940</v>
      </c>
    </row>
    <row r="58" spans="1:18" x14ac:dyDescent="0.25">
      <c r="A58" t="s">
        <v>13</v>
      </c>
      <c r="B58" s="3" t="s">
        <v>123</v>
      </c>
      <c r="C58" t="s">
        <v>124</v>
      </c>
      <c r="D58" t="s">
        <v>24</v>
      </c>
      <c r="E58" t="s">
        <v>24</v>
      </c>
      <c r="F58" t="s">
        <v>25</v>
      </c>
      <c r="G58" s="1">
        <v>44162.602777777778</v>
      </c>
      <c r="H58" t="s">
        <v>31</v>
      </c>
      <c r="I58" t="s">
        <v>32</v>
      </c>
      <c r="K58" s="1">
        <v>44113.552083333336</v>
      </c>
      <c r="M58" t="s">
        <v>28</v>
      </c>
      <c r="N58" t="s">
        <v>1938</v>
      </c>
    </row>
    <row r="59" spans="1:18" x14ac:dyDescent="0.25">
      <c r="A59" t="s">
        <v>13</v>
      </c>
      <c r="B59" s="3" t="s">
        <v>125</v>
      </c>
      <c r="C59" t="s">
        <v>126</v>
      </c>
      <c r="D59" t="s">
        <v>39</v>
      </c>
      <c r="E59" t="s">
        <v>39</v>
      </c>
      <c r="F59" t="s">
        <v>25</v>
      </c>
      <c r="G59" s="1">
        <v>44162.645833333336</v>
      </c>
      <c r="H59" t="s">
        <v>44</v>
      </c>
      <c r="I59" t="s">
        <v>32</v>
      </c>
      <c r="K59" s="1">
        <v>44113.499305555553</v>
      </c>
      <c r="M59" t="s">
        <v>28</v>
      </c>
      <c r="N59" t="s">
        <v>1938</v>
      </c>
    </row>
    <row r="60" spans="1:18" x14ac:dyDescent="0.25">
      <c r="A60" t="s">
        <v>13</v>
      </c>
      <c r="B60" s="3" t="s">
        <v>127</v>
      </c>
      <c r="C60" t="s">
        <v>128</v>
      </c>
      <c r="D60" t="s">
        <v>129</v>
      </c>
      <c r="E60" t="s">
        <v>39</v>
      </c>
      <c r="F60" t="s">
        <v>25</v>
      </c>
      <c r="G60" s="1">
        <v>44174.496527777781</v>
      </c>
      <c r="H60" t="s">
        <v>31</v>
      </c>
      <c r="I60" t="s">
        <v>18</v>
      </c>
      <c r="K60" s="1">
        <v>44112.904166666667</v>
      </c>
      <c r="M60" t="s">
        <v>28</v>
      </c>
      <c r="N60" t="s">
        <v>1938</v>
      </c>
    </row>
    <row r="61" spans="1:18" x14ac:dyDescent="0.25">
      <c r="A61" t="s">
        <v>13</v>
      </c>
      <c r="B61" s="3" t="s">
        <v>130</v>
      </c>
      <c r="C61" t="s">
        <v>131</v>
      </c>
      <c r="D61" t="s">
        <v>39</v>
      </c>
      <c r="E61" t="s">
        <v>39</v>
      </c>
      <c r="F61" t="s">
        <v>25</v>
      </c>
      <c r="G61" s="1">
        <v>44162.645833333336</v>
      </c>
      <c r="H61" t="s">
        <v>44</v>
      </c>
      <c r="I61" t="s">
        <v>32</v>
      </c>
      <c r="K61" s="1">
        <v>44105.827777777777</v>
      </c>
      <c r="M61" t="s">
        <v>19</v>
      </c>
      <c r="N61" t="s">
        <v>1938</v>
      </c>
    </row>
    <row r="62" spans="1:18" x14ac:dyDescent="0.25">
      <c r="A62" t="s">
        <v>13</v>
      </c>
      <c r="B62" s="3" t="s">
        <v>132</v>
      </c>
      <c r="C62" t="s">
        <v>133</v>
      </c>
      <c r="D62" t="s">
        <v>39</v>
      </c>
      <c r="E62" t="s">
        <v>39</v>
      </c>
      <c r="F62" t="s">
        <v>25</v>
      </c>
      <c r="G62" s="1">
        <v>44162.645833333336</v>
      </c>
      <c r="H62" t="s">
        <v>113</v>
      </c>
      <c r="I62" t="s">
        <v>122</v>
      </c>
      <c r="K62" s="1">
        <v>44104.557638888888</v>
      </c>
      <c r="M62" t="s">
        <v>28</v>
      </c>
      <c r="N62" t="s">
        <v>1938</v>
      </c>
    </row>
    <row r="63" spans="1:18" x14ac:dyDescent="0.25">
      <c r="A63" t="s">
        <v>13</v>
      </c>
      <c r="B63" s="3" t="s">
        <v>134</v>
      </c>
      <c r="C63" t="s">
        <v>135</v>
      </c>
      <c r="D63" t="s">
        <v>37</v>
      </c>
      <c r="E63" t="s">
        <v>37</v>
      </c>
      <c r="F63" t="s">
        <v>25</v>
      </c>
      <c r="G63" s="1">
        <v>44162.602777777778</v>
      </c>
      <c r="H63" t="s">
        <v>44</v>
      </c>
      <c r="I63" t="s">
        <v>18</v>
      </c>
      <c r="K63" s="1">
        <v>44102.724305555559</v>
      </c>
      <c r="M63" t="s">
        <v>28</v>
      </c>
      <c r="N63" t="s">
        <v>1936</v>
      </c>
    </row>
    <row r="64" spans="1:18" x14ac:dyDescent="0.25">
      <c r="A64" t="s">
        <v>13</v>
      </c>
      <c r="B64" s="3" t="s">
        <v>136</v>
      </c>
      <c r="C64" t="s">
        <v>137</v>
      </c>
      <c r="D64" t="s">
        <v>37</v>
      </c>
      <c r="E64" t="s">
        <v>37</v>
      </c>
      <c r="F64" t="s">
        <v>25</v>
      </c>
      <c r="G64" s="1">
        <v>44162.602777777778</v>
      </c>
      <c r="H64" t="s">
        <v>44</v>
      </c>
      <c r="I64" t="s">
        <v>18</v>
      </c>
      <c r="K64" s="1">
        <v>44102.549305555556</v>
      </c>
      <c r="M64" t="s">
        <v>28</v>
      </c>
      <c r="N64" t="s">
        <v>1938</v>
      </c>
    </row>
    <row r="65" spans="1:18" x14ac:dyDescent="0.25">
      <c r="A65" t="s">
        <v>13</v>
      </c>
      <c r="B65" s="3" t="s">
        <v>138</v>
      </c>
      <c r="C65" t="s">
        <v>139</v>
      </c>
      <c r="D65" t="s">
        <v>37</v>
      </c>
      <c r="E65" t="s">
        <v>37</v>
      </c>
      <c r="F65" t="s">
        <v>25</v>
      </c>
      <c r="G65" s="1">
        <v>44162.603472222225</v>
      </c>
      <c r="H65" t="s">
        <v>44</v>
      </c>
      <c r="I65" t="s">
        <v>18</v>
      </c>
      <c r="K65" s="1">
        <v>44099.772916666669</v>
      </c>
      <c r="M65" t="s">
        <v>28</v>
      </c>
      <c r="N65" t="s">
        <v>1938</v>
      </c>
    </row>
    <row r="66" spans="1:18" x14ac:dyDescent="0.25">
      <c r="A66" t="s">
        <v>13</v>
      </c>
      <c r="B66" s="3" t="s">
        <v>140</v>
      </c>
      <c r="C66" t="s">
        <v>141</v>
      </c>
      <c r="D66" t="s">
        <v>39</v>
      </c>
      <c r="E66" t="s">
        <v>39</v>
      </c>
      <c r="F66" t="s">
        <v>25</v>
      </c>
      <c r="G66" s="1">
        <v>44162.645833333336</v>
      </c>
      <c r="H66" t="s">
        <v>31</v>
      </c>
      <c r="I66" t="s">
        <v>32</v>
      </c>
      <c r="K66" s="1">
        <v>44097.771527777775</v>
      </c>
      <c r="M66" t="s">
        <v>28</v>
      </c>
      <c r="N66" t="s">
        <v>1938</v>
      </c>
    </row>
    <row r="67" spans="1:18" x14ac:dyDescent="0.25">
      <c r="A67" t="s">
        <v>13</v>
      </c>
      <c r="B67" s="3" t="s">
        <v>142</v>
      </c>
      <c r="C67" t="s">
        <v>143</v>
      </c>
      <c r="D67" t="s">
        <v>24</v>
      </c>
      <c r="E67" t="s">
        <v>24</v>
      </c>
      <c r="F67" t="s">
        <v>25</v>
      </c>
      <c r="G67" s="1">
        <v>44162.602777777778</v>
      </c>
      <c r="H67" t="s">
        <v>31</v>
      </c>
      <c r="I67" t="s">
        <v>32</v>
      </c>
      <c r="K67" s="1">
        <v>44097.683333333334</v>
      </c>
      <c r="M67" t="s">
        <v>28</v>
      </c>
      <c r="N67" t="s">
        <v>1940</v>
      </c>
    </row>
    <row r="68" spans="1:18" x14ac:dyDescent="0.25">
      <c r="A68" t="s">
        <v>13</v>
      </c>
      <c r="B68" s="3" t="s">
        <v>144</v>
      </c>
      <c r="C68" t="s">
        <v>145</v>
      </c>
      <c r="D68" t="s">
        <v>37</v>
      </c>
      <c r="E68" t="s">
        <v>37</v>
      </c>
      <c r="F68" t="s">
        <v>25</v>
      </c>
      <c r="G68" s="1">
        <v>44162.603472222225</v>
      </c>
      <c r="H68" t="s">
        <v>44</v>
      </c>
      <c r="I68" t="s">
        <v>18</v>
      </c>
      <c r="K68" s="1">
        <v>44095.554861111108</v>
      </c>
      <c r="M68" t="s">
        <v>28</v>
      </c>
      <c r="N68" t="s">
        <v>1946</v>
      </c>
      <c r="R68" t="s">
        <v>1947</v>
      </c>
    </row>
    <row r="69" spans="1:18" x14ac:dyDescent="0.25">
      <c r="A69" t="s">
        <v>13</v>
      </c>
      <c r="B69" s="3" t="s">
        <v>146</v>
      </c>
      <c r="C69" t="s">
        <v>147</v>
      </c>
      <c r="D69" t="s">
        <v>24</v>
      </c>
      <c r="E69" t="s">
        <v>24</v>
      </c>
      <c r="F69" t="s">
        <v>25</v>
      </c>
      <c r="G69" s="1">
        <v>44162.602777777778</v>
      </c>
      <c r="H69" t="s">
        <v>31</v>
      </c>
      <c r="I69" t="s">
        <v>32</v>
      </c>
      <c r="K69" s="1">
        <v>44091.930555555555</v>
      </c>
      <c r="M69" t="s">
        <v>28</v>
      </c>
      <c r="N69" t="s">
        <v>1941</v>
      </c>
    </row>
    <row r="70" spans="1:18" x14ac:dyDescent="0.25">
      <c r="A70" t="s">
        <v>13</v>
      </c>
      <c r="B70" s="3" t="s">
        <v>148</v>
      </c>
      <c r="C70" t="s">
        <v>149</v>
      </c>
      <c r="D70" t="s">
        <v>24</v>
      </c>
      <c r="E70" t="s">
        <v>24</v>
      </c>
      <c r="F70" t="s">
        <v>25</v>
      </c>
      <c r="G70" s="1">
        <v>44162.602777777778</v>
      </c>
      <c r="H70" t="s">
        <v>113</v>
      </c>
      <c r="I70" t="s">
        <v>122</v>
      </c>
      <c r="K70" s="1">
        <v>44091.709027777775</v>
      </c>
      <c r="M70" t="s">
        <v>28</v>
      </c>
      <c r="N70" t="s">
        <v>1935</v>
      </c>
    </row>
    <row r="71" spans="1:18" x14ac:dyDescent="0.25">
      <c r="A71" t="s">
        <v>13</v>
      </c>
      <c r="B71" s="3" t="s">
        <v>150</v>
      </c>
      <c r="C71" t="s">
        <v>151</v>
      </c>
      <c r="D71" t="s">
        <v>24</v>
      </c>
      <c r="E71" t="s">
        <v>16</v>
      </c>
      <c r="F71" t="s">
        <v>25</v>
      </c>
      <c r="G71" s="1">
        <v>44162.601388888892</v>
      </c>
      <c r="H71" t="s">
        <v>113</v>
      </c>
      <c r="I71" t="s">
        <v>122</v>
      </c>
      <c r="K71" s="1">
        <v>44090.642361111109</v>
      </c>
      <c r="M71" t="s">
        <v>28</v>
      </c>
      <c r="N71" t="s">
        <v>1935</v>
      </c>
    </row>
    <row r="72" spans="1:18" x14ac:dyDescent="0.25">
      <c r="A72" t="s">
        <v>13</v>
      </c>
      <c r="B72" s="3" t="s">
        <v>152</v>
      </c>
      <c r="C72" t="s">
        <v>153</v>
      </c>
      <c r="D72" t="s">
        <v>16</v>
      </c>
      <c r="E72" t="s">
        <v>16</v>
      </c>
      <c r="F72" t="s">
        <v>25</v>
      </c>
      <c r="G72" s="1">
        <v>44162.601388888892</v>
      </c>
      <c r="H72" t="s">
        <v>113</v>
      </c>
      <c r="I72" t="s">
        <v>122</v>
      </c>
      <c r="K72" s="1">
        <v>44089.799305555556</v>
      </c>
      <c r="M72" t="s">
        <v>28</v>
      </c>
      <c r="N72" t="s">
        <v>1938</v>
      </c>
    </row>
    <row r="73" spans="1:18" x14ac:dyDescent="0.25">
      <c r="A73" t="s">
        <v>13</v>
      </c>
      <c r="B73" s="3" t="s">
        <v>154</v>
      </c>
      <c r="C73" t="s">
        <v>155</v>
      </c>
      <c r="D73" t="s">
        <v>37</v>
      </c>
      <c r="E73" t="s">
        <v>37</v>
      </c>
      <c r="F73" t="s">
        <v>25</v>
      </c>
      <c r="G73" s="1">
        <v>44162.604166666664</v>
      </c>
      <c r="H73" t="s">
        <v>44</v>
      </c>
      <c r="I73" t="s">
        <v>18</v>
      </c>
      <c r="K73" s="1">
        <v>44088.708333333336</v>
      </c>
      <c r="N73" t="s">
        <v>1938</v>
      </c>
    </row>
    <row r="74" spans="1:18" x14ac:dyDescent="0.25">
      <c r="A74" t="s">
        <v>13</v>
      </c>
      <c r="B74" s="3" t="s">
        <v>156</v>
      </c>
      <c r="C74" t="s">
        <v>157</v>
      </c>
      <c r="D74" t="s">
        <v>16</v>
      </c>
      <c r="E74" t="s">
        <v>16</v>
      </c>
      <c r="F74" t="s">
        <v>25</v>
      </c>
      <c r="G74" s="1">
        <v>44162.601388888892</v>
      </c>
      <c r="H74" t="s">
        <v>113</v>
      </c>
      <c r="I74" t="s">
        <v>122</v>
      </c>
      <c r="K74" s="1">
        <v>44088.659722222219</v>
      </c>
      <c r="M74" t="s">
        <v>28</v>
      </c>
      <c r="N74" t="s">
        <v>1940</v>
      </c>
    </row>
    <row r="75" spans="1:18" x14ac:dyDescent="0.25">
      <c r="A75" t="s">
        <v>13</v>
      </c>
      <c r="B75" s="3" t="s">
        <v>158</v>
      </c>
      <c r="C75" t="s">
        <v>159</v>
      </c>
      <c r="D75" t="s">
        <v>39</v>
      </c>
      <c r="E75" t="s">
        <v>39</v>
      </c>
      <c r="F75" t="s">
        <v>25</v>
      </c>
      <c r="G75" s="1">
        <v>44162.646527777775</v>
      </c>
      <c r="H75" t="s">
        <v>44</v>
      </c>
      <c r="I75" t="s">
        <v>18</v>
      </c>
      <c r="K75" s="1">
        <v>44084.863194444442</v>
      </c>
      <c r="M75" t="s">
        <v>160</v>
      </c>
      <c r="N75" t="s">
        <v>1940</v>
      </c>
    </row>
    <row r="76" spans="1:18" x14ac:dyDescent="0.25">
      <c r="A76" t="s">
        <v>13</v>
      </c>
      <c r="B76" s="3" t="s">
        <v>161</v>
      </c>
      <c r="C76" t="s">
        <v>162</v>
      </c>
      <c r="D76" t="s">
        <v>37</v>
      </c>
      <c r="E76" t="s">
        <v>37</v>
      </c>
      <c r="F76" t="s">
        <v>25</v>
      </c>
      <c r="G76" s="1">
        <v>44162.604166666664</v>
      </c>
      <c r="H76" t="s">
        <v>44</v>
      </c>
      <c r="I76" t="s">
        <v>18</v>
      </c>
      <c r="K76" s="1">
        <v>44083.51666666667</v>
      </c>
      <c r="N76" t="s">
        <v>1941</v>
      </c>
    </row>
    <row r="77" spans="1:18" x14ac:dyDescent="0.25">
      <c r="A77" t="s">
        <v>13</v>
      </c>
      <c r="B77" s="3" t="s">
        <v>163</v>
      </c>
      <c r="C77" t="s">
        <v>164</v>
      </c>
      <c r="D77" t="s">
        <v>39</v>
      </c>
      <c r="E77" t="s">
        <v>39</v>
      </c>
      <c r="F77" t="s">
        <v>25</v>
      </c>
      <c r="G77" s="1">
        <v>44162.646527777775</v>
      </c>
      <c r="H77" t="s">
        <v>31</v>
      </c>
      <c r="I77" t="s">
        <v>32</v>
      </c>
      <c r="K77" s="1">
        <v>44082.847916666666</v>
      </c>
      <c r="M77" t="s">
        <v>160</v>
      </c>
      <c r="N77" t="s">
        <v>1938</v>
      </c>
    </row>
    <row r="78" spans="1:18" x14ac:dyDescent="0.25">
      <c r="A78" t="s">
        <v>13</v>
      </c>
      <c r="B78" s="3" t="s">
        <v>165</v>
      </c>
      <c r="C78" t="s">
        <v>166</v>
      </c>
      <c r="D78" t="s">
        <v>37</v>
      </c>
      <c r="E78" t="s">
        <v>37</v>
      </c>
      <c r="F78" t="s">
        <v>25</v>
      </c>
      <c r="G78" s="1">
        <v>44162.604166666664</v>
      </c>
      <c r="H78" t="s">
        <v>44</v>
      </c>
      <c r="I78" t="s">
        <v>32</v>
      </c>
      <c r="K78" s="1">
        <v>44082.611111111109</v>
      </c>
      <c r="M78" t="s">
        <v>160</v>
      </c>
      <c r="N78" t="s">
        <v>1941</v>
      </c>
    </row>
    <row r="79" spans="1:18" x14ac:dyDescent="0.25">
      <c r="A79" t="s">
        <v>13</v>
      </c>
      <c r="B79" s="3" t="s">
        <v>167</v>
      </c>
      <c r="C79" t="s">
        <v>168</v>
      </c>
      <c r="D79" t="s">
        <v>37</v>
      </c>
      <c r="E79" t="s">
        <v>37</v>
      </c>
      <c r="F79" t="s">
        <v>25</v>
      </c>
      <c r="G79" s="1">
        <v>44162.604861111111</v>
      </c>
      <c r="H79" t="s">
        <v>44</v>
      </c>
      <c r="I79" t="s">
        <v>18</v>
      </c>
      <c r="K79" s="1">
        <v>44082.605555555558</v>
      </c>
      <c r="M79" t="s">
        <v>160</v>
      </c>
      <c r="N79" t="s">
        <v>1938</v>
      </c>
    </row>
    <row r="80" spans="1:18" x14ac:dyDescent="0.25">
      <c r="A80" t="s">
        <v>13</v>
      </c>
      <c r="B80" s="3" t="s">
        <v>169</v>
      </c>
      <c r="C80" t="s">
        <v>170</v>
      </c>
      <c r="D80" t="s">
        <v>16</v>
      </c>
      <c r="E80" t="s">
        <v>16</v>
      </c>
      <c r="F80" t="s">
        <v>25</v>
      </c>
      <c r="G80" s="1">
        <v>44162.601388888892</v>
      </c>
      <c r="I80" t="s">
        <v>18</v>
      </c>
      <c r="K80" s="1">
        <v>44081.670138888891</v>
      </c>
      <c r="M80" t="s">
        <v>160</v>
      </c>
      <c r="N80" t="s">
        <v>1938</v>
      </c>
    </row>
    <row r="81" spans="1:18" x14ac:dyDescent="0.25">
      <c r="A81" t="s">
        <v>13</v>
      </c>
      <c r="B81" s="3" t="s">
        <v>171</v>
      </c>
      <c r="C81" t="s">
        <v>172</v>
      </c>
      <c r="D81" t="s">
        <v>37</v>
      </c>
      <c r="E81" t="s">
        <v>37</v>
      </c>
      <c r="F81" t="s">
        <v>25</v>
      </c>
      <c r="G81" s="1">
        <v>44162.604861111111</v>
      </c>
      <c r="H81" t="s">
        <v>44</v>
      </c>
      <c r="I81" t="s">
        <v>18</v>
      </c>
      <c r="K81" s="1">
        <v>44078.668055555558</v>
      </c>
      <c r="M81" t="s">
        <v>160</v>
      </c>
      <c r="N81" t="s">
        <v>1940</v>
      </c>
    </row>
    <row r="82" spans="1:18" x14ac:dyDescent="0.25">
      <c r="A82" t="s">
        <v>13</v>
      </c>
      <c r="B82" s="3" t="s">
        <v>173</v>
      </c>
      <c r="C82" t="s">
        <v>174</v>
      </c>
      <c r="D82" t="s">
        <v>37</v>
      </c>
      <c r="E82" t="s">
        <v>37</v>
      </c>
      <c r="F82" t="s">
        <v>25</v>
      </c>
      <c r="G82" s="1">
        <v>44162.605555555558</v>
      </c>
      <c r="I82" t="s">
        <v>18</v>
      </c>
      <c r="K82" s="1">
        <v>44078.661111111112</v>
      </c>
      <c r="M82" t="s">
        <v>160</v>
      </c>
      <c r="N82" t="s">
        <v>1940</v>
      </c>
    </row>
    <row r="83" spans="1:18" x14ac:dyDescent="0.25">
      <c r="A83" t="s">
        <v>13</v>
      </c>
      <c r="B83" s="3" t="s">
        <v>175</v>
      </c>
      <c r="C83" t="s">
        <v>176</v>
      </c>
      <c r="D83" t="s">
        <v>37</v>
      </c>
      <c r="E83" t="s">
        <v>37</v>
      </c>
      <c r="F83" t="s">
        <v>25</v>
      </c>
      <c r="G83" s="1">
        <v>44162.605555555558</v>
      </c>
      <c r="H83" t="s">
        <v>44</v>
      </c>
      <c r="I83" t="s">
        <v>18</v>
      </c>
      <c r="K83" s="1">
        <v>44077.788194444445</v>
      </c>
      <c r="M83" t="s">
        <v>160</v>
      </c>
      <c r="N83" t="s">
        <v>1941</v>
      </c>
    </row>
    <row r="84" spans="1:18" x14ac:dyDescent="0.25">
      <c r="A84" t="s">
        <v>13</v>
      </c>
      <c r="B84" s="3" t="s">
        <v>177</v>
      </c>
      <c r="C84" t="s">
        <v>178</v>
      </c>
      <c r="D84" t="s">
        <v>16</v>
      </c>
      <c r="E84" t="s">
        <v>16</v>
      </c>
      <c r="F84" t="s">
        <v>25</v>
      </c>
      <c r="G84" s="1">
        <v>44140.684027777781</v>
      </c>
      <c r="H84" t="s">
        <v>31</v>
      </c>
      <c r="I84" t="s">
        <v>32</v>
      </c>
      <c r="K84" s="1">
        <v>44077.7</v>
      </c>
      <c r="M84" t="s">
        <v>160</v>
      </c>
      <c r="N84" t="s">
        <v>1940</v>
      </c>
      <c r="R84" t="s">
        <v>1948</v>
      </c>
    </row>
    <row r="85" spans="1:18" x14ac:dyDescent="0.25">
      <c r="A85" t="s">
        <v>13</v>
      </c>
      <c r="B85" s="3" t="s">
        <v>179</v>
      </c>
      <c r="C85" t="s">
        <v>180</v>
      </c>
      <c r="D85" t="s">
        <v>37</v>
      </c>
      <c r="E85" t="s">
        <v>37</v>
      </c>
      <c r="F85" t="s">
        <v>25</v>
      </c>
      <c r="G85" s="1">
        <v>44162.605555555558</v>
      </c>
      <c r="H85" t="s">
        <v>44</v>
      </c>
      <c r="I85" t="s">
        <v>18</v>
      </c>
      <c r="K85" s="1">
        <v>44075.538888888892</v>
      </c>
      <c r="M85" t="s">
        <v>160</v>
      </c>
      <c r="N85" t="s">
        <v>1938</v>
      </c>
    </row>
    <row r="86" spans="1:18" x14ac:dyDescent="0.25">
      <c r="A86" t="s">
        <v>13</v>
      </c>
      <c r="B86" s="3" t="s">
        <v>181</v>
      </c>
      <c r="C86" t="s">
        <v>182</v>
      </c>
      <c r="D86" t="s">
        <v>39</v>
      </c>
      <c r="E86" t="s">
        <v>39</v>
      </c>
      <c r="F86" t="s">
        <v>25</v>
      </c>
      <c r="G86" s="1">
        <v>44162.646527777775</v>
      </c>
      <c r="H86" t="s">
        <v>31</v>
      </c>
      <c r="I86" t="s">
        <v>32</v>
      </c>
      <c r="K86" s="1">
        <v>44074.802777777775</v>
      </c>
      <c r="M86" t="s">
        <v>160</v>
      </c>
      <c r="N86" t="s">
        <v>1938</v>
      </c>
    </row>
    <row r="87" spans="1:18" x14ac:dyDescent="0.25">
      <c r="A87" t="s">
        <v>13</v>
      </c>
      <c r="B87" s="3" t="s">
        <v>183</v>
      </c>
      <c r="C87" t="s">
        <v>184</v>
      </c>
      <c r="D87" t="s">
        <v>37</v>
      </c>
      <c r="E87" t="s">
        <v>37</v>
      </c>
      <c r="F87" t="s">
        <v>25</v>
      </c>
      <c r="G87" s="1">
        <v>44162.606249999997</v>
      </c>
      <c r="H87" t="s">
        <v>44</v>
      </c>
      <c r="I87" t="s">
        <v>18</v>
      </c>
      <c r="K87" s="1">
        <v>44074.73333333333</v>
      </c>
      <c r="M87" t="s">
        <v>160</v>
      </c>
      <c r="N87" t="s">
        <v>1940</v>
      </c>
      <c r="R87" t="s">
        <v>1949</v>
      </c>
    </row>
    <row r="88" spans="1:18" x14ac:dyDescent="0.25">
      <c r="A88" t="s">
        <v>13</v>
      </c>
      <c r="B88" s="3" t="s">
        <v>185</v>
      </c>
      <c r="C88" t="s">
        <v>186</v>
      </c>
      <c r="D88" t="s">
        <v>39</v>
      </c>
      <c r="E88" t="s">
        <v>39</v>
      </c>
      <c r="F88" t="s">
        <v>25</v>
      </c>
      <c r="G88" s="1">
        <v>44162.646527777775</v>
      </c>
      <c r="H88" t="s">
        <v>44</v>
      </c>
      <c r="I88" t="s">
        <v>18</v>
      </c>
      <c r="K88" s="1">
        <v>44071.801388888889</v>
      </c>
      <c r="M88" t="s">
        <v>160</v>
      </c>
      <c r="N88" t="s">
        <v>1940</v>
      </c>
      <c r="R88" t="s">
        <v>1949</v>
      </c>
    </row>
    <row r="89" spans="1:18" x14ac:dyDescent="0.25">
      <c r="A89" t="s">
        <v>13</v>
      </c>
      <c r="B89" s="3" t="s">
        <v>187</v>
      </c>
      <c r="C89" t="s">
        <v>188</v>
      </c>
      <c r="D89" t="s">
        <v>16</v>
      </c>
      <c r="E89" t="s">
        <v>16</v>
      </c>
      <c r="F89" t="s">
        <v>25</v>
      </c>
      <c r="G89" s="1">
        <v>44162.601388888892</v>
      </c>
      <c r="I89" t="s">
        <v>18</v>
      </c>
      <c r="K89" s="1">
        <v>44071.74722222222</v>
      </c>
      <c r="M89" t="s">
        <v>160</v>
      </c>
      <c r="N89" t="s">
        <v>1938</v>
      </c>
    </row>
    <row r="90" spans="1:18" x14ac:dyDescent="0.25">
      <c r="A90" t="s">
        <v>13</v>
      </c>
      <c r="B90" s="3" t="s">
        <v>189</v>
      </c>
      <c r="C90" t="s">
        <v>190</v>
      </c>
      <c r="D90" t="s">
        <v>37</v>
      </c>
      <c r="E90" t="s">
        <v>37</v>
      </c>
      <c r="F90" t="s">
        <v>25</v>
      </c>
      <c r="G90" s="1">
        <v>44162.606249999997</v>
      </c>
      <c r="H90" t="s">
        <v>44</v>
      </c>
      <c r="I90" t="s">
        <v>18</v>
      </c>
      <c r="K90" s="1">
        <v>44071.55972222222</v>
      </c>
      <c r="M90" t="s">
        <v>160</v>
      </c>
      <c r="N90" t="s">
        <v>1938</v>
      </c>
      <c r="R90" t="s">
        <v>1950</v>
      </c>
    </row>
    <row r="91" spans="1:18" x14ac:dyDescent="0.25">
      <c r="A91" t="s">
        <v>13</v>
      </c>
      <c r="B91" s="3" t="s">
        <v>191</v>
      </c>
      <c r="C91" t="s">
        <v>192</v>
      </c>
      <c r="D91" t="s">
        <v>16</v>
      </c>
      <c r="E91" t="s">
        <v>16</v>
      </c>
      <c r="F91" t="s">
        <v>25</v>
      </c>
      <c r="G91" s="1">
        <v>44162.601388888892</v>
      </c>
      <c r="I91" t="s">
        <v>18</v>
      </c>
      <c r="K91" s="1">
        <v>44071.511805555558</v>
      </c>
      <c r="M91" t="s">
        <v>160</v>
      </c>
      <c r="N91" t="s">
        <v>1938</v>
      </c>
    </row>
    <row r="92" spans="1:18" x14ac:dyDescent="0.25">
      <c r="A92" t="s">
        <v>13</v>
      </c>
      <c r="B92" s="3" t="s">
        <v>193</v>
      </c>
      <c r="C92" t="s">
        <v>194</v>
      </c>
      <c r="D92" t="s">
        <v>16</v>
      </c>
      <c r="E92" t="s">
        <v>16</v>
      </c>
      <c r="F92" t="s">
        <v>25</v>
      </c>
      <c r="G92" s="1">
        <v>44162.601388888892</v>
      </c>
      <c r="I92" t="s">
        <v>18</v>
      </c>
      <c r="K92" s="1">
        <v>44071.509027777778</v>
      </c>
      <c r="M92" t="s">
        <v>160</v>
      </c>
      <c r="N92" t="s">
        <v>1938</v>
      </c>
      <c r="R92" t="s">
        <v>1951</v>
      </c>
    </row>
    <row r="93" spans="1:18" x14ac:dyDescent="0.25">
      <c r="A93" t="s">
        <v>13</v>
      </c>
      <c r="B93" s="3" t="s">
        <v>195</v>
      </c>
      <c r="C93" t="s">
        <v>196</v>
      </c>
      <c r="D93" t="s">
        <v>37</v>
      </c>
      <c r="E93" t="s">
        <v>37</v>
      </c>
      <c r="F93" t="s">
        <v>25</v>
      </c>
      <c r="G93" s="1">
        <v>44162.606249999997</v>
      </c>
      <c r="H93" t="s">
        <v>44</v>
      </c>
      <c r="I93" t="s">
        <v>18</v>
      </c>
      <c r="K93" s="1">
        <v>44070.720138888886</v>
      </c>
      <c r="M93" t="s">
        <v>160</v>
      </c>
      <c r="N93" t="s">
        <v>1938</v>
      </c>
    </row>
    <row r="94" spans="1:18" x14ac:dyDescent="0.25">
      <c r="A94" t="s">
        <v>13</v>
      </c>
      <c r="B94" s="3" t="s">
        <v>197</v>
      </c>
      <c r="C94" t="s">
        <v>198</v>
      </c>
      <c r="D94" t="s">
        <v>37</v>
      </c>
      <c r="E94" t="s">
        <v>37</v>
      </c>
      <c r="F94" t="s">
        <v>25</v>
      </c>
      <c r="G94" s="1">
        <v>44162.606944444444</v>
      </c>
      <c r="H94" t="s">
        <v>44</v>
      </c>
      <c r="I94" t="s">
        <v>18</v>
      </c>
      <c r="K94" s="1">
        <v>44070.703472222223</v>
      </c>
      <c r="M94" t="s">
        <v>160</v>
      </c>
      <c r="N94" t="s">
        <v>1941</v>
      </c>
    </row>
    <row r="95" spans="1:18" x14ac:dyDescent="0.25">
      <c r="A95" t="s">
        <v>13</v>
      </c>
      <c r="B95" s="3" t="s">
        <v>199</v>
      </c>
      <c r="C95" t="s">
        <v>200</v>
      </c>
      <c r="D95" t="s">
        <v>39</v>
      </c>
      <c r="E95" t="s">
        <v>39</v>
      </c>
      <c r="F95" t="s">
        <v>25</v>
      </c>
      <c r="G95" s="1">
        <v>44162.647222222222</v>
      </c>
      <c r="H95" t="s">
        <v>44</v>
      </c>
      <c r="I95" t="s">
        <v>18</v>
      </c>
      <c r="K95" s="1">
        <v>44070.679166666669</v>
      </c>
      <c r="M95" t="s">
        <v>160</v>
      </c>
      <c r="N95" t="s">
        <v>1938</v>
      </c>
    </row>
    <row r="96" spans="1:18" x14ac:dyDescent="0.25">
      <c r="A96" t="s">
        <v>13</v>
      </c>
      <c r="B96" s="3" t="s">
        <v>201</v>
      </c>
      <c r="C96" t="s">
        <v>202</v>
      </c>
      <c r="D96" t="s">
        <v>37</v>
      </c>
      <c r="E96" t="s">
        <v>37</v>
      </c>
      <c r="F96" t="s">
        <v>25</v>
      </c>
      <c r="G96" s="1">
        <v>44162.606944444444</v>
      </c>
      <c r="H96" t="s">
        <v>44</v>
      </c>
      <c r="I96" t="s">
        <v>18</v>
      </c>
      <c r="K96" s="1">
        <v>44068.765277777777</v>
      </c>
      <c r="M96" t="s">
        <v>160</v>
      </c>
      <c r="N96" t="s">
        <v>1941</v>
      </c>
    </row>
    <row r="97" spans="1:14" x14ac:dyDescent="0.25">
      <c r="A97" t="s">
        <v>13</v>
      </c>
      <c r="B97" s="3" t="s">
        <v>203</v>
      </c>
      <c r="C97" t="s">
        <v>204</v>
      </c>
      <c r="D97" t="s">
        <v>16</v>
      </c>
      <c r="E97" t="s">
        <v>16</v>
      </c>
      <c r="F97" t="s">
        <v>25</v>
      </c>
      <c r="G97" s="1">
        <v>44271.696527777778</v>
      </c>
      <c r="I97" t="s">
        <v>18</v>
      </c>
      <c r="K97" s="1">
        <v>44068.613888888889</v>
      </c>
      <c r="M97" t="s">
        <v>28</v>
      </c>
      <c r="N97" t="s">
        <v>1938</v>
      </c>
    </row>
    <row r="98" spans="1:14" x14ac:dyDescent="0.25">
      <c r="A98" t="s">
        <v>13</v>
      </c>
      <c r="B98" s="3" t="s">
        <v>205</v>
      </c>
      <c r="C98" t="s">
        <v>206</v>
      </c>
      <c r="D98" t="s">
        <v>16</v>
      </c>
      <c r="E98" t="s">
        <v>16</v>
      </c>
      <c r="F98" t="s">
        <v>25</v>
      </c>
      <c r="G98" s="1">
        <v>44162.600694444445</v>
      </c>
      <c r="I98" t="s">
        <v>18</v>
      </c>
      <c r="K98" s="1">
        <v>44068.60833333333</v>
      </c>
      <c r="M98" t="s">
        <v>28</v>
      </c>
      <c r="N98" t="s">
        <v>1938</v>
      </c>
    </row>
    <row r="99" spans="1:14" x14ac:dyDescent="0.25">
      <c r="A99" t="s">
        <v>13</v>
      </c>
      <c r="B99" s="3" t="s">
        <v>207</v>
      </c>
      <c r="C99" t="s">
        <v>208</v>
      </c>
      <c r="D99" t="s">
        <v>37</v>
      </c>
      <c r="E99" t="s">
        <v>37</v>
      </c>
      <c r="F99" t="s">
        <v>25</v>
      </c>
      <c r="G99" s="1">
        <v>44162.607638888891</v>
      </c>
      <c r="H99" t="s">
        <v>44</v>
      </c>
      <c r="I99" t="s">
        <v>32</v>
      </c>
      <c r="K99" s="1">
        <v>44067.518055555556</v>
      </c>
      <c r="M99" t="s">
        <v>160</v>
      </c>
      <c r="N99" t="s">
        <v>1938</v>
      </c>
    </row>
    <row r="100" spans="1:14" x14ac:dyDescent="0.25">
      <c r="A100" t="s">
        <v>13</v>
      </c>
      <c r="B100" s="3" t="s">
        <v>209</v>
      </c>
      <c r="C100" t="s">
        <v>210</v>
      </c>
      <c r="D100" t="s">
        <v>39</v>
      </c>
      <c r="E100" t="s">
        <v>39</v>
      </c>
      <c r="F100" t="s">
        <v>25</v>
      </c>
      <c r="G100" s="1">
        <v>44162.647222222222</v>
      </c>
      <c r="H100" t="s">
        <v>44</v>
      </c>
      <c r="I100" t="s">
        <v>18</v>
      </c>
      <c r="K100" s="1">
        <v>44064.839583333334</v>
      </c>
      <c r="M100" t="s">
        <v>160</v>
      </c>
      <c r="N100" t="s">
        <v>1941</v>
      </c>
    </row>
    <row r="101" spans="1:14" x14ac:dyDescent="0.25">
      <c r="A101" t="s">
        <v>13</v>
      </c>
      <c r="B101" s="3" t="s">
        <v>211</v>
      </c>
      <c r="C101" t="s">
        <v>212</v>
      </c>
      <c r="D101" t="s">
        <v>39</v>
      </c>
      <c r="E101" t="s">
        <v>39</v>
      </c>
      <c r="F101" t="s">
        <v>25</v>
      </c>
      <c r="G101" s="1">
        <v>44162.647222222222</v>
      </c>
      <c r="H101" t="s">
        <v>44</v>
      </c>
      <c r="I101" t="s">
        <v>18</v>
      </c>
      <c r="K101" s="1">
        <v>44064.838194444441</v>
      </c>
      <c r="M101" t="s">
        <v>160</v>
      </c>
      <c r="N101" t="s">
        <v>1938</v>
      </c>
    </row>
    <row r="102" spans="1:14" x14ac:dyDescent="0.25">
      <c r="A102" t="s">
        <v>13</v>
      </c>
      <c r="B102" s="3" t="s">
        <v>213</v>
      </c>
      <c r="C102" t="s">
        <v>214</v>
      </c>
      <c r="D102" t="s">
        <v>16</v>
      </c>
      <c r="E102" t="s">
        <v>16</v>
      </c>
      <c r="F102" t="s">
        <v>25</v>
      </c>
      <c r="G102" s="1">
        <v>44246.711111111108</v>
      </c>
      <c r="I102" t="s">
        <v>18</v>
      </c>
      <c r="K102" s="1">
        <v>44064.011111111111</v>
      </c>
      <c r="M102" t="s">
        <v>28</v>
      </c>
      <c r="N102" t="s">
        <v>1940</v>
      </c>
    </row>
    <row r="103" spans="1:14" x14ac:dyDescent="0.25">
      <c r="A103" t="s">
        <v>13</v>
      </c>
      <c r="B103" s="3" t="s">
        <v>215</v>
      </c>
      <c r="C103" t="s">
        <v>216</v>
      </c>
      <c r="D103" t="s">
        <v>16</v>
      </c>
      <c r="E103" t="s">
        <v>16</v>
      </c>
      <c r="F103" t="s">
        <v>25</v>
      </c>
      <c r="G103" s="1">
        <v>44272.599305555559</v>
      </c>
      <c r="I103" t="s">
        <v>18</v>
      </c>
      <c r="K103" s="1">
        <v>44063.95</v>
      </c>
      <c r="M103" t="s">
        <v>28</v>
      </c>
      <c r="N103" t="s">
        <v>1938</v>
      </c>
    </row>
    <row r="104" spans="1:14" x14ac:dyDescent="0.25">
      <c r="A104" t="s">
        <v>13</v>
      </c>
      <c r="B104" s="3" t="s">
        <v>217</v>
      </c>
      <c r="C104" t="s">
        <v>218</v>
      </c>
      <c r="D104" t="s">
        <v>16</v>
      </c>
      <c r="E104" t="s">
        <v>16</v>
      </c>
      <c r="F104" t="s">
        <v>25</v>
      </c>
      <c r="G104" s="1">
        <v>44272.668749999997</v>
      </c>
      <c r="I104" t="s">
        <v>18</v>
      </c>
      <c r="K104" s="1">
        <v>44063.948611111111</v>
      </c>
      <c r="M104" t="s">
        <v>28</v>
      </c>
      <c r="N104" t="s">
        <v>1938</v>
      </c>
    </row>
    <row r="105" spans="1:14" x14ac:dyDescent="0.25">
      <c r="A105" t="s">
        <v>13</v>
      </c>
      <c r="B105" s="3" t="s">
        <v>219</v>
      </c>
      <c r="C105" t="s">
        <v>220</v>
      </c>
      <c r="D105" t="s">
        <v>16</v>
      </c>
      <c r="E105" t="s">
        <v>16</v>
      </c>
      <c r="F105" t="s">
        <v>25</v>
      </c>
      <c r="G105" s="1">
        <v>44272.589583333334</v>
      </c>
      <c r="I105" t="s">
        <v>18</v>
      </c>
      <c r="K105" s="1">
        <v>44063.753472222219</v>
      </c>
      <c r="M105" t="s">
        <v>28</v>
      </c>
      <c r="N105" t="s">
        <v>1938</v>
      </c>
    </row>
    <row r="106" spans="1:14" x14ac:dyDescent="0.25">
      <c r="A106" t="s">
        <v>13</v>
      </c>
      <c r="B106" s="3" t="s">
        <v>221</v>
      </c>
      <c r="C106" t="s">
        <v>222</v>
      </c>
      <c r="D106" t="s">
        <v>16</v>
      </c>
      <c r="E106" t="s">
        <v>16</v>
      </c>
      <c r="F106" t="s">
        <v>25</v>
      </c>
      <c r="G106" s="1">
        <v>44246.712500000001</v>
      </c>
      <c r="I106" t="s">
        <v>18</v>
      </c>
      <c r="K106" s="1">
        <v>44063.011111111111</v>
      </c>
      <c r="M106" t="s">
        <v>28</v>
      </c>
      <c r="N106" t="s">
        <v>1938</v>
      </c>
    </row>
    <row r="107" spans="1:14" x14ac:dyDescent="0.25">
      <c r="A107" t="s">
        <v>13</v>
      </c>
      <c r="B107" s="3" t="s">
        <v>223</v>
      </c>
      <c r="C107" t="s">
        <v>224</v>
      </c>
      <c r="D107" t="s">
        <v>16</v>
      </c>
      <c r="E107" t="s">
        <v>16</v>
      </c>
      <c r="F107" t="s">
        <v>25</v>
      </c>
      <c r="G107" s="1">
        <v>44162.600694444445</v>
      </c>
      <c r="I107" t="s">
        <v>18</v>
      </c>
      <c r="K107" s="1">
        <v>44063.009722222225</v>
      </c>
      <c r="M107" t="s">
        <v>28</v>
      </c>
      <c r="N107" t="s">
        <v>1938</v>
      </c>
    </row>
    <row r="108" spans="1:14" x14ac:dyDescent="0.25">
      <c r="A108" t="s">
        <v>13</v>
      </c>
      <c r="B108" s="3" t="s">
        <v>225</v>
      </c>
      <c r="C108" t="s">
        <v>226</v>
      </c>
      <c r="D108" t="s">
        <v>16</v>
      </c>
      <c r="E108" t="s">
        <v>16</v>
      </c>
      <c r="F108" t="s">
        <v>25</v>
      </c>
      <c r="G108" s="1">
        <v>44162.600694444445</v>
      </c>
      <c r="I108" t="s">
        <v>18</v>
      </c>
      <c r="K108" s="1">
        <v>44063.006944444445</v>
      </c>
      <c r="M108" t="s">
        <v>28</v>
      </c>
      <c r="N108" t="s">
        <v>1938</v>
      </c>
    </row>
    <row r="109" spans="1:14" x14ac:dyDescent="0.25">
      <c r="A109" t="s">
        <v>13</v>
      </c>
      <c r="B109" s="3" t="s">
        <v>227</v>
      </c>
      <c r="C109" t="s">
        <v>228</v>
      </c>
      <c r="D109" t="s">
        <v>16</v>
      </c>
      <c r="E109" t="s">
        <v>16</v>
      </c>
      <c r="F109" t="s">
        <v>25</v>
      </c>
      <c r="G109" s="1">
        <v>44083.650694444441</v>
      </c>
      <c r="I109" t="s">
        <v>18</v>
      </c>
      <c r="K109" s="1">
        <v>44063.004861111112</v>
      </c>
      <c r="N109" t="s">
        <v>1938</v>
      </c>
    </row>
    <row r="110" spans="1:14" x14ac:dyDescent="0.25">
      <c r="A110" t="s">
        <v>13</v>
      </c>
      <c r="B110" s="3" t="s">
        <v>229</v>
      </c>
      <c r="C110" t="s">
        <v>230</v>
      </c>
      <c r="D110" t="s">
        <v>16</v>
      </c>
      <c r="E110" t="s">
        <v>16</v>
      </c>
      <c r="F110" t="s">
        <v>25</v>
      </c>
      <c r="G110" s="1">
        <v>44272.586111111108</v>
      </c>
      <c r="I110" t="s">
        <v>18</v>
      </c>
      <c r="K110" s="1">
        <v>44063.003472222219</v>
      </c>
      <c r="M110" t="s">
        <v>28</v>
      </c>
      <c r="N110" t="s">
        <v>1938</v>
      </c>
    </row>
    <row r="111" spans="1:14" x14ac:dyDescent="0.25">
      <c r="A111" t="s">
        <v>13</v>
      </c>
      <c r="B111" s="3" t="s">
        <v>232</v>
      </c>
      <c r="C111" t="s">
        <v>233</v>
      </c>
      <c r="D111" t="s">
        <v>39</v>
      </c>
      <c r="E111" t="s">
        <v>39</v>
      </c>
      <c r="F111" t="s">
        <v>25</v>
      </c>
      <c r="G111" s="1">
        <v>44162.645833333336</v>
      </c>
      <c r="H111" t="s">
        <v>31</v>
      </c>
      <c r="I111" t="s">
        <v>32</v>
      </c>
      <c r="K111" s="1">
        <v>44062.613888888889</v>
      </c>
      <c r="M111" t="s">
        <v>160</v>
      </c>
      <c r="N111" t="s">
        <v>1938</v>
      </c>
    </row>
    <row r="112" spans="1:14" x14ac:dyDescent="0.25">
      <c r="A112" t="s">
        <v>13</v>
      </c>
      <c r="B112" s="3" t="s">
        <v>234</v>
      </c>
      <c r="C112" t="s">
        <v>235</v>
      </c>
      <c r="D112" t="s">
        <v>39</v>
      </c>
      <c r="E112" t="s">
        <v>39</v>
      </c>
      <c r="F112" t="s">
        <v>25</v>
      </c>
      <c r="G112" s="1">
        <v>44162.646527777775</v>
      </c>
      <c r="H112" t="s">
        <v>31</v>
      </c>
      <c r="I112" t="s">
        <v>32</v>
      </c>
      <c r="K112" s="1">
        <v>44061.660416666666</v>
      </c>
      <c r="M112" t="s">
        <v>160</v>
      </c>
      <c r="N112" t="s">
        <v>1938</v>
      </c>
    </row>
    <row r="113" spans="1:18" x14ac:dyDescent="0.25">
      <c r="A113" t="s">
        <v>13</v>
      </c>
      <c r="B113" s="3" t="s">
        <v>236</v>
      </c>
      <c r="C113" t="s">
        <v>237</v>
      </c>
      <c r="D113" t="s">
        <v>39</v>
      </c>
      <c r="E113" t="s">
        <v>39</v>
      </c>
      <c r="F113" t="s">
        <v>25</v>
      </c>
      <c r="G113" s="1">
        <v>44162.648611111108</v>
      </c>
      <c r="H113" t="s">
        <v>26</v>
      </c>
      <c r="I113" t="s">
        <v>27</v>
      </c>
      <c r="K113" s="1">
        <v>44061.654166666667</v>
      </c>
      <c r="N113" t="s">
        <v>1940</v>
      </c>
    </row>
    <row r="114" spans="1:18" x14ac:dyDescent="0.25">
      <c r="A114" t="s">
        <v>13</v>
      </c>
      <c r="B114" s="3" t="s">
        <v>238</v>
      </c>
      <c r="C114" t="s">
        <v>239</v>
      </c>
      <c r="D114" t="s">
        <v>39</v>
      </c>
      <c r="E114" t="s">
        <v>39</v>
      </c>
      <c r="F114" t="s">
        <v>25</v>
      </c>
      <c r="G114" s="1">
        <v>44162.647916666669</v>
      </c>
      <c r="H114" t="s">
        <v>31</v>
      </c>
      <c r="I114" t="s">
        <v>18</v>
      </c>
      <c r="K114" s="1">
        <v>44061.633333333331</v>
      </c>
      <c r="M114" t="s">
        <v>160</v>
      </c>
      <c r="N114" t="s">
        <v>1938</v>
      </c>
    </row>
    <row r="115" spans="1:18" x14ac:dyDescent="0.25">
      <c r="A115" t="s">
        <v>13</v>
      </c>
      <c r="B115" s="3" t="s">
        <v>240</v>
      </c>
      <c r="C115" t="s">
        <v>241</v>
      </c>
      <c r="D115" t="s">
        <v>39</v>
      </c>
      <c r="E115" t="s">
        <v>39</v>
      </c>
      <c r="F115" t="s">
        <v>25</v>
      </c>
      <c r="G115" s="1">
        <v>44162.647916666669</v>
      </c>
      <c r="H115" t="s">
        <v>44</v>
      </c>
      <c r="I115" t="s">
        <v>18</v>
      </c>
      <c r="K115" s="1">
        <v>44056.554166666669</v>
      </c>
      <c r="M115" t="s">
        <v>160</v>
      </c>
      <c r="N115" t="s">
        <v>1941</v>
      </c>
    </row>
    <row r="116" spans="1:18" x14ac:dyDescent="0.25">
      <c r="A116" t="s">
        <v>13</v>
      </c>
      <c r="B116" s="3" t="s">
        <v>242</v>
      </c>
      <c r="C116" t="s">
        <v>243</v>
      </c>
      <c r="D116" t="s">
        <v>37</v>
      </c>
      <c r="E116" t="s">
        <v>37</v>
      </c>
      <c r="F116" t="s">
        <v>25</v>
      </c>
      <c r="G116" s="1">
        <v>44162.607638888891</v>
      </c>
      <c r="H116" t="s">
        <v>44</v>
      </c>
      <c r="I116" t="s">
        <v>18</v>
      </c>
      <c r="K116" s="1">
        <v>44054.736805555556</v>
      </c>
      <c r="N116" t="s">
        <v>1941</v>
      </c>
    </row>
    <row r="117" spans="1:18" x14ac:dyDescent="0.25">
      <c r="A117" t="s">
        <v>13</v>
      </c>
      <c r="B117" s="3" t="s">
        <v>244</v>
      </c>
      <c r="C117" t="s">
        <v>245</v>
      </c>
      <c r="D117" t="s">
        <v>37</v>
      </c>
      <c r="E117" t="s">
        <v>37</v>
      </c>
      <c r="F117" t="s">
        <v>25</v>
      </c>
      <c r="G117" s="1">
        <v>44162.607638888891</v>
      </c>
      <c r="H117" t="s">
        <v>44</v>
      </c>
      <c r="I117" t="s">
        <v>18</v>
      </c>
      <c r="K117" s="1">
        <v>44054.73333333333</v>
      </c>
      <c r="N117" t="s">
        <v>1938</v>
      </c>
    </row>
    <row r="118" spans="1:18" x14ac:dyDescent="0.25">
      <c r="A118" t="s">
        <v>13</v>
      </c>
      <c r="B118" s="3" t="s">
        <v>246</v>
      </c>
      <c r="C118" t="s">
        <v>247</v>
      </c>
      <c r="D118" t="s">
        <v>37</v>
      </c>
      <c r="E118" t="s">
        <v>37</v>
      </c>
      <c r="F118" t="s">
        <v>25</v>
      </c>
      <c r="G118" s="1">
        <v>44162.60833333333</v>
      </c>
      <c r="H118" t="s">
        <v>44</v>
      </c>
      <c r="I118" t="s">
        <v>18</v>
      </c>
      <c r="K118" s="1">
        <v>44054.674305555556</v>
      </c>
      <c r="N118" t="s">
        <v>1941</v>
      </c>
    </row>
    <row r="119" spans="1:18" x14ac:dyDescent="0.25">
      <c r="A119" t="s">
        <v>13</v>
      </c>
      <c r="B119" s="3" t="s">
        <v>248</v>
      </c>
      <c r="C119" t="s">
        <v>249</v>
      </c>
      <c r="D119" t="s">
        <v>39</v>
      </c>
      <c r="E119" t="s">
        <v>39</v>
      </c>
      <c r="F119" t="s">
        <v>25</v>
      </c>
      <c r="G119" s="1">
        <v>44162.647916666669</v>
      </c>
      <c r="H119" t="s">
        <v>44</v>
      </c>
      <c r="I119" t="s">
        <v>18</v>
      </c>
      <c r="K119" s="1">
        <v>44054.665972222225</v>
      </c>
      <c r="M119" t="s">
        <v>160</v>
      </c>
      <c r="N119" t="s">
        <v>1941</v>
      </c>
    </row>
    <row r="120" spans="1:18" x14ac:dyDescent="0.25">
      <c r="A120" t="s">
        <v>13</v>
      </c>
      <c r="B120" s="3" t="s">
        <v>250</v>
      </c>
      <c r="C120" t="s">
        <v>251</v>
      </c>
      <c r="D120" t="s">
        <v>39</v>
      </c>
      <c r="E120" t="s">
        <v>39</v>
      </c>
      <c r="F120" t="s">
        <v>25</v>
      </c>
      <c r="G120" s="1">
        <v>44162.648611111108</v>
      </c>
      <c r="H120" t="s">
        <v>26</v>
      </c>
      <c r="I120" t="s">
        <v>27</v>
      </c>
      <c r="K120" s="1">
        <v>44054.649305555555</v>
      </c>
      <c r="M120" t="s">
        <v>160</v>
      </c>
      <c r="N120" t="s">
        <v>1938</v>
      </c>
    </row>
    <row r="121" spans="1:18" x14ac:dyDescent="0.25">
      <c r="A121" t="s">
        <v>13</v>
      </c>
      <c r="B121" s="3" t="s">
        <v>252</v>
      </c>
      <c r="C121" t="s">
        <v>253</v>
      </c>
      <c r="D121" t="s">
        <v>16</v>
      </c>
      <c r="E121" t="s">
        <v>16</v>
      </c>
      <c r="F121" t="s">
        <v>25</v>
      </c>
      <c r="G121" s="1">
        <v>44140.684027777781</v>
      </c>
      <c r="I121" t="s">
        <v>32</v>
      </c>
      <c r="K121" s="1">
        <v>44040.964583333334</v>
      </c>
      <c r="M121" t="s">
        <v>28</v>
      </c>
    </row>
    <row r="122" spans="1:18" x14ac:dyDescent="0.25">
      <c r="A122" t="s">
        <v>13</v>
      </c>
      <c r="B122" s="3" t="s">
        <v>254</v>
      </c>
      <c r="C122" t="s">
        <v>255</v>
      </c>
      <c r="D122" t="s">
        <v>16</v>
      </c>
      <c r="E122" t="s">
        <v>16</v>
      </c>
      <c r="F122" t="s">
        <v>25</v>
      </c>
      <c r="G122" s="1">
        <v>44110.652777777781</v>
      </c>
      <c r="H122" t="s">
        <v>44</v>
      </c>
      <c r="I122" t="s">
        <v>18</v>
      </c>
      <c r="K122" s="1">
        <v>44029.643750000003</v>
      </c>
      <c r="M122" t="s">
        <v>28</v>
      </c>
      <c r="N122" t="s">
        <v>1940</v>
      </c>
      <c r="R122" t="s">
        <v>1952</v>
      </c>
    </row>
    <row r="123" spans="1:18" x14ac:dyDescent="0.25">
      <c r="A123" t="s">
        <v>13</v>
      </c>
      <c r="B123" s="3" t="s">
        <v>256</v>
      </c>
      <c r="C123" t="s">
        <v>257</v>
      </c>
      <c r="D123" t="s">
        <v>16</v>
      </c>
      <c r="E123" t="s">
        <v>16</v>
      </c>
      <c r="F123" t="s">
        <v>25</v>
      </c>
      <c r="G123" s="1">
        <v>44162.600694444445</v>
      </c>
      <c r="H123" t="s">
        <v>31</v>
      </c>
      <c r="I123" t="s">
        <v>18</v>
      </c>
      <c r="K123" s="1">
        <v>44026.843055555553</v>
      </c>
    </row>
    <row r="124" spans="1:18" x14ac:dyDescent="0.25">
      <c r="A124" t="s">
        <v>13</v>
      </c>
      <c r="B124" s="3" t="s">
        <v>258</v>
      </c>
      <c r="C124" t="s">
        <v>259</v>
      </c>
      <c r="D124" t="s">
        <v>51</v>
      </c>
      <c r="E124" t="s">
        <v>16</v>
      </c>
      <c r="F124" t="s">
        <v>25</v>
      </c>
      <c r="G124" s="1">
        <v>44029.89166666667</v>
      </c>
      <c r="H124" t="s">
        <v>31</v>
      </c>
      <c r="I124" t="s">
        <v>18</v>
      </c>
      <c r="K124" s="1">
        <v>44026.786111111112</v>
      </c>
      <c r="M124" t="s">
        <v>28</v>
      </c>
    </row>
    <row r="125" spans="1:18" x14ac:dyDescent="0.25">
      <c r="A125" t="s">
        <v>13</v>
      </c>
      <c r="B125" s="3" t="s">
        <v>260</v>
      </c>
      <c r="C125" t="s">
        <v>261</v>
      </c>
      <c r="D125" t="s">
        <v>16</v>
      </c>
      <c r="E125" t="s">
        <v>16</v>
      </c>
      <c r="F125" t="s">
        <v>25</v>
      </c>
      <c r="G125" s="1">
        <v>44029.89166666667</v>
      </c>
      <c r="H125" t="s">
        <v>31</v>
      </c>
      <c r="I125" t="s">
        <v>18</v>
      </c>
      <c r="K125" s="1">
        <v>44026.783333333333</v>
      </c>
      <c r="M125" t="s">
        <v>28</v>
      </c>
    </row>
    <row r="126" spans="1:18" x14ac:dyDescent="0.25">
      <c r="A126" t="s">
        <v>13</v>
      </c>
      <c r="B126" s="3" t="s">
        <v>262</v>
      </c>
      <c r="C126" t="s">
        <v>263</v>
      </c>
      <c r="D126" t="s">
        <v>16</v>
      </c>
      <c r="E126" t="s">
        <v>16</v>
      </c>
      <c r="F126" t="s">
        <v>25</v>
      </c>
      <c r="G126" s="1">
        <v>44029.773611111108</v>
      </c>
      <c r="H126" t="s">
        <v>113</v>
      </c>
      <c r="I126" t="s">
        <v>32</v>
      </c>
      <c r="K126" s="1">
        <v>44021.647222222222</v>
      </c>
      <c r="M126" t="s">
        <v>28</v>
      </c>
    </row>
    <row r="127" spans="1:18" x14ac:dyDescent="0.25">
      <c r="A127" t="s">
        <v>13</v>
      </c>
      <c r="B127" s="3" t="s">
        <v>264</v>
      </c>
      <c r="C127" t="s">
        <v>265</v>
      </c>
      <c r="D127" t="s">
        <v>16</v>
      </c>
      <c r="E127" t="s">
        <v>16</v>
      </c>
      <c r="F127" t="s">
        <v>25</v>
      </c>
      <c r="G127" s="1">
        <v>44162.600694444445</v>
      </c>
      <c r="H127" t="s">
        <v>44</v>
      </c>
      <c r="I127" t="s">
        <v>18</v>
      </c>
      <c r="K127" s="1">
        <v>44011.532638888886</v>
      </c>
      <c r="R127" t="s">
        <v>1949</v>
      </c>
    </row>
    <row r="128" spans="1:18" x14ac:dyDescent="0.25">
      <c r="A128" t="s">
        <v>13</v>
      </c>
      <c r="B128" s="3" t="s">
        <v>266</v>
      </c>
      <c r="C128" t="s">
        <v>267</v>
      </c>
      <c r="D128" t="s">
        <v>16</v>
      </c>
      <c r="E128" t="s">
        <v>16</v>
      </c>
      <c r="F128" t="s">
        <v>25</v>
      </c>
      <c r="G128" s="1">
        <v>44006.861805555556</v>
      </c>
      <c r="H128" t="s">
        <v>31</v>
      </c>
      <c r="I128" t="s">
        <v>18</v>
      </c>
      <c r="K128" s="1">
        <v>44006.557638888888</v>
      </c>
      <c r="M128" t="s">
        <v>28</v>
      </c>
    </row>
    <row r="129" spans="1:18" x14ac:dyDescent="0.25">
      <c r="A129" t="s">
        <v>13</v>
      </c>
      <c r="B129" s="3" t="s">
        <v>268</v>
      </c>
      <c r="C129" t="s">
        <v>269</v>
      </c>
      <c r="D129" t="s">
        <v>16</v>
      </c>
      <c r="E129" t="s">
        <v>16</v>
      </c>
      <c r="F129" t="s">
        <v>25</v>
      </c>
      <c r="G129" s="1">
        <v>44006.861111111109</v>
      </c>
      <c r="H129" t="s">
        <v>44</v>
      </c>
      <c r="I129" t="s">
        <v>18</v>
      </c>
      <c r="K129" s="1">
        <v>44006.546527777777</v>
      </c>
      <c r="M129" t="s">
        <v>28</v>
      </c>
    </row>
    <row r="130" spans="1:18" x14ac:dyDescent="0.25">
      <c r="A130" t="s">
        <v>13</v>
      </c>
      <c r="B130" s="3" t="s">
        <v>270</v>
      </c>
      <c r="C130" t="s">
        <v>271</v>
      </c>
      <c r="D130" t="s">
        <v>16</v>
      </c>
      <c r="E130" t="s">
        <v>16</v>
      </c>
      <c r="F130" t="s">
        <v>25</v>
      </c>
      <c r="G130" s="1">
        <v>44006.86041666667</v>
      </c>
      <c r="H130" t="s">
        <v>44</v>
      </c>
      <c r="I130" t="s">
        <v>18</v>
      </c>
      <c r="K130" s="1">
        <v>44006.524305555555</v>
      </c>
      <c r="M130" t="s">
        <v>28</v>
      </c>
    </row>
    <row r="131" spans="1:18" x14ac:dyDescent="0.25">
      <c r="A131" t="s">
        <v>13</v>
      </c>
      <c r="B131" s="3" t="s">
        <v>272</v>
      </c>
      <c r="C131" t="s">
        <v>273</v>
      </c>
      <c r="D131" t="s">
        <v>16</v>
      </c>
      <c r="E131" t="s">
        <v>16</v>
      </c>
      <c r="F131" t="s">
        <v>25</v>
      </c>
      <c r="G131" s="1">
        <v>44006.859722222223</v>
      </c>
      <c r="H131" t="s">
        <v>44</v>
      </c>
      <c r="I131" t="s">
        <v>18</v>
      </c>
      <c r="K131" s="1">
        <v>44006.507638888892</v>
      </c>
      <c r="M131" t="s">
        <v>28</v>
      </c>
    </row>
    <row r="132" spans="1:18" x14ac:dyDescent="0.25">
      <c r="A132" t="s">
        <v>13</v>
      </c>
      <c r="B132" s="3" t="s">
        <v>274</v>
      </c>
      <c r="C132" t="s">
        <v>275</v>
      </c>
      <c r="D132" t="s">
        <v>16</v>
      </c>
      <c r="E132" t="s">
        <v>16</v>
      </c>
      <c r="F132" t="s">
        <v>25</v>
      </c>
      <c r="G132" s="1">
        <v>44011.504166666666</v>
      </c>
      <c r="H132" t="s">
        <v>44</v>
      </c>
      <c r="I132" t="s">
        <v>18</v>
      </c>
      <c r="K132" s="1">
        <v>44005.931944444441</v>
      </c>
      <c r="M132" t="s">
        <v>28</v>
      </c>
    </row>
    <row r="133" spans="1:18" x14ac:dyDescent="0.25">
      <c r="A133" t="s">
        <v>13</v>
      </c>
      <c r="B133" s="3" t="s">
        <v>276</v>
      </c>
      <c r="C133" t="s">
        <v>277</v>
      </c>
      <c r="D133" t="s">
        <v>16</v>
      </c>
      <c r="E133" t="s">
        <v>16</v>
      </c>
      <c r="F133" t="s">
        <v>25</v>
      </c>
      <c r="G133" s="1">
        <v>44006.948611111111</v>
      </c>
      <c r="H133" t="s">
        <v>44</v>
      </c>
      <c r="I133" t="s">
        <v>18</v>
      </c>
      <c r="K133" s="1">
        <v>44005.866666666669</v>
      </c>
      <c r="M133" t="s">
        <v>28</v>
      </c>
      <c r="R133" t="s">
        <v>1953</v>
      </c>
    </row>
    <row r="134" spans="1:18" x14ac:dyDescent="0.25">
      <c r="A134" t="s">
        <v>13</v>
      </c>
      <c r="B134" s="3" t="s">
        <v>278</v>
      </c>
      <c r="C134" t="s">
        <v>279</v>
      </c>
      <c r="D134" t="s">
        <v>280</v>
      </c>
      <c r="E134" t="s">
        <v>280</v>
      </c>
      <c r="F134" t="s">
        <v>25</v>
      </c>
      <c r="G134" s="1">
        <v>44006.731249999997</v>
      </c>
      <c r="I134" t="s">
        <v>27</v>
      </c>
      <c r="K134" s="1">
        <v>44005.495833333334</v>
      </c>
      <c r="M134" t="s">
        <v>28</v>
      </c>
    </row>
    <row r="135" spans="1:18" x14ac:dyDescent="0.25">
      <c r="A135" t="s">
        <v>13</v>
      </c>
      <c r="B135" s="3" t="s">
        <v>281</v>
      </c>
      <c r="C135" t="s">
        <v>282</v>
      </c>
      <c r="D135" t="s">
        <v>280</v>
      </c>
      <c r="E135" t="s">
        <v>280</v>
      </c>
      <c r="F135" t="s">
        <v>25</v>
      </c>
      <c r="G135" s="1">
        <v>44006.729166666664</v>
      </c>
      <c r="I135" t="s">
        <v>32</v>
      </c>
      <c r="K135" s="1">
        <v>44005.463888888888</v>
      </c>
      <c r="M135" t="s">
        <v>28</v>
      </c>
    </row>
    <row r="136" spans="1:18" x14ac:dyDescent="0.25">
      <c r="A136" t="s">
        <v>13</v>
      </c>
      <c r="B136" s="3" t="s">
        <v>283</v>
      </c>
      <c r="C136" t="s">
        <v>284</v>
      </c>
      <c r="D136" t="s">
        <v>16</v>
      </c>
      <c r="E136" t="s">
        <v>16</v>
      </c>
      <c r="F136" t="s">
        <v>25</v>
      </c>
      <c r="G136" s="1">
        <v>44162.600694444445</v>
      </c>
      <c r="H136" t="s">
        <v>44</v>
      </c>
      <c r="I136" t="s">
        <v>32</v>
      </c>
      <c r="K136" s="1">
        <v>44004.70208333333</v>
      </c>
      <c r="M136" t="s">
        <v>28</v>
      </c>
      <c r="R136" t="s">
        <v>1954</v>
      </c>
    </row>
    <row r="137" spans="1:18" x14ac:dyDescent="0.25">
      <c r="A137" t="s">
        <v>13</v>
      </c>
      <c r="B137" s="3" t="s">
        <v>285</v>
      </c>
      <c r="C137" t="s">
        <v>286</v>
      </c>
      <c r="D137" t="s">
        <v>16</v>
      </c>
      <c r="E137" t="s">
        <v>16</v>
      </c>
      <c r="F137" t="s">
        <v>25</v>
      </c>
      <c r="G137" s="1">
        <v>44005.875694444447</v>
      </c>
      <c r="H137" t="s">
        <v>44</v>
      </c>
      <c r="I137" t="s">
        <v>32</v>
      </c>
      <c r="K137" s="1">
        <v>44004.663888888892</v>
      </c>
      <c r="M137" t="s">
        <v>28</v>
      </c>
      <c r="R137" t="s">
        <v>1955</v>
      </c>
    </row>
    <row r="138" spans="1:18" x14ac:dyDescent="0.25">
      <c r="A138" t="s">
        <v>13</v>
      </c>
      <c r="B138" s="3" t="s">
        <v>287</v>
      </c>
      <c r="C138" t="s">
        <v>288</v>
      </c>
      <c r="D138" t="s">
        <v>16</v>
      </c>
      <c r="E138" t="s">
        <v>16</v>
      </c>
      <c r="F138" t="s">
        <v>25</v>
      </c>
      <c r="G138" s="1">
        <v>44005.836805555555</v>
      </c>
      <c r="H138" t="s">
        <v>31</v>
      </c>
      <c r="I138" t="s">
        <v>32</v>
      </c>
      <c r="K138" s="1">
        <v>44004.567361111112</v>
      </c>
      <c r="M138" t="s">
        <v>28</v>
      </c>
      <c r="R138" t="s">
        <v>1956</v>
      </c>
    </row>
    <row r="139" spans="1:18" x14ac:dyDescent="0.25">
      <c r="A139" t="s">
        <v>13</v>
      </c>
      <c r="B139" s="3" t="s">
        <v>289</v>
      </c>
      <c r="C139" t="s">
        <v>290</v>
      </c>
      <c r="D139" t="s">
        <v>16</v>
      </c>
      <c r="E139" t="s">
        <v>16</v>
      </c>
      <c r="F139" t="s">
        <v>25</v>
      </c>
      <c r="G139" s="1">
        <v>43999.773611111108</v>
      </c>
      <c r="H139" t="s">
        <v>31</v>
      </c>
      <c r="I139" t="s">
        <v>32</v>
      </c>
      <c r="K139" s="1">
        <v>43999.631249999999</v>
      </c>
      <c r="M139" t="s">
        <v>28</v>
      </c>
      <c r="R139" t="s">
        <v>1949</v>
      </c>
    </row>
    <row r="140" spans="1:18" x14ac:dyDescent="0.25">
      <c r="A140" t="s">
        <v>13</v>
      </c>
      <c r="B140" s="3" t="s">
        <v>291</v>
      </c>
      <c r="C140" t="s">
        <v>292</v>
      </c>
      <c r="D140" t="s">
        <v>16</v>
      </c>
      <c r="E140" t="s">
        <v>16</v>
      </c>
      <c r="F140" t="s">
        <v>25</v>
      </c>
      <c r="G140" s="1">
        <v>43999.772916666669</v>
      </c>
      <c r="H140" t="s">
        <v>31</v>
      </c>
      <c r="I140" t="s">
        <v>32</v>
      </c>
      <c r="K140" s="1">
        <v>43999.617361111108</v>
      </c>
      <c r="M140" t="s">
        <v>28</v>
      </c>
      <c r="R140" t="s">
        <v>1949</v>
      </c>
    </row>
    <row r="141" spans="1:18" x14ac:dyDescent="0.25">
      <c r="A141" t="s">
        <v>13</v>
      </c>
      <c r="B141" s="3" t="s">
        <v>293</v>
      </c>
      <c r="C141" t="s">
        <v>294</v>
      </c>
      <c r="D141" t="s">
        <v>16</v>
      </c>
      <c r="E141" t="s">
        <v>16</v>
      </c>
      <c r="F141" t="s">
        <v>25</v>
      </c>
      <c r="G141" s="1">
        <v>43998.686805555553</v>
      </c>
      <c r="H141" t="s">
        <v>31</v>
      </c>
      <c r="I141" t="s">
        <v>32</v>
      </c>
      <c r="K141" s="1">
        <v>43998.540972222225</v>
      </c>
      <c r="M141" t="s">
        <v>28</v>
      </c>
      <c r="N141" t="s">
        <v>1941</v>
      </c>
      <c r="R141" t="s">
        <v>1957</v>
      </c>
    </row>
    <row r="142" spans="1:18" x14ac:dyDescent="0.25">
      <c r="A142" t="s">
        <v>13</v>
      </c>
      <c r="B142" s="3" t="s">
        <v>295</v>
      </c>
      <c r="C142" t="s">
        <v>296</v>
      </c>
      <c r="D142" t="s">
        <v>16</v>
      </c>
      <c r="E142" t="s">
        <v>16</v>
      </c>
      <c r="F142" t="s">
        <v>25</v>
      </c>
      <c r="G142" s="1">
        <v>43999.830555555556</v>
      </c>
      <c r="H142" t="s">
        <v>44</v>
      </c>
      <c r="I142" t="s">
        <v>32</v>
      </c>
      <c r="K142" s="1">
        <v>43997.900694444441</v>
      </c>
      <c r="M142" t="s">
        <v>28</v>
      </c>
      <c r="N142" t="s">
        <v>1941</v>
      </c>
      <c r="R142" t="s">
        <v>1958</v>
      </c>
    </row>
    <row r="143" spans="1:18" x14ac:dyDescent="0.25">
      <c r="A143" t="s">
        <v>13</v>
      </c>
      <c r="B143" s="3" t="s">
        <v>297</v>
      </c>
      <c r="C143" t="s">
        <v>298</v>
      </c>
      <c r="D143" t="s">
        <v>280</v>
      </c>
      <c r="E143" t="s">
        <v>280</v>
      </c>
      <c r="F143" t="s">
        <v>25</v>
      </c>
      <c r="G143" s="1">
        <v>43998.736111111109</v>
      </c>
      <c r="I143" t="s">
        <v>27</v>
      </c>
      <c r="K143" s="1">
        <v>43993.878472222219</v>
      </c>
      <c r="M143" t="s">
        <v>28</v>
      </c>
    </row>
    <row r="144" spans="1:18" x14ac:dyDescent="0.25">
      <c r="A144" t="s">
        <v>13</v>
      </c>
      <c r="B144" s="3" t="s">
        <v>299</v>
      </c>
      <c r="C144" t="s">
        <v>300</v>
      </c>
      <c r="D144" t="s">
        <v>16</v>
      </c>
      <c r="E144" t="s">
        <v>16</v>
      </c>
      <c r="F144" t="s">
        <v>25</v>
      </c>
      <c r="G144" s="1">
        <v>43998.681944444441</v>
      </c>
      <c r="H144" t="s">
        <v>31</v>
      </c>
      <c r="I144" t="s">
        <v>18</v>
      </c>
      <c r="K144" s="1">
        <v>43993.691666666666</v>
      </c>
      <c r="M144" t="s">
        <v>28</v>
      </c>
    </row>
    <row r="145" spans="1:18" x14ac:dyDescent="0.25">
      <c r="A145" t="s">
        <v>13</v>
      </c>
      <c r="B145" s="3" t="s">
        <v>301</v>
      </c>
      <c r="C145" t="s">
        <v>302</v>
      </c>
      <c r="D145" t="s">
        <v>16</v>
      </c>
      <c r="E145" t="s">
        <v>16</v>
      </c>
      <c r="F145" t="s">
        <v>25</v>
      </c>
      <c r="G145" s="1">
        <v>43998.679861111108</v>
      </c>
      <c r="H145" t="s">
        <v>31</v>
      </c>
      <c r="I145" t="s">
        <v>18</v>
      </c>
      <c r="K145" s="1">
        <v>43993.6875</v>
      </c>
      <c r="M145" t="s">
        <v>28</v>
      </c>
    </row>
    <row r="146" spans="1:18" x14ac:dyDescent="0.25">
      <c r="A146" t="s">
        <v>13</v>
      </c>
      <c r="B146" s="3" t="s">
        <v>303</v>
      </c>
      <c r="C146" t="s">
        <v>304</v>
      </c>
      <c r="D146" t="s">
        <v>16</v>
      </c>
      <c r="E146" t="s">
        <v>16</v>
      </c>
      <c r="F146" t="s">
        <v>25</v>
      </c>
      <c r="G146" s="1">
        <v>43998.700694444444</v>
      </c>
      <c r="H146" t="s">
        <v>31</v>
      </c>
      <c r="I146" t="s">
        <v>18</v>
      </c>
      <c r="K146" s="1">
        <v>43993.684027777781</v>
      </c>
      <c r="M146" t="s">
        <v>28</v>
      </c>
    </row>
    <row r="147" spans="1:18" x14ac:dyDescent="0.25">
      <c r="A147" t="s">
        <v>13</v>
      </c>
      <c r="B147" s="3" t="s">
        <v>305</v>
      </c>
      <c r="C147" t="s">
        <v>306</v>
      </c>
      <c r="D147" t="s">
        <v>16</v>
      </c>
      <c r="E147" t="s">
        <v>16</v>
      </c>
      <c r="F147" t="s">
        <v>25</v>
      </c>
      <c r="G147" s="1">
        <v>43998.698611111111</v>
      </c>
      <c r="H147" t="s">
        <v>31</v>
      </c>
      <c r="I147" t="s">
        <v>32</v>
      </c>
      <c r="K147" s="1">
        <v>43993.680555555555</v>
      </c>
      <c r="M147" t="s">
        <v>28</v>
      </c>
      <c r="R147" t="s">
        <v>1959</v>
      </c>
    </row>
    <row r="148" spans="1:18" x14ac:dyDescent="0.25">
      <c r="A148" t="s">
        <v>13</v>
      </c>
      <c r="B148" s="3" t="s">
        <v>307</v>
      </c>
      <c r="C148" t="s">
        <v>308</v>
      </c>
      <c r="D148" t="s">
        <v>309</v>
      </c>
      <c r="E148" t="s">
        <v>310</v>
      </c>
      <c r="F148" t="s">
        <v>25</v>
      </c>
      <c r="G148" s="1">
        <v>43991.90902777778</v>
      </c>
      <c r="H148" t="s">
        <v>44</v>
      </c>
      <c r="I148" t="s">
        <v>18</v>
      </c>
      <c r="K148" s="1">
        <v>43991.509027777778</v>
      </c>
      <c r="M148" t="s">
        <v>28</v>
      </c>
    </row>
    <row r="149" spans="1:18" x14ac:dyDescent="0.25">
      <c r="A149" t="s">
        <v>13</v>
      </c>
      <c r="B149" s="3" t="s">
        <v>311</v>
      </c>
      <c r="C149" t="s">
        <v>312</v>
      </c>
      <c r="D149" t="s">
        <v>16</v>
      </c>
      <c r="E149" t="s">
        <v>16</v>
      </c>
      <c r="F149" t="s">
        <v>25</v>
      </c>
      <c r="G149" s="1">
        <v>44162.600694444445</v>
      </c>
      <c r="I149" t="s">
        <v>27</v>
      </c>
      <c r="K149" s="1">
        <v>43990.913194444445</v>
      </c>
      <c r="R149" t="s">
        <v>1955</v>
      </c>
    </row>
    <row r="150" spans="1:18" x14ac:dyDescent="0.25">
      <c r="A150" t="s">
        <v>13</v>
      </c>
      <c r="B150" s="3" t="s">
        <v>313</v>
      </c>
      <c r="C150" t="s">
        <v>314</v>
      </c>
      <c r="D150" t="s">
        <v>16</v>
      </c>
      <c r="E150" t="s">
        <v>16</v>
      </c>
      <c r="F150" t="s">
        <v>25</v>
      </c>
      <c r="G150" s="1">
        <v>44162.600694444445</v>
      </c>
      <c r="H150" t="s">
        <v>31</v>
      </c>
      <c r="I150" t="s">
        <v>18</v>
      </c>
      <c r="K150" s="1">
        <v>43990.732638888891</v>
      </c>
      <c r="M150" t="s">
        <v>28</v>
      </c>
      <c r="N150" t="s">
        <v>1940</v>
      </c>
      <c r="R150" t="s">
        <v>1960</v>
      </c>
    </row>
    <row r="151" spans="1:18" x14ac:dyDescent="0.25">
      <c r="A151" t="s">
        <v>13</v>
      </c>
      <c r="B151" s="3" t="s">
        <v>315</v>
      </c>
      <c r="C151" t="s">
        <v>316</v>
      </c>
      <c r="D151" t="s">
        <v>280</v>
      </c>
      <c r="E151" t="s">
        <v>280</v>
      </c>
      <c r="F151" t="s">
        <v>25</v>
      </c>
      <c r="G151" s="1">
        <v>44004.741666666669</v>
      </c>
      <c r="I151" t="s">
        <v>32</v>
      </c>
      <c r="K151" s="1">
        <v>43986.737500000003</v>
      </c>
      <c r="M151" t="s">
        <v>28</v>
      </c>
      <c r="N151" t="s">
        <v>1941</v>
      </c>
    </row>
    <row r="152" spans="1:18" x14ac:dyDescent="0.25">
      <c r="A152" t="s">
        <v>13</v>
      </c>
      <c r="B152" s="3" t="s">
        <v>317</v>
      </c>
      <c r="C152" t="s">
        <v>318</v>
      </c>
      <c r="D152" t="s">
        <v>16</v>
      </c>
      <c r="E152" t="s">
        <v>16</v>
      </c>
      <c r="F152" t="s">
        <v>25</v>
      </c>
      <c r="G152" s="1">
        <v>43990.649305555555</v>
      </c>
      <c r="H152" t="s">
        <v>31</v>
      </c>
      <c r="I152" t="s">
        <v>32</v>
      </c>
      <c r="K152" s="1">
        <v>43984.46875</v>
      </c>
      <c r="M152" t="s">
        <v>28</v>
      </c>
      <c r="N152" t="s">
        <v>1938</v>
      </c>
      <c r="R152" t="s">
        <v>1961</v>
      </c>
    </row>
    <row r="153" spans="1:18" x14ac:dyDescent="0.25">
      <c r="A153" t="s">
        <v>13</v>
      </c>
      <c r="B153" s="3" t="s">
        <v>319</v>
      </c>
      <c r="C153" t="s">
        <v>320</v>
      </c>
      <c r="D153" t="s">
        <v>280</v>
      </c>
      <c r="E153" t="s">
        <v>280</v>
      </c>
      <c r="F153" t="s">
        <v>25</v>
      </c>
      <c r="G153" s="1">
        <v>44004.738194444442</v>
      </c>
      <c r="I153" t="s">
        <v>32</v>
      </c>
      <c r="K153" s="1">
        <v>43983.69027777778</v>
      </c>
      <c r="M153" t="s">
        <v>28</v>
      </c>
      <c r="N153" t="s">
        <v>1941</v>
      </c>
    </row>
    <row r="154" spans="1:18" x14ac:dyDescent="0.25">
      <c r="A154" t="s">
        <v>13</v>
      </c>
      <c r="B154" s="3" t="s">
        <v>321</v>
      </c>
      <c r="C154" t="s">
        <v>322</v>
      </c>
      <c r="D154" t="s">
        <v>280</v>
      </c>
      <c r="E154" t="s">
        <v>280</v>
      </c>
      <c r="F154" t="s">
        <v>25</v>
      </c>
      <c r="G154" s="1">
        <v>44005.445138888892</v>
      </c>
      <c r="I154" t="s">
        <v>18</v>
      </c>
      <c r="K154" s="1">
        <v>43983.506944444445</v>
      </c>
      <c r="M154" t="s">
        <v>28</v>
      </c>
    </row>
    <row r="155" spans="1:18" x14ac:dyDescent="0.25">
      <c r="A155" t="s">
        <v>13</v>
      </c>
      <c r="B155" s="3" t="s">
        <v>323</v>
      </c>
      <c r="C155" t="s">
        <v>324</v>
      </c>
      <c r="D155" t="s">
        <v>16</v>
      </c>
      <c r="E155" t="s">
        <v>16</v>
      </c>
      <c r="F155" t="s">
        <v>25</v>
      </c>
      <c r="G155" s="1">
        <v>44162.600694444445</v>
      </c>
      <c r="H155" t="s">
        <v>113</v>
      </c>
      <c r="I155" t="s">
        <v>122</v>
      </c>
      <c r="K155" s="1">
        <v>43980.661111111112</v>
      </c>
      <c r="M155" t="s">
        <v>28</v>
      </c>
    </row>
    <row r="156" spans="1:18" x14ac:dyDescent="0.25">
      <c r="A156" t="s">
        <v>13</v>
      </c>
      <c r="B156" s="3" t="s">
        <v>325</v>
      </c>
      <c r="C156" t="s">
        <v>326</v>
      </c>
      <c r="D156" t="s">
        <v>16</v>
      </c>
      <c r="E156" t="s">
        <v>16</v>
      </c>
      <c r="F156" t="s">
        <v>25</v>
      </c>
      <c r="G156" s="1">
        <v>43978.75277777778</v>
      </c>
      <c r="H156" t="s">
        <v>113</v>
      </c>
      <c r="I156" t="s">
        <v>122</v>
      </c>
      <c r="K156" s="1">
        <v>43977.787499999999</v>
      </c>
      <c r="M156" t="s">
        <v>28</v>
      </c>
      <c r="N156" t="s">
        <v>1938</v>
      </c>
      <c r="R156" t="s">
        <v>1962</v>
      </c>
    </row>
    <row r="157" spans="1:18" x14ac:dyDescent="0.25">
      <c r="A157" t="s">
        <v>13</v>
      </c>
      <c r="B157" s="3" t="s">
        <v>327</v>
      </c>
      <c r="C157" t="s">
        <v>328</v>
      </c>
      <c r="D157" t="s">
        <v>280</v>
      </c>
      <c r="E157" t="s">
        <v>280</v>
      </c>
      <c r="F157" t="s">
        <v>25</v>
      </c>
      <c r="G157" s="1">
        <v>43983.730555555558</v>
      </c>
      <c r="I157" t="s">
        <v>27</v>
      </c>
      <c r="K157" s="1">
        <v>43972.867361111108</v>
      </c>
      <c r="M157" t="s">
        <v>28</v>
      </c>
    </row>
    <row r="158" spans="1:18" x14ac:dyDescent="0.25">
      <c r="A158" t="s">
        <v>13</v>
      </c>
      <c r="B158" s="3" t="s">
        <v>329</v>
      </c>
      <c r="C158" t="s">
        <v>330</v>
      </c>
      <c r="D158" t="s">
        <v>280</v>
      </c>
      <c r="E158" t="s">
        <v>280</v>
      </c>
      <c r="F158" t="s">
        <v>25</v>
      </c>
      <c r="G158" s="1">
        <v>43983.699305555558</v>
      </c>
      <c r="I158" t="s">
        <v>18</v>
      </c>
      <c r="K158" s="1">
        <v>43971.703472222223</v>
      </c>
      <c r="M158" t="s">
        <v>28</v>
      </c>
    </row>
    <row r="159" spans="1:18" x14ac:dyDescent="0.25">
      <c r="A159" t="s">
        <v>13</v>
      </c>
      <c r="B159" s="3" t="s">
        <v>331</v>
      </c>
      <c r="C159" t="s">
        <v>332</v>
      </c>
      <c r="D159" t="s">
        <v>16</v>
      </c>
      <c r="E159" t="s">
        <v>16</v>
      </c>
      <c r="F159" t="s">
        <v>25</v>
      </c>
      <c r="G159" s="1">
        <v>44000.712500000001</v>
      </c>
      <c r="H159" t="s">
        <v>44</v>
      </c>
      <c r="I159" t="s">
        <v>18</v>
      </c>
      <c r="K159" s="1">
        <v>43970.754861111112</v>
      </c>
      <c r="M159" t="s">
        <v>28</v>
      </c>
      <c r="R159" t="s">
        <v>1963</v>
      </c>
    </row>
    <row r="160" spans="1:18" x14ac:dyDescent="0.25">
      <c r="A160" t="s">
        <v>13</v>
      </c>
      <c r="B160" s="3" t="s">
        <v>333</v>
      </c>
      <c r="C160" t="s">
        <v>334</v>
      </c>
      <c r="D160" t="s">
        <v>280</v>
      </c>
      <c r="E160" t="s">
        <v>280</v>
      </c>
      <c r="F160" t="s">
        <v>25</v>
      </c>
      <c r="G160" s="1">
        <v>43970.50277777778</v>
      </c>
      <c r="H160" t="s">
        <v>44</v>
      </c>
      <c r="I160" t="s">
        <v>18</v>
      </c>
      <c r="K160" s="1">
        <v>43969.552083333336</v>
      </c>
      <c r="M160" t="s">
        <v>28</v>
      </c>
    </row>
    <row r="161" spans="1:18" x14ac:dyDescent="0.25">
      <c r="A161" t="s">
        <v>13</v>
      </c>
      <c r="B161" s="3" t="s">
        <v>335</v>
      </c>
      <c r="C161" t="s">
        <v>336</v>
      </c>
      <c r="D161" t="s">
        <v>16</v>
      </c>
      <c r="E161" t="s">
        <v>16</v>
      </c>
      <c r="F161" t="s">
        <v>25</v>
      </c>
      <c r="G161" s="1">
        <v>43970.630555555559</v>
      </c>
      <c r="H161" t="s">
        <v>31</v>
      </c>
      <c r="I161" t="s">
        <v>32</v>
      </c>
      <c r="K161" s="1">
        <v>43965.515277777777</v>
      </c>
      <c r="M161" t="s">
        <v>28</v>
      </c>
    </row>
    <row r="162" spans="1:18" x14ac:dyDescent="0.25">
      <c r="A162" t="s">
        <v>13</v>
      </c>
      <c r="B162" s="3" t="s">
        <v>337</v>
      </c>
      <c r="C162" t="s">
        <v>338</v>
      </c>
      <c r="D162" t="s">
        <v>16</v>
      </c>
      <c r="E162" t="s">
        <v>16</v>
      </c>
      <c r="F162" t="s">
        <v>25</v>
      </c>
      <c r="G162" s="1">
        <v>43970.630555555559</v>
      </c>
      <c r="H162" t="s">
        <v>31</v>
      </c>
      <c r="I162" t="s">
        <v>32</v>
      </c>
      <c r="K162" s="1">
        <v>43963.736111111109</v>
      </c>
      <c r="M162" t="s">
        <v>28</v>
      </c>
    </row>
    <row r="163" spans="1:18" x14ac:dyDescent="0.25">
      <c r="A163" t="s">
        <v>13</v>
      </c>
      <c r="B163" s="3" t="s">
        <v>339</v>
      </c>
      <c r="C163" t="s">
        <v>340</v>
      </c>
      <c r="D163" t="s">
        <v>280</v>
      </c>
      <c r="E163" t="s">
        <v>280</v>
      </c>
      <c r="F163" t="s">
        <v>25</v>
      </c>
      <c r="G163" s="1">
        <v>44012.767361111109</v>
      </c>
      <c r="I163" t="s">
        <v>18</v>
      </c>
      <c r="K163" s="1">
        <v>43957.722222222219</v>
      </c>
      <c r="M163" t="s">
        <v>160</v>
      </c>
      <c r="N163" t="s">
        <v>1941</v>
      </c>
    </row>
    <row r="164" spans="1:18" x14ac:dyDescent="0.25">
      <c r="A164" t="s">
        <v>13</v>
      </c>
      <c r="B164" s="3" t="s">
        <v>341</v>
      </c>
      <c r="C164" t="s">
        <v>342</v>
      </c>
      <c r="D164" t="s">
        <v>16</v>
      </c>
      <c r="E164" t="s">
        <v>16</v>
      </c>
      <c r="F164" t="s">
        <v>25</v>
      </c>
      <c r="G164" s="1">
        <v>44162.600694444445</v>
      </c>
      <c r="H164" t="s">
        <v>31</v>
      </c>
      <c r="I164" t="s">
        <v>32</v>
      </c>
      <c r="K164" s="1">
        <v>43957.720138888886</v>
      </c>
      <c r="M164" t="s">
        <v>28</v>
      </c>
      <c r="R164" t="s">
        <v>1964</v>
      </c>
    </row>
    <row r="165" spans="1:18" x14ac:dyDescent="0.25">
      <c r="A165" t="s">
        <v>13</v>
      </c>
      <c r="B165" s="3" t="s">
        <v>343</v>
      </c>
      <c r="C165" t="s">
        <v>344</v>
      </c>
      <c r="D165" t="s">
        <v>16</v>
      </c>
      <c r="E165" t="s">
        <v>16</v>
      </c>
      <c r="F165" t="s">
        <v>25</v>
      </c>
      <c r="G165" s="1">
        <v>43970.676388888889</v>
      </c>
      <c r="H165" t="s">
        <v>113</v>
      </c>
      <c r="I165" t="s">
        <v>122</v>
      </c>
      <c r="K165" s="1">
        <v>43956.747916666667</v>
      </c>
      <c r="M165" t="s">
        <v>28</v>
      </c>
      <c r="R165" t="s">
        <v>1965</v>
      </c>
    </row>
    <row r="166" spans="1:18" x14ac:dyDescent="0.25">
      <c r="A166" t="s">
        <v>13</v>
      </c>
      <c r="B166" s="3" t="s">
        <v>345</v>
      </c>
      <c r="C166" t="s">
        <v>346</v>
      </c>
      <c r="D166" t="s">
        <v>16</v>
      </c>
      <c r="E166" t="s">
        <v>16</v>
      </c>
      <c r="F166" t="s">
        <v>25</v>
      </c>
      <c r="G166" s="1">
        <v>43948.915972222225</v>
      </c>
      <c r="H166" t="s">
        <v>44</v>
      </c>
      <c r="I166" t="s">
        <v>18</v>
      </c>
      <c r="K166" s="1">
        <v>43945.713888888888</v>
      </c>
      <c r="M166" t="s">
        <v>28</v>
      </c>
      <c r="N166" t="s">
        <v>1938</v>
      </c>
    </row>
    <row r="167" spans="1:18" x14ac:dyDescent="0.25">
      <c r="A167" t="s">
        <v>13</v>
      </c>
      <c r="B167" s="3" t="s">
        <v>347</v>
      </c>
      <c r="C167" t="s">
        <v>348</v>
      </c>
      <c r="D167" t="s">
        <v>16</v>
      </c>
      <c r="E167" t="s">
        <v>16</v>
      </c>
      <c r="F167" t="s">
        <v>25</v>
      </c>
      <c r="G167" s="1">
        <v>43948.911111111112</v>
      </c>
      <c r="H167" t="s">
        <v>26</v>
      </c>
      <c r="I167" t="s">
        <v>18</v>
      </c>
      <c r="K167" s="1">
        <v>43944.720138888886</v>
      </c>
      <c r="M167" t="s">
        <v>28</v>
      </c>
      <c r="N167" t="s">
        <v>1938</v>
      </c>
    </row>
    <row r="168" spans="1:18" x14ac:dyDescent="0.25">
      <c r="A168" t="s">
        <v>13</v>
      </c>
      <c r="B168" s="3" t="s">
        <v>349</v>
      </c>
      <c r="C168" t="s">
        <v>350</v>
      </c>
      <c r="D168" t="s">
        <v>16</v>
      </c>
      <c r="E168" t="s">
        <v>16</v>
      </c>
      <c r="F168" t="s">
        <v>25</v>
      </c>
      <c r="G168" s="1">
        <v>43948.70208333333</v>
      </c>
      <c r="H168" t="s">
        <v>44</v>
      </c>
      <c r="I168" t="s">
        <v>18</v>
      </c>
      <c r="K168" s="1">
        <v>43942.824999999997</v>
      </c>
      <c r="M168" t="s">
        <v>28</v>
      </c>
      <c r="N168" t="s">
        <v>1940</v>
      </c>
      <c r="R168" t="s">
        <v>1966</v>
      </c>
    </row>
    <row r="169" spans="1:18" x14ac:dyDescent="0.25">
      <c r="A169" t="s">
        <v>13</v>
      </c>
      <c r="B169" s="3" t="s">
        <v>351</v>
      </c>
      <c r="C169" t="s">
        <v>352</v>
      </c>
      <c r="D169" t="s">
        <v>16</v>
      </c>
      <c r="E169" t="s">
        <v>16</v>
      </c>
      <c r="F169" t="s">
        <v>25</v>
      </c>
      <c r="G169" s="1">
        <v>43944.796527777777</v>
      </c>
      <c r="H169" t="s">
        <v>44</v>
      </c>
      <c r="I169" t="s">
        <v>18</v>
      </c>
      <c r="K169" s="1">
        <v>43941.795138888891</v>
      </c>
      <c r="M169" t="s">
        <v>28</v>
      </c>
    </row>
    <row r="170" spans="1:18" x14ac:dyDescent="0.25">
      <c r="A170" t="s">
        <v>13</v>
      </c>
      <c r="B170" s="3" t="s">
        <v>353</v>
      </c>
      <c r="C170" t="s">
        <v>354</v>
      </c>
      <c r="D170" t="s">
        <v>16</v>
      </c>
      <c r="E170" t="s">
        <v>16</v>
      </c>
      <c r="F170" t="s">
        <v>25</v>
      </c>
      <c r="G170" s="1">
        <v>43944.797222222223</v>
      </c>
      <c r="H170" t="s">
        <v>44</v>
      </c>
      <c r="I170" t="s">
        <v>18</v>
      </c>
      <c r="K170" s="1">
        <v>43941.767361111109</v>
      </c>
      <c r="M170" t="s">
        <v>28</v>
      </c>
    </row>
    <row r="171" spans="1:18" x14ac:dyDescent="0.25">
      <c r="A171" t="s">
        <v>13</v>
      </c>
      <c r="B171" s="3" t="s">
        <v>355</v>
      </c>
      <c r="C171" t="s">
        <v>356</v>
      </c>
      <c r="D171" t="s">
        <v>16</v>
      </c>
      <c r="E171" t="s">
        <v>16</v>
      </c>
      <c r="F171" t="s">
        <v>25</v>
      </c>
      <c r="G171" s="1">
        <v>43948.694444444445</v>
      </c>
      <c r="H171" t="s">
        <v>26</v>
      </c>
      <c r="I171" t="s">
        <v>18</v>
      </c>
      <c r="K171" s="1">
        <v>43941.755555555559</v>
      </c>
      <c r="M171" t="s">
        <v>28</v>
      </c>
      <c r="N171" t="s">
        <v>1940</v>
      </c>
    </row>
    <row r="172" spans="1:18" x14ac:dyDescent="0.25">
      <c r="A172" t="s">
        <v>13</v>
      </c>
      <c r="B172" s="3" t="s">
        <v>357</v>
      </c>
      <c r="C172" t="s">
        <v>358</v>
      </c>
      <c r="D172" t="s">
        <v>16</v>
      </c>
      <c r="E172" t="s">
        <v>16</v>
      </c>
      <c r="F172" t="s">
        <v>25</v>
      </c>
      <c r="G172" s="1">
        <v>43948.702777777777</v>
      </c>
      <c r="H172" t="s">
        <v>26</v>
      </c>
      <c r="I172" t="s">
        <v>18</v>
      </c>
      <c r="K172" s="1">
        <v>43941.668749999997</v>
      </c>
      <c r="N172" t="s">
        <v>1940</v>
      </c>
      <c r="R172" t="s">
        <v>1967</v>
      </c>
    </row>
    <row r="173" spans="1:18" x14ac:dyDescent="0.25">
      <c r="A173" t="s">
        <v>13</v>
      </c>
      <c r="B173" s="3" t="s">
        <v>359</v>
      </c>
      <c r="C173" t="s">
        <v>360</v>
      </c>
      <c r="D173" t="s">
        <v>280</v>
      </c>
      <c r="E173" t="s">
        <v>280</v>
      </c>
      <c r="F173" t="s">
        <v>25</v>
      </c>
      <c r="G173" s="1">
        <v>43937.740277777775</v>
      </c>
      <c r="I173" t="s">
        <v>18</v>
      </c>
      <c r="K173" s="1">
        <v>43936.81527777778</v>
      </c>
      <c r="M173" t="s">
        <v>160</v>
      </c>
      <c r="N173" t="s">
        <v>1938</v>
      </c>
    </row>
    <row r="174" spans="1:18" x14ac:dyDescent="0.25">
      <c r="A174" t="s">
        <v>13</v>
      </c>
      <c r="B174" s="3" t="s">
        <v>361</v>
      </c>
      <c r="C174" t="s">
        <v>362</v>
      </c>
      <c r="D174" t="s">
        <v>280</v>
      </c>
      <c r="E174" t="s">
        <v>280</v>
      </c>
      <c r="F174" t="s">
        <v>25</v>
      </c>
      <c r="G174" s="1">
        <v>43935.873611111114</v>
      </c>
      <c r="I174" t="s">
        <v>18</v>
      </c>
      <c r="K174" s="1">
        <v>43930.551388888889</v>
      </c>
      <c r="M174" t="s">
        <v>160</v>
      </c>
    </row>
    <row r="175" spans="1:18" x14ac:dyDescent="0.25">
      <c r="A175" t="s">
        <v>13</v>
      </c>
      <c r="B175" s="3" t="s">
        <v>363</v>
      </c>
      <c r="C175" t="s">
        <v>364</v>
      </c>
      <c r="D175" t="s">
        <v>280</v>
      </c>
      <c r="E175" t="s">
        <v>280</v>
      </c>
      <c r="F175" t="s">
        <v>25</v>
      </c>
      <c r="G175" s="1">
        <v>43942.754166666666</v>
      </c>
      <c r="I175" t="s">
        <v>18</v>
      </c>
      <c r="K175" s="1">
        <v>43930.488194444442</v>
      </c>
      <c r="M175" t="s">
        <v>160</v>
      </c>
      <c r="N175" t="s">
        <v>1940</v>
      </c>
    </row>
    <row r="176" spans="1:18" x14ac:dyDescent="0.25">
      <c r="A176" t="s">
        <v>13</v>
      </c>
      <c r="B176" s="3" t="s">
        <v>365</v>
      </c>
      <c r="C176" t="s">
        <v>366</v>
      </c>
      <c r="D176" t="s">
        <v>280</v>
      </c>
      <c r="E176" t="s">
        <v>280</v>
      </c>
      <c r="F176" t="s">
        <v>25</v>
      </c>
      <c r="G176" s="1">
        <v>43937.643055555556</v>
      </c>
      <c r="I176" t="s">
        <v>18</v>
      </c>
      <c r="K176" s="1">
        <v>43929.929166666669</v>
      </c>
      <c r="M176" t="s">
        <v>160</v>
      </c>
      <c r="N176" t="s">
        <v>1940</v>
      </c>
    </row>
    <row r="177" spans="1:18" x14ac:dyDescent="0.25">
      <c r="A177" t="s">
        <v>13</v>
      </c>
      <c r="B177" s="3" t="s">
        <v>367</v>
      </c>
      <c r="C177" t="s">
        <v>368</v>
      </c>
      <c r="D177" t="s">
        <v>280</v>
      </c>
      <c r="E177" t="s">
        <v>280</v>
      </c>
      <c r="F177" t="s">
        <v>25</v>
      </c>
      <c r="G177" s="1">
        <v>43935.707638888889</v>
      </c>
      <c r="I177" t="s">
        <v>18</v>
      </c>
      <c r="K177" s="1">
        <v>43929.844444444447</v>
      </c>
      <c r="M177" t="s">
        <v>160</v>
      </c>
    </row>
    <row r="178" spans="1:18" x14ac:dyDescent="0.25">
      <c r="A178" t="s">
        <v>13</v>
      </c>
      <c r="B178" s="3" t="s">
        <v>2332</v>
      </c>
      <c r="C178" t="s">
        <v>2333</v>
      </c>
      <c r="D178" t="s">
        <v>498</v>
      </c>
      <c r="E178" t="s">
        <v>458</v>
      </c>
      <c r="F178" t="s">
        <v>17</v>
      </c>
      <c r="G178" s="1">
        <v>44344.936805555553</v>
      </c>
      <c r="H178" t="s">
        <v>44</v>
      </c>
      <c r="I178" t="s">
        <v>18</v>
      </c>
      <c r="K178" s="1">
        <v>44344.890972222223</v>
      </c>
      <c r="L178" t="s">
        <v>402</v>
      </c>
      <c r="M178" t="s">
        <v>19</v>
      </c>
    </row>
    <row r="179" spans="1:18" x14ac:dyDescent="0.25">
      <c r="A179" t="s">
        <v>13</v>
      </c>
      <c r="B179" s="3" t="s">
        <v>2334</v>
      </c>
      <c r="C179" t="s">
        <v>2335</v>
      </c>
      <c r="D179" t="s">
        <v>498</v>
      </c>
      <c r="E179" t="s">
        <v>458</v>
      </c>
      <c r="F179" t="s">
        <v>17</v>
      </c>
      <c r="G179" s="1">
        <v>44344.88958333333</v>
      </c>
      <c r="H179" t="s">
        <v>26</v>
      </c>
      <c r="I179" t="s">
        <v>18</v>
      </c>
      <c r="K179" s="1">
        <v>44344.888194444444</v>
      </c>
      <c r="L179" t="s">
        <v>402</v>
      </c>
      <c r="M179" t="s">
        <v>19</v>
      </c>
    </row>
    <row r="180" spans="1:18" x14ac:dyDescent="0.25">
      <c r="A180" t="s">
        <v>13</v>
      </c>
      <c r="B180" s="3" t="s">
        <v>2336</v>
      </c>
      <c r="C180" t="s">
        <v>2337</v>
      </c>
      <c r="D180" t="s">
        <v>498</v>
      </c>
      <c r="E180" t="s">
        <v>458</v>
      </c>
      <c r="F180" t="s">
        <v>17</v>
      </c>
      <c r="G180" s="1">
        <v>44344.886111111111</v>
      </c>
      <c r="H180" t="s">
        <v>26</v>
      </c>
      <c r="I180" t="s">
        <v>18</v>
      </c>
      <c r="K180" s="1">
        <v>44344.884027777778</v>
      </c>
      <c r="L180" t="s">
        <v>373</v>
      </c>
      <c r="M180" t="s">
        <v>19</v>
      </c>
    </row>
    <row r="181" spans="1:18" x14ac:dyDescent="0.25">
      <c r="A181" t="s">
        <v>13</v>
      </c>
      <c r="B181" s="3" t="s">
        <v>2338</v>
      </c>
      <c r="C181" t="s">
        <v>2339</v>
      </c>
      <c r="D181" t="s">
        <v>498</v>
      </c>
      <c r="E181" t="s">
        <v>458</v>
      </c>
      <c r="F181" t="s">
        <v>17</v>
      </c>
      <c r="G181" s="1">
        <v>44344.882638888892</v>
      </c>
      <c r="H181" t="s">
        <v>44</v>
      </c>
      <c r="I181" t="s">
        <v>18</v>
      </c>
      <c r="K181" s="1">
        <v>44344.881944444445</v>
      </c>
      <c r="L181" t="s">
        <v>373</v>
      </c>
      <c r="M181" t="s">
        <v>19</v>
      </c>
    </row>
    <row r="182" spans="1:18" x14ac:dyDescent="0.25">
      <c r="A182" t="s">
        <v>13</v>
      </c>
      <c r="B182" s="3" t="s">
        <v>2340</v>
      </c>
      <c r="C182" t="s">
        <v>2341</v>
      </c>
      <c r="D182" t="s">
        <v>498</v>
      </c>
      <c r="E182" t="s">
        <v>458</v>
      </c>
      <c r="F182" t="s">
        <v>17</v>
      </c>
      <c r="G182" s="1">
        <v>44344.945833333331</v>
      </c>
      <c r="H182" t="s">
        <v>44</v>
      </c>
      <c r="I182" t="s">
        <v>18</v>
      </c>
      <c r="K182" s="1">
        <v>44344.84375</v>
      </c>
      <c r="L182" t="s">
        <v>373</v>
      </c>
      <c r="M182" t="s">
        <v>19</v>
      </c>
    </row>
    <row r="183" spans="1:18" x14ac:dyDescent="0.25">
      <c r="A183" t="s">
        <v>13</v>
      </c>
      <c r="B183" s="3" t="s">
        <v>2342</v>
      </c>
      <c r="C183" t="s">
        <v>2343</v>
      </c>
      <c r="D183" t="s">
        <v>498</v>
      </c>
      <c r="E183" t="s">
        <v>458</v>
      </c>
      <c r="F183" t="s">
        <v>17</v>
      </c>
      <c r="G183" s="1">
        <v>44344.945138888892</v>
      </c>
      <c r="H183" t="s">
        <v>44</v>
      </c>
      <c r="I183" t="s">
        <v>18</v>
      </c>
      <c r="K183" s="1">
        <v>44344.834027777775</v>
      </c>
      <c r="L183" t="s">
        <v>373</v>
      </c>
      <c r="M183" t="s">
        <v>19</v>
      </c>
    </row>
    <row r="184" spans="1:18" x14ac:dyDescent="0.25">
      <c r="A184" t="s">
        <v>13</v>
      </c>
      <c r="B184" s="3" t="s">
        <v>2344</v>
      </c>
      <c r="C184" t="s">
        <v>2345</v>
      </c>
      <c r="D184" t="s">
        <v>371</v>
      </c>
      <c r="E184" t="s">
        <v>386</v>
      </c>
      <c r="F184" t="s">
        <v>17</v>
      </c>
      <c r="G184" s="1">
        <v>44344.725694444445</v>
      </c>
      <c r="H184" t="s">
        <v>44</v>
      </c>
      <c r="I184" t="s">
        <v>18</v>
      </c>
      <c r="K184" s="1">
        <v>44344.72152777778</v>
      </c>
      <c r="L184" t="s">
        <v>402</v>
      </c>
      <c r="M184" t="s">
        <v>19</v>
      </c>
    </row>
    <row r="185" spans="1:18" x14ac:dyDescent="0.25">
      <c r="A185" t="s">
        <v>13</v>
      </c>
      <c r="B185" s="3" t="s">
        <v>2346</v>
      </c>
      <c r="C185" t="s">
        <v>2347</v>
      </c>
      <c r="D185" t="s">
        <v>2348</v>
      </c>
      <c r="E185" t="s">
        <v>2348</v>
      </c>
      <c r="F185" t="s">
        <v>17</v>
      </c>
      <c r="G185" s="1">
        <v>44344.698611111111</v>
      </c>
      <c r="H185" t="s">
        <v>31</v>
      </c>
      <c r="I185" t="s">
        <v>18</v>
      </c>
      <c r="K185" s="1">
        <v>44344.472916666666</v>
      </c>
      <c r="L185" t="s">
        <v>402</v>
      </c>
      <c r="M185" t="s">
        <v>19</v>
      </c>
    </row>
    <row r="186" spans="1:18" x14ac:dyDescent="0.25">
      <c r="A186" t="s">
        <v>13</v>
      </c>
      <c r="B186" s="3" t="s">
        <v>2349</v>
      </c>
      <c r="C186" t="s">
        <v>2350</v>
      </c>
      <c r="D186" t="s">
        <v>386</v>
      </c>
      <c r="E186" t="s">
        <v>386</v>
      </c>
      <c r="F186" t="s">
        <v>25</v>
      </c>
      <c r="G186" s="1">
        <v>44344.75</v>
      </c>
      <c r="H186" t="s">
        <v>31</v>
      </c>
      <c r="I186" t="s">
        <v>18</v>
      </c>
      <c r="K186" s="1">
        <v>44344.361111111109</v>
      </c>
      <c r="L186" t="s">
        <v>402</v>
      </c>
      <c r="M186" t="s">
        <v>19</v>
      </c>
      <c r="N186" t="s">
        <v>1938</v>
      </c>
      <c r="R186" t="s">
        <v>1938</v>
      </c>
    </row>
    <row r="187" spans="1:18" x14ac:dyDescent="0.25">
      <c r="A187" t="s">
        <v>13</v>
      </c>
      <c r="B187" s="3" t="s">
        <v>2351</v>
      </c>
      <c r="C187" t="s">
        <v>2352</v>
      </c>
      <c r="D187" t="s">
        <v>386</v>
      </c>
      <c r="E187" t="s">
        <v>386</v>
      </c>
      <c r="F187" t="s">
        <v>25</v>
      </c>
      <c r="G187" s="1">
        <v>44344.599305555559</v>
      </c>
      <c r="H187" t="s">
        <v>113</v>
      </c>
      <c r="I187" t="s">
        <v>18</v>
      </c>
      <c r="K187" s="1">
        <v>44343.93472222222</v>
      </c>
      <c r="L187" t="s">
        <v>402</v>
      </c>
      <c r="M187" t="s">
        <v>19</v>
      </c>
      <c r="N187" t="s">
        <v>1988</v>
      </c>
      <c r="R187" t="s">
        <v>2353</v>
      </c>
    </row>
    <row r="188" spans="1:18" x14ac:dyDescent="0.25">
      <c r="A188" t="s">
        <v>13</v>
      </c>
      <c r="B188" s="3" t="s">
        <v>2354</v>
      </c>
      <c r="C188" t="s">
        <v>2355</v>
      </c>
      <c r="D188" t="s">
        <v>386</v>
      </c>
      <c r="E188" t="s">
        <v>386</v>
      </c>
      <c r="F188" t="s">
        <v>395</v>
      </c>
      <c r="G188" s="1">
        <v>44344.463888888888</v>
      </c>
      <c r="H188" t="s">
        <v>31</v>
      </c>
      <c r="I188" t="s">
        <v>18</v>
      </c>
      <c r="K188" s="1">
        <v>44343.393750000003</v>
      </c>
      <c r="L188" t="s">
        <v>402</v>
      </c>
      <c r="M188" t="s">
        <v>28</v>
      </c>
      <c r="N188" t="s">
        <v>1940</v>
      </c>
    </row>
    <row r="189" spans="1:18" x14ac:dyDescent="0.25">
      <c r="A189" t="s">
        <v>13</v>
      </c>
      <c r="B189" s="3" t="s">
        <v>2356</v>
      </c>
      <c r="C189" t="s">
        <v>2357</v>
      </c>
      <c r="D189" t="s">
        <v>2358</v>
      </c>
      <c r="E189" t="s">
        <v>2359</v>
      </c>
      <c r="F189" t="s">
        <v>17</v>
      </c>
      <c r="G189" s="1">
        <v>44343.77847222222</v>
      </c>
      <c r="H189" t="s">
        <v>26</v>
      </c>
      <c r="I189" t="s">
        <v>18</v>
      </c>
      <c r="K189" s="1">
        <v>44342.586805555555</v>
      </c>
    </row>
    <row r="190" spans="1:18" x14ac:dyDescent="0.25">
      <c r="A190" t="s">
        <v>13</v>
      </c>
      <c r="B190" s="3" t="s">
        <v>2360</v>
      </c>
      <c r="C190" t="s">
        <v>2361</v>
      </c>
      <c r="D190" t="s">
        <v>386</v>
      </c>
      <c r="E190" t="s">
        <v>386</v>
      </c>
      <c r="F190" t="s">
        <v>25</v>
      </c>
      <c r="G190" s="1">
        <v>44343.468055555553</v>
      </c>
      <c r="H190" t="s">
        <v>113</v>
      </c>
      <c r="I190" t="s">
        <v>18</v>
      </c>
      <c r="K190" s="1">
        <v>44342.555555555555</v>
      </c>
      <c r="L190" t="s">
        <v>576</v>
      </c>
      <c r="M190" t="s">
        <v>28</v>
      </c>
      <c r="N190" t="s">
        <v>1941</v>
      </c>
      <c r="R190" t="s">
        <v>2362</v>
      </c>
    </row>
    <row r="191" spans="1:18" x14ac:dyDescent="0.25">
      <c r="A191" t="s">
        <v>13</v>
      </c>
      <c r="B191" s="3" t="s">
        <v>2363</v>
      </c>
      <c r="C191" t="s">
        <v>2364</v>
      </c>
      <c r="D191" t="s">
        <v>399</v>
      </c>
      <c r="E191" t="s">
        <v>399</v>
      </c>
      <c r="F191" t="s">
        <v>25</v>
      </c>
      <c r="G191" s="1">
        <v>44342.64166666667</v>
      </c>
      <c r="H191" t="s">
        <v>44</v>
      </c>
      <c r="I191" t="s">
        <v>27</v>
      </c>
      <c r="K191" s="1">
        <v>44341.637499999997</v>
      </c>
      <c r="L191" t="s">
        <v>402</v>
      </c>
      <c r="M191" t="s">
        <v>28</v>
      </c>
      <c r="N191" t="s">
        <v>1941</v>
      </c>
      <c r="R191" t="s">
        <v>2365</v>
      </c>
    </row>
    <row r="192" spans="1:18" x14ac:dyDescent="0.25">
      <c r="A192" t="s">
        <v>13</v>
      </c>
      <c r="B192" s="3" t="s">
        <v>2366</v>
      </c>
      <c r="C192" t="s">
        <v>2367</v>
      </c>
      <c r="D192" t="s">
        <v>372</v>
      </c>
      <c r="E192" t="s">
        <v>372</v>
      </c>
      <c r="F192" t="s">
        <v>25</v>
      </c>
      <c r="G192" s="1">
        <v>44342.663194444445</v>
      </c>
      <c r="H192" t="s">
        <v>44</v>
      </c>
      <c r="I192" t="s">
        <v>32</v>
      </c>
      <c r="K192" s="1">
        <v>44340.951388888891</v>
      </c>
      <c r="L192" t="s">
        <v>402</v>
      </c>
      <c r="M192" t="s">
        <v>28</v>
      </c>
      <c r="N192" t="s">
        <v>1941</v>
      </c>
      <c r="R192" t="s">
        <v>2368</v>
      </c>
    </row>
    <row r="193" spans="1:18" x14ac:dyDescent="0.25">
      <c r="A193" t="s">
        <v>13</v>
      </c>
      <c r="B193" s="3" t="s">
        <v>2313</v>
      </c>
      <c r="C193" t="s">
        <v>2314</v>
      </c>
      <c r="D193" t="s">
        <v>372</v>
      </c>
      <c r="E193" t="s">
        <v>372</v>
      </c>
      <c r="F193" t="s">
        <v>25</v>
      </c>
      <c r="G193" s="1">
        <v>44341.600694444445</v>
      </c>
      <c r="H193" t="s">
        <v>31</v>
      </c>
      <c r="I193" t="s">
        <v>32</v>
      </c>
      <c r="K193" s="1">
        <v>44340.702777777777</v>
      </c>
      <c r="L193" t="s">
        <v>402</v>
      </c>
      <c r="M193" t="s">
        <v>28</v>
      </c>
      <c r="N193" t="s">
        <v>1941</v>
      </c>
      <c r="R193" t="s">
        <v>2369</v>
      </c>
    </row>
    <row r="194" spans="1:18" x14ac:dyDescent="0.25">
      <c r="A194" t="s">
        <v>13</v>
      </c>
      <c r="B194" s="3" t="s">
        <v>2315</v>
      </c>
      <c r="C194" t="s">
        <v>2316</v>
      </c>
      <c r="D194" t="s">
        <v>472</v>
      </c>
      <c r="E194" t="s">
        <v>548</v>
      </c>
      <c r="F194" t="s">
        <v>17</v>
      </c>
      <c r="G194" s="1">
        <v>44342.962500000001</v>
      </c>
      <c r="H194" t="s">
        <v>44</v>
      </c>
      <c r="I194" t="s">
        <v>18</v>
      </c>
      <c r="K194" s="1">
        <v>44340.674305555556</v>
      </c>
      <c r="L194" t="s">
        <v>402</v>
      </c>
      <c r="M194" t="s">
        <v>28</v>
      </c>
    </row>
    <row r="195" spans="1:18" x14ac:dyDescent="0.25">
      <c r="A195" t="s">
        <v>13</v>
      </c>
      <c r="B195" s="3" t="s">
        <v>2317</v>
      </c>
      <c r="C195" t="s">
        <v>2318</v>
      </c>
      <c r="D195" t="s">
        <v>372</v>
      </c>
      <c r="E195" t="s">
        <v>372</v>
      </c>
      <c r="F195" t="s">
        <v>25</v>
      </c>
      <c r="G195" s="1">
        <v>44342.663194444445</v>
      </c>
      <c r="H195" t="s">
        <v>31</v>
      </c>
      <c r="I195" t="s">
        <v>32</v>
      </c>
      <c r="K195" s="1">
        <v>44340.494444444441</v>
      </c>
      <c r="L195" t="s">
        <v>402</v>
      </c>
      <c r="M195" t="s">
        <v>28</v>
      </c>
      <c r="N195" t="s">
        <v>1941</v>
      </c>
      <c r="R195" t="s">
        <v>2119</v>
      </c>
    </row>
    <row r="196" spans="1:18" x14ac:dyDescent="0.25">
      <c r="A196" t="s">
        <v>13</v>
      </c>
      <c r="B196" s="3" t="s">
        <v>2319</v>
      </c>
      <c r="C196" t="s">
        <v>2320</v>
      </c>
      <c r="D196" t="s">
        <v>386</v>
      </c>
      <c r="E196" t="s">
        <v>386</v>
      </c>
      <c r="F196" t="s">
        <v>25</v>
      </c>
      <c r="G196" s="1">
        <v>44340.853472222225</v>
      </c>
      <c r="H196" t="s">
        <v>31</v>
      </c>
      <c r="I196" t="s">
        <v>18</v>
      </c>
      <c r="K196" s="1">
        <v>44340.474305555559</v>
      </c>
      <c r="L196" t="s">
        <v>373</v>
      </c>
      <c r="M196" t="s">
        <v>28</v>
      </c>
      <c r="N196" t="s">
        <v>1941</v>
      </c>
      <c r="R196" t="s">
        <v>2370</v>
      </c>
    </row>
    <row r="197" spans="1:18" x14ac:dyDescent="0.25">
      <c r="A197" t="s">
        <v>13</v>
      </c>
      <c r="B197" s="3" t="s">
        <v>2321</v>
      </c>
      <c r="C197" t="s">
        <v>2322</v>
      </c>
      <c r="D197" t="s">
        <v>372</v>
      </c>
      <c r="E197" t="s">
        <v>372</v>
      </c>
      <c r="F197" t="s">
        <v>25</v>
      </c>
      <c r="G197" s="1">
        <v>44341.582638888889</v>
      </c>
      <c r="H197" t="s">
        <v>44</v>
      </c>
      <c r="I197" t="s">
        <v>18</v>
      </c>
      <c r="K197" s="1">
        <v>44337.745833333334</v>
      </c>
      <c r="L197" t="s">
        <v>402</v>
      </c>
      <c r="M197" t="s">
        <v>28</v>
      </c>
      <c r="N197" t="s">
        <v>1941</v>
      </c>
      <c r="R197" t="s">
        <v>2371</v>
      </c>
    </row>
    <row r="198" spans="1:18" x14ac:dyDescent="0.25">
      <c r="A198" t="s">
        <v>13</v>
      </c>
      <c r="B198" s="3" t="s">
        <v>2323</v>
      </c>
      <c r="C198" t="s">
        <v>1840</v>
      </c>
      <c r="D198" t="s">
        <v>378</v>
      </c>
      <c r="E198" t="s">
        <v>386</v>
      </c>
      <c r="F198" t="s">
        <v>25</v>
      </c>
      <c r="G198" s="1">
        <v>44335.786805555559</v>
      </c>
      <c r="H198" t="s">
        <v>113</v>
      </c>
      <c r="I198" t="s">
        <v>18</v>
      </c>
      <c r="K198" s="1">
        <v>44334.39166666667</v>
      </c>
      <c r="L198" t="s">
        <v>373</v>
      </c>
      <c r="M198" t="s">
        <v>28</v>
      </c>
      <c r="N198" t="s">
        <v>1988</v>
      </c>
      <c r="R198" t="s">
        <v>2324</v>
      </c>
    </row>
    <row r="199" spans="1:18" x14ac:dyDescent="0.25">
      <c r="A199" t="s">
        <v>13</v>
      </c>
      <c r="B199" s="3" t="s">
        <v>2325</v>
      </c>
      <c r="C199" t="s">
        <v>2326</v>
      </c>
      <c r="D199" t="s">
        <v>386</v>
      </c>
      <c r="E199" t="s">
        <v>386</v>
      </c>
      <c r="F199" t="s">
        <v>25</v>
      </c>
      <c r="G199" s="1">
        <v>44340.510416666664</v>
      </c>
      <c r="H199" t="s">
        <v>31</v>
      </c>
      <c r="I199" t="s">
        <v>32</v>
      </c>
      <c r="K199" s="1">
        <v>44334.390277777777</v>
      </c>
      <c r="L199" t="s">
        <v>373</v>
      </c>
      <c r="M199" t="s">
        <v>28</v>
      </c>
      <c r="N199" t="s">
        <v>1938</v>
      </c>
      <c r="R199" t="s">
        <v>1938</v>
      </c>
    </row>
    <row r="200" spans="1:18" x14ac:dyDescent="0.25">
      <c r="A200" t="s">
        <v>13</v>
      </c>
      <c r="B200" s="3" t="s">
        <v>2253</v>
      </c>
      <c r="C200" t="s">
        <v>605</v>
      </c>
      <c r="D200" t="s">
        <v>378</v>
      </c>
      <c r="E200" t="s">
        <v>386</v>
      </c>
      <c r="F200" t="s">
        <v>25</v>
      </c>
      <c r="G200" s="1">
        <v>44343.46875</v>
      </c>
      <c r="H200" t="s">
        <v>113</v>
      </c>
      <c r="I200" t="s">
        <v>18</v>
      </c>
      <c r="K200" s="1">
        <v>44333.830555555556</v>
      </c>
      <c r="L200" t="s">
        <v>402</v>
      </c>
      <c r="M200" t="s">
        <v>28</v>
      </c>
      <c r="N200" t="s">
        <v>1988</v>
      </c>
      <c r="R200" t="s">
        <v>2324</v>
      </c>
    </row>
    <row r="201" spans="1:18" x14ac:dyDescent="0.25">
      <c r="A201" t="s">
        <v>13</v>
      </c>
      <c r="B201" s="3" t="s">
        <v>2254</v>
      </c>
      <c r="C201" t="s">
        <v>2255</v>
      </c>
      <c r="D201" t="s">
        <v>386</v>
      </c>
      <c r="E201" t="s">
        <v>386</v>
      </c>
      <c r="F201" t="s">
        <v>25</v>
      </c>
      <c r="G201" s="1">
        <v>44340.52847222222</v>
      </c>
      <c r="H201" t="s">
        <v>31</v>
      </c>
      <c r="I201" t="s">
        <v>18</v>
      </c>
      <c r="K201" s="1">
        <v>44329.962500000001</v>
      </c>
      <c r="L201" t="s">
        <v>373</v>
      </c>
      <c r="M201" t="s">
        <v>19</v>
      </c>
      <c r="N201" t="s">
        <v>1938</v>
      </c>
      <c r="R201" t="s">
        <v>1938</v>
      </c>
    </row>
    <row r="202" spans="1:18" x14ac:dyDescent="0.25">
      <c r="A202" t="s">
        <v>13</v>
      </c>
      <c r="B202" s="3" t="s">
        <v>2256</v>
      </c>
      <c r="C202" t="s">
        <v>2257</v>
      </c>
      <c r="D202" t="s">
        <v>379</v>
      </c>
      <c r="E202" t="s">
        <v>379</v>
      </c>
      <c r="F202" t="s">
        <v>25</v>
      </c>
      <c r="G202" s="1">
        <v>44342.64166666667</v>
      </c>
      <c r="H202" t="s">
        <v>26</v>
      </c>
      <c r="I202" t="s">
        <v>27</v>
      </c>
      <c r="K202" s="1">
        <v>44329.746527777781</v>
      </c>
      <c r="L202" t="s">
        <v>373</v>
      </c>
      <c r="M202" t="s">
        <v>28</v>
      </c>
      <c r="N202" t="s">
        <v>1940</v>
      </c>
      <c r="R202" t="s">
        <v>2327</v>
      </c>
    </row>
    <row r="203" spans="1:18" x14ac:dyDescent="0.25">
      <c r="A203" t="s">
        <v>13</v>
      </c>
      <c r="B203" s="3" t="s">
        <v>2258</v>
      </c>
      <c r="C203" t="s">
        <v>2259</v>
      </c>
      <c r="D203" t="s">
        <v>399</v>
      </c>
      <c r="E203" t="s">
        <v>399</v>
      </c>
      <c r="F203" t="s">
        <v>25</v>
      </c>
      <c r="G203" s="1">
        <v>44328.870833333334</v>
      </c>
      <c r="H203" t="s">
        <v>44</v>
      </c>
      <c r="I203" t="s">
        <v>18</v>
      </c>
      <c r="K203" s="1">
        <v>44328.666666666664</v>
      </c>
      <c r="L203" t="s">
        <v>402</v>
      </c>
      <c r="M203" t="s">
        <v>28</v>
      </c>
      <c r="N203" t="s">
        <v>1940</v>
      </c>
    </row>
    <row r="204" spans="1:18" x14ac:dyDescent="0.25">
      <c r="A204" t="s">
        <v>13</v>
      </c>
      <c r="B204" s="3" t="s">
        <v>2260</v>
      </c>
      <c r="C204" t="s">
        <v>2261</v>
      </c>
      <c r="D204" t="s">
        <v>411</v>
      </c>
      <c r="E204" t="s">
        <v>411</v>
      </c>
      <c r="F204" t="s">
        <v>25</v>
      </c>
      <c r="G204" s="1">
        <v>44329.472916666666</v>
      </c>
      <c r="H204" t="s">
        <v>44</v>
      </c>
      <c r="I204" t="s">
        <v>18</v>
      </c>
      <c r="K204" s="1">
        <v>44328.520138888889</v>
      </c>
      <c r="M204" t="s">
        <v>28</v>
      </c>
      <c r="N204" t="s">
        <v>1936</v>
      </c>
      <c r="R204" t="s">
        <v>2262</v>
      </c>
    </row>
    <row r="205" spans="1:18" x14ac:dyDescent="0.25">
      <c r="A205" t="s">
        <v>13</v>
      </c>
      <c r="B205" s="3" t="s">
        <v>2263</v>
      </c>
      <c r="C205" t="s">
        <v>2264</v>
      </c>
      <c r="D205" t="s">
        <v>372</v>
      </c>
      <c r="E205" t="s">
        <v>372</v>
      </c>
      <c r="F205" t="s">
        <v>25</v>
      </c>
      <c r="G205" s="1">
        <v>44328.819444444445</v>
      </c>
      <c r="H205" t="s">
        <v>31</v>
      </c>
      <c r="I205" t="s">
        <v>18</v>
      </c>
      <c r="K205" s="1">
        <v>44327.718055555553</v>
      </c>
      <c r="L205" t="s">
        <v>402</v>
      </c>
      <c r="N205" t="s">
        <v>1938</v>
      </c>
      <c r="R205" t="s">
        <v>2265</v>
      </c>
    </row>
    <row r="206" spans="1:18" x14ac:dyDescent="0.25">
      <c r="A206" t="s">
        <v>13</v>
      </c>
      <c r="B206" s="3" t="s">
        <v>2266</v>
      </c>
      <c r="C206" t="s">
        <v>2267</v>
      </c>
      <c r="D206" t="s">
        <v>548</v>
      </c>
      <c r="E206" t="s">
        <v>548</v>
      </c>
      <c r="F206" t="s">
        <v>25</v>
      </c>
      <c r="G206" s="1">
        <v>44328.78125</v>
      </c>
      <c r="H206" t="s">
        <v>31</v>
      </c>
      <c r="I206" t="s">
        <v>32</v>
      </c>
      <c r="K206" s="1">
        <v>44327.601388888892</v>
      </c>
      <c r="L206" t="s">
        <v>402</v>
      </c>
      <c r="M206" t="s">
        <v>28</v>
      </c>
      <c r="N206" t="s">
        <v>1941</v>
      </c>
      <c r="R206" t="s">
        <v>2268</v>
      </c>
    </row>
    <row r="207" spans="1:18" x14ac:dyDescent="0.25">
      <c r="A207" t="s">
        <v>13</v>
      </c>
      <c r="B207" s="3" t="s">
        <v>2269</v>
      </c>
      <c r="C207" t="s">
        <v>2270</v>
      </c>
      <c r="D207" t="s">
        <v>378</v>
      </c>
      <c r="E207" t="s">
        <v>611</v>
      </c>
      <c r="F207" t="s">
        <v>17</v>
      </c>
      <c r="G207" s="1">
        <v>44336.250694444447</v>
      </c>
      <c r="H207" t="s">
        <v>113</v>
      </c>
      <c r="I207" t="s">
        <v>32</v>
      </c>
      <c r="K207" s="1">
        <v>44326.726388888892</v>
      </c>
      <c r="M207" t="s">
        <v>28</v>
      </c>
    </row>
    <row r="208" spans="1:18" x14ac:dyDescent="0.25">
      <c r="A208" t="s">
        <v>13</v>
      </c>
      <c r="B208" s="3" t="s">
        <v>2271</v>
      </c>
      <c r="C208" t="s">
        <v>2272</v>
      </c>
      <c r="D208" t="s">
        <v>611</v>
      </c>
      <c r="E208" t="s">
        <v>611</v>
      </c>
      <c r="F208" t="s">
        <v>25</v>
      </c>
      <c r="G208" s="1">
        <v>44328.652083333334</v>
      </c>
      <c r="H208" t="s">
        <v>113</v>
      </c>
      <c r="I208" t="s">
        <v>32</v>
      </c>
      <c r="K208" s="1">
        <v>44326.717361111114</v>
      </c>
      <c r="L208" t="s">
        <v>387</v>
      </c>
      <c r="M208" t="s">
        <v>28</v>
      </c>
      <c r="N208" t="s">
        <v>2273</v>
      </c>
    </row>
    <row r="209" spans="1:18" x14ac:dyDescent="0.25">
      <c r="A209" t="s">
        <v>13</v>
      </c>
      <c r="B209" s="3" t="s">
        <v>2274</v>
      </c>
      <c r="C209" t="s">
        <v>2275</v>
      </c>
      <c r="D209" t="s">
        <v>372</v>
      </c>
      <c r="E209" t="s">
        <v>372</v>
      </c>
      <c r="F209" t="s">
        <v>25</v>
      </c>
      <c r="G209" s="1">
        <v>44328.819444444445</v>
      </c>
      <c r="H209" t="s">
        <v>31</v>
      </c>
      <c r="I209" t="s">
        <v>32</v>
      </c>
      <c r="K209" s="1">
        <v>44326.694444444445</v>
      </c>
      <c r="L209" t="s">
        <v>402</v>
      </c>
      <c r="M209" t="s">
        <v>28</v>
      </c>
      <c r="N209" t="s">
        <v>1936</v>
      </c>
      <c r="R209" t="s">
        <v>2276</v>
      </c>
    </row>
    <row r="210" spans="1:18" x14ac:dyDescent="0.25">
      <c r="A210" t="s">
        <v>13</v>
      </c>
      <c r="B210" s="3" t="s">
        <v>2277</v>
      </c>
      <c r="C210" t="s">
        <v>2278</v>
      </c>
      <c r="D210" t="s">
        <v>548</v>
      </c>
      <c r="E210" t="s">
        <v>548</v>
      </c>
      <c r="F210" t="s">
        <v>25</v>
      </c>
      <c r="G210" s="1">
        <v>44326.864583333336</v>
      </c>
      <c r="H210" t="s">
        <v>113</v>
      </c>
      <c r="I210" t="s">
        <v>32</v>
      </c>
      <c r="K210" s="1">
        <v>44326.47152777778</v>
      </c>
      <c r="L210" t="s">
        <v>373</v>
      </c>
      <c r="M210" t="s">
        <v>28</v>
      </c>
      <c r="N210" t="s">
        <v>2273</v>
      </c>
    </row>
    <row r="211" spans="1:18" x14ac:dyDescent="0.25">
      <c r="A211" t="s">
        <v>13</v>
      </c>
      <c r="B211" s="3" t="s">
        <v>2279</v>
      </c>
      <c r="C211" t="s">
        <v>601</v>
      </c>
      <c r="D211" t="s">
        <v>548</v>
      </c>
      <c r="E211" t="s">
        <v>548</v>
      </c>
      <c r="F211" t="s">
        <v>25</v>
      </c>
      <c r="G211" s="1">
        <v>44326.877083333333</v>
      </c>
      <c r="H211" t="s">
        <v>113</v>
      </c>
      <c r="I211" t="s">
        <v>32</v>
      </c>
      <c r="K211" s="1">
        <v>44326.459027777775</v>
      </c>
      <c r="L211" t="s">
        <v>402</v>
      </c>
      <c r="M211" t="s">
        <v>28</v>
      </c>
      <c r="N211" t="s">
        <v>2273</v>
      </c>
    </row>
    <row r="212" spans="1:18" x14ac:dyDescent="0.25">
      <c r="A212" t="s">
        <v>13</v>
      </c>
      <c r="B212" s="3" t="s">
        <v>2280</v>
      </c>
      <c r="C212" t="s">
        <v>2281</v>
      </c>
      <c r="D212" t="s">
        <v>399</v>
      </c>
      <c r="E212" t="s">
        <v>399</v>
      </c>
      <c r="F212" t="s">
        <v>25</v>
      </c>
      <c r="G212" s="1">
        <v>44327.713194444441</v>
      </c>
      <c r="H212" t="s">
        <v>44</v>
      </c>
      <c r="I212" t="s">
        <v>18</v>
      </c>
      <c r="K212" s="1">
        <v>44326.43472222222</v>
      </c>
      <c r="L212" t="s">
        <v>373</v>
      </c>
      <c r="M212" t="s">
        <v>28</v>
      </c>
      <c r="N212" t="s">
        <v>1940</v>
      </c>
      <c r="R212" t="s">
        <v>2282</v>
      </c>
    </row>
    <row r="213" spans="1:18" x14ac:dyDescent="0.25">
      <c r="A213" t="s">
        <v>13</v>
      </c>
      <c r="B213" s="3" t="s">
        <v>2283</v>
      </c>
      <c r="C213" t="s">
        <v>2284</v>
      </c>
      <c r="D213" t="s">
        <v>386</v>
      </c>
      <c r="E213" t="s">
        <v>386</v>
      </c>
      <c r="F213" t="s">
        <v>25</v>
      </c>
      <c r="G213" s="1">
        <v>44328.818749999999</v>
      </c>
      <c r="H213" t="s">
        <v>31</v>
      </c>
      <c r="I213" t="s">
        <v>18</v>
      </c>
      <c r="K213" s="1">
        <v>44323.814583333333</v>
      </c>
      <c r="L213" t="s">
        <v>373</v>
      </c>
      <c r="M213" t="s">
        <v>28</v>
      </c>
      <c r="N213" t="s">
        <v>1941</v>
      </c>
      <c r="R213" t="s">
        <v>2285</v>
      </c>
    </row>
    <row r="214" spans="1:18" x14ac:dyDescent="0.25">
      <c r="A214" t="s">
        <v>13</v>
      </c>
      <c r="B214" s="3" t="s">
        <v>2286</v>
      </c>
      <c r="C214" t="s">
        <v>2287</v>
      </c>
      <c r="D214" t="s">
        <v>371</v>
      </c>
      <c r="E214" t="s">
        <v>379</v>
      </c>
      <c r="F214" t="s">
        <v>231</v>
      </c>
      <c r="G214" s="1">
        <v>44344.838194444441</v>
      </c>
      <c r="H214" t="s">
        <v>44</v>
      </c>
      <c r="I214" t="s">
        <v>18</v>
      </c>
      <c r="K214" s="1">
        <v>44322.78125</v>
      </c>
      <c r="L214" t="s">
        <v>373</v>
      </c>
      <c r="M214" t="s">
        <v>28</v>
      </c>
      <c r="N214" t="s">
        <v>1941</v>
      </c>
      <c r="R214" t="s">
        <v>2288</v>
      </c>
    </row>
    <row r="215" spans="1:18" x14ac:dyDescent="0.25">
      <c r="A215" t="s">
        <v>13</v>
      </c>
      <c r="B215" s="3" t="s">
        <v>2289</v>
      </c>
      <c r="C215" t="s">
        <v>2290</v>
      </c>
      <c r="D215" t="s">
        <v>411</v>
      </c>
      <c r="E215" t="s">
        <v>411</v>
      </c>
      <c r="F215" t="s">
        <v>25</v>
      </c>
      <c r="G215" s="1">
        <v>44322.879861111112</v>
      </c>
      <c r="H215" t="s">
        <v>31</v>
      </c>
      <c r="I215" t="s">
        <v>32</v>
      </c>
      <c r="K215" s="1">
        <v>44322.717361111114</v>
      </c>
      <c r="M215" t="s">
        <v>28</v>
      </c>
      <c r="N215" t="s">
        <v>1988</v>
      </c>
      <c r="R215" t="s">
        <v>2291</v>
      </c>
    </row>
    <row r="216" spans="1:18" x14ac:dyDescent="0.25">
      <c r="A216" t="s">
        <v>13</v>
      </c>
      <c r="B216" s="3" t="s">
        <v>2292</v>
      </c>
      <c r="C216" t="s">
        <v>2293</v>
      </c>
      <c r="D216" t="s">
        <v>399</v>
      </c>
      <c r="E216" t="s">
        <v>399</v>
      </c>
      <c r="F216" t="s">
        <v>25</v>
      </c>
      <c r="G216" s="1">
        <v>44326.756944444445</v>
      </c>
      <c r="H216" t="s">
        <v>31</v>
      </c>
      <c r="I216" t="s">
        <v>32</v>
      </c>
      <c r="K216" s="1">
        <v>44322.614583333336</v>
      </c>
      <c r="L216" t="s">
        <v>373</v>
      </c>
      <c r="M216" t="s">
        <v>28</v>
      </c>
      <c r="N216" t="s">
        <v>1988</v>
      </c>
      <c r="R216" t="s">
        <v>2294</v>
      </c>
    </row>
    <row r="217" spans="1:18" x14ac:dyDescent="0.25">
      <c r="A217" t="s">
        <v>13</v>
      </c>
      <c r="B217" s="3" t="s">
        <v>2295</v>
      </c>
      <c r="C217" t="s">
        <v>2296</v>
      </c>
      <c r="D217" t="s">
        <v>372</v>
      </c>
      <c r="E217" t="s">
        <v>372</v>
      </c>
      <c r="F217" t="s">
        <v>25</v>
      </c>
      <c r="G217" s="1">
        <v>44327.512499999997</v>
      </c>
      <c r="H217" t="s">
        <v>31</v>
      </c>
      <c r="I217" t="s">
        <v>32</v>
      </c>
      <c r="K217" s="1">
        <v>44322.550694444442</v>
      </c>
      <c r="L217" t="s">
        <v>402</v>
      </c>
      <c r="M217" t="s">
        <v>28</v>
      </c>
      <c r="N217" t="s">
        <v>1988</v>
      </c>
      <c r="R217" t="s">
        <v>2297</v>
      </c>
    </row>
    <row r="218" spans="1:18" x14ac:dyDescent="0.25">
      <c r="A218" t="s">
        <v>13</v>
      </c>
      <c r="B218" s="3" t="s">
        <v>2298</v>
      </c>
      <c r="C218" t="s">
        <v>2299</v>
      </c>
      <c r="D218" t="s">
        <v>372</v>
      </c>
      <c r="E218" t="s">
        <v>372</v>
      </c>
      <c r="F218" t="s">
        <v>25</v>
      </c>
      <c r="G218" s="1">
        <v>44327.512499999997</v>
      </c>
      <c r="H218" t="s">
        <v>113</v>
      </c>
      <c r="I218" t="s">
        <v>32</v>
      </c>
      <c r="K218" s="1">
        <v>44322.543749999997</v>
      </c>
      <c r="L218" t="s">
        <v>373</v>
      </c>
      <c r="M218" t="s">
        <v>28</v>
      </c>
      <c r="N218" t="s">
        <v>1988</v>
      </c>
      <c r="R218" t="s">
        <v>2297</v>
      </c>
    </row>
    <row r="219" spans="1:18" x14ac:dyDescent="0.25">
      <c r="A219" t="s">
        <v>13</v>
      </c>
      <c r="B219" s="3" t="s">
        <v>2300</v>
      </c>
      <c r="C219" t="s">
        <v>2301</v>
      </c>
      <c r="D219" t="s">
        <v>2302</v>
      </c>
      <c r="E219" t="s">
        <v>386</v>
      </c>
      <c r="F219" t="s">
        <v>25</v>
      </c>
      <c r="G219" s="1">
        <v>44322.661111111112</v>
      </c>
      <c r="H219" t="s">
        <v>31</v>
      </c>
      <c r="I219" t="s">
        <v>18</v>
      </c>
      <c r="K219" s="1">
        <v>44320.476388888892</v>
      </c>
      <c r="L219" t="s">
        <v>373</v>
      </c>
      <c r="M219" t="s">
        <v>28</v>
      </c>
      <c r="N219" t="s">
        <v>1940</v>
      </c>
      <c r="R219" t="s">
        <v>2303</v>
      </c>
    </row>
    <row r="220" spans="1:18" x14ac:dyDescent="0.25">
      <c r="A220" t="s">
        <v>13</v>
      </c>
      <c r="B220" s="3" t="s">
        <v>2227</v>
      </c>
      <c r="C220" t="s">
        <v>2228</v>
      </c>
      <c r="D220" t="s">
        <v>386</v>
      </c>
      <c r="E220" t="s">
        <v>386</v>
      </c>
      <c r="F220" t="s">
        <v>25</v>
      </c>
      <c r="G220" s="1">
        <v>44328.818749999999</v>
      </c>
      <c r="H220" t="s">
        <v>31</v>
      </c>
      <c r="I220" t="s">
        <v>18</v>
      </c>
      <c r="K220" s="1">
        <v>44319.580555555556</v>
      </c>
      <c r="L220" t="s">
        <v>373</v>
      </c>
      <c r="M220" t="s">
        <v>28</v>
      </c>
      <c r="N220" t="s">
        <v>1988</v>
      </c>
      <c r="R220" t="s">
        <v>1989</v>
      </c>
    </row>
    <row r="221" spans="1:18" x14ac:dyDescent="0.25">
      <c r="A221" t="s">
        <v>13</v>
      </c>
      <c r="B221" s="3" t="s">
        <v>2229</v>
      </c>
      <c r="C221" t="s">
        <v>2230</v>
      </c>
      <c r="D221" t="s">
        <v>378</v>
      </c>
      <c r="E221" t="s">
        <v>372</v>
      </c>
      <c r="F221" t="s">
        <v>17</v>
      </c>
      <c r="G221" s="1">
        <v>44343.034722222219</v>
      </c>
      <c r="H221" t="s">
        <v>44</v>
      </c>
      <c r="I221" t="s">
        <v>18</v>
      </c>
      <c r="K221" s="1">
        <v>44316.517361111109</v>
      </c>
    </row>
    <row r="222" spans="1:18" x14ac:dyDescent="0.25">
      <c r="A222" t="s">
        <v>13</v>
      </c>
      <c r="B222" s="3" t="s">
        <v>2231</v>
      </c>
      <c r="C222" t="s">
        <v>2232</v>
      </c>
      <c r="D222" t="s">
        <v>372</v>
      </c>
      <c r="E222" t="s">
        <v>372</v>
      </c>
      <c r="F222" t="s">
        <v>25</v>
      </c>
      <c r="G222" s="1">
        <v>44314.911111111112</v>
      </c>
      <c r="H222" t="s">
        <v>26</v>
      </c>
      <c r="I222" t="s">
        <v>27</v>
      </c>
      <c r="K222" s="1">
        <v>44314.634027777778</v>
      </c>
      <c r="L222" t="s">
        <v>402</v>
      </c>
      <c r="M222" t="s">
        <v>28</v>
      </c>
      <c r="N222" t="s">
        <v>1941</v>
      </c>
      <c r="R222" t="s">
        <v>2233</v>
      </c>
    </row>
    <row r="223" spans="1:18" x14ac:dyDescent="0.25">
      <c r="A223" t="s">
        <v>13</v>
      </c>
      <c r="B223" s="3" t="s">
        <v>2234</v>
      </c>
      <c r="C223" t="s">
        <v>2235</v>
      </c>
      <c r="D223" t="s">
        <v>2160</v>
      </c>
      <c r="E223" t="s">
        <v>372</v>
      </c>
      <c r="F223" t="s">
        <v>17</v>
      </c>
      <c r="G223" s="1">
        <v>44344.736805555556</v>
      </c>
      <c r="H223" t="s">
        <v>26</v>
      </c>
      <c r="I223" t="s">
        <v>27</v>
      </c>
      <c r="K223" s="1">
        <v>44313.682638888888</v>
      </c>
      <c r="L223" t="s">
        <v>373</v>
      </c>
      <c r="M223" t="s">
        <v>28</v>
      </c>
    </row>
    <row r="224" spans="1:18" x14ac:dyDescent="0.25">
      <c r="A224" t="s">
        <v>13</v>
      </c>
      <c r="B224" s="3" t="s">
        <v>2236</v>
      </c>
      <c r="C224" t="s">
        <v>2237</v>
      </c>
      <c r="D224" t="s">
        <v>411</v>
      </c>
      <c r="E224" t="s">
        <v>411</v>
      </c>
      <c r="F224" t="s">
        <v>25</v>
      </c>
      <c r="G224" s="1">
        <v>44314.560416666667</v>
      </c>
      <c r="H224" t="s">
        <v>44</v>
      </c>
      <c r="I224" t="s">
        <v>18</v>
      </c>
      <c r="K224" s="1">
        <v>44313.65625</v>
      </c>
      <c r="M224" t="s">
        <v>28</v>
      </c>
      <c r="N224" t="s">
        <v>1935</v>
      </c>
      <c r="R224" t="s">
        <v>2238</v>
      </c>
    </row>
    <row r="225" spans="1:18" x14ac:dyDescent="0.25">
      <c r="A225" t="s">
        <v>13</v>
      </c>
      <c r="B225" s="3" t="s">
        <v>2239</v>
      </c>
      <c r="C225" t="s">
        <v>2240</v>
      </c>
      <c r="D225" t="s">
        <v>386</v>
      </c>
      <c r="E225" t="s">
        <v>386</v>
      </c>
      <c r="F225" t="s">
        <v>25</v>
      </c>
      <c r="G225" s="1">
        <v>44314.397222222222</v>
      </c>
      <c r="H225" t="s">
        <v>31</v>
      </c>
      <c r="I225" t="s">
        <v>18</v>
      </c>
      <c r="K225" s="1">
        <v>44313.492361111108</v>
      </c>
      <c r="L225" t="s">
        <v>402</v>
      </c>
      <c r="M225" t="s">
        <v>28</v>
      </c>
      <c r="N225" t="s">
        <v>1941</v>
      </c>
      <c r="R225" t="s">
        <v>2241</v>
      </c>
    </row>
    <row r="226" spans="1:18" x14ac:dyDescent="0.25">
      <c r="A226" t="s">
        <v>13</v>
      </c>
      <c r="B226" s="3" t="s">
        <v>2242</v>
      </c>
      <c r="C226" t="s">
        <v>2243</v>
      </c>
      <c r="D226" t="s">
        <v>372</v>
      </c>
      <c r="E226" t="s">
        <v>372</v>
      </c>
      <c r="F226" t="s">
        <v>25</v>
      </c>
      <c r="G226" s="1">
        <v>44313.661805555559</v>
      </c>
      <c r="H226" t="s">
        <v>26</v>
      </c>
      <c r="I226" t="s">
        <v>27</v>
      </c>
      <c r="K226" s="1">
        <v>44313.470138888886</v>
      </c>
      <c r="L226" t="s">
        <v>373</v>
      </c>
      <c r="M226" t="s">
        <v>28</v>
      </c>
      <c r="N226" t="s">
        <v>1940</v>
      </c>
      <c r="R226" t="s">
        <v>2244</v>
      </c>
    </row>
    <row r="227" spans="1:18" x14ac:dyDescent="0.25">
      <c r="A227" t="s">
        <v>13</v>
      </c>
      <c r="B227" s="3" t="s">
        <v>2245</v>
      </c>
      <c r="C227" t="s">
        <v>582</v>
      </c>
      <c r="D227" t="s">
        <v>472</v>
      </c>
      <c r="E227" t="s">
        <v>1798</v>
      </c>
      <c r="F227" t="s">
        <v>17</v>
      </c>
      <c r="G227" s="1">
        <v>44322.695833333331</v>
      </c>
      <c r="H227" t="s">
        <v>26</v>
      </c>
      <c r="I227" t="s">
        <v>27</v>
      </c>
      <c r="K227" s="1">
        <v>44313.431944444441</v>
      </c>
      <c r="M227" t="s">
        <v>28</v>
      </c>
    </row>
    <row r="228" spans="1:18" x14ac:dyDescent="0.25">
      <c r="A228" t="s">
        <v>13</v>
      </c>
      <c r="B228" s="3" t="s">
        <v>1968</v>
      </c>
      <c r="C228" t="s">
        <v>1969</v>
      </c>
      <c r="D228" t="s">
        <v>399</v>
      </c>
      <c r="E228" t="s">
        <v>399</v>
      </c>
      <c r="F228" t="s">
        <v>25</v>
      </c>
      <c r="G228" s="1">
        <v>44328.666666666664</v>
      </c>
      <c r="H228" t="s">
        <v>26</v>
      </c>
      <c r="I228" t="s">
        <v>27</v>
      </c>
      <c r="K228" s="1">
        <v>44312.692361111112</v>
      </c>
      <c r="L228" t="s">
        <v>373</v>
      </c>
      <c r="M228" t="s">
        <v>28</v>
      </c>
      <c r="N228" t="s">
        <v>1940</v>
      </c>
      <c r="R228" t="s">
        <v>2246</v>
      </c>
    </row>
    <row r="229" spans="1:18" x14ac:dyDescent="0.25">
      <c r="A229" t="s">
        <v>13</v>
      </c>
      <c r="B229" s="3" t="s">
        <v>1970</v>
      </c>
      <c r="C229" t="s">
        <v>1971</v>
      </c>
      <c r="D229" t="s">
        <v>1574</v>
      </c>
      <c r="E229" t="s">
        <v>1574</v>
      </c>
      <c r="F229" t="s">
        <v>25</v>
      </c>
      <c r="G229" s="1">
        <v>44344.535416666666</v>
      </c>
      <c r="H229" t="s">
        <v>44</v>
      </c>
      <c r="I229" t="s">
        <v>18</v>
      </c>
      <c r="K229" s="1">
        <v>44312.669444444444</v>
      </c>
      <c r="L229" t="s">
        <v>402</v>
      </c>
      <c r="M229" t="s">
        <v>28</v>
      </c>
      <c r="N229" t="s">
        <v>1941</v>
      </c>
      <c r="R229" t="s">
        <v>2247</v>
      </c>
    </row>
    <row r="230" spans="1:18" x14ac:dyDescent="0.25">
      <c r="A230" t="s">
        <v>13</v>
      </c>
      <c r="B230" s="3" t="s">
        <v>1972</v>
      </c>
      <c r="C230" t="s">
        <v>1973</v>
      </c>
      <c r="D230" t="s">
        <v>386</v>
      </c>
      <c r="E230" t="s">
        <v>386</v>
      </c>
      <c r="F230" t="s">
        <v>25</v>
      </c>
      <c r="G230" s="1">
        <v>44313.498611111114</v>
      </c>
      <c r="H230" t="s">
        <v>26</v>
      </c>
      <c r="I230" t="s">
        <v>18</v>
      </c>
      <c r="K230" s="1">
        <v>44309.604166666664</v>
      </c>
      <c r="L230" t="s">
        <v>402</v>
      </c>
      <c r="M230" t="s">
        <v>28</v>
      </c>
      <c r="N230" t="s">
        <v>1941</v>
      </c>
      <c r="R230" t="s">
        <v>2248</v>
      </c>
    </row>
    <row r="231" spans="1:18" x14ac:dyDescent="0.25">
      <c r="A231" t="s">
        <v>13</v>
      </c>
      <c r="B231" s="3" t="s">
        <v>1974</v>
      </c>
      <c r="C231" t="s">
        <v>1975</v>
      </c>
      <c r="D231" t="s">
        <v>410</v>
      </c>
      <c r="E231" t="s">
        <v>411</v>
      </c>
      <c r="F231" t="s">
        <v>25</v>
      </c>
      <c r="G231" s="1">
        <v>44315.81527777778</v>
      </c>
      <c r="H231" t="s">
        <v>31</v>
      </c>
      <c r="I231" t="s">
        <v>122</v>
      </c>
      <c r="K231" s="1">
        <v>44308.72152777778</v>
      </c>
      <c r="M231" t="s">
        <v>19</v>
      </c>
      <c r="N231" t="s">
        <v>1938</v>
      </c>
      <c r="R231" t="s">
        <v>2249</v>
      </c>
    </row>
    <row r="232" spans="1:18" x14ac:dyDescent="0.25">
      <c r="A232" t="s">
        <v>13</v>
      </c>
      <c r="B232" s="3" t="s">
        <v>1976</v>
      </c>
      <c r="C232" t="s">
        <v>1977</v>
      </c>
      <c r="D232" t="s">
        <v>399</v>
      </c>
      <c r="E232" t="s">
        <v>399</v>
      </c>
      <c r="F232" t="s">
        <v>25</v>
      </c>
      <c r="G232" s="1">
        <v>44314.540972222225</v>
      </c>
      <c r="H232" t="s">
        <v>44</v>
      </c>
      <c r="I232" t="s">
        <v>18</v>
      </c>
      <c r="K232" s="1">
        <v>44308.668749999997</v>
      </c>
      <c r="L232" t="s">
        <v>407</v>
      </c>
      <c r="M232" t="s">
        <v>28</v>
      </c>
      <c r="N232" t="s">
        <v>1935</v>
      </c>
      <c r="R232" t="s">
        <v>2250</v>
      </c>
    </row>
    <row r="233" spans="1:18" x14ac:dyDescent="0.25">
      <c r="A233" t="s">
        <v>13</v>
      </c>
      <c r="B233" s="3" t="s">
        <v>1978</v>
      </c>
      <c r="C233" t="s">
        <v>1979</v>
      </c>
      <c r="D233" t="s">
        <v>372</v>
      </c>
      <c r="E233" t="s">
        <v>372</v>
      </c>
      <c r="F233" t="s">
        <v>25</v>
      </c>
      <c r="G233" s="1">
        <v>44309.710416666669</v>
      </c>
      <c r="H233" t="s">
        <v>31</v>
      </c>
      <c r="I233" t="s">
        <v>32</v>
      </c>
      <c r="K233" s="1">
        <v>44308.611805555556</v>
      </c>
      <c r="L233" t="s">
        <v>402</v>
      </c>
      <c r="M233" t="s">
        <v>28</v>
      </c>
      <c r="N233" t="s">
        <v>1940</v>
      </c>
      <c r="R233" t="s">
        <v>1980</v>
      </c>
    </row>
    <row r="234" spans="1:18" x14ac:dyDescent="0.25">
      <c r="A234" t="s">
        <v>13</v>
      </c>
      <c r="B234" s="3" t="s">
        <v>1981</v>
      </c>
      <c r="C234" t="s">
        <v>1982</v>
      </c>
      <c r="D234" t="s">
        <v>1983</v>
      </c>
      <c r="E234" t="s">
        <v>1983</v>
      </c>
      <c r="F234" t="s">
        <v>17</v>
      </c>
      <c r="G234" s="1">
        <v>44344.625694444447</v>
      </c>
      <c r="I234" t="s">
        <v>18</v>
      </c>
      <c r="K234" s="1">
        <v>44307.7</v>
      </c>
    </row>
    <row r="235" spans="1:18" x14ac:dyDescent="0.25">
      <c r="A235" t="s">
        <v>13</v>
      </c>
      <c r="B235" s="3" t="s">
        <v>1984</v>
      </c>
      <c r="C235" t="s">
        <v>1985</v>
      </c>
      <c r="D235" t="s">
        <v>2304</v>
      </c>
      <c r="E235" t="s">
        <v>548</v>
      </c>
      <c r="F235" t="s">
        <v>25</v>
      </c>
      <c r="G235" s="1">
        <v>44328.731944444444</v>
      </c>
      <c r="H235" t="s">
        <v>31</v>
      </c>
      <c r="I235" t="s">
        <v>122</v>
      </c>
      <c r="K235" s="1">
        <v>44306.777083333334</v>
      </c>
      <c r="L235" t="s">
        <v>373</v>
      </c>
      <c r="M235" t="s">
        <v>28</v>
      </c>
      <c r="N235" t="s">
        <v>1988</v>
      </c>
      <c r="R235" t="s">
        <v>2305</v>
      </c>
    </row>
    <row r="236" spans="1:18" x14ac:dyDescent="0.25">
      <c r="A236" t="s">
        <v>13</v>
      </c>
      <c r="B236" s="3" t="s">
        <v>1986</v>
      </c>
      <c r="C236" t="s">
        <v>1987</v>
      </c>
      <c r="D236" t="s">
        <v>386</v>
      </c>
      <c r="E236" t="s">
        <v>386</v>
      </c>
      <c r="F236" t="s">
        <v>25</v>
      </c>
      <c r="G236" s="1">
        <v>44308.714583333334</v>
      </c>
      <c r="H236" t="s">
        <v>31</v>
      </c>
      <c r="I236" t="s">
        <v>32</v>
      </c>
      <c r="K236" s="1">
        <v>44306.45</v>
      </c>
      <c r="L236" t="s">
        <v>402</v>
      </c>
      <c r="M236" t="s">
        <v>28</v>
      </c>
      <c r="N236" t="s">
        <v>1988</v>
      </c>
      <c r="R236" t="s">
        <v>1989</v>
      </c>
    </row>
    <row r="237" spans="1:18" x14ac:dyDescent="0.25">
      <c r="A237" t="s">
        <v>13</v>
      </c>
      <c r="B237" s="3" t="s">
        <v>1990</v>
      </c>
      <c r="C237" t="s">
        <v>1991</v>
      </c>
      <c r="D237" t="s">
        <v>386</v>
      </c>
      <c r="E237" t="s">
        <v>386</v>
      </c>
      <c r="F237" t="s">
        <v>25</v>
      </c>
      <c r="G237" s="1">
        <v>44308.716666666667</v>
      </c>
      <c r="H237" t="s">
        <v>31</v>
      </c>
      <c r="I237" t="s">
        <v>18</v>
      </c>
      <c r="K237" s="1">
        <v>44306.44027777778</v>
      </c>
      <c r="L237" t="s">
        <v>373</v>
      </c>
      <c r="M237" t="s">
        <v>28</v>
      </c>
      <c r="N237" t="s">
        <v>1988</v>
      </c>
      <c r="R237" t="s">
        <v>1989</v>
      </c>
    </row>
    <row r="238" spans="1:18" x14ac:dyDescent="0.25">
      <c r="A238" t="s">
        <v>13</v>
      </c>
      <c r="B238" s="3" t="s">
        <v>1898</v>
      </c>
      <c r="C238" t="s">
        <v>1899</v>
      </c>
      <c r="D238" t="s">
        <v>372</v>
      </c>
      <c r="E238" t="s">
        <v>372</v>
      </c>
      <c r="F238" t="s">
        <v>25</v>
      </c>
      <c r="G238" s="1">
        <v>44305.713888888888</v>
      </c>
      <c r="H238" t="s">
        <v>31</v>
      </c>
      <c r="I238" t="s">
        <v>32</v>
      </c>
      <c r="K238" s="1">
        <v>44305.571527777778</v>
      </c>
      <c r="L238" t="s">
        <v>373</v>
      </c>
      <c r="M238" t="s">
        <v>28</v>
      </c>
      <c r="N238" t="s">
        <v>1988</v>
      </c>
      <c r="R238" t="s">
        <v>1992</v>
      </c>
    </row>
    <row r="239" spans="1:18" x14ac:dyDescent="0.25">
      <c r="A239" t="s">
        <v>13</v>
      </c>
      <c r="B239" s="3" t="s">
        <v>1900</v>
      </c>
      <c r="C239" t="s">
        <v>1901</v>
      </c>
      <c r="D239" t="s">
        <v>386</v>
      </c>
      <c r="E239" t="s">
        <v>386</v>
      </c>
      <c r="F239" t="s">
        <v>25</v>
      </c>
      <c r="G239" s="1">
        <v>44313.820138888892</v>
      </c>
      <c r="H239" t="s">
        <v>31</v>
      </c>
      <c r="I239" t="s">
        <v>32</v>
      </c>
      <c r="K239" s="1">
        <v>44305.537499999999</v>
      </c>
      <c r="L239" t="s">
        <v>402</v>
      </c>
      <c r="M239" t="s">
        <v>28</v>
      </c>
      <c r="N239" t="s">
        <v>1935</v>
      </c>
      <c r="R239" t="s">
        <v>1989</v>
      </c>
    </row>
    <row r="240" spans="1:18" x14ac:dyDescent="0.25">
      <c r="A240" t="s">
        <v>13</v>
      </c>
      <c r="B240" s="3" t="s">
        <v>1902</v>
      </c>
      <c r="C240" t="s">
        <v>1840</v>
      </c>
      <c r="D240" t="s">
        <v>386</v>
      </c>
      <c r="E240" t="s">
        <v>386</v>
      </c>
      <c r="F240" t="s">
        <v>25</v>
      </c>
      <c r="G240" s="1">
        <v>44314.854166666664</v>
      </c>
      <c r="H240" t="s">
        <v>113</v>
      </c>
      <c r="I240" t="s">
        <v>18</v>
      </c>
      <c r="K240" s="1">
        <v>44305.390972222223</v>
      </c>
      <c r="L240" t="s">
        <v>373</v>
      </c>
      <c r="M240" t="s">
        <v>28</v>
      </c>
      <c r="N240" t="s">
        <v>1988</v>
      </c>
      <c r="R240" t="s">
        <v>1993</v>
      </c>
    </row>
    <row r="241" spans="1:18" x14ac:dyDescent="0.25">
      <c r="A241" t="s">
        <v>13</v>
      </c>
      <c r="B241" s="3" t="s">
        <v>1903</v>
      </c>
      <c r="C241" t="s">
        <v>1904</v>
      </c>
      <c r="D241" t="s">
        <v>372</v>
      </c>
      <c r="E241" t="s">
        <v>16</v>
      </c>
      <c r="F241" t="s">
        <v>25</v>
      </c>
      <c r="G241" s="1">
        <v>44342.956944444442</v>
      </c>
      <c r="H241" t="s">
        <v>31</v>
      </c>
      <c r="I241" t="s">
        <v>32</v>
      </c>
      <c r="K241" s="1">
        <v>44302.834722222222</v>
      </c>
      <c r="N241" t="s">
        <v>1941</v>
      </c>
      <c r="R241" t="s">
        <v>2372</v>
      </c>
    </row>
    <row r="242" spans="1:18" x14ac:dyDescent="0.25">
      <c r="A242" t="s">
        <v>13</v>
      </c>
      <c r="B242" s="3" t="s">
        <v>1905</v>
      </c>
      <c r="C242" t="s">
        <v>1994</v>
      </c>
      <c r="D242" t="s">
        <v>548</v>
      </c>
      <c r="E242" t="s">
        <v>548</v>
      </c>
      <c r="F242" t="s">
        <v>25</v>
      </c>
      <c r="G242" s="1">
        <v>44313.540972222225</v>
      </c>
      <c r="H242" t="s">
        <v>26</v>
      </c>
      <c r="I242" t="s">
        <v>27</v>
      </c>
      <c r="K242" s="1">
        <v>44302.621527777781</v>
      </c>
      <c r="L242" t="s">
        <v>373</v>
      </c>
      <c r="M242" t="s">
        <v>28</v>
      </c>
      <c r="N242" t="s">
        <v>1940</v>
      </c>
    </row>
    <row r="243" spans="1:18" x14ac:dyDescent="0.25">
      <c r="A243" t="s">
        <v>13</v>
      </c>
      <c r="B243" s="3" t="s">
        <v>1906</v>
      </c>
      <c r="C243" t="s">
        <v>1907</v>
      </c>
      <c r="E243" t="s">
        <v>372</v>
      </c>
      <c r="F243" t="s">
        <v>17</v>
      </c>
      <c r="G243" s="1">
        <v>44343.601388888892</v>
      </c>
      <c r="H243" t="s">
        <v>44</v>
      </c>
      <c r="I243" t="s">
        <v>18</v>
      </c>
      <c r="K243" s="1">
        <v>44301.893055555556</v>
      </c>
      <c r="M243" t="s">
        <v>28</v>
      </c>
    </row>
    <row r="244" spans="1:18" x14ac:dyDescent="0.25">
      <c r="A244" t="s">
        <v>13</v>
      </c>
      <c r="B244" s="3" t="s">
        <v>1908</v>
      </c>
      <c r="C244" t="s">
        <v>1909</v>
      </c>
      <c r="D244" t="s">
        <v>1881</v>
      </c>
      <c r="E244" t="s">
        <v>379</v>
      </c>
      <c r="F244" t="s">
        <v>25</v>
      </c>
      <c r="G244" s="1">
        <v>44321.763888888891</v>
      </c>
      <c r="H244" t="s">
        <v>44</v>
      </c>
      <c r="I244" t="s">
        <v>18</v>
      </c>
      <c r="K244" s="1">
        <v>44301.618750000001</v>
      </c>
      <c r="L244" t="s">
        <v>373</v>
      </c>
      <c r="M244" t="s">
        <v>28</v>
      </c>
      <c r="N244" t="s">
        <v>1941</v>
      </c>
    </row>
    <row r="245" spans="1:18" x14ac:dyDescent="0.25">
      <c r="A245" t="s">
        <v>13</v>
      </c>
      <c r="B245" s="3" t="s">
        <v>1910</v>
      </c>
      <c r="C245" t="s">
        <v>1911</v>
      </c>
      <c r="D245" t="s">
        <v>372</v>
      </c>
      <c r="E245" t="s">
        <v>372</v>
      </c>
      <c r="F245" t="s">
        <v>25</v>
      </c>
      <c r="G245" s="1">
        <v>44308.589583333334</v>
      </c>
      <c r="H245" t="s">
        <v>31</v>
      </c>
      <c r="I245" t="s">
        <v>32</v>
      </c>
      <c r="K245" s="1">
        <v>44301.52847222222</v>
      </c>
      <c r="L245" t="s">
        <v>402</v>
      </c>
      <c r="M245" t="s">
        <v>28</v>
      </c>
      <c r="N245" t="s">
        <v>1941</v>
      </c>
      <c r="R245" t="s">
        <v>1995</v>
      </c>
    </row>
    <row r="246" spans="1:18" x14ac:dyDescent="0.25">
      <c r="A246" t="s">
        <v>13</v>
      </c>
      <c r="B246" s="3" t="s">
        <v>1912</v>
      </c>
      <c r="C246" t="s">
        <v>1913</v>
      </c>
      <c r="D246" t="s">
        <v>411</v>
      </c>
      <c r="E246" t="s">
        <v>411</v>
      </c>
      <c r="F246" t="s">
        <v>25</v>
      </c>
      <c r="G246" s="1">
        <v>44301.743055555555</v>
      </c>
      <c r="H246" t="s">
        <v>31</v>
      </c>
      <c r="I246" t="s">
        <v>32</v>
      </c>
      <c r="K246" s="1">
        <v>44301.410416666666</v>
      </c>
      <c r="M246" t="s">
        <v>28</v>
      </c>
      <c r="N246" t="s">
        <v>1988</v>
      </c>
      <c r="R246" t="s">
        <v>1996</v>
      </c>
    </row>
    <row r="247" spans="1:18" x14ac:dyDescent="0.25">
      <c r="A247" t="s">
        <v>13</v>
      </c>
      <c r="B247" s="3" t="s">
        <v>1914</v>
      </c>
      <c r="C247" t="s">
        <v>1915</v>
      </c>
      <c r="D247" t="s">
        <v>548</v>
      </c>
      <c r="E247" t="s">
        <v>548</v>
      </c>
      <c r="F247" t="s">
        <v>25</v>
      </c>
      <c r="G247" s="1">
        <v>44319.936111111114</v>
      </c>
      <c r="H247" t="s">
        <v>31</v>
      </c>
      <c r="I247" t="s">
        <v>122</v>
      </c>
      <c r="K247" s="1">
        <v>44301.404861111114</v>
      </c>
      <c r="L247" t="s">
        <v>373</v>
      </c>
      <c r="M247" t="s">
        <v>28</v>
      </c>
      <c r="N247" t="s">
        <v>1988</v>
      </c>
    </row>
    <row r="248" spans="1:18" x14ac:dyDescent="0.25">
      <c r="A248" t="s">
        <v>13</v>
      </c>
      <c r="B248" s="3" t="s">
        <v>1916</v>
      </c>
      <c r="C248" t="s">
        <v>1917</v>
      </c>
      <c r="D248" t="s">
        <v>399</v>
      </c>
      <c r="E248" t="s">
        <v>399</v>
      </c>
      <c r="F248" t="s">
        <v>25</v>
      </c>
      <c r="G248" s="1">
        <v>44300.786805555559</v>
      </c>
      <c r="H248" t="s">
        <v>31</v>
      </c>
      <c r="I248" t="s">
        <v>32</v>
      </c>
      <c r="K248" s="1">
        <v>44300.511111111111</v>
      </c>
      <c r="L248" t="s">
        <v>402</v>
      </c>
      <c r="M248" t="s">
        <v>28</v>
      </c>
      <c r="N248" t="s">
        <v>1946</v>
      </c>
      <c r="R248" t="s">
        <v>1997</v>
      </c>
    </row>
    <row r="249" spans="1:18" x14ac:dyDescent="0.25">
      <c r="A249" t="s">
        <v>13</v>
      </c>
      <c r="B249" s="3" t="s">
        <v>1918</v>
      </c>
      <c r="C249" t="s">
        <v>1919</v>
      </c>
      <c r="D249" t="s">
        <v>372</v>
      </c>
      <c r="E249" t="s">
        <v>372</v>
      </c>
      <c r="F249" t="s">
        <v>25</v>
      </c>
      <c r="G249" s="1">
        <v>44300.827777777777</v>
      </c>
      <c r="H249" t="s">
        <v>31</v>
      </c>
      <c r="I249" t="s">
        <v>32</v>
      </c>
      <c r="K249" s="1">
        <v>44298.879861111112</v>
      </c>
      <c r="M249" t="s">
        <v>28</v>
      </c>
      <c r="N249" t="s">
        <v>1941</v>
      </c>
      <c r="R249" t="s">
        <v>1998</v>
      </c>
    </row>
    <row r="250" spans="1:18" x14ac:dyDescent="0.25">
      <c r="A250" t="s">
        <v>13</v>
      </c>
      <c r="B250" s="3" t="s">
        <v>1872</v>
      </c>
      <c r="C250" t="s">
        <v>1873</v>
      </c>
      <c r="D250" t="s">
        <v>411</v>
      </c>
      <c r="E250" t="s">
        <v>411</v>
      </c>
      <c r="F250" t="s">
        <v>25</v>
      </c>
      <c r="G250" s="1">
        <v>44328.665972222225</v>
      </c>
      <c r="I250" t="s">
        <v>18</v>
      </c>
      <c r="K250" s="1">
        <v>44298.67291666667</v>
      </c>
      <c r="M250" t="s">
        <v>28</v>
      </c>
      <c r="N250" t="s">
        <v>1941</v>
      </c>
      <c r="R250" t="s">
        <v>2306</v>
      </c>
    </row>
    <row r="251" spans="1:18" x14ac:dyDescent="0.25">
      <c r="A251" t="s">
        <v>13</v>
      </c>
      <c r="B251" s="3" t="s">
        <v>1874</v>
      </c>
      <c r="C251" t="s">
        <v>1875</v>
      </c>
      <c r="D251" t="s">
        <v>386</v>
      </c>
      <c r="E251" t="s">
        <v>386</v>
      </c>
      <c r="F251" t="s">
        <v>25</v>
      </c>
      <c r="G251" s="1">
        <v>44300.827777777777</v>
      </c>
      <c r="H251" t="s">
        <v>44</v>
      </c>
      <c r="I251" t="s">
        <v>18</v>
      </c>
      <c r="K251" s="1">
        <v>44298.607638888891</v>
      </c>
      <c r="L251" t="s">
        <v>402</v>
      </c>
      <c r="M251" t="s">
        <v>28</v>
      </c>
      <c r="N251" t="s">
        <v>1935</v>
      </c>
      <c r="R251" t="s">
        <v>1999</v>
      </c>
    </row>
    <row r="252" spans="1:18" x14ac:dyDescent="0.25">
      <c r="A252" t="s">
        <v>13</v>
      </c>
      <c r="B252" s="3" t="s">
        <v>1876</v>
      </c>
      <c r="C252" t="s">
        <v>1877</v>
      </c>
      <c r="D252" t="s">
        <v>379</v>
      </c>
      <c r="E252" t="s">
        <v>379</v>
      </c>
      <c r="F252" t="s">
        <v>25</v>
      </c>
      <c r="G252" s="1">
        <v>44306.625694444447</v>
      </c>
      <c r="H252" t="s">
        <v>44</v>
      </c>
      <c r="I252" t="s">
        <v>18</v>
      </c>
      <c r="K252" s="1">
        <v>44298.549305555556</v>
      </c>
      <c r="L252" t="s">
        <v>373</v>
      </c>
      <c r="M252" t="s">
        <v>28</v>
      </c>
      <c r="N252" t="s">
        <v>1941</v>
      </c>
      <c r="R252" t="s">
        <v>2000</v>
      </c>
    </row>
    <row r="253" spans="1:18" x14ac:dyDescent="0.25">
      <c r="A253" t="s">
        <v>13</v>
      </c>
      <c r="B253" s="3" t="s">
        <v>1878</v>
      </c>
      <c r="C253" t="s">
        <v>1879</v>
      </c>
      <c r="D253" t="s">
        <v>411</v>
      </c>
      <c r="E253" t="s">
        <v>411</v>
      </c>
      <c r="F253" t="s">
        <v>25</v>
      </c>
      <c r="G253" s="1">
        <v>44300.479166666664</v>
      </c>
      <c r="H253" t="s">
        <v>44</v>
      </c>
      <c r="I253" t="s">
        <v>18</v>
      </c>
      <c r="K253" s="1">
        <v>44298.457638888889</v>
      </c>
      <c r="M253" t="s">
        <v>28</v>
      </c>
      <c r="N253" t="s">
        <v>2001</v>
      </c>
    </row>
    <row r="254" spans="1:18" x14ac:dyDescent="0.25">
      <c r="A254" t="s">
        <v>13</v>
      </c>
      <c r="B254" s="3" t="s">
        <v>1831</v>
      </c>
      <c r="C254" t="s">
        <v>1832</v>
      </c>
      <c r="D254" t="s">
        <v>379</v>
      </c>
      <c r="E254" t="s">
        <v>379</v>
      </c>
      <c r="F254" t="s">
        <v>25</v>
      </c>
      <c r="G254" s="1">
        <v>44314.932638888888</v>
      </c>
      <c r="H254" t="s">
        <v>44</v>
      </c>
      <c r="I254" t="s">
        <v>18</v>
      </c>
      <c r="K254" s="1">
        <v>44295.709027777775</v>
      </c>
      <c r="L254" t="s">
        <v>373</v>
      </c>
      <c r="M254" t="s">
        <v>28</v>
      </c>
      <c r="N254" t="s">
        <v>1941</v>
      </c>
      <c r="R254" t="s">
        <v>2251</v>
      </c>
    </row>
    <row r="255" spans="1:18" x14ac:dyDescent="0.25">
      <c r="A255" t="s">
        <v>13</v>
      </c>
      <c r="B255" s="3" t="s">
        <v>1833</v>
      </c>
      <c r="C255" t="s">
        <v>1834</v>
      </c>
      <c r="D255" t="s">
        <v>399</v>
      </c>
      <c r="E255" t="s">
        <v>399</v>
      </c>
      <c r="F255" t="s">
        <v>25</v>
      </c>
      <c r="G255" s="1">
        <v>44300.78125</v>
      </c>
      <c r="H255" t="s">
        <v>31</v>
      </c>
      <c r="I255" t="s">
        <v>32</v>
      </c>
      <c r="K255" s="1">
        <v>44295.654166666667</v>
      </c>
      <c r="L255" t="s">
        <v>402</v>
      </c>
      <c r="M255" t="s">
        <v>28</v>
      </c>
      <c r="N255" t="s">
        <v>1941</v>
      </c>
    </row>
    <row r="256" spans="1:18" x14ac:dyDescent="0.25">
      <c r="A256" t="s">
        <v>13</v>
      </c>
      <c r="B256" s="3" t="s">
        <v>1835</v>
      </c>
      <c r="C256" t="s">
        <v>1836</v>
      </c>
      <c r="D256" t="s">
        <v>399</v>
      </c>
      <c r="E256" t="s">
        <v>399</v>
      </c>
      <c r="F256" t="s">
        <v>25</v>
      </c>
      <c r="G256" s="1">
        <v>44300.780555555553</v>
      </c>
      <c r="H256" t="s">
        <v>44</v>
      </c>
      <c r="I256" t="s">
        <v>27</v>
      </c>
      <c r="K256" s="1">
        <v>44295.578472222223</v>
      </c>
      <c r="L256" t="s">
        <v>402</v>
      </c>
      <c r="M256" t="s">
        <v>28</v>
      </c>
      <c r="N256" t="s">
        <v>1941</v>
      </c>
    </row>
    <row r="257" spans="1:18" x14ac:dyDescent="0.25">
      <c r="A257" t="s">
        <v>13</v>
      </c>
      <c r="B257" s="3" t="s">
        <v>1837</v>
      </c>
      <c r="C257" t="s">
        <v>1838</v>
      </c>
      <c r="D257" t="s">
        <v>399</v>
      </c>
      <c r="E257" t="s">
        <v>399</v>
      </c>
      <c r="F257" t="s">
        <v>25</v>
      </c>
      <c r="G257" s="1">
        <v>44300.780555555553</v>
      </c>
      <c r="H257" t="s">
        <v>31</v>
      </c>
      <c r="I257" t="s">
        <v>32</v>
      </c>
      <c r="K257" s="1">
        <v>44295.567361111112</v>
      </c>
      <c r="L257" t="s">
        <v>402</v>
      </c>
      <c r="M257" t="s">
        <v>28</v>
      </c>
      <c r="N257" t="s">
        <v>1940</v>
      </c>
    </row>
    <row r="258" spans="1:18" x14ac:dyDescent="0.25">
      <c r="A258" t="s">
        <v>13</v>
      </c>
      <c r="B258" s="3" t="s">
        <v>1839</v>
      </c>
      <c r="C258" t="s">
        <v>1840</v>
      </c>
      <c r="D258" t="s">
        <v>386</v>
      </c>
      <c r="E258" t="s">
        <v>386</v>
      </c>
      <c r="F258" t="s">
        <v>25</v>
      </c>
      <c r="G258" s="1">
        <v>44300.82708333333</v>
      </c>
      <c r="H258" t="s">
        <v>31</v>
      </c>
      <c r="I258" t="s">
        <v>32</v>
      </c>
      <c r="K258" s="1">
        <v>44295.4</v>
      </c>
      <c r="L258" t="s">
        <v>373</v>
      </c>
      <c r="M258" t="s">
        <v>28</v>
      </c>
      <c r="N258" t="s">
        <v>1988</v>
      </c>
      <c r="R258" t="s">
        <v>2002</v>
      </c>
    </row>
    <row r="259" spans="1:18" x14ac:dyDescent="0.25">
      <c r="A259" t="s">
        <v>13</v>
      </c>
      <c r="B259" s="3" t="s">
        <v>1841</v>
      </c>
      <c r="C259" t="s">
        <v>1842</v>
      </c>
      <c r="D259" t="s">
        <v>379</v>
      </c>
      <c r="E259" t="s">
        <v>379</v>
      </c>
      <c r="F259" t="s">
        <v>25</v>
      </c>
      <c r="G259" s="1">
        <v>44314.539583333331</v>
      </c>
      <c r="H259" t="s">
        <v>26</v>
      </c>
      <c r="I259" t="s">
        <v>27</v>
      </c>
      <c r="K259" s="1">
        <v>44294.918055555558</v>
      </c>
      <c r="L259" t="s">
        <v>373</v>
      </c>
      <c r="M259" t="s">
        <v>28</v>
      </c>
      <c r="N259" t="s">
        <v>1940</v>
      </c>
      <c r="R259" t="s">
        <v>2003</v>
      </c>
    </row>
    <row r="260" spans="1:18" x14ac:dyDescent="0.25">
      <c r="A260" t="s">
        <v>13</v>
      </c>
      <c r="B260" s="3" t="s">
        <v>1843</v>
      </c>
      <c r="C260" t="s">
        <v>1844</v>
      </c>
      <c r="D260" t="s">
        <v>399</v>
      </c>
      <c r="E260" t="s">
        <v>399</v>
      </c>
      <c r="F260" t="s">
        <v>25</v>
      </c>
      <c r="G260" s="1">
        <v>44300.477083333331</v>
      </c>
      <c r="H260" t="s">
        <v>44</v>
      </c>
      <c r="I260" t="s">
        <v>18</v>
      </c>
      <c r="K260" s="1">
        <v>44293.710416666669</v>
      </c>
      <c r="L260" t="s">
        <v>402</v>
      </c>
      <c r="M260" t="s">
        <v>28</v>
      </c>
      <c r="N260" t="s">
        <v>1946</v>
      </c>
    </row>
    <row r="261" spans="1:18" x14ac:dyDescent="0.25">
      <c r="A261" t="s">
        <v>13</v>
      </c>
      <c r="B261" s="3" t="s">
        <v>1845</v>
      </c>
      <c r="C261" t="s">
        <v>1846</v>
      </c>
      <c r="D261" t="s">
        <v>399</v>
      </c>
      <c r="E261" t="s">
        <v>399</v>
      </c>
      <c r="F261" t="s">
        <v>25</v>
      </c>
      <c r="G261" s="1">
        <v>44300.779861111114</v>
      </c>
      <c r="H261" t="s">
        <v>44</v>
      </c>
      <c r="I261" t="s">
        <v>18</v>
      </c>
      <c r="K261" s="1">
        <v>44293.704861111109</v>
      </c>
      <c r="L261" t="s">
        <v>402</v>
      </c>
      <c r="M261" t="s">
        <v>28</v>
      </c>
      <c r="N261" t="s">
        <v>1941</v>
      </c>
    </row>
    <row r="262" spans="1:18" x14ac:dyDescent="0.25">
      <c r="A262" t="s">
        <v>13</v>
      </c>
      <c r="B262" s="3" t="s">
        <v>1847</v>
      </c>
      <c r="C262" t="s">
        <v>1848</v>
      </c>
      <c r="D262" t="s">
        <v>372</v>
      </c>
      <c r="E262" t="s">
        <v>372</v>
      </c>
      <c r="F262" t="s">
        <v>25</v>
      </c>
      <c r="G262" s="1">
        <v>44300.82708333333</v>
      </c>
      <c r="H262" t="s">
        <v>44</v>
      </c>
      <c r="I262" t="s">
        <v>18</v>
      </c>
      <c r="K262" s="1">
        <v>44293.636111111111</v>
      </c>
      <c r="L262" t="s">
        <v>373</v>
      </c>
      <c r="M262" t="s">
        <v>28</v>
      </c>
      <c r="N262" t="s">
        <v>1941</v>
      </c>
      <c r="R262" t="s">
        <v>2004</v>
      </c>
    </row>
    <row r="263" spans="1:18" x14ac:dyDescent="0.25">
      <c r="A263" t="s">
        <v>13</v>
      </c>
      <c r="B263" s="3" t="s">
        <v>1849</v>
      </c>
      <c r="C263" t="s">
        <v>1850</v>
      </c>
      <c r="D263" t="s">
        <v>458</v>
      </c>
      <c r="E263" t="s">
        <v>458</v>
      </c>
      <c r="F263" t="s">
        <v>25</v>
      </c>
      <c r="G263" s="1">
        <v>44335.006249999999</v>
      </c>
      <c r="H263" t="s">
        <v>44</v>
      </c>
      <c r="I263" t="s">
        <v>18</v>
      </c>
      <c r="K263" s="1">
        <v>44293.603472222225</v>
      </c>
      <c r="L263" t="s">
        <v>402</v>
      </c>
      <c r="M263" t="s">
        <v>19</v>
      </c>
      <c r="N263" t="s">
        <v>1940</v>
      </c>
    </row>
    <row r="264" spans="1:18" x14ac:dyDescent="0.25">
      <c r="A264" t="s">
        <v>13</v>
      </c>
      <c r="B264" s="3" t="s">
        <v>1851</v>
      </c>
      <c r="C264" t="s">
        <v>2005</v>
      </c>
      <c r="D264" t="s">
        <v>517</v>
      </c>
      <c r="E264" t="s">
        <v>458</v>
      </c>
      <c r="F264" t="s">
        <v>25</v>
      </c>
      <c r="G264" s="1">
        <v>44313.540972222225</v>
      </c>
      <c r="H264" t="s">
        <v>44</v>
      </c>
      <c r="I264" t="s">
        <v>18</v>
      </c>
      <c r="K264" s="1">
        <v>44293.598611111112</v>
      </c>
      <c r="L264" t="s">
        <v>373</v>
      </c>
      <c r="M264" t="s">
        <v>19</v>
      </c>
      <c r="N264" t="s">
        <v>1940</v>
      </c>
      <c r="R264" t="s">
        <v>2006</v>
      </c>
    </row>
    <row r="265" spans="1:18" x14ac:dyDescent="0.25">
      <c r="A265" t="s">
        <v>13</v>
      </c>
      <c r="B265" s="3" t="s">
        <v>1852</v>
      </c>
      <c r="C265" t="s">
        <v>1853</v>
      </c>
      <c r="D265" t="s">
        <v>548</v>
      </c>
      <c r="E265" t="s">
        <v>548</v>
      </c>
      <c r="F265" t="s">
        <v>25</v>
      </c>
      <c r="G265" s="1">
        <v>44295.408333333333</v>
      </c>
      <c r="H265" t="s">
        <v>113</v>
      </c>
      <c r="I265" t="s">
        <v>32</v>
      </c>
      <c r="K265" s="1">
        <v>44293.453472222223</v>
      </c>
      <c r="L265" t="s">
        <v>373</v>
      </c>
      <c r="M265" t="s">
        <v>28</v>
      </c>
      <c r="N265" t="s">
        <v>1940</v>
      </c>
    </row>
    <row r="266" spans="1:18" x14ac:dyDescent="0.25">
      <c r="A266" t="s">
        <v>13</v>
      </c>
      <c r="B266" s="3" t="s">
        <v>1854</v>
      </c>
      <c r="C266" t="s">
        <v>1855</v>
      </c>
      <c r="D266" t="s">
        <v>386</v>
      </c>
      <c r="E266" t="s">
        <v>386</v>
      </c>
      <c r="F266" t="s">
        <v>25</v>
      </c>
      <c r="G266" s="1">
        <v>44300.82708333333</v>
      </c>
      <c r="H266" t="s">
        <v>31</v>
      </c>
      <c r="I266" t="s">
        <v>18</v>
      </c>
      <c r="K266" s="1">
        <v>44293.413888888892</v>
      </c>
      <c r="L266" t="s">
        <v>402</v>
      </c>
      <c r="M266" t="s">
        <v>28</v>
      </c>
      <c r="N266" t="s">
        <v>1941</v>
      </c>
      <c r="R266" t="s">
        <v>2007</v>
      </c>
    </row>
    <row r="267" spans="1:18" x14ac:dyDescent="0.25">
      <c r="A267" t="s">
        <v>13</v>
      </c>
      <c r="B267" s="3" t="s">
        <v>1856</v>
      </c>
      <c r="C267" t="s">
        <v>1857</v>
      </c>
      <c r="D267" t="s">
        <v>458</v>
      </c>
      <c r="E267" t="s">
        <v>458</v>
      </c>
      <c r="F267" t="s">
        <v>25</v>
      </c>
      <c r="G267" s="1">
        <v>44314.768055555556</v>
      </c>
      <c r="H267" t="s">
        <v>44</v>
      </c>
      <c r="I267" t="s">
        <v>18</v>
      </c>
      <c r="K267" s="1">
        <v>44292.93472222222</v>
      </c>
      <c r="L267" t="s">
        <v>373</v>
      </c>
      <c r="M267" t="s">
        <v>19</v>
      </c>
      <c r="N267" t="s">
        <v>1941</v>
      </c>
      <c r="R267" t="s">
        <v>2008</v>
      </c>
    </row>
    <row r="268" spans="1:18" x14ac:dyDescent="0.25">
      <c r="A268" t="s">
        <v>13</v>
      </c>
      <c r="B268" s="3" t="s">
        <v>1858</v>
      </c>
      <c r="C268" t="s">
        <v>1859</v>
      </c>
      <c r="D268" t="s">
        <v>498</v>
      </c>
      <c r="E268" t="s">
        <v>458</v>
      </c>
      <c r="F268" t="s">
        <v>25</v>
      </c>
      <c r="G268" s="1">
        <v>44335.006249999999</v>
      </c>
      <c r="H268" t="s">
        <v>26</v>
      </c>
      <c r="I268" t="s">
        <v>27</v>
      </c>
      <c r="K268" s="1">
        <v>44292.704861111109</v>
      </c>
      <c r="L268" t="s">
        <v>373</v>
      </c>
      <c r="M268" t="s">
        <v>19</v>
      </c>
      <c r="N268" t="s">
        <v>1940</v>
      </c>
    </row>
    <row r="269" spans="1:18" x14ac:dyDescent="0.25">
      <c r="A269" t="s">
        <v>13</v>
      </c>
      <c r="B269" s="3" t="s">
        <v>1860</v>
      </c>
      <c r="C269" t="s">
        <v>573</v>
      </c>
      <c r="D269" t="s">
        <v>386</v>
      </c>
      <c r="E269" t="s">
        <v>386</v>
      </c>
      <c r="F269" t="s">
        <v>25</v>
      </c>
      <c r="G269" s="1">
        <v>44300.82708333333</v>
      </c>
      <c r="H269" t="s">
        <v>31</v>
      </c>
      <c r="I269" t="s">
        <v>18</v>
      </c>
      <c r="K269" s="1">
        <v>44292.609722222223</v>
      </c>
      <c r="L269" t="s">
        <v>387</v>
      </c>
      <c r="M269" t="s">
        <v>28</v>
      </c>
      <c r="N269" t="s">
        <v>1988</v>
      </c>
      <c r="R269" t="s">
        <v>2009</v>
      </c>
    </row>
    <row r="270" spans="1:18" x14ac:dyDescent="0.25">
      <c r="A270" t="s">
        <v>13</v>
      </c>
      <c r="B270" s="3" t="s">
        <v>1861</v>
      </c>
      <c r="C270" t="s">
        <v>1862</v>
      </c>
      <c r="D270" t="s">
        <v>386</v>
      </c>
      <c r="E270" t="s">
        <v>386</v>
      </c>
      <c r="F270" t="s">
        <v>25</v>
      </c>
      <c r="G270" s="1">
        <v>44300.826388888891</v>
      </c>
      <c r="H270" t="s">
        <v>31</v>
      </c>
      <c r="I270" t="s">
        <v>18</v>
      </c>
      <c r="K270" s="1">
        <v>44292.602083333331</v>
      </c>
      <c r="L270" t="s">
        <v>373</v>
      </c>
      <c r="M270" t="s">
        <v>28</v>
      </c>
      <c r="N270" t="s">
        <v>1941</v>
      </c>
      <c r="R270" t="s">
        <v>2010</v>
      </c>
    </row>
    <row r="271" spans="1:18" x14ac:dyDescent="0.25">
      <c r="A271" t="s">
        <v>13</v>
      </c>
      <c r="B271" s="3" t="s">
        <v>1863</v>
      </c>
      <c r="C271" t="s">
        <v>1864</v>
      </c>
      <c r="D271" t="s">
        <v>372</v>
      </c>
      <c r="E271" t="s">
        <v>372</v>
      </c>
      <c r="F271" t="s">
        <v>25</v>
      </c>
      <c r="G271" s="1">
        <v>44300.825694444444</v>
      </c>
      <c r="H271" t="s">
        <v>31</v>
      </c>
      <c r="I271" t="s">
        <v>32</v>
      </c>
      <c r="K271" s="1">
        <v>44291.499305555553</v>
      </c>
      <c r="L271" t="s">
        <v>402</v>
      </c>
      <c r="M271" t="s">
        <v>28</v>
      </c>
      <c r="N271" t="s">
        <v>1940</v>
      </c>
      <c r="R271" t="s">
        <v>2011</v>
      </c>
    </row>
    <row r="272" spans="1:18" x14ac:dyDescent="0.25">
      <c r="A272" t="s">
        <v>13</v>
      </c>
      <c r="B272" s="3" t="s">
        <v>1772</v>
      </c>
      <c r="C272" t="s">
        <v>1773</v>
      </c>
      <c r="D272" t="s">
        <v>399</v>
      </c>
      <c r="E272" t="s">
        <v>379</v>
      </c>
      <c r="F272" t="s">
        <v>25</v>
      </c>
      <c r="G272" s="1">
        <v>44300.477083333331</v>
      </c>
      <c r="H272" t="s">
        <v>44</v>
      </c>
      <c r="I272" t="s">
        <v>18</v>
      </c>
      <c r="K272" s="1">
        <v>44286.600694444445</v>
      </c>
      <c r="L272" t="s">
        <v>373</v>
      </c>
      <c r="M272" t="s">
        <v>28</v>
      </c>
      <c r="N272" t="s">
        <v>1941</v>
      </c>
    </row>
    <row r="273" spans="1:18" x14ac:dyDescent="0.25">
      <c r="A273" t="s">
        <v>13</v>
      </c>
      <c r="B273" s="3" t="s">
        <v>1774</v>
      </c>
      <c r="C273" t="s">
        <v>1775</v>
      </c>
      <c r="D273" t="s">
        <v>517</v>
      </c>
      <c r="E273" t="s">
        <v>472</v>
      </c>
      <c r="F273" t="s">
        <v>25</v>
      </c>
      <c r="G273" s="1">
        <v>44293.740972222222</v>
      </c>
      <c r="H273" t="s">
        <v>31</v>
      </c>
      <c r="I273" t="s">
        <v>27</v>
      </c>
      <c r="K273" s="1">
        <v>44285.862500000003</v>
      </c>
      <c r="M273" t="s">
        <v>28</v>
      </c>
      <c r="N273" t="s">
        <v>1940</v>
      </c>
    </row>
    <row r="274" spans="1:18" x14ac:dyDescent="0.25">
      <c r="A274" t="s">
        <v>13</v>
      </c>
      <c r="B274" s="3" t="s">
        <v>1776</v>
      </c>
      <c r="C274" t="s">
        <v>1777</v>
      </c>
      <c r="D274" t="s">
        <v>1880</v>
      </c>
      <c r="E274" t="s">
        <v>472</v>
      </c>
      <c r="F274" t="s">
        <v>231</v>
      </c>
      <c r="G274" s="1">
        <v>44342.962500000001</v>
      </c>
      <c r="H274" t="s">
        <v>31</v>
      </c>
      <c r="I274" t="s">
        <v>32</v>
      </c>
      <c r="K274" s="1">
        <v>44285.795138888891</v>
      </c>
      <c r="M274" t="s">
        <v>28</v>
      </c>
    </row>
    <row r="275" spans="1:18" x14ac:dyDescent="0.25">
      <c r="A275" t="s">
        <v>13</v>
      </c>
      <c r="B275" s="3" t="s">
        <v>1778</v>
      </c>
      <c r="C275" t="s">
        <v>1779</v>
      </c>
      <c r="D275" t="s">
        <v>379</v>
      </c>
      <c r="E275" t="s">
        <v>379</v>
      </c>
      <c r="F275" t="s">
        <v>25</v>
      </c>
      <c r="G275" s="1">
        <v>44344.539583333331</v>
      </c>
      <c r="H275" t="s">
        <v>26</v>
      </c>
      <c r="I275" t="s">
        <v>27</v>
      </c>
      <c r="K275" s="1">
        <v>44285.6875</v>
      </c>
      <c r="L275" t="s">
        <v>373</v>
      </c>
      <c r="M275" t="s">
        <v>28</v>
      </c>
      <c r="N275" t="s">
        <v>1941</v>
      </c>
      <c r="R275" t="s">
        <v>2012</v>
      </c>
    </row>
    <row r="276" spans="1:18" x14ac:dyDescent="0.25">
      <c r="A276" t="s">
        <v>13</v>
      </c>
      <c r="B276" s="3" t="s">
        <v>1780</v>
      </c>
      <c r="C276" t="s">
        <v>1781</v>
      </c>
      <c r="D276" t="s">
        <v>372</v>
      </c>
      <c r="E276" t="s">
        <v>372</v>
      </c>
      <c r="F276" t="s">
        <v>25</v>
      </c>
      <c r="G276" s="1">
        <v>44285.731249999997</v>
      </c>
      <c r="H276" t="s">
        <v>26</v>
      </c>
      <c r="I276" t="s">
        <v>27</v>
      </c>
      <c r="K276" s="1">
        <v>44284.859027777777</v>
      </c>
      <c r="L276" t="s">
        <v>373</v>
      </c>
      <c r="M276" t="s">
        <v>28</v>
      </c>
      <c r="N276" t="s">
        <v>1941</v>
      </c>
    </row>
    <row r="277" spans="1:18" x14ac:dyDescent="0.25">
      <c r="A277" t="s">
        <v>13</v>
      </c>
      <c r="B277" s="3" t="s">
        <v>1782</v>
      </c>
      <c r="C277" t="s">
        <v>1783</v>
      </c>
      <c r="D277" t="s">
        <v>372</v>
      </c>
      <c r="E277" t="s">
        <v>372</v>
      </c>
      <c r="F277" t="s">
        <v>25</v>
      </c>
      <c r="G277" s="1">
        <v>44285.731944444444</v>
      </c>
      <c r="H277" t="s">
        <v>26</v>
      </c>
      <c r="I277" t="s">
        <v>27</v>
      </c>
      <c r="K277" s="1">
        <v>44284.758333333331</v>
      </c>
      <c r="L277" t="s">
        <v>373</v>
      </c>
      <c r="M277" t="s">
        <v>28</v>
      </c>
      <c r="N277" t="s">
        <v>1941</v>
      </c>
    </row>
    <row r="278" spans="1:18" x14ac:dyDescent="0.25">
      <c r="A278" t="s">
        <v>13</v>
      </c>
      <c r="B278" s="3" t="s">
        <v>1784</v>
      </c>
      <c r="C278" t="s">
        <v>1785</v>
      </c>
      <c r="D278" t="s">
        <v>379</v>
      </c>
      <c r="E278" t="s">
        <v>379</v>
      </c>
      <c r="F278" t="s">
        <v>25</v>
      </c>
      <c r="G278" s="1">
        <v>44344.539583333331</v>
      </c>
      <c r="H278" t="s">
        <v>26</v>
      </c>
      <c r="I278" t="s">
        <v>27</v>
      </c>
      <c r="K278" s="1">
        <v>44281.573611111111</v>
      </c>
      <c r="L278" t="s">
        <v>373</v>
      </c>
      <c r="M278" t="s">
        <v>28</v>
      </c>
      <c r="N278" t="s">
        <v>1941</v>
      </c>
      <c r="R278" t="s">
        <v>2013</v>
      </c>
    </row>
    <row r="279" spans="1:18" x14ac:dyDescent="0.25">
      <c r="A279" t="s">
        <v>13</v>
      </c>
      <c r="B279" s="3" t="s">
        <v>1786</v>
      </c>
      <c r="C279" t="s">
        <v>1787</v>
      </c>
      <c r="D279" t="s">
        <v>399</v>
      </c>
      <c r="E279" t="s">
        <v>399</v>
      </c>
      <c r="F279" t="s">
        <v>25</v>
      </c>
      <c r="G279" s="1">
        <v>44286.867361111108</v>
      </c>
      <c r="H279" t="s">
        <v>44</v>
      </c>
      <c r="I279" t="s">
        <v>32</v>
      </c>
      <c r="K279" s="1">
        <v>44280.704861111109</v>
      </c>
      <c r="L279" t="s">
        <v>373</v>
      </c>
      <c r="M279" t="s">
        <v>28</v>
      </c>
      <c r="N279" t="s">
        <v>1935</v>
      </c>
    </row>
    <row r="280" spans="1:18" x14ac:dyDescent="0.25">
      <c r="A280" t="s">
        <v>13</v>
      </c>
      <c r="B280" s="3" t="s">
        <v>1788</v>
      </c>
      <c r="C280" t="s">
        <v>1789</v>
      </c>
      <c r="D280" t="s">
        <v>372</v>
      </c>
      <c r="E280" t="s">
        <v>309</v>
      </c>
      <c r="F280" t="s">
        <v>25</v>
      </c>
      <c r="G280" s="1">
        <v>44300.825694444444</v>
      </c>
      <c r="H280" t="s">
        <v>44</v>
      </c>
      <c r="I280" t="s">
        <v>18</v>
      </c>
      <c r="K280" s="1">
        <v>44280.615277777775</v>
      </c>
      <c r="L280" t="s">
        <v>373</v>
      </c>
      <c r="M280" t="s">
        <v>28</v>
      </c>
      <c r="N280" t="s">
        <v>1941</v>
      </c>
      <c r="R280" t="s">
        <v>2014</v>
      </c>
    </row>
    <row r="281" spans="1:18" x14ac:dyDescent="0.25">
      <c r="A281" t="s">
        <v>13</v>
      </c>
      <c r="B281" s="3" t="s">
        <v>1790</v>
      </c>
      <c r="C281" t="s">
        <v>1791</v>
      </c>
      <c r="D281" t="s">
        <v>372</v>
      </c>
      <c r="E281" t="s">
        <v>309</v>
      </c>
      <c r="F281" t="s">
        <v>25</v>
      </c>
      <c r="G281" s="1">
        <v>44300.825694444444</v>
      </c>
      <c r="H281" t="s">
        <v>44</v>
      </c>
      <c r="I281" t="s">
        <v>18</v>
      </c>
      <c r="K281" s="1">
        <v>44280.564583333333</v>
      </c>
      <c r="L281" t="s">
        <v>373</v>
      </c>
      <c r="M281" t="s">
        <v>28</v>
      </c>
      <c r="N281" t="s">
        <v>1988</v>
      </c>
      <c r="R281" t="s">
        <v>2015</v>
      </c>
    </row>
    <row r="282" spans="1:18" x14ac:dyDescent="0.25">
      <c r="A282" t="s">
        <v>13</v>
      </c>
      <c r="B282" s="3" t="s">
        <v>1792</v>
      </c>
      <c r="C282" t="s">
        <v>1793</v>
      </c>
      <c r="D282" t="s">
        <v>379</v>
      </c>
      <c r="E282" t="s">
        <v>379</v>
      </c>
      <c r="F282" t="s">
        <v>25</v>
      </c>
      <c r="G282" s="1">
        <v>44300.802083333336</v>
      </c>
      <c r="H282" t="s">
        <v>44</v>
      </c>
      <c r="I282" t="s">
        <v>18</v>
      </c>
      <c r="K282" s="1">
        <v>44280.55</v>
      </c>
      <c r="L282" t="s">
        <v>373</v>
      </c>
      <c r="M282" t="s">
        <v>28</v>
      </c>
      <c r="N282" t="s">
        <v>1941</v>
      </c>
      <c r="R282" t="s">
        <v>2016</v>
      </c>
    </row>
    <row r="283" spans="1:18" x14ac:dyDescent="0.25">
      <c r="A283" t="s">
        <v>13</v>
      </c>
      <c r="B283" s="3" t="s">
        <v>1794</v>
      </c>
      <c r="C283" t="s">
        <v>1795</v>
      </c>
      <c r="D283" t="s">
        <v>399</v>
      </c>
      <c r="E283" t="s">
        <v>379</v>
      </c>
      <c r="F283" t="s">
        <v>25</v>
      </c>
      <c r="G283" s="1">
        <v>44301.665972222225</v>
      </c>
      <c r="H283" t="s">
        <v>44</v>
      </c>
      <c r="I283" t="s">
        <v>18</v>
      </c>
      <c r="K283" s="1">
        <v>44280.5</v>
      </c>
      <c r="L283" t="s">
        <v>373</v>
      </c>
      <c r="M283" t="s">
        <v>28</v>
      </c>
      <c r="N283" t="s">
        <v>1941</v>
      </c>
      <c r="R283" t="s">
        <v>2017</v>
      </c>
    </row>
    <row r="284" spans="1:18" x14ac:dyDescent="0.25">
      <c r="A284" t="s">
        <v>13</v>
      </c>
      <c r="B284" s="3" t="s">
        <v>1796</v>
      </c>
      <c r="C284" t="s">
        <v>1797</v>
      </c>
      <c r="D284" t="s">
        <v>1798</v>
      </c>
      <c r="E284" t="s">
        <v>1798</v>
      </c>
      <c r="F284" t="s">
        <v>25</v>
      </c>
      <c r="G284" s="1">
        <v>44335.814583333333</v>
      </c>
      <c r="H284" t="s">
        <v>26</v>
      </c>
      <c r="I284" t="s">
        <v>27</v>
      </c>
      <c r="K284" s="1">
        <v>44280.46875</v>
      </c>
      <c r="M284" t="s">
        <v>28</v>
      </c>
      <c r="N284" t="s">
        <v>1941</v>
      </c>
    </row>
    <row r="285" spans="1:18" x14ac:dyDescent="0.25">
      <c r="A285" t="s">
        <v>13</v>
      </c>
      <c r="B285" s="3" t="s">
        <v>1799</v>
      </c>
      <c r="C285" t="s">
        <v>1800</v>
      </c>
      <c r="D285" t="s">
        <v>458</v>
      </c>
      <c r="E285" t="s">
        <v>458</v>
      </c>
      <c r="F285" t="s">
        <v>25</v>
      </c>
      <c r="G285" s="1">
        <v>44344.540277777778</v>
      </c>
      <c r="H285" t="s">
        <v>31</v>
      </c>
      <c r="I285" t="s">
        <v>32</v>
      </c>
      <c r="K285" s="1">
        <v>44279.713194444441</v>
      </c>
      <c r="L285" t="s">
        <v>373</v>
      </c>
      <c r="M285" t="s">
        <v>19</v>
      </c>
      <c r="N285" t="s">
        <v>1941</v>
      </c>
      <c r="R285" t="s">
        <v>2018</v>
      </c>
    </row>
    <row r="286" spans="1:18" x14ac:dyDescent="0.25">
      <c r="A286" t="s">
        <v>13</v>
      </c>
      <c r="B286" s="3" t="s">
        <v>1801</v>
      </c>
      <c r="C286" t="s">
        <v>1802</v>
      </c>
      <c r="D286" t="s">
        <v>1803</v>
      </c>
      <c r="E286" t="s">
        <v>399</v>
      </c>
      <c r="F286" t="s">
        <v>25</v>
      </c>
      <c r="G286" s="1">
        <v>44284.09097222222</v>
      </c>
      <c r="H286" t="s">
        <v>44</v>
      </c>
      <c r="I286" t="s">
        <v>18</v>
      </c>
      <c r="K286" s="1">
        <v>44279.708333333336</v>
      </c>
      <c r="L286" t="s">
        <v>373</v>
      </c>
      <c r="M286" t="s">
        <v>28</v>
      </c>
      <c r="N286" t="s">
        <v>1938</v>
      </c>
      <c r="R286" t="s">
        <v>2019</v>
      </c>
    </row>
    <row r="287" spans="1:18" x14ac:dyDescent="0.25">
      <c r="A287" t="s">
        <v>13</v>
      </c>
      <c r="B287" s="3" t="s">
        <v>1804</v>
      </c>
      <c r="C287" t="s">
        <v>1805</v>
      </c>
      <c r="D287" t="s">
        <v>386</v>
      </c>
      <c r="E287" t="s">
        <v>386</v>
      </c>
      <c r="F287" t="s">
        <v>25</v>
      </c>
      <c r="G287" s="1">
        <v>44286.522916666669</v>
      </c>
      <c r="H287" t="s">
        <v>26</v>
      </c>
      <c r="I287" t="s">
        <v>18</v>
      </c>
      <c r="K287" s="1">
        <v>44279.515277777777</v>
      </c>
      <c r="L287" t="s">
        <v>402</v>
      </c>
      <c r="M287" t="s">
        <v>28</v>
      </c>
      <c r="N287" t="s">
        <v>1941</v>
      </c>
      <c r="R287" t="s">
        <v>2020</v>
      </c>
    </row>
    <row r="288" spans="1:18" x14ac:dyDescent="0.25">
      <c r="A288" t="s">
        <v>13</v>
      </c>
      <c r="B288" s="3" t="s">
        <v>1806</v>
      </c>
      <c r="C288" t="s">
        <v>1807</v>
      </c>
      <c r="D288" t="s">
        <v>386</v>
      </c>
      <c r="E288" t="s">
        <v>386</v>
      </c>
      <c r="F288" t="s">
        <v>25</v>
      </c>
      <c r="G288" s="1">
        <v>44280.477083333331</v>
      </c>
      <c r="H288" t="s">
        <v>31</v>
      </c>
      <c r="I288" t="s">
        <v>18</v>
      </c>
      <c r="K288" s="1">
        <v>44279.505555555559</v>
      </c>
      <c r="L288" t="s">
        <v>373</v>
      </c>
      <c r="M288" t="s">
        <v>28</v>
      </c>
      <c r="N288" t="s">
        <v>1941</v>
      </c>
      <c r="R288" t="s">
        <v>2021</v>
      </c>
    </row>
    <row r="289" spans="1:18" x14ac:dyDescent="0.25">
      <c r="A289" t="s">
        <v>13</v>
      </c>
      <c r="B289" s="3" t="s">
        <v>1808</v>
      </c>
      <c r="C289" t="s">
        <v>1809</v>
      </c>
      <c r="D289" t="s">
        <v>411</v>
      </c>
      <c r="E289" t="s">
        <v>411</v>
      </c>
      <c r="F289" t="s">
        <v>25</v>
      </c>
      <c r="G289" s="1">
        <v>44300.479166666664</v>
      </c>
      <c r="H289" t="s">
        <v>26</v>
      </c>
      <c r="I289" t="s">
        <v>27</v>
      </c>
      <c r="K289" s="1">
        <v>44279.495138888888</v>
      </c>
      <c r="M289" t="s">
        <v>28</v>
      </c>
      <c r="N289" t="s">
        <v>1941</v>
      </c>
    </row>
    <row r="290" spans="1:18" x14ac:dyDescent="0.25">
      <c r="A290" t="s">
        <v>13</v>
      </c>
      <c r="B290" s="3" t="s">
        <v>1810</v>
      </c>
      <c r="C290" t="s">
        <v>1811</v>
      </c>
      <c r="D290" t="s">
        <v>410</v>
      </c>
      <c r="E290" t="s">
        <v>411</v>
      </c>
      <c r="F290" t="s">
        <v>25</v>
      </c>
      <c r="G290" s="1">
        <v>44300.476388888892</v>
      </c>
      <c r="H290" t="s">
        <v>113</v>
      </c>
      <c r="I290" t="s">
        <v>122</v>
      </c>
      <c r="K290" s="1">
        <v>44277.474999999999</v>
      </c>
      <c r="L290" t="s">
        <v>407</v>
      </c>
      <c r="M290" t="s">
        <v>28</v>
      </c>
      <c r="N290" t="s">
        <v>2001</v>
      </c>
    </row>
    <row r="291" spans="1:18" x14ac:dyDescent="0.25">
      <c r="A291" t="s">
        <v>13</v>
      </c>
      <c r="B291" s="3" t="s">
        <v>1812</v>
      </c>
      <c r="C291" t="s">
        <v>1813</v>
      </c>
      <c r="D291" t="s">
        <v>399</v>
      </c>
      <c r="E291" t="s">
        <v>399</v>
      </c>
      <c r="F291" t="s">
        <v>25</v>
      </c>
      <c r="G291" s="1">
        <v>44300.476388888892</v>
      </c>
      <c r="H291" t="s">
        <v>31</v>
      </c>
      <c r="I291" t="s">
        <v>122</v>
      </c>
      <c r="K291" s="1">
        <v>44277.46875</v>
      </c>
      <c r="L291" t="s">
        <v>373</v>
      </c>
      <c r="M291" t="s">
        <v>28</v>
      </c>
      <c r="N291" t="s">
        <v>1988</v>
      </c>
    </row>
    <row r="292" spans="1:18" x14ac:dyDescent="0.25">
      <c r="A292" t="s">
        <v>13</v>
      </c>
      <c r="B292" s="3" t="s">
        <v>1752</v>
      </c>
      <c r="C292" t="s">
        <v>1753</v>
      </c>
      <c r="D292" t="s">
        <v>372</v>
      </c>
      <c r="E292" t="s">
        <v>372</v>
      </c>
      <c r="F292" t="s">
        <v>25</v>
      </c>
      <c r="G292" s="1">
        <v>44295.40347222222</v>
      </c>
      <c r="H292" t="s">
        <v>113</v>
      </c>
      <c r="I292" t="s">
        <v>32</v>
      </c>
      <c r="K292" s="1">
        <v>44273.85833333333</v>
      </c>
      <c r="L292" t="s">
        <v>373</v>
      </c>
      <c r="M292" t="s">
        <v>28</v>
      </c>
      <c r="N292" t="s">
        <v>1988</v>
      </c>
      <c r="R292" t="s">
        <v>2022</v>
      </c>
    </row>
    <row r="293" spans="1:18" x14ac:dyDescent="0.25">
      <c r="A293" t="s">
        <v>13</v>
      </c>
      <c r="B293" s="3" t="s">
        <v>1754</v>
      </c>
      <c r="C293" t="s">
        <v>1755</v>
      </c>
      <c r="D293" t="s">
        <v>411</v>
      </c>
      <c r="E293" t="s">
        <v>411</v>
      </c>
      <c r="F293" t="s">
        <v>25</v>
      </c>
      <c r="G293" s="1">
        <v>44300.479166666664</v>
      </c>
      <c r="H293" t="s">
        <v>44</v>
      </c>
      <c r="I293" t="s">
        <v>18</v>
      </c>
      <c r="K293" s="1">
        <v>44273.779166666667</v>
      </c>
      <c r="M293" t="s">
        <v>28</v>
      </c>
      <c r="N293" t="s">
        <v>1941</v>
      </c>
      <c r="R293" t="s">
        <v>2023</v>
      </c>
    </row>
    <row r="294" spans="1:18" x14ac:dyDescent="0.25">
      <c r="A294" t="s">
        <v>13</v>
      </c>
      <c r="B294" s="3" t="s">
        <v>1756</v>
      </c>
      <c r="C294" t="s">
        <v>1757</v>
      </c>
      <c r="D294" t="s">
        <v>411</v>
      </c>
      <c r="E294" t="s">
        <v>411</v>
      </c>
      <c r="F294" t="s">
        <v>25</v>
      </c>
      <c r="G294" s="1">
        <v>44300.479166666664</v>
      </c>
      <c r="H294" t="s">
        <v>31</v>
      </c>
      <c r="I294" t="s">
        <v>32</v>
      </c>
      <c r="K294" s="1">
        <v>44273.734027777777</v>
      </c>
      <c r="M294" t="s">
        <v>28</v>
      </c>
      <c r="N294" t="s">
        <v>1988</v>
      </c>
      <c r="R294" t="s">
        <v>2024</v>
      </c>
    </row>
    <row r="295" spans="1:18" x14ac:dyDescent="0.25">
      <c r="A295" t="s">
        <v>13</v>
      </c>
      <c r="B295" s="3" t="s">
        <v>1725</v>
      </c>
      <c r="C295" t="s">
        <v>1726</v>
      </c>
      <c r="D295" t="s">
        <v>372</v>
      </c>
      <c r="E295" t="s">
        <v>372</v>
      </c>
      <c r="F295" t="s">
        <v>25</v>
      </c>
      <c r="G295" s="1">
        <v>44287.491666666669</v>
      </c>
      <c r="H295" t="s">
        <v>44</v>
      </c>
      <c r="I295" t="s">
        <v>18</v>
      </c>
      <c r="K295" s="1">
        <v>44273.540972222225</v>
      </c>
      <c r="L295" t="s">
        <v>373</v>
      </c>
      <c r="M295" t="s">
        <v>28</v>
      </c>
      <c r="N295" t="s">
        <v>1941</v>
      </c>
      <c r="R295" t="s">
        <v>2025</v>
      </c>
    </row>
    <row r="296" spans="1:18" x14ac:dyDescent="0.25">
      <c r="A296" t="s">
        <v>13</v>
      </c>
      <c r="B296" s="3" t="s">
        <v>1727</v>
      </c>
      <c r="C296" t="s">
        <v>1728</v>
      </c>
      <c r="D296" t="s">
        <v>486</v>
      </c>
      <c r="E296" t="s">
        <v>379</v>
      </c>
      <c r="F296" t="s">
        <v>25</v>
      </c>
      <c r="G296" s="1">
        <v>44344.537499999999</v>
      </c>
      <c r="H296" t="s">
        <v>31</v>
      </c>
      <c r="I296" t="s">
        <v>18</v>
      </c>
      <c r="K296" s="1">
        <v>44272.895833333336</v>
      </c>
      <c r="L296" t="s">
        <v>402</v>
      </c>
      <c r="M296" t="s">
        <v>28</v>
      </c>
      <c r="N296" t="s">
        <v>1941</v>
      </c>
    </row>
    <row r="297" spans="1:18" x14ac:dyDescent="0.25">
      <c r="A297" t="s">
        <v>13</v>
      </c>
      <c r="B297" s="3" t="s">
        <v>1729</v>
      </c>
      <c r="C297" t="s">
        <v>1730</v>
      </c>
      <c r="D297" t="s">
        <v>399</v>
      </c>
      <c r="E297" t="s">
        <v>399</v>
      </c>
      <c r="F297" t="s">
        <v>25</v>
      </c>
      <c r="G297" s="1">
        <v>44328.663194444445</v>
      </c>
      <c r="H297" t="s">
        <v>31</v>
      </c>
      <c r="I297" t="s">
        <v>27</v>
      </c>
      <c r="K297" s="1">
        <v>44272.76458333333</v>
      </c>
      <c r="L297" t="s">
        <v>373</v>
      </c>
      <c r="M297" t="s">
        <v>28</v>
      </c>
      <c r="N297" t="s">
        <v>1938</v>
      </c>
      <c r="R297" t="s">
        <v>2307</v>
      </c>
    </row>
    <row r="298" spans="1:18" x14ac:dyDescent="0.25">
      <c r="A298" t="s">
        <v>13</v>
      </c>
      <c r="B298" s="3" t="s">
        <v>1731</v>
      </c>
      <c r="C298" t="s">
        <v>2026</v>
      </c>
      <c r="D298" t="s">
        <v>399</v>
      </c>
      <c r="E298" t="s">
        <v>399</v>
      </c>
      <c r="F298" t="s">
        <v>25</v>
      </c>
      <c r="G298" s="1">
        <v>44315.710416666669</v>
      </c>
      <c r="H298" t="s">
        <v>44</v>
      </c>
      <c r="I298" t="s">
        <v>18</v>
      </c>
      <c r="K298" s="1">
        <v>44272.711805555555</v>
      </c>
      <c r="L298" t="s">
        <v>373</v>
      </c>
      <c r="M298" t="s">
        <v>28</v>
      </c>
      <c r="N298" t="s">
        <v>1940</v>
      </c>
      <c r="R298" t="s">
        <v>2252</v>
      </c>
    </row>
    <row r="299" spans="1:18" x14ac:dyDescent="0.25">
      <c r="A299" t="s">
        <v>13</v>
      </c>
      <c r="B299" s="3" t="s">
        <v>1732</v>
      </c>
      <c r="C299" t="s">
        <v>1733</v>
      </c>
      <c r="D299" t="s">
        <v>399</v>
      </c>
      <c r="E299" t="s">
        <v>399</v>
      </c>
      <c r="F299" t="s">
        <v>25</v>
      </c>
      <c r="G299" s="1">
        <v>44300.477083333331</v>
      </c>
      <c r="H299" t="s">
        <v>44</v>
      </c>
      <c r="I299" t="s">
        <v>18</v>
      </c>
      <c r="K299" s="1">
        <v>44272.681944444441</v>
      </c>
      <c r="L299" t="s">
        <v>373</v>
      </c>
      <c r="M299" t="s">
        <v>28</v>
      </c>
      <c r="N299" t="s">
        <v>1941</v>
      </c>
      <c r="R299" t="s">
        <v>2027</v>
      </c>
    </row>
    <row r="300" spans="1:18" x14ac:dyDescent="0.25">
      <c r="A300" t="s">
        <v>13</v>
      </c>
      <c r="B300" s="3" t="s">
        <v>1734</v>
      </c>
      <c r="C300" t="s">
        <v>1735</v>
      </c>
      <c r="D300" t="s">
        <v>399</v>
      </c>
      <c r="E300" t="s">
        <v>399</v>
      </c>
      <c r="F300" t="s">
        <v>25</v>
      </c>
      <c r="G300" s="1">
        <v>44300.477083333331</v>
      </c>
      <c r="H300" t="s">
        <v>44</v>
      </c>
      <c r="I300" t="s">
        <v>18</v>
      </c>
      <c r="K300" s="1">
        <v>44272.670138888891</v>
      </c>
      <c r="L300" t="s">
        <v>373</v>
      </c>
      <c r="M300" t="s">
        <v>28</v>
      </c>
      <c r="N300" t="s">
        <v>1941</v>
      </c>
      <c r="R300" t="s">
        <v>2028</v>
      </c>
    </row>
    <row r="301" spans="1:18" x14ac:dyDescent="0.25">
      <c r="A301" t="s">
        <v>13</v>
      </c>
      <c r="B301" s="3" t="s">
        <v>1736</v>
      </c>
      <c r="C301" t="s">
        <v>1737</v>
      </c>
      <c r="D301" t="s">
        <v>399</v>
      </c>
      <c r="E301" t="s">
        <v>399</v>
      </c>
      <c r="F301" t="s">
        <v>25</v>
      </c>
      <c r="G301" s="1">
        <v>44300.477083333331</v>
      </c>
      <c r="H301" t="s">
        <v>44</v>
      </c>
      <c r="I301" t="s">
        <v>32</v>
      </c>
      <c r="K301" s="1">
        <v>44272.665972222225</v>
      </c>
      <c r="L301" t="s">
        <v>373</v>
      </c>
      <c r="M301" t="s">
        <v>28</v>
      </c>
      <c r="N301" t="s">
        <v>1940</v>
      </c>
      <c r="R301" t="s">
        <v>2029</v>
      </c>
    </row>
    <row r="302" spans="1:18" x14ac:dyDescent="0.25">
      <c r="A302" t="s">
        <v>13</v>
      </c>
      <c r="B302" s="3" t="s">
        <v>1738</v>
      </c>
      <c r="C302" t="s">
        <v>1739</v>
      </c>
      <c r="D302" t="s">
        <v>399</v>
      </c>
      <c r="E302" t="s">
        <v>399</v>
      </c>
      <c r="F302" t="s">
        <v>25</v>
      </c>
      <c r="G302" s="1">
        <v>44300.477083333331</v>
      </c>
      <c r="H302" t="s">
        <v>31</v>
      </c>
      <c r="I302" t="s">
        <v>18</v>
      </c>
      <c r="K302" s="1">
        <v>44272.446527777778</v>
      </c>
      <c r="L302" t="s">
        <v>373</v>
      </c>
      <c r="M302" t="s">
        <v>28</v>
      </c>
      <c r="N302" t="s">
        <v>1988</v>
      </c>
      <c r="R302" t="s">
        <v>2030</v>
      </c>
    </row>
    <row r="303" spans="1:18" x14ac:dyDescent="0.25">
      <c r="A303" t="s">
        <v>13</v>
      </c>
      <c r="B303" s="3" t="s">
        <v>1740</v>
      </c>
      <c r="C303" t="s">
        <v>1741</v>
      </c>
      <c r="D303" t="s">
        <v>372</v>
      </c>
      <c r="E303" t="s">
        <v>372</v>
      </c>
      <c r="F303" t="s">
        <v>25</v>
      </c>
      <c r="G303" s="1">
        <v>44286.555555555555</v>
      </c>
      <c r="H303" t="s">
        <v>31</v>
      </c>
      <c r="I303" t="s">
        <v>32</v>
      </c>
      <c r="K303" s="1">
        <v>44272.030555555553</v>
      </c>
      <c r="L303" t="s">
        <v>402</v>
      </c>
      <c r="M303" t="s">
        <v>28</v>
      </c>
      <c r="N303" t="s">
        <v>1941</v>
      </c>
      <c r="R303" t="s">
        <v>2031</v>
      </c>
    </row>
    <row r="304" spans="1:18" x14ac:dyDescent="0.25">
      <c r="A304" t="s">
        <v>13</v>
      </c>
      <c r="B304" s="3" t="s">
        <v>1742</v>
      </c>
      <c r="C304" t="s">
        <v>1743</v>
      </c>
      <c r="D304" t="s">
        <v>372</v>
      </c>
      <c r="E304" t="s">
        <v>372</v>
      </c>
      <c r="F304" t="s">
        <v>25</v>
      </c>
      <c r="G304" s="1">
        <v>44272.59375</v>
      </c>
      <c r="H304" t="s">
        <v>31</v>
      </c>
      <c r="I304" t="s">
        <v>32</v>
      </c>
      <c r="K304" s="1">
        <v>44271.990277777775</v>
      </c>
      <c r="L304" t="s">
        <v>402</v>
      </c>
      <c r="M304" t="s">
        <v>28</v>
      </c>
      <c r="N304" t="s">
        <v>1940</v>
      </c>
      <c r="R304" t="s">
        <v>2032</v>
      </c>
    </row>
    <row r="305" spans="1:18" x14ac:dyDescent="0.25">
      <c r="A305" t="s">
        <v>13</v>
      </c>
      <c r="B305" s="3" t="s">
        <v>1744</v>
      </c>
      <c r="C305" t="s">
        <v>573</v>
      </c>
      <c r="D305" t="s">
        <v>386</v>
      </c>
      <c r="E305" t="s">
        <v>386</v>
      </c>
      <c r="F305" t="s">
        <v>25</v>
      </c>
      <c r="G305" s="1">
        <v>44272.65347222222</v>
      </c>
      <c r="H305" t="s">
        <v>31</v>
      </c>
      <c r="I305" t="s">
        <v>18</v>
      </c>
      <c r="K305" s="1">
        <v>44271.724305555559</v>
      </c>
      <c r="L305" t="s">
        <v>387</v>
      </c>
      <c r="N305" t="s">
        <v>1988</v>
      </c>
      <c r="R305" t="s">
        <v>2033</v>
      </c>
    </row>
    <row r="306" spans="1:18" x14ac:dyDescent="0.25">
      <c r="A306" t="s">
        <v>13</v>
      </c>
      <c r="B306" s="3" t="s">
        <v>1745</v>
      </c>
      <c r="C306" t="s">
        <v>1920</v>
      </c>
      <c r="D306" t="s">
        <v>379</v>
      </c>
      <c r="E306" t="s">
        <v>379</v>
      </c>
      <c r="F306" t="s">
        <v>25</v>
      </c>
      <c r="G306" s="1">
        <v>44314.887499999997</v>
      </c>
      <c r="H306" t="s">
        <v>44</v>
      </c>
      <c r="I306" t="s">
        <v>18</v>
      </c>
      <c r="K306" s="1">
        <v>44271.638194444444</v>
      </c>
      <c r="L306" t="s">
        <v>373</v>
      </c>
      <c r="M306" t="s">
        <v>28</v>
      </c>
      <c r="N306" t="s">
        <v>1941</v>
      </c>
      <c r="R306" t="s">
        <v>2034</v>
      </c>
    </row>
    <row r="307" spans="1:18" x14ac:dyDescent="0.25">
      <c r="A307" t="s">
        <v>13</v>
      </c>
      <c r="B307" s="3" t="s">
        <v>1746</v>
      </c>
      <c r="C307" t="s">
        <v>1747</v>
      </c>
      <c r="D307" t="s">
        <v>386</v>
      </c>
      <c r="E307" t="s">
        <v>386</v>
      </c>
      <c r="F307" t="s">
        <v>25</v>
      </c>
      <c r="G307" s="1">
        <v>44272.65347222222</v>
      </c>
      <c r="H307" t="s">
        <v>44</v>
      </c>
      <c r="I307" t="s">
        <v>18</v>
      </c>
      <c r="K307" s="1">
        <v>44271.54791666667</v>
      </c>
      <c r="L307" t="s">
        <v>402</v>
      </c>
      <c r="M307" t="s">
        <v>28</v>
      </c>
      <c r="N307" t="s">
        <v>1938</v>
      </c>
      <c r="R307" t="s">
        <v>2035</v>
      </c>
    </row>
    <row r="308" spans="1:18" x14ac:dyDescent="0.25">
      <c r="A308" t="s">
        <v>13</v>
      </c>
      <c r="B308" s="3" t="s">
        <v>1748</v>
      </c>
      <c r="C308" t="s">
        <v>1749</v>
      </c>
      <c r="D308" t="s">
        <v>372</v>
      </c>
      <c r="E308" t="s">
        <v>372</v>
      </c>
      <c r="F308" t="s">
        <v>25</v>
      </c>
      <c r="G308" s="1">
        <v>44272.875694444447</v>
      </c>
      <c r="H308" t="s">
        <v>31</v>
      </c>
      <c r="I308" t="s">
        <v>32</v>
      </c>
      <c r="K308" s="1">
        <v>44271.430555555555</v>
      </c>
      <c r="L308" t="s">
        <v>373</v>
      </c>
      <c r="M308" t="s">
        <v>28</v>
      </c>
      <c r="N308" t="s">
        <v>1941</v>
      </c>
      <c r="R308" t="s">
        <v>2036</v>
      </c>
    </row>
    <row r="309" spans="1:18" x14ac:dyDescent="0.25">
      <c r="A309" t="s">
        <v>13</v>
      </c>
      <c r="B309" s="3" t="s">
        <v>1750</v>
      </c>
      <c r="C309" t="s">
        <v>1751</v>
      </c>
      <c r="D309" t="s">
        <v>399</v>
      </c>
      <c r="E309" t="s">
        <v>399</v>
      </c>
      <c r="F309" t="s">
        <v>25</v>
      </c>
      <c r="G309" s="1">
        <v>44300.477083333331</v>
      </c>
      <c r="H309" t="s">
        <v>44</v>
      </c>
      <c r="I309" t="s">
        <v>18</v>
      </c>
      <c r="K309" s="1">
        <v>44270.876388888886</v>
      </c>
      <c r="L309" t="s">
        <v>407</v>
      </c>
      <c r="M309" t="s">
        <v>28</v>
      </c>
      <c r="N309" t="s">
        <v>1941</v>
      </c>
      <c r="R309" t="s">
        <v>2037</v>
      </c>
    </row>
    <row r="310" spans="1:18" x14ac:dyDescent="0.25">
      <c r="A310" t="s">
        <v>13</v>
      </c>
      <c r="B310" s="3" t="s">
        <v>369</v>
      </c>
      <c r="C310" t="s">
        <v>370</v>
      </c>
      <c r="D310" t="s">
        <v>372</v>
      </c>
      <c r="E310" t="s">
        <v>372</v>
      </c>
      <c r="F310" t="s">
        <v>25</v>
      </c>
      <c r="G310" s="1">
        <v>44272.636111111111</v>
      </c>
      <c r="H310" t="s">
        <v>44</v>
      </c>
      <c r="I310" t="s">
        <v>18</v>
      </c>
      <c r="K310" s="1">
        <v>44270.658333333333</v>
      </c>
      <c r="L310" t="s">
        <v>373</v>
      </c>
      <c r="M310" t="s">
        <v>28</v>
      </c>
      <c r="N310" t="s">
        <v>1940</v>
      </c>
      <c r="R310" t="s">
        <v>2038</v>
      </c>
    </row>
    <row r="311" spans="1:18" x14ac:dyDescent="0.25">
      <c r="A311" t="s">
        <v>13</v>
      </c>
      <c r="B311" s="3" t="s">
        <v>374</v>
      </c>
      <c r="C311" t="s">
        <v>375</v>
      </c>
      <c r="D311" t="s">
        <v>372</v>
      </c>
      <c r="E311" t="s">
        <v>372</v>
      </c>
      <c r="F311" t="s">
        <v>25</v>
      </c>
      <c r="G311" s="1">
        <v>44272.875694444447</v>
      </c>
      <c r="H311" t="s">
        <v>31</v>
      </c>
      <c r="I311" t="s">
        <v>32</v>
      </c>
      <c r="K311" s="1">
        <v>44270.643055555556</v>
      </c>
      <c r="L311" t="s">
        <v>373</v>
      </c>
      <c r="M311" t="s">
        <v>28</v>
      </c>
      <c r="N311" t="s">
        <v>1940</v>
      </c>
      <c r="R311" t="s">
        <v>2039</v>
      </c>
    </row>
    <row r="312" spans="1:18" x14ac:dyDescent="0.25">
      <c r="A312" t="s">
        <v>13</v>
      </c>
      <c r="B312" s="3" t="s">
        <v>376</v>
      </c>
      <c r="C312" t="s">
        <v>377</v>
      </c>
      <c r="D312" t="s">
        <v>379</v>
      </c>
      <c r="E312" t="s">
        <v>379</v>
      </c>
      <c r="F312" t="s">
        <v>25</v>
      </c>
      <c r="G312" s="1">
        <v>44314.888194444444</v>
      </c>
      <c r="H312" t="s">
        <v>44</v>
      </c>
      <c r="I312" t="s">
        <v>18</v>
      </c>
      <c r="K312" s="1">
        <v>44270.559027777781</v>
      </c>
      <c r="L312" t="s">
        <v>373</v>
      </c>
      <c r="N312" t="s">
        <v>1941</v>
      </c>
      <c r="R312" t="s">
        <v>2040</v>
      </c>
    </row>
    <row r="313" spans="1:18" x14ac:dyDescent="0.25">
      <c r="A313" t="s">
        <v>13</v>
      </c>
      <c r="B313" s="3" t="s">
        <v>380</v>
      </c>
      <c r="C313" t="s">
        <v>381</v>
      </c>
      <c r="D313" t="s">
        <v>379</v>
      </c>
      <c r="E313" t="s">
        <v>379</v>
      </c>
      <c r="F313" t="s">
        <v>25</v>
      </c>
      <c r="G313" s="1">
        <v>44314.888194444444</v>
      </c>
      <c r="H313" t="s">
        <v>44</v>
      </c>
      <c r="I313" t="s">
        <v>18</v>
      </c>
      <c r="K313" s="1">
        <v>44270.522222222222</v>
      </c>
      <c r="L313" t="s">
        <v>373</v>
      </c>
      <c r="M313" t="s">
        <v>28</v>
      </c>
      <c r="N313" t="s">
        <v>1941</v>
      </c>
      <c r="R313" t="s">
        <v>2040</v>
      </c>
    </row>
    <row r="314" spans="1:18" x14ac:dyDescent="0.25">
      <c r="A314" t="s">
        <v>13</v>
      </c>
      <c r="B314" s="3" t="s">
        <v>382</v>
      </c>
      <c r="C314" t="s">
        <v>383</v>
      </c>
      <c r="D314" t="s">
        <v>372</v>
      </c>
      <c r="E314" t="s">
        <v>372</v>
      </c>
      <c r="F314" t="s">
        <v>25</v>
      </c>
      <c r="G314" s="1">
        <v>44272.875</v>
      </c>
      <c r="H314" t="s">
        <v>26</v>
      </c>
      <c r="I314" t="s">
        <v>27</v>
      </c>
      <c r="K314" s="1">
        <v>44270.500694444447</v>
      </c>
      <c r="L314" t="s">
        <v>373</v>
      </c>
      <c r="M314" t="s">
        <v>28</v>
      </c>
      <c r="N314" t="s">
        <v>1941</v>
      </c>
      <c r="R314" t="s">
        <v>2041</v>
      </c>
    </row>
    <row r="315" spans="1:18" x14ac:dyDescent="0.25">
      <c r="A315" t="s">
        <v>13</v>
      </c>
      <c r="B315" s="3" t="s">
        <v>384</v>
      </c>
      <c r="C315" t="s">
        <v>385</v>
      </c>
      <c r="D315" t="s">
        <v>386</v>
      </c>
      <c r="E315" t="s">
        <v>386</v>
      </c>
      <c r="F315" t="s">
        <v>25</v>
      </c>
      <c r="G315" s="1">
        <v>44272.65347222222</v>
      </c>
      <c r="H315" t="s">
        <v>31</v>
      </c>
      <c r="I315" t="s">
        <v>32</v>
      </c>
      <c r="K315" s="1">
        <v>44270.397916666669</v>
      </c>
      <c r="L315" t="s">
        <v>387</v>
      </c>
      <c r="M315" t="s">
        <v>28</v>
      </c>
      <c r="N315" t="s">
        <v>1988</v>
      </c>
      <c r="R315" t="s">
        <v>2042</v>
      </c>
    </row>
    <row r="316" spans="1:18" x14ac:dyDescent="0.25">
      <c r="A316" t="s">
        <v>13</v>
      </c>
      <c r="B316" s="3" t="s">
        <v>388</v>
      </c>
      <c r="C316" t="s">
        <v>389</v>
      </c>
      <c r="D316" t="s">
        <v>378</v>
      </c>
      <c r="E316" t="s">
        <v>379</v>
      </c>
      <c r="F316" t="s">
        <v>17</v>
      </c>
      <c r="G316" s="1">
        <v>44336.250694444447</v>
      </c>
      <c r="H316" t="s">
        <v>44</v>
      </c>
      <c r="I316" t="s">
        <v>18</v>
      </c>
      <c r="K316" s="1">
        <v>44267.81527777778</v>
      </c>
      <c r="L316" t="s">
        <v>373</v>
      </c>
      <c r="M316" t="s">
        <v>28</v>
      </c>
    </row>
    <row r="317" spans="1:18" x14ac:dyDescent="0.25">
      <c r="A317" t="s">
        <v>13</v>
      </c>
      <c r="B317" s="3" t="s">
        <v>390</v>
      </c>
      <c r="C317" t="s">
        <v>391</v>
      </c>
      <c r="D317" t="s">
        <v>386</v>
      </c>
      <c r="E317" t="s">
        <v>386</v>
      </c>
      <c r="F317" t="s">
        <v>25</v>
      </c>
      <c r="G317" s="1">
        <v>44272.869444444441</v>
      </c>
      <c r="H317" t="s">
        <v>44</v>
      </c>
      <c r="I317" t="s">
        <v>18</v>
      </c>
      <c r="K317" s="1">
        <v>44267.354861111111</v>
      </c>
      <c r="L317" t="s">
        <v>373</v>
      </c>
      <c r="N317" t="s">
        <v>1941</v>
      </c>
      <c r="R317" t="s">
        <v>2043</v>
      </c>
    </row>
    <row r="318" spans="1:18" x14ac:dyDescent="0.25">
      <c r="A318" t="s">
        <v>13</v>
      </c>
      <c r="B318" s="3" t="s">
        <v>392</v>
      </c>
      <c r="C318" t="s">
        <v>393</v>
      </c>
      <c r="D318" t="s">
        <v>371</v>
      </c>
      <c r="E318" t="s">
        <v>394</v>
      </c>
      <c r="F318" t="s">
        <v>25</v>
      </c>
      <c r="G318" s="1">
        <v>44272.875694444447</v>
      </c>
      <c r="H318" t="s">
        <v>44</v>
      </c>
      <c r="I318" t="s">
        <v>396</v>
      </c>
      <c r="K318" s="1">
        <v>44266.968055555553</v>
      </c>
      <c r="M318" t="s">
        <v>28</v>
      </c>
      <c r="N318" t="s">
        <v>1941</v>
      </c>
    </row>
    <row r="319" spans="1:18" x14ac:dyDescent="0.25">
      <c r="A319" t="s">
        <v>13</v>
      </c>
      <c r="B319" s="3" t="s">
        <v>397</v>
      </c>
      <c r="C319" t="s">
        <v>398</v>
      </c>
      <c r="D319" t="s">
        <v>399</v>
      </c>
      <c r="E319" t="s">
        <v>399</v>
      </c>
      <c r="F319" t="s">
        <v>25</v>
      </c>
      <c r="G319" s="1">
        <v>44300.476388888892</v>
      </c>
      <c r="H319" t="s">
        <v>31</v>
      </c>
      <c r="I319" t="s">
        <v>18</v>
      </c>
      <c r="K319" s="1">
        <v>44266.9375</v>
      </c>
      <c r="L319" t="s">
        <v>373</v>
      </c>
      <c r="M319" t="s">
        <v>28</v>
      </c>
      <c r="N319" t="s">
        <v>1941</v>
      </c>
      <c r="R319" t="s">
        <v>2044</v>
      </c>
    </row>
    <row r="320" spans="1:18" x14ac:dyDescent="0.25">
      <c r="A320" t="s">
        <v>13</v>
      </c>
      <c r="B320" s="3" t="s">
        <v>400</v>
      </c>
      <c r="C320" t="s">
        <v>401</v>
      </c>
      <c r="D320" t="s">
        <v>372</v>
      </c>
      <c r="E320" t="s">
        <v>372</v>
      </c>
      <c r="F320" t="s">
        <v>25</v>
      </c>
      <c r="G320" s="1">
        <v>44267.603472222225</v>
      </c>
      <c r="H320" t="s">
        <v>31</v>
      </c>
      <c r="I320" t="s">
        <v>32</v>
      </c>
      <c r="K320" s="1">
        <v>44265.696527777778</v>
      </c>
      <c r="L320" t="s">
        <v>402</v>
      </c>
      <c r="M320" t="s">
        <v>28</v>
      </c>
      <c r="N320" t="s">
        <v>1938</v>
      </c>
      <c r="R320" t="s">
        <v>2045</v>
      </c>
    </row>
    <row r="321" spans="1:18" x14ac:dyDescent="0.25">
      <c r="A321" t="s">
        <v>13</v>
      </c>
      <c r="B321" s="3" t="s">
        <v>403</v>
      </c>
      <c r="C321" t="s">
        <v>404</v>
      </c>
      <c r="D321" t="s">
        <v>372</v>
      </c>
      <c r="E321" t="s">
        <v>379</v>
      </c>
      <c r="F321" t="s">
        <v>25</v>
      </c>
      <c r="G321" s="1">
        <v>44344.538888888892</v>
      </c>
      <c r="H321" t="s">
        <v>31</v>
      </c>
      <c r="I321" t="s">
        <v>32</v>
      </c>
      <c r="K321" s="1">
        <v>44265.582638888889</v>
      </c>
      <c r="L321" t="s">
        <v>402</v>
      </c>
      <c r="M321" t="s">
        <v>28</v>
      </c>
      <c r="N321" t="s">
        <v>1941</v>
      </c>
      <c r="R321" t="s">
        <v>2046</v>
      </c>
    </row>
    <row r="322" spans="1:18" x14ac:dyDescent="0.25">
      <c r="A322" t="s">
        <v>13</v>
      </c>
      <c r="B322" s="3" t="s">
        <v>405</v>
      </c>
      <c r="C322" t="s">
        <v>406</v>
      </c>
      <c r="D322" t="s">
        <v>399</v>
      </c>
      <c r="E322" t="s">
        <v>399</v>
      </c>
      <c r="F322" t="s">
        <v>25</v>
      </c>
      <c r="G322" s="1">
        <v>44300.477083333331</v>
      </c>
      <c r="H322" t="s">
        <v>26</v>
      </c>
      <c r="I322" t="s">
        <v>27</v>
      </c>
      <c r="K322" s="1">
        <v>44265.513194444444</v>
      </c>
      <c r="L322" t="s">
        <v>407</v>
      </c>
      <c r="M322" t="s">
        <v>28</v>
      </c>
      <c r="N322" t="s">
        <v>1941</v>
      </c>
      <c r="R322" t="s">
        <v>2047</v>
      </c>
    </row>
    <row r="323" spans="1:18" x14ac:dyDescent="0.25">
      <c r="A323" t="s">
        <v>13</v>
      </c>
      <c r="B323" s="3" t="s">
        <v>408</v>
      </c>
      <c r="C323" t="s">
        <v>409</v>
      </c>
      <c r="D323" t="s">
        <v>411</v>
      </c>
      <c r="E323" t="s">
        <v>411</v>
      </c>
      <c r="F323" t="s">
        <v>25</v>
      </c>
      <c r="G323" s="1">
        <v>44337.768750000003</v>
      </c>
      <c r="I323" t="s">
        <v>27</v>
      </c>
      <c r="K323" s="1">
        <v>44265.000694444447</v>
      </c>
      <c r="L323" t="s">
        <v>373</v>
      </c>
      <c r="M323" t="s">
        <v>19</v>
      </c>
      <c r="N323" t="s">
        <v>1941</v>
      </c>
      <c r="R323" t="s">
        <v>2048</v>
      </c>
    </row>
    <row r="324" spans="1:18" x14ac:dyDescent="0.25">
      <c r="A324" t="s">
        <v>13</v>
      </c>
      <c r="B324" s="3" t="s">
        <v>412</v>
      </c>
      <c r="C324" t="s">
        <v>413</v>
      </c>
      <c r="D324" t="s">
        <v>399</v>
      </c>
      <c r="E324" t="s">
        <v>399</v>
      </c>
      <c r="F324" t="s">
        <v>25</v>
      </c>
      <c r="G324" s="1">
        <v>44300.477083333331</v>
      </c>
      <c r="H324" t="s">
        <v>44</v>
      </c>
      <c r="I324" t="s">
        <v>18</v>
      </c>
      <c r="K324" s="1">
        <v>44264.736111111109</v>
      </c>
      <c r="L324" t="s">
        <v>373</v>
      </c>
      <c r="M324" t="s">
        <v>28</v>
      </c>
      <c r="N324" t="s">
        <v>1935</v>
      </c>
      <c r="R324" t="s">
        <v>2049</v>
      </c>
    </row>
    <row r="325" spans="1:18" x14ac:dyDescent="0.25">
      <c r="A325" t="s">
        <v>13</v>
      </c>
      <c r="B325" s="3" t="s">
        <v>414</v>
      </c>
      <c r="C325" t="s">
        <v>415</v>
      </c>
      <c r="D325" t="s">
        <v>372</v>
      </c>
      <c r="E325" t="s">
        <v>372</v>
      </c>
      <c r="F325" t="s">
        <v>25</v>
      </c>
      <c r="G325" s="1">
        <v>44270.915972222225</v>
      </c>
      <c r="H325" t="s">
        <v>44</v>
      </c>
      <c r="I325" t="s">
        <v>32</v>
      </c>
      <c r="K325" s="1">
        <v>44264.572916666664</v>
      </c>
      <c r="L325" t="s">
        <v>373</v>
      </c>
      <c r="M325" t="s">
        <v>28</v>
      </c>
      <c r="N325" t="s">
        <v>1938</v>
      </c>
      <c r="R325" t="s">
        <v>2050</v>
      </c>
    </row>
    <row r="326" spans="1:18" x14ac:dyDescent="0.25">
      <c r="A326" t="s">
        <v>13</v>
      </c>
      <c r="B326" s="3" t="s">
        <v>416</v>
      </c>
      <c r="C326" t="s">
        <v>417</v>
      </c>
      <c r="D326" t="s">
        <v>372</v>
      </c>
      <c r="E326" t="s">
        <v>372</v>
      </c>
      <c r="F326" t="s">
        <v>25</v>
      </c>
      <c r="G326" s="1">
        <v>44272.87222222222</v>
      </c>
      <c r="H326" t="s">
        <v>26</v>
      </c>
      <c r="I326" t="s">
        <v>18</v>
      </c>
      <c r="K326" s="1">
        <v>44260.688194444447</v>
      </c>
      <c r="L326" t="s">
        <v>373</v>
      </c>
      <c r="M326" t="s">
        <v>28</v>
      </c>
      <c r="N326" t="s">
        <v>1941</v>
      </c>
      <c r="R326" t="s">
        <v>2051</v>
      </c>
    </row>
    <row r="327" spans="1:18" x14ac:dyDescent="0.25">
      <c r="A327" t="s">
        <v>13</v>
      </c>
      <c r="B327" s="3" t="s">
        <v>418</v>
      </c>
      <c r="C327" t="s">
        <v>419</v>
      </c>
      <c r="D327" t="s">
        <v>372</v>
      </c>
      <c r="E327" t="s">
        <v>372</v>
      </c>
      <c r="F327" t="s">
        <v>25</v>
      </c>
      <c r="G327" s="1">
        <v>44272.87222222222</v>
      </c>
      <c r="H327" t="s">
        <v>26</v>
      </c>
      <c r="I327" t="s">
        <v>27</v>
      </c>
      <c r="K327" s="1">
        <v>44260.476388888892</v>
      </c>
      <c r="L327" t="s">
        <v>373</v>
      </c>
      <c r="M327" t="s">
        <v>28</v>
      </c>
      <c r="N327" t="s">
        <v>1941</v>
      </c>
      <c r="R327" t="s">
        <v>2052</v>
      </c>
    </row>
    <row r="328" spans="1:18" x14ac:dyDescent="0.25">
      <c r="A328" t="s">
        <v>13</v>
      </c>
      <c r="B328" s="3" t="s">
        <v>420</v>
      </c>
      <c r="C328" t="s">
        <v>421</v>
      </c>
      <c r="D328" t="s">
        <v>386</v>
      </c>
      <c r="E328" t="s">
        <v>386</v>
      </c>
      <c r="F328" t="s">
        <v>25</v>
      </c>
      <c r="G328" s="1">
        <v>44295.776388888888</v>
      </c>
      <c r="H328" t="s">
        <v>44</v>
      </c>
      <c r="I328" t="s">
        <v>18</v>
      </c>
      <c r="K328" s="1">
        <v>44259.751388888886</v>
      </c>
      <c r="L328" t="s">
        <v>373</v>
      </c>
      <c r="M328" t="s">
        <v>28</v>
      </c>
      <c r="N328" t="s">
        <v>1941</v>
      </c>
      <c r="R328" t="s">
        <v>2053</v>
      </c>
    </row>
    <row r="329" spans="1:18" x14ac:dyDescent="0.25">
      <c r="A329" t="s">
        <v>13</v>
      </c>
      <c r="B329" s="3" t="s">
        <v>422</v>
      </c>
      <c r="C329" t="s">
        <v>423</v>
      </c>
      <c r="D329" t="s">
        <v>372</v>
      </c>
      <c r="E329" t="s">
        <v>372</v>
      </c>
      <c r="F329" t="s">
        <v>25</v>
      </c>
      <c r="G329" s="1">
        <v>44267.782638888886</v>
      </c>
      <c r="H329" t="s">
        <v>26</v>
      </c>
      <c r="I329" t="s">
        <v>27</v>
      </c>
      <c r="K329" s="1">
        <v>44259.695833333331</v>
      </c>
      <c r="L329" t="s">
        <v>373</v>
      </c>
      <c r="M329" t="s">
        <v>28</v>
      </c>
      <c r="N329" t="s">
        <v>1940</v>
      </c>
      <c r="R329" t="s">
        <v>2054</v>
      </c>
    </row>
    <row r="330" spans="1:18" x14ac:dyDescent="0.25">
      <c r="A330" t="s">
        <v>13</v>
      </c>
      <c r="B330" s="3" t="s">
        <v>424</v>
      </c>
      <c r="C330" t="s">
        <v>425</v>
      </c>
      <c r="D330" t="s">
        <v>372</v>
      </c>
      <c r="E330" t="s">
        <v>372</v>
      </c>
      <c r="F330" t="s">
        <v>25</v>
      </c>
      <c r="G330" s="1">
        <v>44266.724305555559</v>
      </c>
      <c r="H330" t="s">
        <v>44</v>
      </c>
      <c r="I330" t="s">
        <v>18</v>
      </c>
      <c r="K330" s="1">
        <v>44259.68472222222</v>
      </c>
      <c r="L330" t="s">
        <v>373</v>
      </c>
      <c r="M330" t="s">
        <v>28</v>
      </c>
      <c r="N330" t="s">
        <v>1938</v>
      </c>
      <c r="R330" t="s">
        <v>2055</v>
      </c>
    </row>
    <row r="331" spans="1:18" x14ac:dyDescent="0.25">
      <c r="A331" t="s">
        <v>13</v>
      </c>
      <c r="B331" s="3" t="s">
        <v>426</v>
      </c>
      <c r="C331" t="s">
        <v>427</v>
      </c>
      <c r="D331" t="s">
        <v>372</v>
      </c>
      <c r="E331" t="s">
        <v>372</v>
      </c>
      <c r="F331" t="s">
        <v>25</v>
      </c>
      <c r="G331" s="1">
        <v>44272.872916666667</v>
      </c>
      <c r="H331" t="s">
        <v>26</v>
      </c>
      <c r="I331" t="s">
        <v>27</v>
      </c>
      <c r="K331" s="1">
        <v>44259.631944444445</v>
      </c>
      <c r="L331" t="s">
        <v>373</v>
      </c>
      <c r="M331" t="s">
        <v>28</v>
      </c>
      <c r="N331" t="s">
        <v>1941</v>
      </c>
      <c r="R331" t="s">
        <v>2056</v>
      </c>
    </row>
    <row r="332" spans="1:18" x14ac:dyDescent="0.25">
      <c r="A332" t="s">
        <v>13</v>
      </c>
      <c r="B332" s="3" t="s">
        <v>428</v>
      </c>
      <c r="C332" t="s">
        <v>429</v>
      </c>
      <c r="D332" t="s">
        <v>372</v>
      </c>
      <c r="E332" t="s">
        <v>372</v>
      </c>
      <c r="F332" t="s">
        <v>25</v>
      </c>
      <c r="G332" s="1">
        <v>44272.87222222222</v>
      </c>
      <c r="H332" t="s">
        <v>26</v>
      </c>
      <c r="I332" t="s">
        <v>27</v>
      </c>
      <c r="K332" s="1">
        <v>44259.571527777778</v>
      </c>
      <c r="L332" t="s">
        <v>373</v>
      </c>
      <c r="M332" t="s">
        <v>28</v>
      </c>
      <c r="N332" t="s">
        <v>1941</v>
      </c>
      <c r="R332" t="s">
        <v>2057</v>
      </c>
    </row>
    <row r="333" spans="1:18" x14ac:dyDescent="0.25">
      <c r="A333" t="s">
        <v>13</v>
      </c>
      <c r="B333" s="3" t="s">
        <v>430</v>
      </c>
      <c r="C333" t="s">
        <v>431</v>
      </c>
      <c r="D333" t="s">
        <v>372</v>
      </c>
      <c r="E333" t="s">
        <v>372</v>
      </c>
      <c r="F333" t="s">
        <v>25</v>
      </c>
      <c r="G333" s="1">
        <v>44272.87222222222</v>
      </c>
      <c r="H333" t="s">
        <v>26</v>
      </c>
      <c r="I333" t="s">
        <v>27</v>
      </c>
      <c r="K333" s="1">
        <v>44258.906944444447</v>
      </c>
      <c r="M333" t="s">
        <v>28</v>
      </c>
      <c r="N333" t="s">
        <v>1941</v>
      </c>
      <c r="R333" t="s">
        <v>2058</v>
      </c>
    </row>
    <row r="334" spans="1:18" x14ac:dyDescent="0.25">
      <c r="A334" t="s">
        <v>13</v>
      </c>
      <c r="B334" s="3" t="s">
        <v>432</v>
      </c>
      <c r="C334" t="s">
        <v>433</v>
      </c>
      <c r="D334" t="s">
        <v>399</v>
      </c>
      <c r="E334" t="s">
        <v>399</v>
      </c>
      <c r="F334" t="s">
        <v>25</v>
      </c>
      <c r="G334" s="1">
        <v>44323.484722222223</v>
      </c>
      <c r="H334" t="s">
        <v>26</v>
      </c>
      <c r="I334" t="s">
        <v>27</v>
      </c>
      <c r="K334" s="1">
        <v>44258.63958333333</v>
      </c>
      <c r="L334" t="s">
        <v>373</v>
      </c>
      <c r="M334" t="s">
        <v>28</v>
      </c>
      <c r="N334" t="s">
        <v>1940</v>
      </c>
      <c r="R334" t="s">
        <v>2059</v>
      </c>
    </row>
    <row r="335" spans="1:18" x14ac:dyDescent="0.25">
      <c r="A335" t="s">
        <v>13</v>
      </c>
      <c r="B335" s="3" t="s">
        <v>434</v>
      </c>
      <c r="C335" t="s">
        <v>2060</v>
      </c>
      <c r="D335" t="s">
        <v>399</v>
      </c>
      <c r="E335" t="s">
        <v>399</v>
      </c>
      <c r="F335" t="s">
        <v>25</v>
      </c>
      <c r="G335" s="1">
        <v>44306.574305555558</v>
      </c>
      <c r="H335" t="s">
        <v>26</v>
      </c>
      <c r="I335" t="s">
        <v>27</v>
      </c>
      <c r="K335" s="1">
        <v>44258.61041666667</v>
      </c>
      <c r="L335" t="s">
        <v>373</v>
      </c>
      <c r="M335" t="s">
        <v>28</v>
      </c>
      <c r="N335" t="s">
        <v>1940</v>
      </c>
      <c r="R335" t="s">
        <v>2061</v>
      </c>
    </row>
    <row r="336" spans="1:18" x14ac:dyDescent="0.25">
      <c r="A336" t="s">
        <v>13</v>
      </c>
      <c r="B336" s="3" t="s">
        <v>435</v>
      </c>
      <c r="C336" t="s">
        <v>2062</v>
      </c>
      <c r="D336" t="s">
        <v>399</v>
      </c>
      <c r="E336" t="s">
        <v>399</v>
      </c>
      <c r="F336" t="s">
        <v>25</v>
      </c>
      <c r="G336" s="1">
        <v>44306.572916666664</v>
      </c>
      <c r="H336" t="s">
        <v>44</v>
      </c>
      <c r="I336" t="s">
        <v>27</v>
      </c>
      <c r="K336" s="1">
        <v>44258.577777777777</v>
      </c>
      <c r="L336" t="s">
        <v>373</v>
      </c>
      <c r="M336" t="s">
        <v>28</v>
      </c>
      <c r="N336" t="s">
        <v>1940</v>
      </c>
      <c r="R336" t="s">
        <v>2063</v>
      </c>
    </row>
    <row r="337" spans="1:18" x14ac:dyDescent="0.25">
      <c r="A337" t="s">
        <v>13</v>
      </c>
      <c r="B337" s="3" t="s">
        <v>436</v>
      </c>
      <c r="C337" t="s">
        <v>1921</v>
      </c>
      <c r="D337" t="s">
        <v>399</v>
      </c>
      <c r="E337" t="s">
        <v>399</v>
      </c>
      <c r="F337" t="s">
        <v>25</v>
      </c>
      <c r="G337" s="1">
        <v>44302.713194444441</v>
      </c>
      <c r="H337" t="s">
        <v>44</v>
      </c>
      <c r="I337" t="s">
        <v>18</v>
      </c>
      <c r="K337" s="1">
        <v>44258.563888888886</v>
      </c>
      <c r="L337" t="s">
        <v>373</v>
      </c>
      <c r="M337" t="s">
        <v>28</v>
      </c>
      <c r="N337" t="s">
        <v>1940</v>
      </c>
    </row>
    <row r="338" spans="1:18" x14ac:dyDescent="0.25">
      <c r="A338" t="s">
        <v>13</v>
      </c>
      <c r="B338" s="3" t="s">
        <v>437</v>
      </c>
      <c r="C338" t="s">
        <v>438</v>
      </c>
      <c r="D338" t="s">
        <v>399</v>
      </c>
      <c r="E338" t="s">
        <v>399</v>
      </c>
      <c r="F338" t="s">
        <v>25</v>
      </c>
      <c r="G338" s="1">
        <v>44300.477083333331</v>
      </c>
      <c r="H338" t="s">
        <v>44</v>
      </c>
      <c r="I338" t="s">
        <v>18</v>
      </c>
      <c r="K338" s="1">
        <v>44258.545138888891</v>
      </c>
      <c r="L338" t="s">
        <v>373</v>
      </c>
      <c r="M338" t="s">
        <v>28</v>
      </c>
      <c r="N338" t="s">
        <v>1941</v>
      </c>
      <c r="R338" t="s">
        <v>2064</v>
      </c>
    </row>
    <row r="339" spans="1:18" x14ac:dyDescent="0.25">
      <c r="A339" t="s">
        <v>13</v>
      </c>
      <c r="B339" s="3" t="s">
        <v>439</v>
      </c>
      <c r="C339" t="s">
        <v>440</v>
      </c>
      <c r="D339" t="s">
        <v>372</v>
      </c>
      <c r="E339" t="s">
        <v>372</v>
      </c>
      <c r="F339" t="s">
        <v>25</v>
      </c>
      <c r="G339" s="1">
        <v>44258.696527777778</v>
      </c>
      <c r="H339" t="s">
        <v>44</v>
      </c>
      <c r="I339" t="s">
        <v>18</v>
      </c>
      <c r="K339" s="1">
        <v>44258.052777777775</v>
      </c>
      <c r="L339" t="s">
        <v>373</v>
      </c>
      <c r="M339" t="s">
        <v>28</v>
      </c>
      <c r="N339" t="s">
        <v>1940</v>
      </c>
      <c r="R339" t="s">
        <v>2065</v>
      </c>
    </row>
    <row r="340" spans="1:18" x14ac:dyDescent="0.25">
      <c r="A340" t="s">
        <v>13</v>
      </c>
      <c r="B340" s="3" t="s">
        <v>441</v>
      </c>
      <c r="C340" t="s">
        <v>2066</v>
      </c>
      <c r="D340" t="s">
        <v>399</v>
      </c>
      <c r="E340" t="s">
        <v>399</v>
      </c>
      <c r="F340" t="s">
        <v>25</v>
      </c>
      <c r="G340" s="1">
        <v>44306.572222222225</v>
      </c>
      <c r="H340" t="s">
        <v>26</v>
      </c>
      <c r="I340" t="s">
        <v>27</v>
      </c>
      <c r="K340" s="1">
        <v>44258.01666666667</v>
      </c>
      <c r="L340" t="s">
        <v>373</v>
      </c>
      <c r="M340" t="s">
        <v>28</v>
      </c>
      <c r="N340" t="s">
        <v>1946</v>
      </c>
      <c r="R340" t="s">
        <v>2067</v>
      </c>
    </row>
    <row r="341" spans="1:18" x14ac:dyDescent="0.25">
      <c r="A341" t="s">
        <v>13</v>
      </c>
      <c r="B341" s="3" t="s">
        <v>442</v>
      </c>
      <c r="C341" t="s">
        <v>443</v>
      </c>
      <c r="D341" t="s">
        <v>399</v>
      </c>
      <c r="E341" t="s">
        <v>399</v>
      </c>
      <c r="F341" t="s">
        <v>25</v>
      </c>
      <c r="G341" s="1">
        <v>44300.477083333331</v>
      </c>
      <c r="H341" t="s">
        <v>26</v>
      </c>
      <c r="I341" t="s">
        <v>27</v>
      </c>
      <c r="K341" s="1">
        <v>44258.009027777778</v>
      </c>
      <c r="L341" t="s">
        <v>373</v>
      </c>
      <c r="M341" t="s">
        <v>28</v>
      </c>
      <c r="N341" t="s">
        <v>1940</v>
      </c>
      <c r="R341" t="s">
        <v>2068</v>
      </c>
    </row>
    <row r="342" spans="1:18" x14ac:dyDescent="0.25">
      <c r="A342" t="s">
        <v>13</v>
      </c>
      <c r="B342" s="3" t="s">
        <v>444</v>
      </c>
      <c r="C342" t="s">
        <v>1865</v>
      </c>
      <c r="D342" t="s">
        <v>399</v>
      </c>
      <c r="E342" t="s">
        <v>399</v>
      </c>
      <c r="F342" t="s">
        <v>25</v>
      </c>
      <c r="G342" s="1">
        <v>44301.474999999999</v>
      </c>
      <c r="H342" t="s">
        <v>44</v>
      </c>
      <c r="I342" t="s">
        <v>27</v>
      </c>
      <c r="K342" s="1">
        <v>44258.004166666666</v>
      </c>
      <c r="L342" t="s">
        <v>373</v>
      </c>
      <c r="M342" t="s">
        <v>28</v>
      </c>
      <c r="N342" t="s">
        <v>1946</v>
      </c>
    </row>
    <row r="343" spans="1:18" x14ac:dyDescent="0.25">
      <c r="A343" t="s">
        <v>13</v>
      </c>
      <c r="B343" s="3" t="s">
        <v>446</v>
      </c>
      <c r="C343" t="s">
        <v>447</v>
      </c>
      <c r="D343" t="s">
        <v>399</v>
      </c>
      <c r="E343" t="s">
        <v>399</v>
      </c>
      <c r="F343" t="s">
        <v>25</v>
      </c>
      <c r="G343" s="1">
        <v>44300.477083333331</v>
      </c>
      <c r="H343" t="s">
        <v>44</v>
      </c>
      <c r="I343" t="s">
        <v>18</v>
      </c>
      <c r="K343" s="1">
        <v>44257.806250000001</v>
      </c>
      <c r="L343" t="s">
        <v>407</v>
      </c>
      <c r="M343" t="s">
        <v>28</v>
      </c>
      <c r="N343" t="s">
        <v>1941</v>
      </c>
      <c r="R343" t="s">
        <v>2069</v>
      </c>
    </row>
    <row r="344" spans="1:18" x14ac:dyDescent="0.25">
      <c r="A344" t="s">
        <v>13</v>
      </c>
      <c r="B344" s="3" t="s">
        <v>448</v>
      </c>
      <c r="C344" t="s">
        <v>449</v>
      </c>
      <c r="D344" t="s">
        <v>379</v>
      </c>
      <c r="E344" t="s">
        <v>379</v>
      </c>
      <c r="F344" t="s">
        <v>25</v>
      </c>
      <c r="G344" s="1">
        <v>44281.632638888892</v>
      </c>
      <c r="H344" t="s">
        <v>44</v>
      </c>
      <c r="I344" t="s">
        <v>18</v>
      </c>
      <c r="K344" s="1">
        <v>44257.747916666667</v>
      </c>
      <c r="L344" t="s">
        <v>373</v>
      </c>
      <c r="M344" t="s">
        <v>28</v>
      </c>
      <c r="N344" t="s">
        <v>1941</v>
      </c>
      <c r="R344" t="s">
        <v>2070</v>
      </c>
    </row>
    <row r="345" spans="1:18" x14ac:dyDescent="0.25">
      <c r="A345" t="s">
        <v>13</v>
      </c>
      <c r="B345" s="3" t="s">
        <v>450</v>
      </c>
      <c r="C345" t="s">
        <v>451</v>
      </c>
      <c r="D345" t="s">
        <v>372</v>
      </c>
      <c r="E345" t="s">
        <v>372</v>
      </c>
      <c r="F345" t="s">
        <v>25</v>
      </c>
      <c r="G345" s="1">
        <v>44258.756944444445</v>
      </c>
      <c r="H345" t="s">
        <v>26</v>
      </c>
      <c r="I345" t="s">
        <v>27</v>
      </c>
      <c r="K345" s="1">
        <v>44257.42083333333</v>
      </c>
      <c r="M345" t="s">
        <v>28</v>
      </c>
      <c r="N345" t="s">
        <v>1941</v>
      </c>
      <c r="R345" t="s">
        <v>2071</v>
      </c>
    </row>
    <row r="346" spans="1:18" x14ac:dyDescent="0.25">
      <c r="A346" t="s">
        <v>13</v>
      </c>
      <c r="B346" s="3" t="s">
        <v>452</v>
      </c>
      <c r="C346" t="s">
        <v>453</v>
      </c>
      <c r="D346" t="s">
        <v>372</v>
      </c>
      <c r="E346" t="s">
        <v>372</v>
      </c>
      <c r="F346" t="s">
        <v>25</v>
      </c>
      <c r="G346" s="1">
        <v>44258.756249999999</v>
      </c>
      <c r="H346" t="s">
        <v>44</v>
      </c>
      <c r="I346" t="s">
        <v>18</v>
      </c>
      <c r="K346" s="1">
        <v>44257.401388888888</v>
      </c>
      <c r="M346" t="s">
        <v>28</v>
      </c>
      <c r="N346" t="s">
        <v>1941</v>
      </c>
      <c r="R346" t="s">
        <v>2072</v>
      </c>
    </row>
    <row r="347" spans="1:18" x14ac:dyDescent="0.25">
      <c r="A347" t="s">
        <v>13</v>
      </c>
      <c r="B347" s="3" t="s">
        <v>454</v>
      </c>
      <c r="C347" t="s">
        <v>455</v>
      </c>
      <c r="D347" t="s">
        <v>379</v>
      </c>
      <c r="E347" t="s">
        <v>379</v>
      </c>
      <c r="F347" t="s">
        <v>25</v>
      </c>
      <c r="G347" s="1">
        <v>44281.602083333331</v>
      </c>
      <c r="H347" t="s">
        <v>26</v>
      </c>
      <c r="I347" t="s">
        <v>27</v>
      </c>
      <c r="K347" s="1">
        <v>44256.869444444441</v>
      </c>
      <c r="L347" t="s">
        <v>373</v>
      </c>
      <c r="M347" t="s">
        <v>28</v>
      </c>
      <c r="N347" t="s">
        <v>1941</v>
      </c>
      <c r="R347" t="s">
        <v>2073</v>
      </c>
    </row>
    <row r="348" spans="1:18" x14ac:dyDescent="0.25">
      <c r="A348" t="s">
        <v>13</v>
      </c>
      <c r="B348" s="3" t="s">
        <v>456</v>
      </c>
      <c r="C348" t="s">
        <v>457</v>
      </c>
      <c r="D348" t="s">
        <v>372</v>
      </c>
      <c r="E348" t="s">
        <v>458</v>
      </c>
      <c r="F348" t="s">
        <v>25</v>
      </c>
      <c r="G348" s="1">
        <v>44259.640277777777</v>
      </c>
      <c r="H348" t="s">
        <v>31</v>
      </c>
      <c r="I348" t="s">
        <v>32</v>
      </c>
      <c r="K348" s="1">
        <v>44256.59652777778</v>
      </c>
      <c r="L348" t="s">
        <v>402</v>
      </c>
      <c r="M348" t="s">
        <v>28</v>
      </c>
      <c r="N348" t="s">
        <v>1941</v>
      </c>
      <c r="R348" t="s">
        <v>2074</v>
      </c>
    </row>
    <row r="349" spans="1:18" x14ac:dyDescent="0.25">
      <c r="A349" t="s">
        <v>13</v>
      </c>
      <c r="B349" s="3" t="s">
        <v>459</v>
      </c>
      <c r="C349" t="s">
        <v>460</v>
      </c>
      <c r="D349" t="s">
        <v>461</v>
      </c>
      <c r="E349" t="s">
        <v>461</v>
      </c>
      <c r="F349" t="s">
        <v>25</v>
      </c>
      <c r="G349" s="1">
        <v>44287.728472222225</v>
      </c>
      <c r="I349" t="s">
        <v>18</v>
      </c>
      <c r="K349" s="1">
        <v>44254.142361111109</v>
      </c>
      <c r="N349" t="s">
        <v>1941</v>
      </c>
      <c r="R349" t="s">
        <v>2075</v>
      </c>
    </row>
    <row r="350" spans="1:18" x14ac:dyDescent="0.25">
      <c r="A350" t="s">
        <v>13</v>
      </c>
      <c r="B350" s="3" t="s">
        <v>462</v>
      </c>
      <c r="C350" t="s">
        <v>463</v>
      </c>
      <c r="D350" t="s">
        <v>372</v>
      </c>
      <c r="E350" t="s">
        <v>372</v>
      </c>
      <c r="F350" t="s">
        <v>25</v>
      </c>
      <c r="G350" s="1">
        <v>44253.837500000001</v>
      </c>
      <c r="H350" t="s">
        <v>31</v>
      </c>
      <c r="I350" t="s">
        <v>32</v>
      </c>
      <c r="K350" s="1">
        <v>44253.82916666667</v>
      </c>
      <c r="L350" t="s">
        <v>373</v>
      </c>
      <c r="M350" t="s">
        <v>28</v>
      </c>
      <c r="N350" t="s">
        <v>1936</v>
      </c>
    </row>
    <row r="351" spans="1:18" x14ac:dyDescent="0.25">
      <c r="A351" t="s">
        <v>13</v>
      </c>
      <c r="B351" s="3" t="s">
        <v>464</v>
      </c>
      <c r="C351" t="s">
        <v>465</v>
      </c>
      <c r="D351" t="s">
        <v>386</v>
      </c>
      <c r="E351" t="s">
        <v>386</v>
      </c>
      <c r="F351" t="s">
        <v>25</v>
      </c>
      <c r="G351" s="1">
        <v>44272.869444444441</v>
      </c>
      <c r="H351" t="s">
        <v>31</v>
      </c>
      <c r="I351" t="s">
        <v>18</v>
      </c>
      <c r="K351" s="1">
        <v>44253.790277777778</v>
      </c>
      <c r="L351" t="s">
        <v>402</v>
      </c>
      <c r="M351" t="s">
        <v>28</v>
      </c>
      <c r="N351" t="s">
        <v>1941</v>
      </c>
      <c r="R351" t="s">
        <v>2076</v>
      </c>
    </row>
    <row r="352" spans="1:18" x14ac:dyDescent="0.25">
      <c r="A352" t="s">
        <v>13</v>
      </c>
      <c r="B352" s="3" t="s">
        <v>466</v>
      </c>
      <c r="C352" t="s">
        <v>467</v>
      </c>
      <c r="D352" t="s">
        <v>386</v>
      </c>
      <c r="E352" t="s">
        <v>310</v>
      </c>
      <c r="F352" t="s">
        <v>25</v>
      </c>
      <c r="G352" s="1">
        <v>44258.802083333336</v>
      </c>
      <c r="H352" t="s">
        <v>113</v>
      </c>
      <c r="I352" t="s">
        <v>32</v>
      </c>
      <c r="K352" s="1">
        <v>44253.685416666667</v>
      </c>
      <c r="L352" t="s">
        <v>373</v>
      </c>
      <c r="M352" t="s">
        <v>28</v>
      </c>
      <c r="N352" t="s">
        <v>1938</v>
      </c>
      <c r="R352" t="s">
        <v>2077</v>
      </c>
    </row>
    <row r="353" spans="1:18" x14ac:dyDescent="0.25">
      <c r="A353" t="s">
        <v>13</v>
      </c>
      <c r="B353" s="3" t="s">
        <v>468</v>
      </c>
      <c r="C353" t="s">
        <v>469</v>
      </c>
      <c r="D353" t="s">
        <v>372</v>
      </c>
      <c r="E353" t="s">
        <v>372</v>
      </c>
      <c r="F353" t="s">
        <v>25</v>
      </c>
      <c r="G353" s="1">
        <v>44258.446527777778</v>
      </c>
      <c r="H353" t="s">
        <v>44</v>
      </c>
      <c r="I353" t="s">
        <v>18</v>
      </c>
      <c r="K353" s="1">
        <v>44253.631249999999</v>
      </c>
      <c r="L353" t="s">
        <v>402</v>
      </c>
      <c r="M353" t="s">
        <v>28</v>
      </c>
      <c r="N353" t="s">
        <v>1941</v>
      </c>
      <c r="R353" t="s">
        <v>2078</v>
      </c>
    </row>
    <row r="354" spans="1:18" x14ac:dyDescent="0.25">
      <c r="A354" t="s">
        <v>13</v>
      </c>
      <c r="B354" s="3" t="s">
        <v>470</v>
      </c>
      <c r="C354" t="s">
        <v>471</v>
      </c>
      <c r="D354" t="s">
        <v>472</v>
      </c>
      <c r="E354" t="s">
        <v>472</v>
      </c>
      <c r="F354" t="s">
        <v>25</v>
      </c>
      <c r="G354" s="1">
        <v>44249.763194444444</v>
      </c>
      <c r="H354" t="s">
        <v>113</v>
      </c>
      <c r="I354" t="s">
        <v>122</v>
      </c>
      <c r="K354" s="1">
        <v>44246.489583333336</v>
      </c>
      <c r="M354" t="s">
        <v>19</v>
      </c>
      <c r="N354" t="s">
        <v>1935</v>
      </c>
    </row>
    <row r="355" spans="1:18" x14ac:dyDescent="0.25">
      <c r="A355" t="s">
        <v>13</v>
      </c>
      <c r="B355" s="3" t="s">
        <v>473</v>
      </c>
      <c r="C355" t="s">
        <v>474</v>
      </c>
      <c r="D355" t="s">
        <v>372</v>
      </c>
      <c r="E355" t="s">
        <v>372</v>
      </c>
      <c r="F355" t="s">
        <v>25</v>
      </c>
      <c r="G355" s="1">
        <v>44245.511805555558</v>
      </c>
      <c r="H355" t="s">
        <v>26</v>
      </c>
      <c r="I355" t="s">
        <v>18</v>
      </c>
      <c r="K355" s="1">
        <v>44243.84652777778</v>
      </c>
      <c r="L355" t="s">
        <v>402</v>
      </c>
      <c r="M355" t="s">
        <v>160</v>
      </c>
      <c r="N355" t="s">
        <v>1940</v>
      </c>
      <c r="R355" t="s">
        <v>2079</v>
      </c>
    </row>
    <row r="356" spans="1:18" x14ac:dyDescent="0.25">
      <c r="A356" t="s">
        <v>13</v>
      </c>
      <c r="B356" s="3" t="s">
        <v>475</v>
      </c>
      <c r="C356" t="s">
        <v>476</v>
      </c>
      <c r="D356" t="s">
        <v>372</v>
      </c>
      <c r="E356" t="s">
        <v>372</v>
      </c>
      <c r="F356" t="s">
        <v>25</v>
      </c>
      <c r="G356" s="1">
        <v>44245.511805555558</v>
      </c>
      <c r="H356" t="s">
        <v>26</v>
      </c>
      <c r="I356" t="s">
        <v>27</v>
      </c>
      <c r="K356" s="1">
        <v>44243.609722222223</v>
      </c>
      <c r="L356" t="s">
        <v>373</v>
      </c>
      <c r="M356" t="s">
        <v>160</v>
      </c>
      <c r="N356" t="s">
        <v>1938</v>
      </c>
      <c r="R356" t="s">
        <v>2080</v>
      </c>
    </row>
    <row r="357" spans="1:18" x14ac:dyDescent="0.25">
      <c r="A357" t="s">
        <v>13</v>
      </c>
      <c r="B357" s="3" t="s">
        <v>477</v>
      </c>
      <c r="C357" t="s">
        <v>478</v>
      </c>
      <c r="D357" t="s">
        <v>372</v>
      </c>
      <c r="E357" t="s">
        <v>372</v>
      </c>
      <c r="F357" t="s">
        <v>25</v>
      </c>
      <c r="G357" s="1">
        <v>44245.511805555558</v>
      </c>
      <c r="H357" t="s">
        <v>26</v>
      </c>
      <c r="I357" t="s">
        <v>27</v>
      </c>
      <c r="K357" s="1">
        <v>44242.814583333333</v>
      </c>
      <c r="L357" t="s">
        <v>373</v>
      </c>
      <c r="M357" t="s">
        <v>160</v>
      </c>
      <c r="N357" t="s">
        <v>1940</v>
      </c>
      <c r="R357" t="s">
        <v>2081</v>
      </c>
    </row>
    <row r="358" spans="1:18" x14ac:dyDescent="0.25">
      <c r="A358" t="s">
        <v>13</v>
      </c>
      <c r="B358" s="3" t="s">
        <v>479</v>
      </c>
      <c r="C358" t="s">
        <v>480</v>
      </c>
      <c r="D358" t="s">
        <v>372</v>
      </c>
      <c r="E358" t="s">
        <v>372</v>
      </c>
      <c r="F358" t="s">
        <v>25</v>
      </c>
      <c r="G358" s="1">
        <v>44245.511805555558</v>
      </c>
      <c r="H358" t="s">
        <v>26</v>
      </c>
      <c r="I358" t="s">
        <v>27</v>
      </c>
      <c r="K358" s="1">
        <v>44242.742361111108</v>
      </c>
      <c r="L358" t="s">
        <v>373</v>
      </c>
      <c r="M358" t="s">
        <v>160</v>
      </c>
      <c r="N358" t="s">
        <v>1941</v>
      </c>
      <c r="R358" t="s">
        <v>2082</v>
      </c>
    </row>
    <row r="359" spans="1:18" x14ac:dyDescent="0.25">
      <c r="A359" t="s">
        <v>13</v>
      </c>
      <c r="B359" s="3" t="s">
        <v>481</v>
      </c>
      <c r="C359" t="s">
        <v>482</v>
      </c>
      <c r="D359" t="s">
        <v>372</v>
      </c>
      <c r="E359" t="s">
        <v>372</v>
      </c>
      <c r="F359" t="s">
        <v>25</v>
      </c>
      <c r="G359" s="1">
        <v>44245.511805555558</v>
      </c>
      <c r="H359" t="s">
        <v>26</v>
      </c>
      <c r="I359" t="s">
        <v>27</v>
      </c>
      <c r="K359" s="1">
        <v>44242.719444444447</v>
      </c>
      <c r="L359" t="s">
        <v>373</v>
      </c>
      <c r="M359" t="s">
        <v>160</v>
      </c>
      <c r="N359" t="s">
        <v>1941</v>
      </c>
      <c r="R359" t="s">
        <v>2083</v>
      </c>
    </row>
    <row r="360" spans="1:18" x14ac:dyDescent="0.25">
      <c r="A360" t="s">
        <v>13</v>
      </c>
      <c r="B360" s="3" t="s">
        <v>483</v>
      </c>
      <c r="C360" t="s">
        <v>484</v>
      </c>
      <c r="D360" t="s">
        <v>485</v>
      </c>
      <c r="E360" t="s">
        <v>486</v>
      </c>
      <c r="F360" t="s">
        <v>25</v>
      </c>
      <c r="G360" s="1">
        <v>44260.54791666667</v>
      </c>
      <c r="H360" t="s">
        <v>44</v>
      </c>
      <c r="I360" t="s">
        <v>18</v>
      </c>
      <c r="K360" s="1">
        <v>44242.638194444444</v>
      </c>
      <c r="M360" t="s">
        <v>19</v>
      </c>
      <c r="N360" t="s">
        <v>1941</v>
      </c>
    </row>
    <row r="361" spans="1:18" x14ac:dyDescent="0.25">
      <c r="A361" t="s">
        <v>13</v>
      </c>
      <c r="B361" s="3" t="s">
        <v>487</v>
      </c>
      <c r="C361" t="s">
        <v>488</v>
      </c>
      <c r="D361" t="s">
        <v>386</v>
      </c>
      <c r="E361" t="s">
        <v>386</v>
      </c>
      <c r="F361" t="s">
        <v>25</v>
      </c>
      <c r="G361" s="1">
        <v>44273.577777777777</v>
      </c>
      <c r="H361" t="s">
        <v>31</v>
      </c>
      <c r="I361" t="s">
        <v>18</v>
      </c>
      <c r="K361" s="1">
        <v>44239.576388888891</v>
      </c>
      <c r="L361" t="s">
        <v>373</v>
      </c>
      <c r="M361" t="s">
        <v>28</v>
      </c>
      <c r="N361" t="s">
        <v>1940</v>
      </c>
      <c r="R361" t="s">
        <v>2084</v>
      </c>
    </row>
    <row r="362" spans="1:18" x14ac:dyDescent="0.25">
      <c r="A362" t="s">
        <v>13</v>
      </c>
      <c r="B362" s="3" t="s">
        <v>489</v>
      </c>
      <c r="C362" t="s">
        <v>490</v>
      </c>
      <c r="D362" t="s">
        <v>411</v>
      </c>
      <c r="E362" t="s">
        <v>411</v>
      </c>
      <c r="F362" t="s">
        <v>25</v>
      </c>
      <c r="G362" s="1">
        <v>44300.477083333331</v>
      </c>
      <c r="H362" t="s">
        <v>44</v>
      </c>
      <c r="I362" t="s">
        <v>18</v>
      </c>
      <c r="K362" s="1">
        <v>44239.5625</v>
      </c>
      <c r="L362" t="s">
        <v>407</v>
      </c>
      <c r="M362" t="s">
        <v>28</v>
      </c>
      <c r="N362" t="s">
        <v>1938</v>
      </c>
      <c r="R362" t="s">
        <v>2085</v>
      </c>
    </row>
    <row r="363" spans="1:18" x14ac:dyDescent="0.25">
      <c r="A363" t="s">
        <v>13</v>
      </c>
      <c r="B363" s="3" t="s">
        <v>491</v>
      </c>
      <c r="C363" t="s">
        <v>492</v>
      </c>
      <c r="D363" t="s">
        <v>411</v>
      </c>
      <c r="E363" t="s">
        <v>411</v>
      </c>
      <c r="F363" t="s">
        <v>25</v>
      </c>
      <c r="G363" s="1">
        <v>44300.477083333331</v>
      </c>
      <c r="H363" t="s">
        <v>31</v>
      </c>
      <c r="I363" t="s">
        <v>32</v>
      </c>
      <c r="K363" s="1">
        <v>44239.545138888891</v>
      </c>
      <c r="L363" t="s">
        <v>407</v>
      </c>
      <c r="M363" t="s">
        <v>28</v>
      </c>
      <c r="N363" t="s">
        <v>1938</v>
      </c>
      <c r="R363" t="s">
        <v>2085</v>
      </c>
    </row>
    <row r="364" spans="1:18" x14ac:dyDescent="0.25">
      <c r="A364" t="s">
        <v>13</v>
      </c>
      <c r="B364" s="3" t="s">
        <v>493</v>
      </c>
      <c r="C364" t="s">
        <v>494</v>
      </c>
      <c r="D364" t="s">
        <v>372</v>
      </c>
      <c r="E364" t="s">
        <v>372</v>
      </c>
      <c r="F364" t="s">
        <v>25</v>
      </c>
      <c r="G364" s="1">
        <v>44300.679861111108</v>
      </c>
      <c r="H364" t="s">
        <v>44</v>
      </c>
      <c r="I364" t="s">
        <v>18</v>
      </c>
      <c r="K364" s="1">
        <v>44239.532638888886</v>
      </c>
      <c r="M364" t="s">
        <v>19</v>
      </c>
      <c r="N364" t="s">
        <v>1940</v>
      </c>
    </row>
    <row r="365" spans="1:18" x14ac:dyDescent="0.25">
      <c r="A365" t="s">
        <v>13</v>
      </c>
      <c r="B365" s="3" t="s">
        <v>496</v>
      </c>
      <c r="C365" t="s">
        <v>497</v>
      </c>
      <c r="D365" t="s">
        <v>16</v>
      </c>
      <c r="E365" t="s">
        <v>458</v>
      </c>
      <c r="F365" t="s">
        <v>17</v>
      </c>
      <c r="G365" s="1">
        <v>44336.250694444447</v>
      </c>
      <c r="H365" t="s">
        <v>44</v>
      </c>
      <c r="I365" t="s">
        <v>18</v>
      </c>
      <c r="K365" s="1">
        <v>44238.761111111111</v>
      </c>
      <c r="L365" t="s">
        <v>373</v>
      </c>
      <c r="M365" t="s">
        <v>19</v>
      </c>
    </row>
    <row r="366" spans="1:18" x14ac:dyDescent="0.25">
      <c r="A366" t="s">
        <v>13</v>
      </c>
      <c r="B366" s="3" t="s">
        <v>499</v>
      </c>
      <c r="C366" t="s">
        <v>500</v>
      </c>
      <c r="D366" t="s">
        <v>445</v>
      </c>
      <c r="E366" t="s">
        <v>458</v>
      </c>
      <c r="F366" t="s">
        <v>25</v>
      </c>
      <c r="G366" s="1">
        <v>44313.724999999999</v>
      </c>
      <c r="H366" t="s">
        <v>44</v>
      </c>
      <c r="I366" t="s">
        <v>18</v>
      </c>
      <c r="K366" s="1">
        <v>44238.756944444445</v>
      </c>
      <c r="L366" t="s">
        <v>373</v>
      </c>
      <c r="M366" t="s">
        <v>28</v>
      </c>
      <c r="N366" t="s">
        <v>1938</v>
      </c>
    </row>
    <row r="367" spans="1:18" x14ac:dyDescent="0.25">
      <c r="A367" t="s">
        <v>13</v>
      </c>
      <c r="B367" s="3" t="s">
        <v>501</v>
      </c>
      <c r="C367" t="s">
        <v>502</v>
      </c>
      <c r="D367" t="s">
        <v>503</v>
      </c>
      <c r="E367" t="s">
        <v>458</v>
      </c>
      <c r="F367" t="s">
        <v>25</v>
      </c>
      <c r="G367" s="1">
        <v>44287.768055555556</v>
      </c>
      <c r="H367" t="s">
        <v>44</v>
      </c>
      <c r="I367" t="s">
        <v>18</v>
      </c>
      <c r="K367" s="1">
        <v>44238.754861111112</v>
      </c>
      <c r="L367" t="s">
        <v>373</v>
      </c>
      <c r="M367" t="s">
        <v>19</v>
      </c>
      <c r="N367" t="s">
        <v>1938</v>
      </c>
    </row>
    <row r="368" spans="1:18" x14ac:dyDescent="0.25">
      <c r="A368" t="s">
        <v>13</v>
      </c>
      <c r="B368" s="3" t="s">
        <v>504</v>
      </c>
      <c r="C368" t="s">
        <v>505</v>
      </c>
      <c r="D368" t="s">
        <v>458</v>
      </c>
      <c r="E368" t="s">
        <v>458</v>
      </c>
      <c r="F368" t="s">
        <v>25</v>
      </c>
      <c r="G368" s="1">
        <v>44315.646527777775</v>
      </c>
      <c r="H368" t="s">
        <v>44</v>
      </c>
      <c r="I368" t="s">
        <v>18</v>
      </c>
      <c r="K368" s="1">
        <v>44238.752083333333</v>
      </c>
      <c r="L368" t="s">
        <v>373</v>
      </c>
      <c r="M368" t="s">
        <v>19</v>
      </c>
      <c r="N368" t="s">
        <v>1940</v>
      </c>
    </row>
    <row r="369" spans="1:18" x14ac:dyDescent="0.25">
      <c r="A369" t="s">
        <v>13</v>
      </c>
      <c r="B369" s="3" t="s">
        <v>506</v>
      </c>
      <c r="C369" t="s">
        <v>507</v>
      </c>
      <c r="D369" t="s">
        <v>458</v>
      </c>
      <c r="E369" t="s">
        <v>458</v>
      </c>
      <c r="F369" t="s">
        <v>25</v>
      </c>
      <c r="G369" s="1">
        <v>44315.64166666667</v>
      </c>
      <c r="H369" t="s">
        <v>44</v>
      </c>
      <c r="I369" t="s">
        <v>18</v>
      </c>
      <c r="K369" s="1">
        <v>44238.74722222222</v>
      </c>
      <c r="L369" t="s">
        <v>373</v>
      </c>
      <c r="M369" t="s">
        <v>19</v>
      </c>
      <c r="N369" t="s">
        <v>1940</v>
      </c>
    </row>
    <row r="370" spans="1:18" x14ac:dyDescent="0.25">
      <c r="A370" t="s">
        <v>13</v>
      </c>
      <c r="B370" s="3" t="s">
        <v>508</v>
      </c>
      <c r="C370" t="s">
        <v>509</v>
      </c>
      <c r="D370" t="s">
        <v>458</v>
      </c>
      <c r="E370" t="s">
        <v>458</v>
      </c>
      <c r="F370" t="s">
        <v>25</v>
      </c>
      <c r="G370" s="1">
        <v>44265.943749999999</v>
      </c>
      <c r="I370" t="s">
        <v>18</v>
      </c>
      <c r="K370" s="1">
        <v>44238.737500000003</v>
      </c>
      <c r="L370" t="s">
        <v>373</v>
      </c>
      <c r="M370" t="s">
        <v>19</v>
      </c>
      <c r="N370" t="s">
        <v>1940</v>
      </c>
    </row>
    <row r="371" spans="1:18" x14ac:dyDescent="0.25">
      <c r="A371" t="s">
        <v>13</v>
      </c>
      <c r="B371" s="3" t="s">
        <v>510</v>
      </c>
      <c r="C371" t="s">
        <v>511</v>
      </c>
      <c r="E371" t="s">
        <v>458</v>
      </c>
      <c r="F371" t="s">
        <v>25</v>
      </c>
      <c r="G371" s="1">
        <v>44287.731249999997</v>
      </c>
      <c r="I371" t="s">
        <v>18</v>
      </c>
      <c r="K371" s="1">
        <v>44238.73541666667</v>
      </c>
      <c r="L371" t="s">
        <v>373</v>
      </c>
      <c r="M371" t="s">
        <v>19</v>
      </c>
      <c r="N371" t="s">
        <v>1940</v>
      </c>
    </row>
    <row r="372" spans="1:18" x14ac:dyDescent="0.25">
      <c r="A372" t="s">
        <v>13</v>
      </c>
      <c r="B372" s="3" t="s">
        <v>512</v>
      </c>
      <c r="C372" t="s">
        <v>513</v>
      </c>
      <c r="D372" t="s">
        <v>458</v>
      </c>
      <c r="E372" t="s">
        <v>458</v>
      </c>
      <c r="F372" t="s">
        <v>25</v>
      </c>
      <c r="G372" s="1">
        <v>44287.728472222225</v>
      </c>
      <c r="H372" t="s">
        <v>44</v>
      </c>
      <c r="I372" t="s">
        <v>18</v>
      </c>
      <c r="K372" s="1">
        <v>44238.726388888892</v>
      </c>
      <c r="L372" t="s">
        <v>373</v>
      </c>
      <c r="M372" t="s">
        <v>19</v>
      </c>
      <c r="N372" t="s">
        <v>1941</v>
      </c>
      <c r="R372" t="s">
        <v>2086</v>
      </c>
    </row>
    <row r="373" spans="1:18" x14ac:dyDescent="0.25">
      <c r="A373" t="s">
        <v>13</v>
      </c>
      <c r="B373" s="3" t="s">
        <v>515</v>
      </c>
      <c r="C373" t="s">
        <v>516</v>
      </c>
      <c r="D373" t="s">
        <v>517</v>
      </c>
      <c r="E373" t="s">
        <v>458</v>
      </c>
      <c r="F373" t="s">
        <v>25</v>
      </c>
      <c r="G373" s="1">
        <v>44287.730555555558</v>
      </c>
      <c r="I373" t="s">
        <v>18</v>
      </c>
      <c r="K373" s="1">
        <v>44238.70208333333</v>
      </c>
      <c r="M373" t="s">
        <v>19</v>
      </c>
      <c r="N373" t="s">
        <v>1938</v>
      </c>
    </row>
    <row r="374" spans="1:18" x14ac:dyDescent="0.25">
      <c r="A374" t="s">
        <v>13</v>
      </c>
      <c r="B374" s="3" t="s">
        <v>518</v>
      </c>
      <c r="C374" t="s">
        <v>519</v>
      </c>
      <c r="D374" t="s">
        <v>520</v>
      </c>
      <c r="E374" t="s">
        <v>486</v>
      </c>
      <c r="F374" t="s">
        <v>25</v>
      </c>
      <c r="G374" s="1">
        <v>44294.762499999997</v>
      </c>
      <c r="H374" t="s">
        <v>44</v>
      </c>
      <c r="I374" t="s">
        <v>18</v>
      </c>
      <c r="K374" s="1">
        <v>44237.843055555553</v>
      </c>
      <c r="M374" t="s">
        <v>28</v>
      </c>
      <c r="N374" t="s">
        <v>1938</v>
      </c>
    </row>
    <row r="375" spans="1:18" x14ac:dyDescent="0.25">
      <c r="A375" t="s">
        <v>13</v>
      </c>
      <c r="B375" s="3" t="s">
        <v>521</v>
      </c>
      <c r="C375" t="s">
        <v>522</v>
      </c>
      <c r="D375" t="s">
        <v>372</v>
      </c>
      <c r="E375" t="s">
        <v>495</v>
      </c>
      <c r="F375" t="s">
        <v>25</v>
      </c>
      <c r="G375" s="1">
        <v>44258.569444444445</v>
      </c>
      <c r="I375" t="s">
        <v>18</v>
      </c>
      <c r="K375" s="1">
        <v>44237.661111111112</v>
      </c>
      <c r="M375" t="s">
        <v>19</v>
      </c>
      <c r="N375" t="s">
        <v>1946</v>
      </c>
      <c r="R375" t="s">
        <v>2087</v>
      </c>
    </row>
    <row r="376" spans="1:18" x14ac:dyDescent="0.25">
      <c r="A376" t="s">
        <v>13</v>
      </c>
      <c r="B376" s="3" t="s">
        <v>523</v>
      </c>
      <c r="C376" t="s">
        <v>524</v>
      </c>
      <c r="D376" t="s">
        <v>372</v>
      </c>
      <c r="E376" t="s">
        <v>495</v>
      </c>
      <c r="F376" t="s">
        <v>25</v>
      </c>
      <c r="G376" s="1">
        <v>44258.674305555556</v>
      </c>
      <c r="I376" t="s">
        <v>18</v>
      </c>
      <c r="K376" s="1">
        <v>44237.661111111112</v>
      </c>
      <c r="M376" t="s">
        <v>19</v>
      </c>
      <c r="N376" t="s">
        <v>1946</v>
      </c>
      <c r="R376" t="s">
        <v>2088</v>
      </c>
    </row>
    <row r="377" spans="1:18" x14ac:dyDescent="0.25">
      <c r="A377" t="s">
        <v>13</v>
      </c>
      <c r="B377" s="3" t="s">
        <v>525</v>
      </c>
      <c r="C377" t="s">
        <v>526</v>
      </c>
      <c r="D377" t="s">
        <v>372</v>
      </c>
      <c r="E377" t="s">
        <v>386</v>
      </c>
      <c r="F377" t="s">
        <v>25</v>
      </c>
      <c r="G377" s="1">
        <v>44273.706250000003</v>
      </c>
      <c r="H377" t="s">
        <v>44</v>
      </c>
      <c r="I377" t="s">
        <v>18</v>
      </c>
      <c r="K377" s="1">
        <v>44236.495833333334</v>
      </c>
      <c r="L377" t="s">
        <v>373</v>
      </c>
      <c r="N377" t="s">
        <v>1940</v>
      </c>
      <c r="R377" t="s">
        <v>2084</v>
      </c>
    </row>
    <row r="378" spans="1:18" x14ac:dyDescent="0.25">
      <c r="A378" t="s">
        <v>13</v>
      </c>
      <c r="B378" s="3" t="s">
        <v>528</v>
      </c>
      <c r="C378" t="s">
        <v>529</v>
      </c>
      <c r="D378" t="s">
        <v>372</v>
      </c>
      <c r="E378" t="s">
        <v>372</v>
      </c>
      <c r="F378" t="s">
        <v>25</v>
      </c>
      <c r="G378" s="1">
        <v>44279.774305555555</v>
      </c>
      <c r="H378" t="s">
        <v>44</v>
      </c>
      <c r="I378" t="s">
        <v>18</v>
      </c>
      <c r="K378" s="1">
        <v>44231.715277777781</v>
      </c>
      <c r="M378" t="s">
        <v>19</v>
      </c>
      <c r="N378" t="s">
        <v>1940</v>
      </c>
      <c r="R378" t="s">
        <v>2089</v>
      </c>
    </row>
    <row r="379" spans="1:18" x14ac:dyDescent="0.25">
      <c r="A379" t="s">
        <v>13</v>
      </c>
      <c r="B379" s="3" t="s">
        <v>530</v>
      </c>
      <c r="C379" t="s">
        <v>531</v>
      </c>
      <c r="D379" t="s">
        <v>399</v>
      </c>
      <c r="E379" t="s">
        <v>399</v>
      </c>
      <c r="F379" t="s">
        <v>25</v>
      </c>
      <c r="G379" s="1">
        <v>44300.477083333331</v>
      </c>
      <c r="H379" t="s">
        <v>44</v>
      </c>
      <c r="I379" t="s">
        <v>27</v>
      </c>
      <c r="K379" s="1">
        <v>44231.604861111111</v>
      </c>
      <c r="L379" t="s">
        <v>373</v>
      </c>
      <c r="M379" t="s">
        <v>28</v>
      </c>
      <c r="N379" t="s">
        <v>1941</v>
      </c>
      <c r="R379" t="s">
        <v>2090</v>
      </c>
    </row>
    <row r="380" spans="1:18" x14ac:dyDescent="0.25">
      <c r="A380" t="s">
        <v>13</v>
      </c>
      <c r="B380" s="3" t="s">
        <v>532</v>
      </c>
      <c r="C380" t="s">
        <v>533</v>
      </c>
      <c r="D380" t="s">
        <v>379</v>
      </c>
      <c r="E380" t="s">
        <v>379</v>
      </c>
      <c r="F380" t="s">
        <v>25</v>
      </c>
      <c r="G380" s="1">
        <v>44328.647916666669</v>
      </c>
      <c r="H380" t="s">
        <v>26</v>
      </c>
      <c r="I380" t="s">
        <v>27</v>
      </c>
      <c r="K380" s="1">
        <v>44229.972222222219</v>
      </c>
      <c r="L380" t="s">
        <v>373</v>
      </c>
      <c r="M380" t="s">
        <v>28</v>
      </c>
      <c r="N380" t="s">
        <v>1941</v>
      </c>
      <c r="R380" t="s">
        <v>2091</v>
      </c>
    </row>
    <row r="381" spans="1:18" x14ac:dyDescent="0.25">
      <c r="A381" t="s">
        <v>13</v>
      </c>
      <c r="B381" s="3" t="s">
        <v>534</v>
      </c>
      <c r="C381" t="s">
        <v>535</v>
      </c>
      <c r="D381" t="s">
        <v>372</v>
      </c>
      <c r="E381" t="s">
        <v>372</v>
      </c>
      <c r="F381" t="s">
        <v>25</v>
      </c>
      <c r="G381" s="1">
        <v>44267.517361111109</v>
      </c>
      <c r="H381" t="s">
        <v>44</v>
      </c>
      <c r="I381" t="s">
        <v>18</v>
      </c>
      <c r="K381" s="1">
        <v>44229.472222222219</v>
      </c>
      <c r="M381" t="s">
        <v>19</v>
      </c>
      <c r="N381" t="s">
        <v>1940</v>
      </c>
      <c r="R381" t="s">
        <v>2092</v>
      </c>
    </row>
    <row r="382" spans="1:18" x14ac:dyDescent="0.25">
      <c r="A382" t="s">
        <v>13</v>
      </c>
      <c r="B382" s="3" t="s">
        <v>536</v>
      </c>
      <c r="C382" t="s">
        <v>537</v>
      </c>
      <c r="D382" t="s">
        <v>372</v>
      </c>
      <c r="E382" t="s">
        <v>372</v>
      </c>
      <c r="F382" t="s">
        <v>25</v>
      </c>
      <c r="G382" s="1">
        <v>44272.871527777781</v>
      </c>
      <c r="H382" t="s">
        <v>44</v>
      </c>
      <c r="I382" t="s">
        <v>32</v>
      </c>
      <c r="K382" s="1">
        <v>44228.557638888888</v>
      </c>
      <c r="L382" t="s">
        <v>373</v>
      </c>
      <c r="M382" t="s">
        <v>160</v>
      </c>
      <c r="N382" t="s">
        <v>1935</v>
      </c>
      <c r="R382" t="s">
        <v>2093</v>
      </c>
    </row>
    <row r="383" spans="1:18" x14ac:dyDescent="0.25">
      <c r="A383" t="s">
        <v>13</v>
      </c>
      <c r="B383" s="3" t="s">
        <v>538</v>
      </c>
      <c r="C383" t="s">
        <v>539</v>
      </c>
      <c r="D383" t="s">
        <v>372</v>
      </c>
      <c r="E383" t="s">
        <v>372</v>
      </c>
      <c r="F383" t="s">
        <v>25</v>
      </c>
      <c r="G383" s="1">
        <v>44245.511805555558</v>
      </c>
      <c r="H383" t="s">
        <v>26</v>
      </c>
      <c r="I383" t="s">
        <v>27</v>
      </c>
      <c r="K383" s="1">
        <v>44225.640972222223</v>
      </c>
      <c r="L383" t="s">
        <v>373</v>
      </c>
      <c r="M383" t="s">
        <v>160</v>
      </c>
      <c r="N383" t="s">
        <v>1940</v>
      </c>
      <c r="R383" t="s">
        <v>2094</v>
      </c>
    </row>
    <row r="384" spans="1:18" x14ac:dyDescent="0.25">
      <c r="A384" t="s">
        <v>13</v>
      </c>
      <c r="B384" s="3" t="s">
        <v>540</v>
      </c>
      <c r="C384" t="s">
        <v>541</v>
      </c>
      <c r="D384" t="s">
        <v>517</v>
      </c>
      <c r="E384" t="s">
        <v>458</v>
      </c>
      <c r="F384" t="s">
        <v>25</v>
      </c>
      <c r="G384" s="1">
        <v>44288.607638888891</v>
      </c>
      <c r="H384" t="s">
        <v>44</v>
      </c>
      <c r="I384" t="s">
        <v>32</v>
      </c>
      <c r="K384" s="1">
        <v>44224.710416666669</v>
      </c>
      <c r="L384" t="s">
        <v>373</v>
      </c>
      <c r="M384" t="s">
        <v>19</v>
      </c>
      <c r="N384" t="s">
        <v>1938</v>
      </c>
      <c r="R384" t="s">
        <v>2095</v>
      </c>
    </row>
    <row r="385" spans="1:18" x14ac:dyDescent="0.25">
      <c r="A385" t="s">
        <v>13</v>
      </c>
      <c r="B385" s="3" t="s">
        <v>542</v>
      </c>
      <c r="C385" t="s">
        <v>543</v>
      </c>
      <c r="D385" t="s">
        <v>379</v>
      </c>
      <c r="E385" t="s">
        <v>379</v>
      </c>
      <c r="F385" t="s">
        <v>25</v>
      </c>
      <c r="G385" s="1">
        <v>44344.540277777778</v>
      </c>
      <c r="H385" t="s">
        <v>26</v>
      </c>
      <c r="I385" t="s">
        <v>27</v>
      </c>
      <c r="K385" s="1">
        <v>44224.592361111114</v>
      </c>
      <c r="L385" t="s">
        <v>373</v>
      </c>
      <c r="M385" t="s">
        <v>28</v>
      </c>
      <c r="N385" t="s">
        <v>1941</v>
      </c>
      <c r="R385" t="s">
        <v>2096</v>
      </c>
    </row>
    <row r="386" spans="1:18" x14ac:dyDescent="0.25">
      <c r="A386" t="s">
        <v>13</v>
      </c>
      <c r="B386" s="3" t="s">
        <v>544</v>
      </c>
      <c r="C386" t="s">
        <v>545</v>
      </c>
      <c r="D386" t="s">
        <v>458</v>
      </c>
      <c r="E386" t="s">
        <v>458</v>
      </c>
      <c r="F386" t="s">
        <v>25</v>
      </c>
      <c r="G386" s="1">
        <v>44232.587500000001</v>
      </c>
      <c r="H386" t="s">
        <v>113</v>
      </c>
      <c r="I386" t="s">
        <v>122</v>
      </c>
      <c r="K386" s="1">
        <v>44223.611111111109</v>
      </c>
      <c r="L386" t="s">
        <v>373</v>
      </c>
      <c r="M386" t="s">
        <v>19</v>
      </c>
      <c r="N386" t="s">
        <v>1988</v>
      </c>
    </row>
    <row r="387" spans="1:18" x14ac:dyDescent="0.25">
      <c r="A387" t="s">
        <v>13</v>
      </c>
      <c r="B387" s="3" t="s">
        <v>546</v>
      </c>
      <c r="C387" t="s">
        <v>547</v>
      </c>
      <c r="D387" t="s">
        <v>548</v>
      </c>
      <c r="E387" t="s">
        <v>548</v>
      </c>
      <c r="F387" t="s">
        <v>25</v>
      </c>
      <c r="G387" s="1">
        <v>44232.587500000001</v>
      </c>
      <c r="H387" t="s">
        <v>31</v>
      </c>
      <c r="I387" t="s">
        <v>32</v>
      </c>
      <c r="K387" s="1">
        <v>44221.743055555555</v>
      </c>
      <c r="L387" t="s">
        <v>373</v>
      </c>
      <c r="M387" t="s">
        <v>19</v>
      </c>
      <c r="N387" t="s">
        <v>1941</v>
      </c>
    </row>
    <row r="388" spans="1:18" x14ac:dyDescent="0.25">
      <c r="A388" t="s">
        <v>13</v>
      </c>
      <c r="B388" s="3" t="s">
        <v>549</v>
      </c>
      <c r="C388" t="s">
        <v>550</v>
      </c>
      <c r="D388" t="s">
        <v>411</v>
      </c>
      <c r="E388" t="s">
        <v>411</v>
      </c>
      <c r="F388" t="s">
        <v>25</v>
      </c>
      <c r="G388" s="1">
        <v>44337.771527777775</v>
      </c>
      <c r="H388" t="s">
        <v>31</v>
      </c>
      <c r="I388" t="s">
        <v>18</v>
      </c>
      <c r="K388" s="1">
        <v>44218.626388888886</v>
      </c>
      <c r="L388" t="s">
        <v>373</v>
      </c>
      <c r="M388" t="s">
        <v>19</v>
      </c>
      <c r="N388" t="s">
        <v>1941</v>
      </c>
      <c r="R388" t="s">
        <v>2097</v>
      </c>
    </row>
    <row r="389" spans="1:18" x14ac:dyDescent="0.25">
      <c r="A389" t="s">
        <v>13</v>
      </c>
      <c r="B389" s="3" t="s">
        <v>551</v>
      </c>
      <c r="C389" t="s">
        <v>552</v>
      </c>
      <c r="D389" t="s">
        <v>411</v>
      </c>
      <c r="E389" t="s">
        <v>411</v>
      </c>
      <c r="F389" t="s">
        <v>25</v>
      </c>
      <c r="G389" s="1">
        <v>44300.477083333331</v>
      </c>
      <c r="H389" t="s">
        <v>31</v>
      </c>
      <c r="I389" t="s">
        <v>32</v>
      </c>
      <c r="K389" s="1">
        <v>44217.771527777775</v>
      </c>
      <c r="L389" t="s">
        <v>373</v>
      </c>
      <c r="M389" t="s">
        <v>28</v>
      </c>
      <c r="N389" t="s">
        <v>1988</v>
      </c>
      <c r="R389" t="s">
        <v>2098</v>
      </c>
    </row>
    <row r="390" spans="1:18" x14ac:dyDescent="0.25">
      <c r="A390" t="s">
        <v>13</v>
      </c>
      <c r="B390" s="3" t="s">
        <v>553</v>
      </c>
      <c r="C390" t="s">
        <v>554</v>
      </c>
      <c r="D390" t="s">
        <v>372</v>
      </c>
      <c r="E390" t="s">
        <v>386</v>
      </c>
      <c r="F390" t="s">
        <v>25</v>
      </c>
      <c r="G390" s="1">
        <v>44273.498611111114</v>
      </c>
      <c r="H390" t="s">
        <v>44</v>
      </c>
      <c r="I390" t="s">
        <v>18</v>
      </c>
      <c r="K390" s="1">
        <v>44217.472916666666</v>
      </c>
      <c r="L390" t="s">
        <v>373</v>
      </c>
      <c r="M390" t="s">
        <v>28</v>
      </c>
      <c r="N390" t="s">
        <v>1940</v>
      </c>
      <c r="R390" t="s">
        <v>2084</v>
      </c>
    </row>
    <row r="391" spans="1:18" x14ac:dyDescent="0.25">
      <c r="A391" t="s">
        <v>13</v>
      </c>
      <c r="B391" s="3" t="s">
        <v>555</v>
      </c>
      <c r="C391" t="s">
        <v>556</v>
      </c>
      <c r="D391" t="s">
        <v>372</v>
      </c>
      <c r="E391" t="s">
        <v>372</v>
      </c>
      <c r="F391" t="s">
        <v>25</v>
      </c>
      <c r="G391" s="1">
        <v>44273.498611111114</v>
      </c>
      <c r="H391" t="s">
        <v>31</v>
      </c>
      <c r="I391" t="s">
        <v>32</v>
      </c>
      <c r="K391" s="1">
        <v>44216.604861111111</v>
      </c>
      <c r="L391" t="s">
        <v>373</v>
      </c>
      <c r="M391" t="s">
        <v>28</v>
      </c>
      <c r="N391" t="s">
        <v>1940</v>
      </c>
      <c r="R391" t="s">
        <v>2084</v>
      </c>
    </row>
    <row r="392" spans="1:18" x14ac:dyDescent="0.25">
      <c r="A392" t="s">
        <v>13</v>
      </c>
      <c r="B392" s="3" t="s">
        <v>557</v>
      </c>
      <c r="C392" t="s">
        <v>558</v>
      </c>
      <c r="D392" t="s">
        <v>372</v>
      </c>
      <c r="E392" t="s">
        <v>372</v>
      </c>
      <c r="F392" t="s">
        <v>25</v>
      </c>
      <c r="G392" s="1">
        <v>44245.505555555559</v>
      </c>
      <c r="H392" t="s">
        <v>113</v>
      </c>
      <c r="I392" t="s">
        <v>32</v>
      </c>
      <c r="K392" s="1">
        <v>44216.477777777778</v>
      </c>
      <c r="L392" t="s">
        <v>373</v>
      </c>
      <c r="M392" t="s">
        <v>160</v>
      </c>
      <c r="N392" t="s">
        <v>1988</v>
      </c>
    </row>
    <row r="393" spans="1:18" x14ac:dyDescent="0.25">
      <c r="A393" t="s">
        <v>13</v>
      </c>
      <c r="B393" s="3" t="s">
        <v>559</v>
      </c>
      <c r="C393" t="s">
        <v>560</v>
      </c>
      <c r="D393" t="s">
        <v>372</v>
      </c>
      <c r="E393" t="s">
        <v>386</v>
      </c>
      <c r="F393" t="s">
        <v>25</v>
      </c>
      <c r="G393" s="1">
        <v>44273.498611111114</v>
      </c>
      <c r="H393" t="s">
        <v>31</v>
      </c>
      <c r="I393" t="s">
        <v>32</v>
      </c>
      <c r="K393" s="1">
        <v>44216.439583333333</v>
      </c>
      <c r="L393" t="s">
        <v>373</v>
      </c>
      <c r="M393" t="s">
        <v>28</v>
      </c>
      <c r="N393" t="s">
        <v>1940</v>
      </c>
      <c r="R393" t="s">
        <v>2084</v>
      </c>
    </row>
    <row r="394" spans="1:18" x14ac:dyDescent="0.25">
      <c r="A394" t="s">
        <v>13</v>
      </c>
      <c r="B394" s="3" t="s">
        <v>562</v>
      </c>
      <c r="C394" t="s">
        <v>563</v>
      </c>
      <c r="D394" t="s">
        <v>379</v>
      </c>
      <c r="E394" t="s">
        <v>379</v>
      </c>
      <c r="F394" t="s">
        <v>25</v>
      </c>
      <c r="G394" s="1">
        <v>44244.742361111108</v>
      </c>
      <c r="H394" t="s">
        <v>26</v>
      </c>
      <c r="I394" t="s">
        <v>27</v>
      </c>
      <c r="K394" s="1">
        <v>44215.84097222222</v>
      </c>
      <c r="L394" t="s">
        <v>373</v>
      </c>
      <c r="M394" t="s">
        <v>28</v>
      </c>
      <c r="N394" t="s">
        <v>1946</v>
      </c>
      <c r="R394" t="s">
        <v>2099</v>
      </c>
    </row>
    <row r="395" spans="1:18" x14ac:dyDescent="0.25">
      <c r="A395" t="s">
        <v>13</v>
      </c>
      <c r="B395" s="3" t="s">
        <v>564</v>
      </c>
      <c r="C395" t="s">
        <v>565</v>
      </c>
      <c r="D395" t="s">
        <v>548</v>
      </c>
      <c r="E395" t="s">
        <v>548</v>
      </c>
      <c r="F395" t="s">
        <v>25</v>
      </c>
      <c r="G395" s="1">
        <v>44215.880555555559</v>
      </c>
      <c r="H395" t="s">
        <v>31</v>
      </c>
      <c r="I395" t="s">
        <v>122</v>
      </c>
      <c r="K395" s="1">
        <v>44215.824305555558</v>
      </c>
      <c r="L395" t="s">
        <v>373</v>
      </c>
      <c r="M395" t="s">
        <v>28</v>
      </c>
      <c r="N395" t="s">
        <v>1941</v>
      </c>
    </row>
    <row r="396" spans="1:18" x14ac:dyDescent="0.25">
      <c r="A396" t="s">
        <v>13</v>
      </c>
      <c r="B396" s="3" t="s">
        <v>566</v>
      </c>
      <c r="C396" t="s">
        <v>567</v>
      </c>
      <c r="D396" t="s">
        <v>411</v>
      </c>
      <c r="E396" t="s">
        <v>411</v>
      </c>
      <c r="F396" t="s">
        <v>25</v>
      </c>
      <c r="G396" s="1">
        <v>44300.477083333331</v>
      </c>
      <c r="H396" t="s">
        <v>31</v>
      </c>
      <c r="I396" t="s">
        <v>18</v>
      </c>
      <c r="K396" s="1">
        <v>44215.686111111114</v>
      </c>
      <c r="L396" t="s">
        <v>373</v>
      </c>
      <c r="M396" t="s">
        <v>28</v>
      </c>
      <c r="N396" t="s">
        <v>1935</v>
      </c>
      <c r="R396" t="s">
        <v>2100</v>
      </c>
    </row>
    <row r="397" spans="1:18" x14ac:dyDescent="0.25">
      <c r="A397" t="s">
        <v>13</v>
      </c>
      <c r="B397" s="3" t="s">
        <v>568</v>
      </c>
      <c r="C397" t="s">
        <v>569</v>
      </c>
      <c r="D397" t="s">
        <v>472</v>
      </c>
      <c r="E397" t="s">
        <v>379</v>
      </c>
      <c r="F397" t="s">
        <v>25</v>
      </c>
      <c r="G397" s="1">
        <v>44277.847222222219</v>
      </c>
      <c r="H397" t="s">
        <v>26</v>
      </c>
      <c r="I397" t="s">
        <v>27</v>
      </c>
      <c r="K397" s="1">
        <v>44214.784722222219</v>
      </c>
      <c r="L397" t="s">
        <v>373</v>
      </c>
      <c r="M397" t="s">
        <v>28</v>
      </c>
      <c r="N397" t="s">
        <v>1940</v>
      </c>
    </row>
    <row r="398" spans="1:18" x14ac:dyDescent="0.25">
      <c r="A398" t="s">
        <v>13</v>
      </c>
      <c r="B398" s="3" t="s">
        <v>570</v>
      </c>
      <c r="C398" t="s">
        <v>571</v>
      </c>
      <c r="D398" t="s">
        <v>379</v>
      </c>
      <c r="E398" t="s">
        <v>379</v>
      </c>
      <c r="F398" t="s">
        <v>25</v>
      </c>
      <c r="G398" s="1">
        <v>44244.743055555555</v>
      </c>
      <c r="H398" t="s">
        <v>44</v>
      </c>
      <c r="I398" t="s">
        <v>18</v>
      </c>
      <c r="K398" s="1">
        <v>44214.775694444441</v>
      </c>
      <c r="L398" t="s">
        <v>373</v>
      </c>
      <c r="M398" t="s">
        <v>28</v>
      </c>
      <c r="N398" t="s">
        <v>1940</v>
      </c>
      <c r="R398" t="s">
        <v>2101</v>
      </c>
    </row>
    <row r="399" spans="1:18" x14ac:dyDescent="0.25">
      <c r="A399" t="s">
        <v>13</v>
      </c>
      <c r="B399" s="3" t="s">
        <v>572</v>
      </c>
      <c r="C399" t="s">
        <v>573</v>
      </c>
      <c r="D399" t="s">
        <v>386</v>
      </c>
      <c r="E399" t="s">
        <v>372</v>
      </c>
      <c r="F399" t="s">
        <v>25</v>
      </c>
      <c r="G399" s="1">
        <v>44271.75277777778</v>
      </c>
      <c r="H399" t="s">
        <v>31</v>
      </c>
      <c r="I399" t="s">
        <v>32</v>
      </c>
      <c r="K399" s="1">
        <v>44214.730555555558</v>
      </c>
      <c r="L399" t="s">
        <v>387</v>
      </c>
      <c r="M399" t="s">
        <v>28</v>
      </c>
      <c r="N399" t="s">
        <v>1988</v>
      </c>
      <c r="R399" t="s">
        <v>2102</v>
      </c>
    </row>
    <row r="400" spans="1:18" x14ac:dyDescent="0.25">
      <c r="A400" t="s">
        <v>13</v>
      </c>
      <c r="B400" s="3" t="s">
        <v>574</v>
      </c>
      <c r="C400" t="s">
        <v>575</v>
      </c>
      <c r="D400" t="s">
        <v>372</v>
      </c>
      <c r="E400" t="s">
        <v>372</v>
      </c>
      <c r="F400" t="s">
        <v>25</v>
      </c>
      <c r="G400" s="1">
        <v>44230.712500000001</v>
      </c>
      <c r="H400" t="s">
        <v>44</v>
      </c>
      <c r="I400" t="s">
        <v>32</v>
      </c>
      <c r="K400" s="1">
        <v>44214.686111111114</v>
      </c>
      <c r="L400" t="s">
        <v>576</v>
      </c>
      <c r="M400" t="s">
        <v>28</v>
      </c>
      <c r="N400" t="s">
        <v>1988</v>
      </c>
      <c r="R400" t="s">
        <v>2103</v>
      </c>
    </row>
    <row r="401" spans="1:18" x14ac:dyDescent="0.25">
      <c r="A401" t="s">
        <v>13</v>
      </c>
      <c r="B401" s="3" t="s">
        <v>577</v>
      </c>
      <c r="C401" t="s">
        <v>578</v>
      </c>
      <c r="D401" t="s">
        <v>399</v>
      </c>
      <c r="E401" t="s">
        <v>399</v>
      </c>
      <c r="F401" t="s">
        <v>25</v>
      </c>
      <c r="G401" s="1">
        <v>44300.477083333331</v>
      </c>
      <c r="H401" t="s">
        <v>113</v>
      </c>
      <c r="I401" t="s">
        <v>122</v>
      </c>
      <c r="K401" s="1">
        <v>44211.452777777777</v>
      </c>
      <c r="L401" t="s">
        <v>373</v>
      </c>
      <c r="M401" t="s">
        <v>28</v>
      </c>
      <c r="N401" t="s">
        <v>1988</v>
      </c>
      <c r="R401" t="s">
        <v>2104</v>
      </c>
    </row>
    <row r="402" spans="1:18" x14ac:dyDescent="0.25">
      <c r="A402" t="s">
        <v>13</v>
      </c>
      <c r="B402" s="3" t="s">
        <v>579</v>
      </c>
      <c r="C402" t="s">
        <v>580</v>
      </c>
      <c r="D402" t="s">
        <v>379</v>
      </c>
      <c r="E402" t="s">
        <v>379</v>
      </c>
      <c r="F402" t="s">
        <v>25</v>
      </c>
      <c r="G402" s="1">
        <v>44301.665972222225</v>
      </c>
      <c r="H402" t="s">
        <v>26</v>
      </c>
      <c r="I402" t="s">
        <v>27</v>
      </c>
      <c r="K402" s="1">
        <v>44209.698611111111</v>
      </c>
      <c r="L402" t="s">
        <v>373</v>
      </c>
      <c r="M402" t="s">
        <v>28</v>
      </c>
      <c r="N402" t="s">
        <v>1940</v>
      </c>
      <c r="R402" t="s">
        <v>2105</v>
      </c>
    </row>
    <row r="403" spans="1:18" x14ac:dyDescent="0.25">
      <c r="A403" t="s">
        <v>13</v>
      </c>
      <c r="B403" s="3" t="s">
        <v>581</v>
      </c>
      <c r="C403" t="s">
        <v>582</v>
      </c>
      <c r="D403" t="s">
        <v>583</v>
      </c>
      <c r="E403" t="s">
        <v>583</v>
      </c>
      <c r="F403" t="s">
        <v>25</v>
      </c>
      <c r="G403" s="1">
        <v>44287.725694444445</v>
      </c>
      <c r="H403" t="s">
        <v>44</v>
      </c>
      <c r="I403" t="s">
        <v>18</v>
      </c>
      <c r="K403" s="1">
        <v>44208.833333333336</v>
      </c>
      <c r="M403" t="s">
        <v>28</v>
      </c>
      <c r="N403" t="s">
        <v>1941</v>
      </c>
      <c r="R403" t="s">
        <v>2106</v>
      </c>
    </row>
    <row r="404" spans="1:18" x14ac:dyDescent="0.25">
      <c r="A404" t="s">
        <v>13</v>
      </c>
      <c r="B404" s="3" t="s">
        <v>584</v>
      </c>
      <c r="C404" t="s">
        <v>585</v>
      </c>
      <c r="D404" t="s">
        <v>379</v>
      </c>
      <c r="E404" t="s">
        <v>379</v>
      </c>
      <c r="F404" t="s">
        <v>25</v>
      </c>
      <c r="G404" s="1">
        <v>44223.873611111114</v>
      </c>
      <c r="H404" t="s">
        <v>44</v>
      </c>
      <c r="I404" t="s">
        <v>18</v>
      </c>
      <c r="K404" s="1">
        <v>44208.806944444441</v>
      </c>
      <c r="M404" t="s">
        <v>28</v>
      </c>
      <c r="N404" t="s">
        <v>1940</v>
      </c>
      <c r="R404" t="s">
        <v>2107</v>
      </c>
    </row>
    <row r="405" spans="1:18" x14ac:dyDescent="0.25">
      <c r="A405" t="s">
        <v>13</v>
      </c>
      <c r="B405" s="3" t="s">
        <v>586</v>
      </c>
      <c r="C405" t="s">
        <v>587</v>
      </c>
      <c r="D405" t="s">
        <v>379</v>
      </c>
      <c r="E405" t="s">
        <v>379</v>
      </c>
      <c r="F405" t="s">
        <v>25</v>
      </c>
      <c r="G405" s="1">
        <v>44214.570138888892</v>
      </c>
      <c r="H405" t="s">
        <v>44</v>
      </c>
      <c r="I405" t="s">
        <v>18</v>
      </c>
      <c r="K405" s="1">
        <v>44208.753472222219</v>
      </c>
      <c r="L405" t="s">
        <v>402</v>
      </c>
      <c r="M405" t="s">
        <v>28</v>
      </c>
      <c r="N405" t="s">
        <v>1940</v>
      </c>
    </row>
    <row r="406" spans="1:18" x14ac:dyDescent="0.25">
      <c r="A406" t="s">
        <v>13</v>
      </c>
      <c r="B406" s="3" t="s">
        <v>588</v>
      </c>
      <c r="C406" t="s">
        <v>589</v>
      </c>
      <c r="D406" t="s">
        <v>590</v>
      </c>
      <c r="E406" t="s">
        <v>591</v>
      </c>
      <c r="F406" t="s">
        <v>25</v>
      </c>
      <c r="G406" s="1">
        <v>44230.463888888888</v>
      </c>
      <c r="H406" t="s">
        <v>113</v>
      </c>
      <c r="I406" t="s">
        <v>122</v>
      </c>
      <c r="K406" s="1">
        <v>44208.574999999997</v>
      </c>
      <c r="M406" t="s">
        <v>28</v>
      </c>
      <c r="N406" t="s">
        <v>1941</v>
      </c>
    </row>
    <row r="407" spans="1:18" x14ac:dyDescent="0.25">
      <c r="A407" t="s">
        <v>13</v>
      </c>
      <c r="B407" s="3" t="s">
        <v>592</v>
      </c>
      <c r="C407" t="s">
        <v>593</v>
      </c>
      <c r="D407" t="s">
        <v>379</v>
      </c>
      <c r="E407" t="s">
        <v>379</v>
      </c>
      <c r="F407" t="s">
        <v>25</v>
      </c>
      <c r="G407" s="1">
        <v>44215.568055555559</v>
      </c>
      <c r="H407" t="s">
        <v>31</v>
      </c>
      <c r="I407" t="s">
        <v>32</v>
      </c>
      <c r="K407" s="1">
        <v>44207.538888888892</v>
      </c>
      <c r="L407" t="s">
        <v>373</v>
      </c>
      <c r="M407" t="s">
        <v>19</v>
      </c>
      <c r="N407" t="s">
        <v>1940</v>
      </c>
    </row>
    <row r="408" spans="1:18" x14ac:dyDescent="0.25">
      <c r="A408" t="s">
        <v>13</v>
      </c>
      <c r="B408" s="3" t="s">
        <v>594</v>
      </c>
      <c r="C408" t="s">
        <v>595</v>
      </c>
      <c r="D408" t="s">
        <v>472</v>
      </c>
      <c r="E408" t="s">
        <v>386</v>
      </c>
      <c r="F408" t="s">
        <v>25</v>
      </c>
      <c r="G408" s="1">
        <v>44250.696527777778</v>
      </c>
      <c r="H408" t="s">
        <v>113</v>
      </c>
      <c r="I408" t="s">
        <v>122</v>
      </c>
      <c r="K408" s="1">
        <v>44207.373611111114</v>
      </c>
      <c r="L408" t="s">
        <v>402</v>
      </c>
      <c r="M408" t="s">
        <v>19</v>
      </c>
      <c r="N408" t="s">
        <v>1938</v>
      </c>
    </row>
    <row r="409" spans="1:18" x14ac:dyDescent="0.25">
      <c r="A409" t="s">
        <v>13</v>
      </c>
      <c r="B409" s="3" t="s">
        <v>596</v>
      </c>
      <c r="C409" t="s">
        <v>597</v>
      </c>
      <c r="D409" t="s">
        <v>548</v>
      </c>
      <c r="E409" t="s">
        <v>548</v>
      </c>
      <c r="F409" t="s">
        <v>25</v>
      </c>
      <c r="G409" s="1">
        <v>44208.698611111111</v>
      </c>
      <c r="H409" t="s">
        <v>113</v>
      </c>
      <c r="I409" t="s">
        <v>122</v>
      </c>
      <c r="K409" s="1">
        <v>44204.838888888888</v>
      </c>
      <c r="L409" t="s">
        <v>373</v>
      </c>
      <c r="M409" t="s">
        <v>19</v>
      </c>
      <c r="N409" t="s">
        <v>1941</v>
      </c>
    </row>
    <row r="410" spans="1:18" x14ac:dyDescent="0.25">
      <c r="A410" t="s">
        <v>13</v>
      </c>
      <c r="B410" s="3" t="s">
        <v>598</v>
      </c>
      <c r="C410" t="s">
        <v>599</v>
      </c>
      <c r="D410" t="s">
        <v>548</v>
      </c>
      <c r="E410" t="s">
        <v>548</v>
      </c>
      <c r="F410" t="s">
        <v>25</v>
      </c>
      <c r="G410" s="1">
        <v>44203.577777777777</v>
      </c>
      <c r="H410" t="s">
        <v>31</v>
      </c>
      <c r="I410" t="s">
        <v>32</v>
      </c>
      <c r="K410" s="1">
        <v>44202.503472222219</v>
      </c>
      <c r="L410" t="s">
        <v>373</v>
      </c>
      <c r="M410" t="s">
        <v>28</v>
      </c>
      <c r="N410" t="s">
        <v>1941</v>
      </c>
    </row>
    <row r="411" spans="1:18" x14ac:dyDescent="0.25">
      <c r="A411" t="s">
        <v>13</v>
      </c>
      <c r="B411" s="3" t="s">
        <v>600</v>
      </c>
      <c r="C411" t="s">
        <v>601</v>
      </c>
      <c r="D411" t="s">
        <v>548</v>
      </c>
      <c r="E411" t="s">
        <v>548</v>
      </c>
      <c r="F411" t="s">
        <v>25</v>
      </c>
      <c r="G411" s="1">
        <v>44203.892361111109</v>
      </c>
      <c r="H411" t="s">
        <v>113</v>
      </c>
      <c r="I411" t="s">
        <v>122</v>
      </c>
      <c r="K411" s="1">
        <v>44202.49722222222</v>
      </c>
      <c r="L411" t="s">
        <v>402</v>
      </c>
      <c r="M411" t="s">
        <v>28</v>
      </c>
      <c r="N411" t="s">
        <v>1941</v>
      </c>
    </row>
    <row r="412" spans="1:18" x14ac:dyDescent="0.25">
      <c r="A412" t="s">
        <v>13</v>
      </c>
      <c r="B412" s="3" t="s">
        <v>602</v>
      </c>
      <c r="C412" t="s">
        <v>603</v>
      </c>
      <c r="D412" t="s">
        <v>386</v>
      </c>
      <c r="E412" t="s">
        <v>386</v>
      </c>
      <c r="F412" t="s">
        <v>25</v>
      </c>
      <c r="G412" s="1">
        <v>44204.507638888892</v>
      </c>
      <c r="H412" t="s">
        <v>113</v>
      </c>
      <c r="I412" t="s">
        <v>32</v>
      </c>
      <c r="K412" s="1">
        <v>44202.433333333334</v>
      </c>
      <c r="L412" t="s">
        <v>387</v>
      </c>
      <c r="M412" t="s">
        <v>28</v>
      </c>
      <c r="N412" t="s">
        <v>1941</v>
      </c>
      <c r="R412" t="s">
        <v>2108</v>
      </c>
    </row>
    <row r="413" spans="1:18" x14ac:dyDescent="0.25">
      <c r="A413" t="s">
        <v>13</v>
      </c>
      <c r="B413" s="3" t="s">
        <v>604</v>
      </c>
      <c r="C413" t="s">
        <v>605</v>
      </c>
      <c r="D413" t="s">
        <v>606</v>
      </c>
      <c r="E413" t="s">
        <v>386</v>
      </c>
      <c r="F413" t="s">
        <v>25</v>
      </c>
      <c r="G413" s="1">
        <v>44270.829861111109</v>
      </c>
      <c r="H413" t="s">
        <v>113</v>
      </c>
      <c r="I413" t="s">
        <v>32</v>
      </c>
      <c r="K413" s="1">
        <v>44202.427777777775</v>
      </c>
      <c r="L413" t="s">
        <v>402</v>
      </c>
      <c r="M413" t="s">
        <v>28</v>
      </c>
      <c r="N413" t="s">
        <v>1941</v>
      </c>
      <c r="R413" t="s">
        <v>2109</v>
      </c>
    </row>
    <row r="414" spans="1:18" x14ac:dyDescent="0.25">
      <c r="A414" t="s">
        <v>13</v>
      </c>
      <c r="B414" s="3" t="s">
        <v>607</v>
      </c>
      <c r="C414" t="s">
        <v>608</v>
      </c>
      <c r="D414" t="s">
        <v>379</v>
      </c>
      <c r="E414" t="s">
        <v>591</v>
      </c>
      <c r="F414" t="s">
        <v>25</v>
      </c>
      <c r="G414" s="1">
        <v>44217.52847222222</v>
      </c>
      <c r="I414" t="s">
        <v>18</v>
      </c>
      <c r="K414" s="1">
        <v>44188.690972222219</v>
      </c>
      <c r="N414" t="s">
        <v>1941</v>
      </c>
    </row>
    <row r="415" spans="1:18" x14ac:dyDescent="0.25">
      <c r="A415" t="s">
        <v>13</v>
      </c>
      <c r="B415" s="3" t="s">
        <v>609</v>
      </c>
      <c r="C415" t="s">
        <v>610</v>
      </c>
      <c r="D415" t="s">
        <v>411</v>
      </c>
      <c r="E415" t="s">
        <v>411</v>
      </c>
      <c r="F415" t="s">
        <v>25</v>
      </c>
      <c r="G415" s="1">
        <v>44300.477083333331</v>
      </c>
      <c r="H415" t="s">
        <v>44</v>
      </c>
      <c r="I415" t="s">
        <v>32</v>
      </c>
      <c r="K415" s="1">
        <v>44188.487500000003</v>
      </c>
      <c r="L415" t="s">
        <v>402</v>
      </c>
      <c r="M415" t="s">
        <v>28</v>
      </c>
      <c r="N415" t="s">
        <v>2001</v>
      </c>
    </row>
    <row r="416" spans="1:18" x14ac:dyDescent="0.25">
      <c r="A416" t="s">
        <v>13</v>
      </c>
      <c r="B416" s="3" t="s">
        <v>613</v>
      </c>
      <c r="C416" t="s">
        <v>614</v>
      </c>
      <c r="D416" t="s">
        <v>372</v>
      </c>
      <c r="E416" t="s">
        <v>372</v>
      </c>
      <c r="F416" t="s">
        <v>25</v>
      </c>
      <c r="G416" s="1">
        <v>44208.840277777781</v>
      </c>
      <c r="H416" t="s">
        <v>31</v>
      </c>
      <c r="I416" t="s">
        <v>32</v>
      </c>
      <c r="K416" s="1">
        <v>44187.65347222222</v>
      </c>
      <c r="L416" t="s">
        <v>402</v>
      </c>
      <c r="M416" t="s">
        <v>28</v>
      </c>
      <c r="N416" t="s">
        <v>1941</v>
      </c>
      <c r="R416" t="s">
        <v>2110</v>
      </c>
    </row>
    <row r="417" spans="1:18" x14ac:dyDescent="0.25">
      <c r="A417" t="s">
        <v>13</v>
      </c>
      <c r="B417" s="3" t="s">
        <v>615</v>
      </c>
      <c r="C417" t="s">
        <v>616</v>
      </c>
      <c r="D417" t="s">
        <v>379</v>
      </c>
      <c r="E417" t="s">
        <v>379</v>
      </c>
      <c r="F417" t="s">
        <v>25</v>
      </c>
      <c r="G417" s="1">
        <v>44300.477083333331</v>
      </c>
      <c r="H417" t="s">
        <v>26</v>
      </c>
      <c r="I417" t="s">
        <v>27</v>
      </c>
      <c r="K417" s="1">
        <v>44186.796527777777</v>
      </c>
      <c r="L417" t="s">
        <v>373</v>
      </c>
      <c r="M417" t="s">
        <v>28</v>
      </c>
      <c r="N417" t="s">
        <v>1941</v>
      </c>
      <c r="R417" t="s">
        <v>2111</v>
      </c>
    </row>
    <row r="418" spans="1:18" x14ac:dyDescent="0.25">
      <c r="A418" t="s">
        <v>13</v>
      </c>
      <c r="B418" s="3" t="s">
        <v>617</v>
      </c>
      <c r="C418" t="s">
        <v>618</v>
      </c>
      <c r="D418" t="s">
        <v>386</v>
      </c>
      <c r="E418" t="s">
        <v>386</v>
      </c>
      <c r="F418" t="s">
        <v>25</v>
      </c>
      <c r="G418" s="1">
        <v>44312.493055555555</v>
      </c>
      <c r="H418" t="s">
        <v>31</v>
      </c>
      <c r="I418" t="s">
        <v>32</v>
      </c>
      <c r="K418" s="1">
        <v>44186.722916666666</v>
      </c>
      <c r="L418" t="s">
        <v>373</v>
      </c>
      <c r="M418" t="s">
        <v>28</v>
      </c>
      <c r="N418" t="s">
        <v>1940</v>
      </c>
      <c r="R418" t="s">
        <v>2112</v>
      </c>
    </row>
    <row r="419" spans="1:18" x14ac:dyDescent="0.25">
      <c r="A419" t="s">
        <v>13</v>
      </c>
      <c r="B419" s="3" t="s">
        <v>619</v>
      </c>
      <c r="C419" t="s">
        <v>620</v>
      </c>
      <c r="D419" t="s">
        <v>386</v>
      </c>
      <c r="E419" t="s">
        <v>386</v>
      </c>
      <c r="F419" t="s">
        <v>25</v>
      </c>
      <c r="G419" s="1">
        <v>44208.840277777781</v>
      </c>
      <c r="H419" t="s">
        <v>26</v>
      </c>
      <c r="I419" t="s">
        <v>27</v>
      </c>
      <c r="K419" s="1">
        <v>44186.711805555555</v>
      </c>
      <c r="L419" t="s">
        <v>402</v>
      </c>
      <c r="M419" t="s">
        <v>28</v>
      </c>
      <c r="N419" t="s">
        <v>1941</v>
      </c>
      <c r="R419" t="s">
        <v>2113</v>
      </c>
    </row>
    <row r="420" spans="1:18" x14ac:dyDescent="0.25">
      <c r="A420" t="s">
        <v>13</v>
      </c>
      <c r="B420" s="3" t="s">
        <v>621</v>
      </c>
      <c r="C420" t="s">
        <v>622</v>
      </c>
      <c r="D420" t="s">
        <v>379</v>
      </c>
      <c r="E420" t="s">
        <v>379</v>
      </c>
      <c r="F420" t="s">
        <v>25</v>
      </c>
      <c r="G420" s="1">
        <v>44188.776388888888</v>
      </c>
      <c r="H420" t="s">
        <v>44</v>
      </c>
      <c r="I420" t="s">
        <v>18</v>
      </c>
      <c r="K420" s="1">
        <v>44182.667361111111</v>
      </c>
      <c r="L420" t="s">
        <v>373</v>
      </c>
      <c r="M420" t="s">
        <v>28</v>
      </c>
      <c r="N420" t="s">
        <v>1941</v>
      </c>
    </row>
    <row r="421" spans="1:18" x14ac:dyDescent="0.25">
      <c r="A421" t="s">
        <v>13</v>
      </c>
      <c r="B421" s="3" t="s">
        <v>623</v>
      </c>
      <c r="C421" t="s">
        <v>624</v>
      </c>
      <c r="D421" t="s">
        <v>411</v>
      </c>
      <c r="E421" t="s">
        <v>411</v>
      </c>
      <c r="F421" t="s">
        <v>25</v>
      </c>
      <c r="G421" s="1">
        <v>44300.477083333331</v>
      </c>
      <c r="H421" t="s">
        <v>44</v>
      </c>
      <c r="I421" t="s">
        <v>32</v>
      </c>
      <c r="K421" s="1">
        <v>44180.882638888892</v>
      </c>
      <c r="L421" t="s">
        <v>373</v>
      </c>
      <c r="M421" t="s">
        <v>28</v>
      </c>
      <c r="N421" t="s">
        <v>1941</v>
      </c>
    </row>
    <row r="422" spans="1:18" x14ac:dyDescent="0.25">
      <c r="A422" t="s">
        <v>13</v>
      </c>
      <c r="B422" s="3" t="s">
        <v>625</v>
      </c>
      <c r="C422" t="s">
        <v>626</v>
      </c>
      <c r="D422" t="s">
        <v>372</v>
      </c>
      <c r="E422" t="s">
        <v>372</v>
      </c>
      <c r="F422" t="s">
        <v>25</v>
      </c>
      <c r="G422" s="1">
        <v>44245.518750000003</v>
      </c>
      <c r="H422" t="s">
        <v>113</v>
      </c>
      <c r="I422" t="s">
        <v>32</v>
      </c>
      <c r="K422" s="1">
        <v>44180.560416666667</v>
      </c>
      <c r="L422" t="s">
        <v>387</v>
      </c>
      <c r="M422" t="s">
        <v>28</v>
      </c>
      <c r="N422" t="s">
        <v>1941</v>
      </c>
      <c r="R422" t="s">
        <v>2114</v>
      </c>
    </row>
    <row r="423" spans="1:18" x14ac:dyDescent="0.25">
      <c r="A423" t="s">
        <v>13</v>
      </c>
      <c r="B423" s="3" t="s">
        <v>628</v>
      </c>
      <c r="C423" t="s">
        <v>629</v>
      </c>
      <c r="D423" t="s">
        <v>378</v>
      </c>
      <c r="E423" t="s">
        <v>611</v>
      </c>
      <c r="F423" t="s">
        <v>25</v>
      </c>
      <c r="G423" s="1">
        <v>44228.523611111108</v>
      </c>
      <c r="I423" t="s">
        <v>18</v>
      </c>
      <c r="K423" s="1">
        <v>44176.702777777777</v>
      </c>
      <c r="M423" t="s">
        <v>28</v>
      </c>
      <c r="N423" t="s">
        <v>1941</v>
      </c>
    </row>
    <row r="424" spans="1:18" x14ac:dyDescent="0.25">
      <c r="A424" t="s">
        <v>13</v>
      </c>
      <c r="B424" s="3" t="s">
        <v>631</v>
      </c>
      <c r="C424" t="s">
        <v>632</v>
      </c>
      <c r="D424" t="s">
        <v>372</v>
      </c>
      <c r="E424" t="s">
        <v>372</v>
      </c>
      <c r="F424" t="s">
        <v>25</v>
      </c>
      <c r="G424" s="1">
        <v>44175.419444444444</v>
      </c>
      <c r="H424" t="s">
        <v>26</v>
      </c>
      <c r="I424" t="s">
        <v>18</v>
      </c>
      <c r="K424" s="1">
        <v>44173.853472222225</v>
      </c>
      <c r="L424" t="s">
        <v>387</v>
      </c>
      <c r="M424" t="s">
        <v>28</v>
      </c>
      <c r="N424" t="s">
        <v>1941</v>
      </c>
      <c r="R424" t="s">
        <v>2115</v>
      </c>
    </row>
    <row r="425" spans="1:18" x14ac:dyDescent="0.25">
      <c r="A425" t="s">
        <v>13</v>
      </c>
      <c r="B425" s="3" t="s">
        <v>633</v>
      </c>
      <c r="C425" t="s">
        <v>634</v>
      </c>
      <c r="D425" t="s">
        <v>372</v>
      </c>
      <c r="E425" t="s">
        <v>372</v>
      </c>
      <c r="F425" t="s">
        <v>25</v>
      </c>
      <c r="G425" s="1">
        <v>44175.418749999997</v>
      </c>
      <c r="H425" t="s">
        <v>26</v>
      </c>
      <c r="I425" t="s">
        <v>27</v>
      </c>
      <c r="K425" s="1">
        <v>44173.841666666667</v>
      </c>
      <c r="L425" t="s">
        <v>387</v>
      </c>
      <c r="M425" t="s">
        <v>28</v>
      </c>
      <c r="N425" t="s">
        <v>1941</v>
      </c>
      <c r="R425" t="s">
        <v>2116</v>
      </c>
    </row>
    <row r="426" spans="1:18" x14ac:dyDescent="0.25">
      <c r="A426" t="s">
        <v>13</v>
      </c>
      <c r="B426" s="3" t="s">
        <v>635</v>
      </c>
      <c r="C426" t="s">
        <v>636</v>
      </c>
      <c r="D426" t="s">
        <v>372</v>
      </c>
      <c r="E426" t="s">
        <v>372</v>
      </c>
      <c r="F426" t="s">
        <v>25</v>
      </c>
      <c r="G426" s="1">
        <v>44208.840277777781</v>
      </c>
      <c r="H426" t="s">
        <v>44</v>
      </c>
      <c r="I426" t="s">
        <v>18</v>
      </c>
      <c r="K426" s="1">
        <v>44173.745833333334</v>
      </c>
      <c r="L426" t="s">
        <v>387</v>
      </c>
      <c r="M426" t="s">
        <v>28</v>
      </c>
      <c r="N426" t="s">
        <v>1940</v>
      </c>
      <c r="R426" t="s">
        <v>2117</v>
      </c>
    </row>
    <row r="427" spans="1:18" x14ac:dyDescent="0.25">
      <c r="A427" t="s">
        <v>13</v>
      </c>
      <c r="B427" s="3" t="s">
        <v>637</v>
      </c>
      <c r="C427" t="s">
        <v>638</v>
      </c>
      <c r="D427" t="s">
        <v>372</v>
      </c>
      <c r="E427" t="s">
        <v>372</v>
      </c>
      <c r="F427" t="s">
        <v>25</v>
      </c>
      <c r="G427" s="1">
        <v>44175.419444444444</v>
      </c>
      <c r="H427" t="s">
        <v>26</v>
      </c>
      <c r="I427" t="s">
        <v>27</v>
      </c>
      <c r="K427" s="1">
        <v>44173.741666666669</v>
      </c>
      <c r="L427" t="s">
        <v>387</v>
      </c>
      <c r="M427" t="s">
        <v>28</v>
      </c>
      <c r="N427" t="s">
        <v>1941</v>
      </c>
      <c r="R427" t="s">
        <v>2118</v>
      </c>
    </row>
    <row r="428" spans="1:18" x14ac:dyDescent="0.25">
      <c r="A428" t="s">
        <v>13</v>
      </c>
      <c r="B428" s="3" t="s">
        <v>639</v>
      </c>
      <c r="C428" t="s">
        <v>640</v>
      </c>
      <c r="D428" t="s">
        <v>372</v>
      </c>
      <c r="E428" t="s">
        <v>372</v>
      </c>
      <c r="F428" t="s">
        <v>25</v>
      </c>
      <c r="G428" s="1">
        <v>44175.419444444444</v>
      </c>
      <c r="H428" t="s">
        <v>44</v>
      </c>
      <c r="I428" t="s">
        <v>18</v>
      </c>
      <c r="K428" s="1">
        <v>44173.737500000003</v>
      </c>
      <c r="L428" t="s">
        <v>387</v>
      </c>
      <c r="M428" t="s">
        <v>28</v>
      </c>
      <c r="N428" t="s">
        <v>1941</v>
      </c>
      <c r="R428" t="s">
        <v>2116</v>
      </c>
    </row>
    <row r="429" spans="1:18" x14ac:dyDescent="0.25">
      <c r="A429" t="s">
        <v>13</v>
      </c>
      <c r="B429" s="3" t="s">
        <v>641</v>
      </c>
      <c r="C429" t="s">
        <v>642</v>
      </c>
      <c r="D429" t="s">
        <v>372</v>
      </c>
      <c r="E429" t="s">
        <v>372</v>
      </c>
      <c r="F429" t="s">
        <v>25</v>
      </c>
      <c r="G429" s="1">
        <v>44175.418749999997</v>
      </c>
      <c r="H429" t="s">
        <v>26</v>
      </c>
      <c r="I429" t="s">
        <v>27</v>
      </c>
      <c r="K429" s="1">
        <v>44173.722916666666</v>
      </c>
      <c r="L429" t="s">
        <v>387</v>
      </c>
      <c r="M429" t="s">
        <v>28</v>
      </c>
      <c r="N429" t="s">
        <v>1941</v>
      </c>
      <c r="R429" t="s">
        <v>2119</v>
      </c>
    </row>
    <row r="430" spans="1:18" x14ac:dyDescent="0.25">
      <c r="A430" t="s">
        <v>13</v>
      </c>
      <c r="B430" s="3" t="s">
        <v>643</v>
      </c>
      <c r="C430" t="s">
        <v>644</v>
      </c>
      <c r="D430" t="s">
        <v>372</v>
      </c>
      <c r="E430" t="s">
        <v>372</v>
      </c>
      <c r="F430" t="s">
        <v>25</v>
      </c>
      <c r="G430" s="1">
        <v>44175.419444444444</v>
      </c>
      <c r="H430" t="s">
        <v>44</v>
      </c>
      <c r="I430" t="s">
        <v>27</v>
      </c>
      <c r="K430" s="1">
        <v>44173.69027777778</v>
      </c>
      <c r="L430" t="s">
        <v>387</v>
      </c>
      <c r="M430" t="s">
        <v>28</v>
      </c>
      <c r="N430" t="s">
        <v>1941</v>
      </c>
      <c r="R430" t="s">
        <v>2120</v>
      </c>
    </row>
    <row r="431" spans="1:18" x14ac:dyDescent="0.25">
      <c r="A431" t="s">
        <v>13</v>
      </c>
      <c r="B431" s="3" t="s">
        <v>645</v>
      </c>
      <c r="C431" t="s">
        <v>646</v>
      </c>
      <c r="D431" t="s">
        <v>379</v>
      </c>
      <c r="E431" t="s">
        <v>379</v>
      </c>
      <c r="F431" t="s">
        <v>25</v>
      </c>
      <c r="G431" s="1">
        <v>44174.625</v>
      </c>
      <c r="H431" t="s">
        <v>44</v>
      </c>
      <c r="I431" t="s">
        <v>18</v>
      </c>
      <c r="K431" s="1">
        <v>44172.950694444444</v>
      </c>
      <c r="L431" t="s">
        <v>402</v>
      </c>
      <c r="M431" t="s">
        <v>28</v>
      </c>
      <c r="N431" t="s">
        <v>1940</v>
      </c>
    </row>
    <row r="432" spans="1:18" x14ac:dyDescent="0.25">
      <c r="A432" t="s">
        <v>13</v>
      </c>
      <c r="B432" s="3" t="s">
        <v>647</v>
      </c>
      <c r="C432" t="s">
        <v>648</v>
      </c>
      <c r="D432" t="s">
        <v>372</v>
      </c>
      <c r="E432" t="s">
        <v>372</v>
      </c>
      <c r="F432" t="s">
        <v>25</v>
      </c>
      <c r="G432" s="1">
        <v>44175.418749999997</v>
      </c>
      <c r="H432" t="s">
        <v>44</v>
      </c>
      <c r="I432" t="s">
        <v>18</v>
      </c>
      <c r="K432" s="1">
        <v>44172.929166666669</v>
      </c>
      <c r="L432" t="s">
        <v>402</v>
      </c>
      <c r="M432" t="s">
        <v>28</v>
      </c>
      <c r="N432" t="s">
        <v>1941</v>
      </c>
      <c r="R432" t="s">
        <v>2121</v>
      </c>
    </row>
    <row r="433" spans="1:18" x14ac:dyDescent="0.25">
      <c r="A433" t="s">
        <v>13</v>
      </c>
      <c r="B433" s="3" t="s">
        <v>649</v>
      </c>
      <c r="C433" t="s">
        <v>650</v>
      </c>
      <c r="D433" t="s">
        <v>372</v>
      </c>
      <c r="E433" t="s">
        <v>372</v>
      </c>
      <c r="F433" t="s">
        <v>25</v>
      </c>
      <c r="G433" s="1">
        <v>44175.419444444444</v>
      </c>
      <c r="H433" t="s">
        <v>26</v>
      </c>
      <c r="I433" t="s">
        <v>27</v>
      </c>
      <c r="K433" s="1">
        <v>44172.665972222225</v>
      </c>
      <c r="L433" t="s">
        <v>387</v>
      </c>
      <c r="M433" t="s">
        <v>28</v>
      </c>
      <c r="N433" t="s">
        <v>1940</v>
      </c>
      <c r="R433" t="s">
        <v>2122</v>
      </c>
    </row>
    <row r="434" spans="1:18" x14ac:dyDescent="0.25">
      <c r="A434" t="s">
        <v>13</v>
      </c>
      <c r="B434" s="3" t="s">
        <v>651</v>
      </c>
      <c r="C434" t="s">
        <v>652</v>
      </c>
      <c r="D434" t="s">
        <v>379</v>
      </c>
      <c r="E434" t="s">
        <v>379</v>
      </c>
      <c r="F434" t="s">
        <v>25</v>
      </c>
      <c r="G434" s="1">
        <v>44173.531944444447</v>
      </c>
      <c r="H434" t="s">
        <v>44</v>
      </c>
      <c r="I434" t="s">
        <v>18</v>
      </c>
      <c r="K434" s="1">
        <v>44172.645138888889</v>
      </c>
      <c r="L434" t="s">
        <v>402</v>
      </c>
      <c r="M434" t="s">
        <v>28</v>
      </c>
      <c r="N434" t="s">
        <v>1941</v>
      </c>
    </row>
    <row r="435" spans="1:18" x14ac:dyDescent="0.25">
      <c r="A435" t="s">
        <v>13</v>
      </c>
      <c r="B435" s="3" t="s">
        <v>653</v>
      </c>
      <c r="C435" t="s">
        <v>654</v>
      </c>
      <c r="D435" t="s">
        <v>372</v>
      </c>
      <c r="E435" t="s">
        <v>372</v>
      </c>
      <c r="F435" t="s">
        <v>25</v>
      </c>
      <c r="G435" s="1">
        <v>44175.418749999997</v>
      </c>
      <c r="H435" t="s">
        <v>44</v>
      </c>
      <c r="I435" t="s">
        <v>18</v>
      </c>
      <c r="K435" s="1">
        <v>44172.418055555558</v>
      </c>
      <c r="L435" t="s">
        <v>387</v>
      </c>
      <c r="M435" t="s">
        <v>28</v>
      </c>
      <c r="N435" t="s">
        <v>1941</v>
      </c>
      <c r="R435" t="s">
        <v>2123</v>
      </c>
    </row>
    <row r="436" spans="1:18" x14ac:dyDescent="0.25">
      <c r="A436" t="s">
        <v>13</v>
      </c>
      <c r="B436" s="3" t="s">
        <v>655</v>
      </c>
      <c r="C436" t="s">
        <v>656</v>
      </c>
      <c r="D436" t="s">
        <v>372</v>
      </c>
      <c r="E436" t="s">
        <v>372</v>
      </c>
      <c r="F436" t="s">
        <v>25</v>
      </c>
      <c r="G436" s="1">
        <v>44175.418749999997</v>
      </c>
      <c r="H436" t="s">
        <v>44</v>
      </c>
      <c r="I436" t="s">
        <v>18</v>
      </c>
      <c r="K436" s="1">
        <v>44172.373611111114</v>
      </c>
      <c r="L436" t="s">
        <v>373</v>
      </c>
      <c r="M436" t="s">
        <v>28</v>
      </c>
      <c r="N436" t="s">
        <v>1941</v>
      </c>
      <c r="R436" t="s">
        <v>2124</v>
      </c>
    </row>
    <row r="437" spans="1:18" x14ac:dyDescent="0.25">
      <c r="A437" t="s">
        <v>13</v>
      </c>
      <c r="B437" s="3" t="s">
        <v>657</v>
      </c>
      <c r="C437" t="s">
        <v>658</v>
      </c>
      <c r="D437" t="s">
        <v>372</v>
      </c>
      <c r="E437" t="s">
        <v>372</v>
      </c>
      <c r="F437" t="s">
        <v>25</v>
      </c>
      <c r="G437" s="1">
        <v>44175.418749999997</v>
      </c>
      <c r="H437" t="s">
        <v>26</v>
      </c>
      <c r="I437" t="s">
        <v>27</v>
      </c>
      <c r="K437" s="1">
        <v>44172.34097222222</v>
      </c>
      <c r="L437" t="s">
        <v>373</v>
      </c>
      <c r="M437" t="s">
        <v>28</v>
      </c>
      <c r="N437" t="s">
        <v>1940</v>
      </c>
      <c r="R437" t="s">
        <v>2125</v>
      </c>
    </row>
    <row r="438" spans="1:18" x14ac:dyDescent="0.25">
      <c r="A438" t="s">
        <v>13</v>
      </c>
      <c r="B438" s="3" t="s">
        <v>659</v>
      </c>
      <c r="C438" t="s">
        <v>660</v>
      </c>
      <c r="D438" t="s">
        <v>372</v>
      </c>
      <c r="E438" t="s">
        <v>372</v>
      </c>
      <c r="F438" t="s">
        <v>25</v>
      </c>
      <c r="G438" s="1">
        <v>44175.418749999997</v>
      </c>
      <c r="H438" t="s">
        <v>26</v>
      </c>
      <c r="I438" t="s">
        <v>18</v>
      </c>
      <c r="K438" s="1">
        <v>44168.57916666667</v>
      </c>
      <c r="L438" t="s">
        <v>373</v>
      </c>
      <c r="M438" t="s">
        <v>28</v>
      </c>
      <c r="N438" t="s">
        <v>1941</v>
      </c>
      <c r="R438" t="s">
        <v>2126</v>
      </c>
    </row>
    <row r="439" spans="1:18" x14ac:dyDescent="0.25">
      <c r="A439" t="s">
        <v>13</v>
      </c>
      <c r="B439" s="3" t="s">
        <v>661</v>
      </c>
      <c r="C439" t="s">
        <v>662</v>
      </c>
      <c r="D439" t="s">
        <v>372</v>
      </c>
      <c r="E439" t="s">
        <v>372</v>
      </c>
      <c r="F439" t="s">
        <v>25</v>
      </c>
      <c r="G439" s="1">
        <v>44175.533333333333</v>
      </c>
      <c r="H439" t="s">
        <v>113</v>
      </c>
      <c r="I439" t="s">
        <v>122</v>
      </c>
      <c r="K439" s="1">
        <v>44168.384027777778</v>
      </c>
      <c r="M439" t="s">
        <v>28</v>
      </c>
      <c r="N439" t="s">
        <v>1988</v>
      </c>
      <c r="R439" t="s">
        <v>2127</v>
      </c>
    </row>
    <row r="440" spans="1:18" x14ac:dyDescent="0.25">
      <c r="A440" t="s">
        <v>13</v>
      </c>
      <c r="B440" s="3" t="s">
        <v>663</v>
      </c>
      <c r="C440" t="s">
        <v>53</v>
      </c>
      <c r="D440" t="s">
        <v>379</v>
      </c>
      <c r="E440" t="s">
        <v>461</v>
      </c>
      <c r="F440" t="s">
        <v>25</v>
      </c>
      <c r="G440" s="1">
        <v>44200.961111111108</v>
      </c>
      <c r="I440" t="s">
        <v>18</v>
      </c>
      <c r="K440" s="1">
        <v>44168.317361111112</v>
      </c>
      <c r="N440" t="s">
        <v>1941</v>
      </c>
    </row>
    <row r="441" spans="1:18" x14ac:dyDescent="0.25">
      <c r="A441" t="s">
        <v>13</v>
      </c>
      <c r="B441" s="3" t="s">
        <v>664</v>
      </c>
      <c r="C441" t="s">
        <v>665</v>
      </c>
      <c r="D441" t="s">
        <v>458</v>
      </c>
      <c r="E441" t="s">
        <v>379</v>
      </c>
      <c r="F441" t="s">
        <v>25</v>
      </c>
      <c r="G441" s="1">
        <v>44244.740277777775</v>
      </c>
      <c r="H441" t="s">
        <v>44</v>
      </c>
      <c r="I441" t="s">
        <v>18</v>
      </c>
      <c r="K441" s="1">
        <v>44167.87777777778</v>
      </c>
      <c r="L441" t="s">
        <v>373</v>
      </c>
      <c r="M441" t="s">
        <v>28</v>
      </c>
      <c r="N441" t="s">
        <v>1938</v>
      </c>
      <c r="R441" t="s">
        <v>2128</v>
      </c>
    </row>
    <row r="442" spans="1:18" x14ac:dyDescent="0.25">
      <c r="A442" t="s">
        <v>13</v>
      </c>
      <c r="B442" s="3" t="s">
        <v>666</v>
      </c>
      <c r="C442" t="s">
        <v>667</v>
      </c>
      <c r="D442" t="s">
        <v>378</v>
      </c>
      <c r="E442" t="s">
        <v>386</v>
      </c>
      <c r="F442" t="s">
        <v>25</v>
      </c>
      <c r="G442" s="1">
        <v>44312.491666666669</v>
      </c>
      <c r="H442" t="s">
        <v>44</v>
      </c>
      <c r="I442" t="s">
        <v>18</v>
      </c>
      <c r="K442" s="1">
        <v>44167.70208333333</v>
      </c>
      <c r="L442" t="s">
        <v>373</v>
      </c>
      <c r="N442" t="s">
        <v>1941</v>
      </c>
      <c r="R442" t="s">
        <v>2129</v>
      </c>
    </row>
    <row r="443" spans="1:18" x14ac:dyDescent="0.25">
      <c r="A443" t="s">
        <v>13</v>
      </c>
      <c r="B443" s="3" t="s">
        <v>668</v>
      </c>
      <c r="C443" t="s">
        <v>669</v>
      </c>
      <c r="D443" t="s">
        <v>379</v>
      </c>
      <c r="E443" t="s">
        <v>379</v>
      </c>
      <c r="F443" t="s">
        <v>25</v>
      </c>
      <c r="G443" s="1">
        <v>44237.713194444441</v>
      </c>
      <c r="H443" t="s">
        <v>26</v>
      </c>
      <c r="I443" t="s">
        <v>27</v>
      </c>
      <c r="K443" s="1">
        <v>44166.907638888886</v>
      </c>
      <c r="M443" t="s">
        <v>28</v>
      </c>
      <c r="N443" t="s">
        <v>1940</v>
      </c>
      <c r="R443" t="s">
        <v>2130</v>
      </c>
    </row>
    <row r="444" spans="1:18" x14ac:dyDescent="0.25">
      <c r="A444" t="s">
        <v>13</v>
      </c>
      <c r="B444" s="3" t="s">
        <v>672</v>
      </c>
      <c r="C444" t="s">
        <v>673</v>
      </c>
      <c r="D444" t="s">
        <v>379</v>
      </c>
      <c r="E444" t="s">
        <v>379</v>
      </c>
      <c r="F444" t="s">
        <v>25</v>
      </c>
      <c r="G444" s="1">
        <v>44232.589583333334</v>
      </c>
      <c r="H444" t="s">
        <v>26</v>
      </c>
      <c r="I444" t="s">
        <v>27</v>
      </c>
      <c r="K444" s="1">
        <v>44159.86041666667</v>
      </c>
      <c r="M444" t="s">
        <v>28</v>
      </c>
      <c r="N444" t="s">
        <v>1941</v>
      </c>
      <c r="R444" t="s">
        <v>2131</v>
      </c>
    </row>
    <row r="445" spans="1:18" x14ac:dyDescent="0.25">
      <c r="A445" t="s">
        <v>13</v>
      </c>
      <c r="B445" s="3" t="s">
        <v>674</v>
      </c>
      <c r="C445" t="s">
        <v>675</v>
      </c>
      <c r="D445" t="s">
        <v>399</v>
      </c>
      <c r="E445" t="s">
        <v>399</v>
      </c>
      <c r="F445" t="s">
        <v>25</v>
      </c>
      <c r="G445" s="1">
        <v>44300.477083333331</v>
      </c>
      <c r="H445" t="s">
        <v>44</v>
      </c>
      <c r="I445" t="s">
        <v>18</v>
      </c>
      <c r="K445" s="1">
        <v>44159.741666666669</v>
      </c>
      <c r="L445" t="s">
        <v>373</v>
      </c>
      <c r="M445" t="s">
        <v>28</v>
      </c>
      <c r="N445" t="s">
        <v>1941</v>
      </c>
      <c r="R445" t="s">
        <v>2132</v>
      </c>
    </row>
    <row r="446" spans="1:18" x14ac:dyDescent="0.25">
      <c r="A446" t="s">
        <v>13</v>
      </c>
      <c r="B446" s="3" t="s">
        <v>676</v>
      </c>
      <c r="C446" t="s">
        <v>677</v>
      </c>
      <c r="D446" t="s">
        <v>372</v>
      </c>
      <c r="E446" t="s">
        <v>372</v>
      </c>
      <c r="F446" t="s">
        <v>25</v>
      </c>
      <c r="G446" s="1">
        <v>44175.418749999997</v>
      </c>
      <c r="H446" t="s">
        <v>31</v>
      </c>
      <c r="I446" t="s">
        <v>32</v>
      </c>
      <c r="K446" s="1">
        <v>44159.668055555558</v>
      </c>
      <c r="L446" t="s">
        <v>387</v>
      </c>
      <c r="M446" t="s">
        <v>28</v>
      </c>
      <c r="N446" t="s">
        <v>1941</v>
      </c>
      <c r="R446" t="s">
        <v>2133</v>
      </c>
    </row>
    <row r="447" spans="1:18" x14ac:dyDescent="0.25">
      <c r="A447" t="s">
        <v>13</v>
      </c>
      <c r="B447" s="3" t="s">
        <v>678</v>
      </c>
      <c r="C447" t="s">
        <v>679</v>
      </c>
      <c r="D447" t="s">
        <v>486</v>
      </c>
      <c r="E447" t="s">
        <v>461</v>
      </c>
      <c r="F447" t="s">
        <v>17</v>
      </c>
      <c r="G447" s="1">
        <v>44343.740277777775</v>
      </c>
      <c r="H447" t="s">
        <v>44</v>
      </c>
      <c r="I447" t="s">
        <v>18</v>
      </c>
      <c r="K447" s="1">
        <v>44158.843055555553</v>
      </c>
    </row>
    <row r="448" spans="1:18" x14ac:dyDescent="0.25">
      <c r="A448" t="s">
        <v>13</v>
      </c>
      <c r="B448" s="3" t="s">
        <v>680</v>
      </c>
      <c r="C448" t="s">
        <v>681</v>
      </c>
      <c r="D448" t="s">
        <v>379</v>
      </c>
      <c r="E448" t="s">
        <v>379</v>
      </c>
      <c r="F448" t="s">
        <v>25</v>
      </c>
      <c r="G448" s="1">
        <v>44169.602777777778</v>
      </c>
      <c r="H448" t="s">
        <v>44</v>
      </c>
      <c r="I448" t="s">
        <v>18</v>
      </c>
      <c r="K448" s="1">
        <v>44158.745138888888</v>
      </c>
      <c r="L448" t="s">
        <v>402</v>
      </c>
      <c r="M448" t="s">
        <v>28</v>
      </c>
      <c r="N448" t="s">
        <v>1941</v>
      </c>
    </row>
    <row r="449" spans="1:18" x14ac:dyDescent="0.25">
      <c r="A449" t="s">
        <v>13</v>
      </c>
      <c r="B449" s="3" t="s">
        <v>682</v>
      </c>
      <c r="C449" t="s">
        <v>683</v>
      </c>
      <c r="D449" t="s">
        <v>372</v>
      </c>
      <c r="E449" t="s">
        <v>372</v>
      </c>
      <c r="F449" t="s">
        <v>25</v>
      </c>
      <c r="G449" s="1">
        <v>44208.840277777781</v>
      </c>
      <c r="H449" t="s">
        <v>26</v>
      </c>
      <c r="I449" t="s">
        <v>27</v>
      </c>
      <c r="K449" s="1">
        <v>44155.704861111109</v>
      </c>
      <c r="L449" t="s">
        <v>373</v>
      </c>
      <c r="M449" t="s">
        <v>28</v>
      </c>
      <c r="N449" t="s">
        <v>1940</v>
      </c>
      <c r="R449" t="s">
        <v>2134</v>
      </c>
    </row>
    <row r="450" spans="1:18" x14ac:dyDescent="0.25">
      <c r="A450" t="s">
        <v>13</v>
      </c>
      <c r="B450" s="3" t="s">
        <v>684</v>
      </c>
      <c r="C450" t="s">
        <v>685</v>
      </c>
      <c r="D450" t="s">
        <v>472</v>
      </c>
      <c r="E450" t="s">
        <v>498</v>
      </c>
      <c r="F450" t="s">
        <v>25</v>
      </c>
      <c r="G450" s="1">
        <v>44221.696527777778</v>
      </c>
      <c r="I450" t="s">
        <v>18</v>
      </c>
      <c r="K450" s="1">
        <v>44155.597916666666</v>
      </c>
      <c r="N450" t="s">
        <v>1941</v>
      </c>
    </row>
    <row r="451" spans="1:18" x14ac:dyDescent="0.25">
      <c r="A451" t="s">
        <v>13</v>
      </c>
      <c r="B451" s="3" t="s">
        <v>686</v>
      </c>
      <c r="C451" t="s">
        <v>687</v>
      </c>
      <c r="D451" t="s">
        <v>458</v>
      </c>
      <c r="E451" t="s">
        <v>458</v>
      </c>
      <c r="F451" t="s">
        <v>25</v>
      </c>
      <c r="G451" s="1">
        <v>44175.413194444445</v>
      </c>
      <c r="H451" t="s">
        <v>44</v>
      </c>
      <c r="I451" t="s">
        <v>18</v>
      </c>
      <c r="K451" s="1">
        <v>44155.460416666669</v>
      </c>
      <c r="L451" t="s">
        <v>373</v>
      </c>
      <c r="M451" t="s">
        <v>28</v>
      </c>
      <c r="N451" t="s">
        <v>1941</v>
      </c>
    </row>
    <row r="452" spans="1:18" x14ac:dyDescent="0.25">
      <c r="A452" t="s">
        <v>13</v>
      </c>
      <c r="B452" s="3" t="s">
        <v>688</v>
      </c>
      <c r="C452" t="s">
        <v>689</v>
      </c>
      <c r="D452" t="s">
        <v>458</v>
      </c>
      <c r="E452" t="s">
        <v>372</v>
      </c>
      <c r="F452" t="s">
        <v>25</v>
      </c>
      <c r="G452" s="1">
        <v>44175.40902777778</v>
      </c>
      <c r="H452" t="s">
        <v>26</v>
      </c>
      <c r="I452" t="s">
        <v>27</v>
      </c>
      <c r="K452" s="1">
        <v>44154.614583333336</v>
      </c>
      <c r="L452" t="s">
        <v>373</v>
      </c>
      <c r="M452" t="s">
        <v>28</v>
      </c>
      <c r="N452" t="s">
        <v>1940</v>
      </c>
      <c r="R452" t="s">
        <v>2135</v>
      </c>
    </row>
    <row r="453" spans="1:18" x14ac:dyDescent="0.25">
      <c r="A453" t="s">
        <v>13</v>
      </c>
      <c r="B453" s="3" t="s">
        <v>690</v>
      </c>
      <c r="C453" t="s">
        <v>1814</v>
      </c>
      <c r="D453" t="s">
        <v>461</v>
      </c>
      <c r="E453" t="s">
        <v>461</v>
      </c>
      <c r="F453" t="s">
        <v>25</v>
      </c>
      <c r="G453" s="1">
        <v>44287.731944444444</v>
      </c>
      <c r="I453" t="s">
        <v>18</v>
      </c>
      <c r="K453" s="1">
        <v>44154.089583333334</v>
      </c>
      <c r="N453" t="s">
        <v>1940</v>
      </c>
      <c r="R453" t="s">
        <v>2136</v>
      </c>
    </row>
    <row r="454" spans="1:18" x14ac:dyDescent="0.25">
      <c r="A454" t="s">
        <v>13</v>
      </c>
      <c r="B454" s="3" t="s">
        <v>691</v>
      </c>
      <c r="C454" t="s">
        <v>692</v>
      </c>
      <c r="D454" t="s">
        <v>379</v>
      </c>
      <c r="E454" t="s">
        <v>461</v>
      </c>
      <c r="F454" t="s">
        <v>25</v>
      </c>
      <c r="G454" s="1">
        <v>44188.776388888888</v>
      </c>
      <c r="I454" t="s">
        <v>18</v>
      </c>
      <c r="K454" s="1">
        <v>44154.086805555555</v>
      </c>
      <c r="N454" t="s">
        <v>1941</v>
      </c>
    </row>
    <row r="455" spans="1:18" x14ac:dyDescent="0.25">
      <c r="A455" t="s">
        <v>13</v>
      </c>
      <c r="B455" s="3" t="s">
        <v>693</v>
      </c>
      <c r="C455" t="s">
        <v>694</v>
      </c>
      <c r="D455" t="s">
        <v>461</v>
      </c>
      <c r="E455" t="s">
        <v>461</v>
      </c>
      <c r="F455" t="s">
        <v>25</v>
      </c>
      <c r="G455" s="1">
        <v>44300.477083333331</v>
      </c>
      <c r="H455" t="s">
        <v>44</v>
      </c>
      <c r="I455" t="s">
        <v>18</v>
      </c>
      <c r="J455" t="s">
        <v>695</v>
      </c>
      <c r="K455" s="1">
        <v>44154.070833333331</v>
      </c>
      <c r="L455" t="s">
        <v>696</v>
      </c>
      <c r="M455" t="s">
        <v>28</v>
      </c>
      <c r="N455" t="s">
        <v>1940</v>
      </c>
    </row>
    <row r="456" spans="1:18" x14ac:dyDescent="0.25">
      <c r="A456" t="s">
        <v>13</v>
      </c>
      <c r="B456" s="3" t="s">
        <v>697</v>
      </c>
      <c r="C456" t="s">
        <v>698</v>
      </c>
      <c r="D456" t="s">
        <v>461</v>
      </c>
      <c r="E456" t="s">
        <v>461</v>
      </c>
      <c r="F456" t="s">
        <v>25</v>
      </c>
      <c r="G456" s="1">
        <v>44245.119444444441</v>
      </c>
      <c r="I456" t="s">
        <v>18</v>
      </c>
      <c r="K456" s="1">
        <v>44154.070138888892</v>
      </c>
      <c r="N456" t="s">
        <v>1938</v>
      </c>
    </row>
    <row r="457" spans="1:18" x14ac:dyDescent="0.25">
      <c r="A457" t="s">
        <v>13</v>
      </c>
      <c r="B457" s="3" t="s">
        <v>699</v>
      </c>
      <c r="C457" t="s">
        <v>700</v>
      </c>
      <c r="D457" t="s">
        <v>461</v>
      </c>
      <c r="E457" t="s">
        <v>461</v>
      </c>
      <c r="F457" t="s">
        <v>25</v>
      </c>
      <c r="G457" s="1">
        <v>44300.477083333331</v>
      </c>
      <c r="H457" t="s">
        <v>44</v>
      </c>
      <c r="I457" t="s">
        <v>18</v>
      </c>
      <c r="J457" t="s">
        <v>695</v>
      </c>
      <c r="K457" s="1">
        <v>44154.061111111114</v>
      </c>
      <c r="L457" t="s">
        <v>696</v>
      </c>
      <c r="M457" t="s">
        <v>28</v>
      </c>
      <c r="N457" t="s">
        <v>1940</v>
      </c>
    </row>
    <row r="458" spans="1:18" x14ac:dyDescent="0.25">
      <c r="A458" t="s">
        <v>13</v>
      </c>
      <c r="B458" s="3" t="s">
        <v>701</v>
      </c>
      <c r="C458" t="s">
        <v>702</v>
      </c>
      <c r="D458" t="s">
        <v>379</v>
      </c>
      <c r="E458" t="s">
        <v>379</v>
      </c>
      <c r="F458" t="s">
        <v>25</v>
      </c>
      <c r="G458" s="1">
        <v>44277.870833333334</v>
      </c>
      <c r="H458" t="s">
        <v>44</v>
      </c>
      <c r="I458" t="s">
        <v>18</v>
      </c>
      <c r="K458" s="1">
        <v>44153.660416666666</v>
      </c>
      <c r="L458" t="s">
        <v>373</v>
      </c>
      <c r="M458" t="s">
        <v>28</v>
      </c>
      <c r="N458" t="s">
        <v>1940</v>
      </c>
    </row>
    <row r="459" spans="1:18" x14ac:dyDescent="0.25">
      <c r="A459" t="s">
        <v>13</v>
      </c>
      <c r="B459" s="3" t="s">
        <v>703</v>
      </c>
      <c r="C459" t="s">
        <v>704</v>
      </c>
      <c r="D459" t="s">
        <v>705</v>
      </c>
      <c r="E459" t="s">
        <v>705</v>
      </c>
      <c r="F459" t="s">
        <v>25</v>
      </c>
      <c r="G459" s="1">
        <v>44300.477083333331</v>
      </c>
      <c r="H459" t="s">
        <v>44</v>
      </c>
      <c r="I459" t="s">
        <v>396</v>
      </c>
      <c r="J459" t="s">
        <v>695</v>
      </c>
      <c r="K459" s="1">
        <v>44152.86041666667</v>
      </c>
      <c r="L459" t="s">
        <v>402</v>
      </c>
      <c r="M459" t="s">
        <v>28</v>
      </c>
      <c r="N459" t="s">
        <v>1938</v>
      </c>
      <c r="R459" t="s">
        <v>2137</v>
      </c>
    </row>
    <row r="460" spans="1:18" x14ac:dyDescent="0.25">
      <c r="A460" t="s">
        <v>13</v>
      </c>
      <c r="B460" s="3" t="s">
        <v>706</v>
      </c>
      <c r="C460" t="s">
        <v>707</v>
      </c>
      <c r="E460" t="s">
        <v>461</v>
      </c>
      <c r="F460" t="s">
        <v>25</v>
      </c>
      <c r="G460" s="1">
        <v>44217.53125</v>
      </c>
      <c r="I460" t="s">
        <v>18</v>
      </c>
      <c r="K460" s="1">
        <v>44152.829861111109</v>
      </c>
      <c r="N460" t="s">
        <v>1938</v>
      </c>
    </row>
    <row r="461" spans="1:18" x14ac:dyDescent="0.25">
      <c r="A461" t="s">
        <v>13</v>
      </c>
      <c r="B461" s="3" t="s">
        <v>708</v>
      </c>
      <c r="C461" t="s">
        <v>709</v>
      </c>
      <c r="E461" t="s">
        <v>461</v>
      </c>
      <c r="F461" t="s">
        <v>25</v>
      </c>
      <c r="G461" s="1">
        <v>44217.529166666667</v>
      </c>
      <c r="I461" t="s">
        <v>18</v>
      </c>
      <c r="K461" s="1">
        <v>44152.825694444444</v>
      </c>
      <c r="N461" t="s">
        <v>1941</v>
      </c>
    </row>
    <row r="462" spans="1:18" x14ac:dyDescent="0.25">
      <c r="A462" t="s">
        <v>13</v>
      </c>
      <c r="B462" s="3" t="s">
        <v>710</v>
      </c>
      <c r="C462" t="s">
        <v>711</v>
      </c>
      <c r="D462" t="s">
        <v>461</v>
      </c>
      <c r="E462" t="s">
        <v>461</v>
      </c>
      <c r="F462" t="s">
        <v>25</v>
      </c>
      <c r="G462" s="1">
        <v>44168.765972222223</v>
      </c>
      <c r="I462" t="s">
        <v>18</v>
      </c>
      <c r="K462" s="1">
        <v>44152.095833333333</v>
      </c>
      <c r="N462" t="s">
        <v>1940</v>
      </c>
    </row>
    <row r="463" spans="1:18" x14ac:dyDescent="0.25">
      <c r="A463" t="s">
        <v>13</v>
      </c>
      <c r="B463" s="3" t="s">
        <v>712</v>
      </c>
      <c r="C463" t="s">
        <v>713</v>
      </c>
      <c r="D463" t="s">
        <v>461</v>
      </c>
      <c r="E463" t="s">
        <v>458</v>
      </c>
      <c r="F463" t="s">
        <v>25</v>
      </c>
      <c r="G463" s="1">
        <v>44300.477083333331</v>
      </c>
      <c r="H463" t="s">
        <v>44</v>
      </c>
      <c r="I463" t="s">
        <v>396</v>
      </c>
      <c r="K463" s="1">
        <v>44146.518055555556</v>
      </c>
      <c r="L463" t="s">
        <v>373</v>
      </c>
      <c r="M463" t="s">
        <v>28</v>
      </c>
      <c r="N463" t="s">
        <v>1988</v>
      </c>
      <c r="R463" t="s">
        <v>2138</v>
      </c>
    </row>
    <row r="464" spans="1:18" x14ac:dyDescent="0.25">
      <c r="A464" t="s">
        <v>13</v>
      </c>
      <c r="B464" s="3" t="s">
        <v>714</v>
      </c>
      <c r="C464" t="s">
        <v>715</v>
      </c>
      <c r="D464" t="s">
        <v>458</v>
      </c>
      <c r="E464" t="s">
        <v>458</v>
      </c>
      <c r="F464" t="s">
        <v>25</v>
      </c>
      <c r="G464" s="1">
        <v>44344.461111111108</v>
      </c>
      <c r="H464" t="s">
        <v>26</v>
      </c>
      <c r="I464" t="s">
        <v>396</v>
      </c>
      <c r="K464" s="1">
        <v>44146.509027777778</v>
      </c>
      <c r="L464" t="s">
        <v>373</v>
      </c>
      <c r="M464" t="s">
        <v>19</v>
      </c>
      <c r="N464" t="s">
        <v>1941</v>
      </c>
    </row>
    <row r="465" spans="1:18" x14ac:dyDescent="0.25">
      <c r="A465" t="s">
        <v>13</v>
      </c>
      <c r="B465" s="3" t="s">
        <v>716</v>
      </c>
      <c r="C465" t="s">
        <v>717</v>
      </c>
      <c r="D465" t="s">
        <v>458</v>
      </c>
      <c r="E465" t="s">
        <v>458</v>
      </c>
      <c r="F465" t="s">
        <v>25</v>
      </c>
      <c r="G465" s="1">
        <v>44344.461111111108</v>
      </c>
      <c r="H465" t="s">
        <v>26</v>
      </c>
      <c r="I465" t="s">
        <v>396</v>
      </c>
      <c r="K465" s="1">
        <v>44146.506944444445</v>
      </c>
      <c r="L465" t="s">
        <v>373</v>
      </c>
      <c r="M465" t="s">
        <v>19</v>
      </c>
      <c r="N465" t="s">
        <v>1938</v>
      </c>
    </row>
    <row r="466" spans="1:18" x14ac:dyDescent="0.25">
      <c r="A466" t="s">
        <v>13</v>
      </c>
      <c r="B466" s="3" t="s">
        <v>718</v>
      </c>
      <c r="C466" t="s">
        <v>719</v>
      </c>
      <c r="D466" t="s">
        <v>517</v>
      </c>
      <c r="E466" t="s">
        <v>458</v>
      </c>
      <c r="F466" t="s">
        <v>25</v>
      </c>
      <c r="G466" s="1">
        <v>44344.459027777775</v>
      </c>
      <c r="H466" t="s">
        <v>44</v>
      </c>
      <c r="I466" t="s">
        <v>396</v>
      </c>
      <c r="K466" s="1">
        <v>44146.504166666666</v>
      </c>
      <c r="L466" t="s">
        <v>402</v>
      </c>
      <c r="M466" t="s">
        <v>19</v>
      </c>
      <c r="N466" t="s">
        <v>1941</v>
      </c>
    </row>
    <row r="467" spans="1:18" x14ac:dyDescent="0.25">
      <c r="A467" t="s">
        <v>13</v>
      </c>
      <c r="B467" s="3" t="s">
        <v>720</v>
      </c>
      <c r="C467" t="s">
        <v>721</v>
      </c>
      <c r="D467" t="s">
        <v>517</v>
      </c>
      <c r="E467" t="s">
        <v>458</v>
      </c>
      <c r="F467" t="s">
        <v>25</v>
      </c>
      <c r="G467" s="1">
        <v>44344.540277777778</v>
      </c>
      <c r="H467" t="s">
        <v>44</v>
      </c>
      <c r="I467" t="s">
        <v>18</v>
      </c>
      <c r="K467" s="1">
        <v>44146.502083333333</v>
      </c>
      <c r="L467" t="s">
        <v>373</v>
      </c>
      <c r="M467" t="s">
        <v>19</v>
      </c>
      <c r="N467" t="s">
        <v>1941</v>
      </c>
      <c r="R467" t="s">
        <v>2139</v>
      </c>
    </row>
    <row r="468" spans="1:18" x14ac:dyDescent="0.25">
      <c r="A468" t="s">
        <v>13</v>
      </c>
      <c r="B468" s="3" t="s">
        <v>722</v>
      </c>
      <c r="C468" t="s">
        <v>723</v>
      </c>
      <c r="D468" t="s">
        <v>461</v>
      </c>
      <c r="E468" t="s">
        <v>458</v>
      </c>
      <c r="F468" t="s">
        <v>25</v>
      </c>
      <c r="G468" s="1">
        <v>44300.476388888892</v>
      </c>
      <c r="H468" t="s">
        <v>44</v>
      </c>
      <c r="I468" t="s">
        <v>396</v>
      </c>
      <c r="K468" s="1">
        <v>44146.495138888888</v>
      </c>
      <c r="L468" t="s">
        <v>373</v>
      </c>
      <c r="M468" t="s">
        <v>28</v>
      </c>
      <c r="N468" t="s">
        <v>1988</v>
      </c>
    </row>
    <row r="469" spans="1:18" x14ac:dyDescent="0.25">
      <c r="A469" t="s">
        <v>13</v>
      </c>
      <c r="B469" s="3" t="s">
        <v>724</v>
      </c>
      <c r="C469" t="s">
        <v>725</v>
      </c>
      <c r="D469" t="s">
        <v>517</v>
      </c>
      <c r="E469" t="s">
        <v>458</v>
      </c>
      <c r="F469" t="s">
        <v>25</v>
      </c>
      <c r="G469" s="1">
        <v>44288.64166666667</v>
      </c>
      <c r="H469" t="s">
        <v>44</v>
      </c>
      <c r="I469" t="s">
        <v>396</v>
      </c>
      <c r="K469" s="1">
        <v>44146.491666666669</v>
      </c>
      <c r="L469" t="s">
        <v>402</v>
      </c>
      <c r="M469" t="s">
        <v>19</v>
      </c>
      <c r="N469" t="s">
        <v>1941</v>
      </c>
      <c r="R469" t="s">
        <v>2140</v>
      </c>
    </row>
    <row r="470" spans="1:18" x14ac:dyDescent="0.25">
      <c r="A470" t="s">
        <v>13</v>
      </c>
      <c r="B470" s="3" t="s">
        <v>726</v>
      </c>
      <c r="C470" t="s">
        <v>727</v>
      </c>
      <c r="D470" t="s">
        <v>372</v>
      </c>
      <c r="E470" t="s">
        <v>372</v>
      </c>
      <c r="F470" t="s">
        <v>25</v>
      </c>
      <c r="G470" s="1">
        <v>44174.779166666667</v>
      </c>
      <c r="H470" t="s">
        <v>26</v>
      </c>
      <c r="I470" t="s">
        <v>27</v>
      </c>
      <c r="K470" s="1">
        <v>44146.489583333336</v>
      </c>
      <c r="M470" t="s">
        <v>19</v>
      </c>
      <c r="N470" t="s">
        <v>1938</v>
      </c>
      <c r="R470" t="s">
        <v>2141</v>
      </c>
    </row>
    <row r="471" spans="1:18" x14ac:dyDescent="0.25">
      <c r="A471" t="s">
        <v>13</v>
      </c>
      <c r="B471" s="3" t="s">
        <v>728</v>
      </c>
      <c r="C471" t="s">
        <v>729</v>
      </c>
      <c r="D471" t="s">
        <v>458</v>
      </c>
      <c r="E471" t="s">
        <v>458</v>
      </c>
      <c r="F471" t="s">
        <v>25</v>
      </c>
      <c r="G471" s="1">
        <v>44344.461111111108</v>
      </c>
      <c r="H471" t="s">
        <v>44</v>
      </c>
      <c r="I471" t="s">
        <v>396</v>
      </c>
      <c r="K471" s="1">
        <v>44146.486805555556</v>
      </c>
      <c r="L471" t="s">
        <v>373</v>
      </c>
      <c r="M471" t="s">
        <v>19</v>
      </c>
      <c r="N471" t="s">
        <v>1940</v>
      </c>
    </row>
    <row r="472" spans="1:18" x14ac:dyDescent="0.25">
      <c r="A472" t="s">
        <v>13</v>
      </c>
      <c r="B472" s="3" t="s">
        <v>730</v>
      </c>
      <c r="C472" t="s">
        <v>731</v>
      </c>
      <c r="D472" t="s">
        <v>372</v>
      </c>
      <c r="E472" t="s">
        <v>372</v>
      </c>
      <c r="F472" t="s">
        <v>25</v>
      </c>
      <c r="G472" s="1">
        <v>44167.790972222225</v>
      </c>
      <c r="I472" t="s">
        <v>18</v>
      </c>
      <c r="K472" s="1">
        <v>44146.472222222219</v>
      </c>
      <c r="M472" t="s">
        <v>19</v>
      </c>
      <c r="N472" t="s">
        <v>1940</v>
      </c>
      <c r="R472" t="s">
        <v>2142</v>
      </c>
    </row>
    <row r="473" spans="1:18" x14ac:dyDescent="0.25">
      <c r="A473" t="s">
        <v>13</v>
      </c>
      <c r="B473" s="3" t="s">
        <v>732</v>
      </c>
      <c r="C473" t="s">
        <v>733</v>
      </c>
      <c r="D473" t="s">
        <v>372</v>
      </c>
      <c r="E473" t="s">
        <v>372</v>
      </c>
      <c r="F473" t="s">
        <v>25</v>
      </c>
      <c r="G473" s="1">
        <v>44174.779166666667</v>
      </c>
      <c r="I473" t="s">
        <v>396</v>
      </c>
      <c r="K473" s="1">
        <v>44146.465277777781</v>
      </c>
      <c r="M473" t="s">
        <v>19</v>
      </c>
      <c r="N473" t="s">
        <v>1940</v>
      </c>
      <c r="R473" t="s">
        <v>2143</v>
      </c>
    </row>
    <row r="474" spans="1:18" x14ac:dyDescent="0.25">
      <c r="A474" t="s">
        <v>13</v>
      </c>
      <c r="B474" s="3" t="s">
        <v>734</v>
      </c>
      <c r="C474" t="s">
        <v>735</v>
      </c>
      <c r="D474" t="s">
        <v>372</v>
      </c>
      <c r="E474" t="s">
        <v>372</v>
      </c>
      <c r="F474" t="s">
        <v>25</v>
      </c>
      <c r="G474" s="1">
        <v>44174.779166666667</v>
      </c>
      <c r="I474" t="s">
        <v>396</v>
      </c>
      <c r="K474" s="1">
        <v>44146.459722222222</v>
      </c>
      <c r="M474" t="s">
        <v>19</v>
      </c>
      <c r="N474" t="s">
        <v>1941</v>
      </c>
      <c r="R474" t="s">
        <v>2012</v>
      </c>
    </row>
    <row r="475" spans="1:18" x14ac:dyDescent="0.25">
      <c r="A475" t="s">
        <v>13</v>
      </c>
      <c r="B475" s="3" t="s">
        <v>736</v>
      </c>
      <c r="C475" t="s">
        <v>737</v>
      </c>
      <c r="D475" t="s">
        <v>372</v>
      </c>
      <c r="E475" t="s">
        <v>372</v>
      </c>
      <c r="F475" t="s">
        <v>25</v>
      </c>
      <c r="G475" s="1">
        <v>44216.911111111112</v>
      </c>
      <c r="I475" t="s">
        <v>396</v>
      </c>
      <c r="K475" s="1">
        <v>44146.45</v>
      </c>
      <c r="M475" t="s">
        <v>19</v>
      </c>
      <c r="N475" t="s">
        <v>1940</v>
      </c>
      <c r="R475" t="s">
        <v>2144</v>
      </c>
    </row>
    <row r="476" spans="1:18" x14ac:dyDescent="0.25">
      <c r="A476" t="s">
        <v>13</v>
      </c>
      <c r="B476" s="3" t="s">
        <v>738</v>
      </c>
      <c r="C476" t="s">
        <v>739</v>
      </c>
      <c r="D476" t="s">
        <v>372</v>
      </c>
      <c r="E476" t="s">
        <v>378</v>
      </c>
      <c r="F476" t="s">
        <v>25</v>
      </c>
      <c r="G476" s="1">
        <v>44208.840277777781</v>
      </c>
      <c r="I476" t="s">
        <v>18</v>
      </c>
      <c r="K476" s="1">
        <v>44145.910416666666</v>
      </c>
      <c r="N476" t="s">
        <v>1941</v>
      </c>
      <c r="R476" t="s">
        <v>2145</v>
      </c>
    </row>
    <row r="477" spans="1:18" x14ac:dyDescent="0.25">
      <c r="A477" t="s">
        <v>13</v>
      </c>
      <c r="B477" s="3" t="s">
        <v>740</v>
      </c>
      <c r="C477" t="s">
        <v>741</v>
      </c>
      <c r="D477" t="s">
        <v>583</v>
      </c>
      <c r="E477" t="s">
        <v>583</v>
      </c>
      <c r="F477" t="s">
        <v>25</v>
      </c>
      <c r="G477" s="1">
        <v>44159.661805555559</v>
      </c>
      <c r="H477" t="s">
        <v>26</v>
      </c>
      <c r="I477" t="s">
        <v>27</v>
      </c>
      <c r="K477" s="1">
        <v>44145.82708333333</v>
      </c>
      <c r="M477" t="s">
        <v>28</v>
      </c>
      <c r="N477" t="s">
        <v>1941</v>
      </c>
    </row>
    <row r="478" spans="1:18" x14ac:dyDescent="0.25">
      <c r="A478" t="s">
        <v>13</v>
      </c>
      <c r="B478" s="3" t="s">
        <v>742</v>
      </c>
      <c r="C478" t="s">
        <v>743</v>
      </c>
      <c r="D478" t="s">
        <v>372</v>
      </c>
      <c r="E478" t="s">
        <v>372</v>
      </c>
      <c r="F478" t="s">
        <v>25</v>
      </c>
      <c r="G478" s="1">
        <v>44245.520138888889</v>
      </c>
      <c r="H478" t="s">
        <v>31</v>
      </c>
      <c r="I478" t="s">
        <v>32</v>
      </c>
      <c r="K478" s="1">
        <v>44145.763888888891</v>
      </c>
      <c r="L478" t="s">
        <v>402</v>
      </c>
      <c r="M478" t="s">
        <v>28</v>
      </c>
      <c r="N478" t="s">
        <v>1941</v>
      </c>
      <c r="R478" t="s">
        <v>2146</v>
      </c>
    </row>
    <row r="479" spans="1:18" x14ac:dyDescent="0.25">
      <c r="A479" t="s">
        <v>13</v>
      </c>
      <c r="B479" s="3" t="s">
        <v>744</v>
      </c>
      <c r="C479" t="s">
        <v>745</v>
      </c>
      <c r="D479" t="s">
        <v>458</v>
      </c>
      <c r="E479" t="s">
        <v>458</v>
      </c>
      <c r="F479" t="s">
        <v>25</v>
      </c>
      <c r="G479" s="1">
        <v>44300.477083333331</v>
      </c>
      <c r="H479" t="s">
        <v>31</v>
      </c>
      <c r="I479" t="s">
        <v>32</v>
      </c>
      <c r="K479" s="1">
        <v>44145.712500000001</v>
      </c>
      <c r="L479" t="s">
        <v>373</v>
      </c>
      <c r="M479" t="s">
        <v>28</v>
      </c>
      <c r="N479" t="s">
        <v>1941</v>
      </c>
      <c r="R479" t="s">
        <v>2147</v>
      </c>
    </row>
    <row r="480" spans="1:18" x14ac:dyDescent="0.25">
      <c r="A480" t="s">
        <v>13</v>
      </c>
      <c r="B480" s="3" t="s">
        <v>749</v>
      </c>
      <c r="C480" t="s">
        <v>750</v>
      </c>
      <c r="D480" t="s">
        <v>372</v>
      </c>
      <c r="E480" t="s">
        <v>372</v>
      </c>
      <c r="F480" t="s">
        <v>25</v>
      </c>
      <c r="G480" s="1">
        <v>44175.40902777778</v>
      </c>
      <c r="H480" t="s">
        <v>44</v>
      </c>
      <c r="I480" t="s">
        <v>18</v>
      </c>
      <c r="K480" s="1">
        <v>44145.600694444445</v>
      </c>
      <c r="L480" t="s">
        <v>407</v>
      </c>
      <c r="M480" t="s">
        <v>28</v>
      </c>
      <c r="N480" t="s">
        <v>1941</v>
      </c>
      <c r="R480" t="s">
        <v>2148</v>
      </c>
    </row>
    <row r="481" spans="1:18" x14ac:dyDescent="0.25">
      <c r="A481" t="s">
        <v>13</v>
      </c>
      <c r="B481" s="3" t="s">
        <v>751</v>
      </c>
      <c r="C481" t="s">
        <v>752</v>
      </c>
      <c r="D481" t="s">
        <v>372</v>
      </c>
      <c r="E481" t="s">
        <v>372</v>
      </c>
      <c r="F481" t="s">
        <v>25</v>
      </c>
      <c r="G481" s="1">
        <v>44175.40902777778</v>
      </c>
      <c r="H481" t="s">
        <v>31</v>
      </c>
      <c r="I481" t="s">
        <v>32</v>
      </c>
      <c r="K481" s="1">
        <v>44145.595138888886</v>
      </c>
      <c r="L481" t="s">
        <v>373</v>
      </c>
      <c r="M481" t="s">
        <v>28</v>
      </c>
      <c r="N481" t="s">
        <v>1941</v>
      </c>
      <c r="R481" t="s">
        <v>2149</v>
      </c>
    </row>
    <row r="482" spans="1:18" x14ac:dyDescent="0.25">
      <c r="A482" t="s">
        <v>13</v>
      </c>
      <c r="B482" s="3" t="s">
        <v>753</v>
      </c>
      <c r="C482" t="s">
        <v>754</v>
      </c>
      <c r="D482" t="s">
        <v>372</v>
      </c>
      <c r="E482" t="s">
        <v>372</v>
      </c>
      <c r="F482" t="s">
        <v>25</v>
      </c>
      <c r="G482" s="1">
        <v>44175.40902777778</v>
      </c>
      <c r="H482" t="s">
        <v>44</v>
      </c>
      <c r="I482" t="s">
        <v>18</v>
      </c>
      <c r="K482" s="1">
        <v>44145.577777777777</v>
      </c>
      <c r="L482" t="s">
        <v>373</v>
      </c>
      <c r="M482" t="s">
        <v>28</v>
      </c>
      <c r="N482" t="s">
        <v>1941</v>
      </c>
      <c r="R482" t="s">
        <v>2116</v>
      </c>
    </row>
    <row r="483" spans="1:18" x14ac:dyDescent="0.25">
      <c r="A483" t="s">
        <v>13</v>
      </c>
      <c r="B483" s="3" t="s">
        <v>755</v>
      </c>
      <c r="C483" t="s">
        <v>756</v>
      </c>
      <c r="D483" t="s">
        <v>372</v>
      </c>
      <c r="E483" t="s">
        <v>372</v>
      </c>
      <c r="F483" t="s">
        <v>25</v>
      </c>
      <c r="G483" s="1">
        <v>44300.477083333331</v>
      </c>
      <c r="H483" t="s">
        <v>113</v>
      </c>
      <c r="I483" t="s">
        <v>122</v>
      </c>
      <c r="K483" s="1">
        <v>44145.511111111111</v>
      </c>
      <c r="L483" t="s">
        <v>402</v>
      </c>
      <c r="M483" t="s">
        <v>28</v>
      </c>
      <c r="N483" t="s">
        <v>1941</v>
      </c>
      <c r="R483" t="s">
        <v>2150</v>
      </c>
    </row>
    <row r="484" spans="1:18" x14ac:dyDescent="0.25">
      <c r="A484" t="s">
        <v>13</v>
      </c>
      <c r="B484" s="3" t="s">
        <v>757</v>
      </c>
      <c r="C484" t="s">
        <v>758</v>
      </c>
      <c r="D484" t="s">
        <v>372</v>
      </c>
      <c r="E484" t="s">
        <v>372</v>
      </c>
      <c r="F484" t="s">
        <v>25</v>
      </c>
      <c r="G484" s="1">
        <v>44175.40902777778</v>
      </c>
      <c r="H484" t="s">
        <v>26</v>
      </c>
      <c r="I484" t="s">
        <v>27</v>
      </c>
      <c r="K484" s="1">
        <v>44145.487500000003</v>
      </c>
      <c r="L484" t="s">
        <v>373</v>
      </c>
      <c r="M484" t="s">
        <v>28</v>
      </c>
      <c r="N484" t="s">
        <v>1940</v>
      </c>
      <c r="R484" t="s">
        <v>2151</v>
      </c>
    </row>
    <row r="485" spans="1:18" x14ac:dyDescent="0.25">
      <c r="A485" t="s">
        <v>13</v>
      </c>
      <c r="B485" s="3" t="s">
        <v>759</v>
      </c>
      <c r="C485" t="s">
        <v>760</v>
      </c>
      <c r="D485" t="s">
        <v>372</v>
      </c>
      <c r="E485" t="s">
        <v>372</v>
      </c>
      <c r="F485" t="s">
        <v>25</v>
      </c>
      <c r="G485" s="1">
        <v>44175.40902777778</v>
      </c>
      <c r="H485" t="s">
        <v>31</v>
      </c>
      <c r="I485" t="s">
        <v>32</v>
      </c>
      <c r="K485" s="1">
        <v>44145.462500000001</v>
      </c>
      <c r="L485" t="s">
        <v>373</v>
      </c>
      <c r="M485" t="s">
        <v>28</v>
      </c>
      <c r="N485" t="s">
        <v>1941</v>
      </c>
      <c r="R485" t="s">
        <v>2152</v>
      </c>
    </row>
    <row r="486" spans="1:18" x14ac:dyDescent="0.25">
      <c r="A486" t="s">
        <v>13</v>
      </c>
      <c r="B486" s="3" t="s">
        <v>761</v>
      </c>
      <c r="C486" t="s">
        <v>762</v>
      </c>
      <c r="D486" t="s">
        <v>379</v>
      </c>
      <c r="E486" t="s">
        <v>379</v>
      </c>
      <c r="F486" t="s">
        <v>25</v>
      </c>
      <c r="G486" s="1">
        <v>44174.509027777778</v>
      </c>
      <c r="H486" t="s">
        <v>31</v>
      </c>
      <c r="I486" t="s">
        <v>18</v>
      </c>
      <c r="K486" s="1">
        <v>44144.673611111109</v>
      </c>
      <c r="L486" t="s">
        <v>402</v>
      </c>
      <c r="M486" t="s">
        <v>28</v>
      </c>
      <c r="N486" t="s">
        <v>1940</v>
      </c>
    </row>
    <row r="487" spans="1:18" x14ac:dyDescent="0.25">
      <c r="A487" t="s">
        <v>13</v>
      </c>
      <c r="B487" s="3" t="s">
        <v>763</v>
      </c>
      <c r="C487" t="s">
        <v>764</v>
      </c>
      <c r="D487" t="s">
        <v>458</v>
      </c>
      <c r="E487" t="s">
        <v>458</v>
      </c>
      <c r="F487" t="s">
        <v>25</v>
      </c>
      <c r="G487" s="1">
        <v>44175.426388888889</v>
      </c>
      <c r="H487" t="s">
        <v>31</v>
      </c>
      <c r="I487" t="s">
        <v>32</v>
      </c>
      <c r="K487" s="1">
        <v>44144.654861111114</v>
      </c>
      <c r="L487" t="s">
        <v>402</v>
      </c>
      <c r="M487" t="s">
        <v>28</v>
      </c>
      <c r="N487" t="s">
        <v>1936</v>
      </c>
      <c r="R487" t="s">
        <v>2153</v>
      </c>
    </row>
    <row r="488" spans="1:18" x14ac:dyDescent="0.25">
      <c r="A488" t="s">
        <v>13</v>
      </c>
      <c r="B488" s="3" t="s">
        <v>765</v>
      </c>
      <c r="C488" t="s">
        <v>766</v>
      </c>
      <c r="D488" t="s">
        <v>372</v>
      </c>
      <c r="E488" t="s">
        <v>372</v>
      </c>
      <c r="F488" t="s">
        <v>25</v>
      </c>
      <c r="G488" s="1">
        <v>44175.418749999997</v>
      </c>
      <c r="H488" t="s">
        <v>44</v>
      </c>
      <c r="I488" t="s">
        <v>18</v>
      </c>
      <c r="K488" s="1">
        <v>44144.573611111111</v>
      </c>
      <c r="L488" t="s">
        <v>387</v>
      </c>
      <c r="M488" t="s">
        <v>28</v>
      </c>
      <c r="N488" t="s">
        <v>1940</v>
      </c>
      <c r="R488" t="s">
        <v>2154</v>
      </c>
    </row>
    <row r="489" spans="1:18" x14ac:dyDescent="0.25">
      <c r="A489" t="s">
        <v>13</v>
      </c>
      <c r="B489" s="3" t="s">
        <v>767</v>
      </c>
      <c r="C489" t="s">
        <v>768</v>
      </c>
      <c r="D489" t="s">
        <v>372</v>
      </c>
      <c r="E489" t="s">
        <v>372</v>
      </c>
      <c r="F489" t="s">
        <v>25</v>
      </c>
      <c r="G489" s="1">
        <v>44175.40902777778</v>
      </c>
      <c r="H489" t="s">
        <v>44</v>
      </c>
      <c r="I489" t="s">
        <v>18</v>
      </c>
      <c r="K489" s="1">
        <v>44144.515972222223</v>
      </c>
      <c r="L489" t="s">
        <v>373</v>
      </c>
      <c r="M489" t="s">
        <v>28</v>
      </c>
      <c r="N489" t="s">
        <v>1938</v>
      </c>
      <c r="R489" t="s">
        <v>2155</v>
      </c>
    </row>
    <row r="490" spans="1:18" x14ac:dyDescent="0.25">
      <c r="A490" t="s">
        <v>13</v>
      </c>
      <c r="B490" s="3" t="s">
        <v>769</v>
      </c>
      <c r="C490" t="s">
        <v>770</v>
      </c>
      <c r="D490" t="s">
        <v>372</v>
      </c>
      <c r="E490" t="s">
        <v>372</v>
      </c>
      <c r="F490" t="s">
        <v>25</v>
      </c>
      <c r="G490" s="1">
        <v>44175.419444444444</v>
      </c>
      <c r="H490" t="s">
        <v>44</v>
      </c>
      <c r="I490" t="s">
        <v>18</v>
      </c>
      <c r="K490" s="1">
        <v>44143.021527777775</v>
      </c>
      <c r="L490" t="s">
        <v>387</v>
      </c>
      <c r="M490" t="s">
        <v>28</v>
      </c>
      <c r="N490" t="s">
        <v>1941</v>
      </c>
      <c r="R490" t="s">
        <v>2156</v>
      </c>
    </row>
    <row r="491" spans="1:18" x14ac:dyDescent="0.25">
      <c r="A491" t="s">
        <v>13</v>
      </c>
      <c r="B491" s="3" t="s">
        <v>771</v>
      </c>
      <c r="C491" t="s">
        <v>772</v>
      </c>
      <c r="D491" t="s">
        <v>372</v>
      </c>
      <c r="E491" t="s">
        <v>372</v>
      </c>
      <c r="F491" t="s">
        <v>25</v>
      </c>
      <c r="G491" s="1">
        <v>44175.419444444444</v>
      </c>
      <c r="H491" t="s">
        <v>44</v>
      </c>
      <c r="I491" t="s">
        <v>18</v>
      </c>
      <c r="K491" s="1">
        <v>44142.083333333336</v>
      </c>
      <c r="L491" t="s">
        <v>387</v>
      </c>
      <c r="M491" t="s">
        <v>28</v>
      </c>
      <c r="N491" t="s">
        <v>1940</v>
      </c>
      <c r="R491" t="s">
        <v>2157</v>
      </c>
    </row>
    <row r="492" spans="1:18" x14ac:dyDescent="0.25">
      <c r="A492" t="s">
        <v>13</v>
      </c>
      <c r="B492" s="3" t="s">
        <v>773</v>
      </c>
      <c r="C492" t="s">
        <v>774</v>
      </c>
      <c r="D492" t="s">
        <v>372</v>
      </c>
      <c r="E492" t="s">
        <v>372</v>
      </c>
      <c r="F492" t="s">
        <v>25</v>
      </c>
      <c r="G492" s="1">
        <v>44194.521527777775</v>
      </c>
      <c r="H492" t="s">
        <v>31</v>
      </c>
      <c r="I492" t="s">
        <v>32</v>
      </c>
      <c r="K492" s="1">
        <v>44141.899305555555</v>
      </c>
      <c r="N492" t="s">
        <v>1941</v>
      </c>
      <c r="R492" t="s">
        <v>2119</v>
      </c>
    </row>
    <row r="493" spans="1:18" x14ac:dyDescent="0.25">
      <c r="A493" t="s">
        <v>13</v>
      </c>
      <c r="B493" s="3" t="s">
        <v>775</v>
      </c>
      <c r="C493" t="s">
        <v>776</v>
      </c>
      <c r="D493" t="s">
        <v>399</v>
      </c>
      <c r="E493" t="s">
        <v>445</v>
      </c>
      <c r="F493" t="s">
        <v>25</v>
      </c>
      <c r="G493" s="1">
        <v>44300.477083333331</v>
      </c>
      <c r="H493" t="s">
        <v>44</v>
      </c>
      <c r="I493" t="s">
        <v>18</v>
      </c>
      <c r="K493" s="1">
        <v>44141.795138888891</v>
      </c>
      <c r="L493" t="s">
        <v>373</v>
      </c>
      <c r="M493" t="s">
        <v>28</v>
      </c>
      <c r="N493" t="s">
        <v>1941</v>
      </c>
      <c r="R493" t="s">
        <v>2158</v>
      </c>
    </row>
    <row r="494" spans="1:18" x14ac:dyDescent="0.25">
      <c r="A494" t="s">
        <v>13</v>
      </c>
      <c r="B494" s="3" t="s">
        <v>777</v>
      </c>
      <c r="C494" t="s">
        <v>778</v>
      </c>
      <c r="D494" t="s">
        <v>372</v>
      </c>
      <c r="E494" t="s">
        <v>372</v>
      </c>
      <c r="F494" t="s">
        <v>25</v>
      </c>
      <c r="G494" s="1">
        <v>44175.418749999997</v>
      </c>
      <c r="H494" t="s">
        <v>44</v>
      </c>
      <c r="I494" t="s">
        <v>18</v>
      </c>
      <c r="K494" s="1">
        <v>44141.63958333333</v>
      </c>
      <c r="L494" t="s">
        <v>373</v>
      </c>
      <c r="M494" t="s">
        <v>28</v>
      </c>
      <c r="N494" t="s">
        <v>1936</v>
      </c>
      <c r="R494" t="s">
        <v>2159</v>
      </c>
    </row>
    <row r="495" spans="1:18" x14ac:dyDescent="0.25">
      <c r="A495" t="s">
        <v>13</v>
      </c>
      <c r="B495" s="3" t="s">
        <v>779</v>
      </c>
      <c r="C495" t="s">
        <v>780</v>
      </c>
      <c r="D495" t="s">
        <v>372</v>
      </c>
      <c r="E495" t="s">
        <v>372</v>
      </c>
      <c r="F495" t="s">
        <v>25</v>
      </c>
      <c r="G495" s="1">
        <v>44175.40902777778</v>
      </c>
      <c r="H495" t="s">
        <v>31</v>
      </c>
      <c r="I495" t="s">
        <v>122</v>
      </c>
      <c r="K495" s="1">
        <v>44141.446527777778</v>
      </c>
      <c r="L495" t="s">
        <v>387</v>
      </c>
      <c r="M495" t="s">
        <v>28</v>
      </c>
      <c r="N495" t="s">
        <v>1935</v>
      </c>
    </row>
    <row r="496" spans="1:18" x14ac:dyDescent="0.25">
      <c r="A496" t="s">
        <v>13</v>
      </c>
      <c r="B496" s="3" t="s">
        <v>781</v>
      </c>
      <c r="C496" t="s">
        <v>782</v>
      </c>
      <c r="D496" t="s">
        <v>372</v>
      </c>
      <c r="E496" t="s">
        <v>378</v>
      </c>
      <c r="F496" t="s">
        <v>25</v>
      </c>
      <c r="G496" s="1">
        <v>44328.817361111112</v>
      </c>
      <c r="H496" t="s">
        <v>31</v>
      </c>
      <c r="I496" t="s">
        <v>32</v>
      </c>
      <c r="K496" s="1">
        <v>44140.76458333333</v>
      </c>
      <c r="L496" t="s">
        <v>373</v>
      </c>
      <c r="M496" t="s">
        <v>19</v>
      </c>
      <c r="N496" t="s">
        <v>1941</v>
      </c>
    </row>
    <row r="497" spans="1:18" x14ac:dyDescent="0.25">
      <c r="A497" t="s">
        <v>13</v>
      </c>
      <c r="B497" s="3" t="s">
        <v>783</v>
      </c>
      <c r="C497" t="s">
        <v>784</v>
      </c>
      <c r="D497" t="s">
        <v>399</v>
      </c>
      <c r="E497" t="s">
        <v>399</v>
      </c>
      <c r="F497" t="s">
        <v>25</v>
      </c>
      <c r="G497" s="1">
        <v>44300.477083333331</v>
      </c>
      <c r="H497" t="s">
        <v>44</v>
      </c>
      <c r="I497" t="s">
        <v>32</v>
      </c>
      <c r="K497" s="1">
        <v>44140.433333333334</v>
      </c>
      <c r="L497" t="s">
        <v>373</v>
      </c>
      <c r="M497" t="s">
        <v>28</v>
      </c>
      <c r="N497" t="s">
        <v>1941</v>
      </c>
    </row>
    <row r="498" spans="1:18" x14ac:dyDescent="0.25">
      <c r="A498" t="s">
        <v>13</v>
      </c>
      <c r="B498" s="3" t="s">
        <v>785</v>
      </c>
      <c r="C498" t="s">
        <v>786</v>
      </c>
      <c r="D498" t="s">
        <v>399</v>
      </c>
      <c r="E498" t="s">
        <v>399</v>
      </c>
      <c r="F498" t="s">
        <v>25</v>
      </c>
      <c r="G498" s="1">
        <v>44300.477083333331</v>
      </c>
      <c r="H498" t="s">
        <v>113</v>
      </c>
      <c r="I498" t="s">
        <v>122</v>
      </c>
      <c r="K498" s="1">
        <v>44139.954861111109</v>
      </c>
      <c r="L498" t="s">
        <v>402</v>
      </c>
      <c r="M498" t="s">
        <v>28</v>
      </c>
      <c r="N498" t="s">
        <v>1941</v>
      </c>
    </row>
    <row r="499" spans="1:18" x14ac:dyDescent="0.25">
      <c r="A499" t="s">
        <v>13</v>
      </c>
      <c r="B499" s="3" t="s">
        <v>787</v>
      </c>
      <c r="C499" t="s">
        <v>788</v>
      </c>
      <c r="D499" t="s">
        <v>472</v>
      </c>
      <c r="E499" t="s">
        <v>472</v>
      </c>
      <c r="F499" t="s">
        <v>25</v>
      </c>
      <c r="G499" s="1">
        <v>44140.862500000003</v>
      </c>
      <c r="H499" t="s">
        <v>113</v>
      </c>
      <c r="I499" t="s">
        <v>122</v>
      </c>
      <c r="K499" s="1">
        <v>44139.70416666667</v>
      </c>
      <c r="M499" t="s">
        <v>19</v>
      </c>
      <c r="N499" t="s">
        <v>1988</v>
      </c>
    </row>
    <row r="500" spans="1:18" x14ac:dyDescent="0.25">
      <c r="A500" t="s">
        <v>13</v>
      </c>
      <c r="B500" s="3" t="s">
        <v>789</v>
      </c>
      <c r="C500" t="s">
        <v>790</v>
      </c>
      <c r="D500" t="s">
        <v>372</v>
      </c>
      <c r="E500" t="s">
        <v>372</v>
      </c>
      <c r="F500" t="s">
        <v>25</v>
      </c>
      <c r="G500" s="1">
        <v>44175.40902777778</v>
      </c>
      <c r="H500" t="s">
        <v>31</v>
      </c>
      <c r="I500" t="s">
        <v>32</v>
      </c>
      <c r="K500" s="1">
        <v>44139.476388888892</v>
      </c>
      <c r="L500" t="s">
        <v>373</v>
      </c>
      <c r="M500" t="s">
        <v>28</v>
      </c>
      <c r="N500" t="s">
        <v>1988</v>
      </c>
      <c r="R500" t="s">
        <v>2161</v>
      </c>
    </row>
    <row r="501" spans="1:18" x14ac:dyDescent="0.25">
      <c r="A501" t="s">
        <v>13</v>
      </c>
      <c r="B501" s="3" t="s">
        <v>791</v>
      </c>
      <c r="C501" t="s">
        <v>792</v>
      </c>
      <c r="D501" t="s">
        <v>378</v>
      </c>
      <c r="E501" t="s">
        <v>472</v>
      </c>
      <c r="F501" t="s">
        <v>25</v>
      </c>
      <c r="G501" s="1">
        <v>44168.810416666667</v>
      </c>
      <c r="H501" t="s">
        <v>31</v>
      </c>
      <c r="I501" t="s">
        <v>18</v>
      </c>
      <c r="K501" s="1">
        <v>44138.84652777778</v>
      </c>
      <c r="L501" t="s">
        <v>402</v>
      </c>
      <c r="M501" t="s">
        <v>19</v>
      </c>
      <c r="N501" t="s">
        <v>1941</v>
      </c>
    </row>
    <row r="502" spans="1:18" x14ac:dyDescent="0.25">
      <c r="A502" t="s">
        <v>13</v>
      </c>
      <c r="B502" s="3" t="s">
        <v>793</v>
      </c>
      <c r="C502" t="s">
        <v>794</v>
      </c>
      <c r="D502" t="s">
        <v>458</v>
      </c>
      <c r="E502" t="s">
        <v>472</v>
      </c>
      <c r="F502" t="s">
        <v>25</v>
      </c>
      <c r="G502" s="1">
        <v>44172.489583333336</v>
      </c>
      <c r="H502" t="s">
        <v>31</v>
      </c>
      <c r="I502" t="s">
        <v>18</v>
      </c>
      <c r="K502" s="1">
        <v>44138.84375</v>
      </c>
      <c r="L502" t="s">
        <v>373</v>
      </c>
      <c r="M502" t="s">
        <v>19</v>
      </c>
      <c r="N502" t="s">
        <v>1935</v>
      </c>
    </row>
    <row r="503" spans="1:18" x14ac:dyDescent="0.25">
      <c r="A503" t="s">
        <v>13</v>
      </c>
      <c r="B503" s="3" t="s">
        <v>795</v>
      </c>
      <c r="C503" t="s">
        <v>796</v>
      </c>
      <c r="D503" t="s">
        <v>458</v>
      </c>
      <c r="E503" t="s">
        <v>472</v>
      </c>
      <c r="F503" t="s">
        <v>25</v>
      </c>
      <c r="G503" s="1">
        <v>44172.489583333336</v>
      </c>
      <c r="H503" t="s">
        <v>31</v>
      </c>
      <c r="I503" t="s">
        <v>122</v>
      </c>
      <c r="K503" s="1">
        <v>44138.834027777775</v>
      </c>
      <c r="L503" t="s">
        <v>373</v>
      </c>
      <c r="M503" t="s">
        <v>19</v>
      </c>
      <c r="N503" t="s">
        <v>1935</v>
      </c>
    </row>
    <row r="504" spans="1:18" x14ac:dyDescent="0.25">
      <c r="A504" t="s">
        <v>13</v>
      </c>
      <c r="B504" s="3" t="s">
        <v>797</v>
      </c>
      <c r="C504" t="s">
        <v>798</v>
      </c>
      <c r="D504" t="s">
        <v>472</v>
      </c>
      <c r="E504" t="s">
        <v>472</v>
      </c>
      <c r="F504" t="s">
        <v>25</v>
      </c>
      <c r="G504" s="1">
        <v>44161.482638888891</v>
      </c>
      <c r="H504" t="s">
        <v>113</v>
      </c>
      <c r="I504" t="s">
        <v>122</v>
      </c>
      <c r="K504" s="1">
        <v>44137.863194444442</v>
      </c>
      <c r="M504" t="s">
        <v>28</v>
      </c>
      <c r="N504" t="s">
        <v>2001</v>
      </c>
    </row>
    <row r="505" spans="1:18" x14ac:dyDescent="0.25">
      <c r="A505" t="s">
        <v>13</v>
      </c>
      <c r="B505" s="3" t="s">
        <v>799</v>
      </c>
      <c r="C505" t="s">
        <v>800</v>
      </c>
      <c r="D505" t="s">
        <v>472</v>
      </c>
      <c r="E505" t="s">
        <v>472</v>
      </c>
      <c r="F505" t="s">
        <v>25</v>
      </c>
      <c r="G505" s="1">
        <v>44188.776388888888</v>
      </c>
      <c r="H505" t="s">
        <v>31</v>
      </c>
      <c r="I505" t="s">
        <v>32</v>
      </c>
      <c r="K505" s="1">
        <v>44137.859027777777</v>
      </c>
      <c r="N505" t="s">
        <v>1940</v>
      </c>
    </row>
    <row r="506" spans="1:18" x14ac:dyDescent="0.25">
      <c r="A506" t="s">
        <v>13</v>
      </c>
      <c r="B506" s="3" t="s">
        <v>803</v>
      </c>
      <c r="C506" t="s">
        <v>804</v>
      </c>
      <c r="D506" t="s">
        <v>372</v>
      </c>
      <c r="E506" t="s">
        <v>372</v>
      </c>
      <c r="F506" t="s">
        <v>25</v>
      </c>
      <c r="G506" s="1">
        <v>44175.40902777778</v>
      </c>
      <c r="H506" t="s">
        <v>26</v>
      </c>
      <c r="I506" t="s">
        <v>27</v>
      </c>
      <c r="K506" s="1">
        <v>44137.491666666669</v>
      </c>
      <c r="L506" t="s">
        <v>373</v>
      </c>
      <c r="M506" t="s">
        <v>28</v>
      </c>
      <c r="N506" t="s">
        <v>1940</v>
      </c>
    </row>
    <row r="507" spans="1:18" x14ac:dyDescent="0.25">
      <c r="A507" t="s">
        <v>13</v>
      </c>
      <c r="B507" s="3" t="s">
        <v>805</v>
      </c>
      <c r="C507" t="s">
        <v>806</v>
      </c>
      <c r="D507" t="s">
        <v>379</v>
      </c>
      <c r="E507" t="s">
        <v>379</v>
      </c>
      <c r="F507" t="s">
        <v>25</v>
      </c>
      <c r="G507" s="1">
        <v>44208.840277777781</v>
      </c>
      <c r="H507" t="s">
        <v>44</v>
      </c>
      <c r="I507" t="s">
        <v>18</v>
      </c>
      <c r="K507" s="1">
        <v>44133.774305555555</v>
      </c>
      <c r="M507" t="s">
        <v>28</v>
      </c>
      <c r="N507" t="s">
        <v>1941</v>
      </c>
      <c r="R507" t="s">
        <v>2162</v>
      </c>
    </row>
    <row r="508" spans="1:18" x14ac:dyDescent="0.25">
      <c r="A508" t="s">
        <v>13</v>
      </c>
      <c r="B508" s="3" t="s">
        <v>807</v>
      </c>
      <c r="C508" t="s">
        <v>808</v>
      </c>
      <c r="D508" t="s">
        <v>379</v>
      </c>
      <c r="E508" t="s">
        <v>379</v>
      </c>
      <c r="F508" t="s">
        <v>25</v>
      </c>
      <c r="G508" s="1">
        <v>44208.840277777781</v>
      </c>
      <c r="H508" t="s">
        <v>26</v>
      </c>
      <c r="I508" t="s">
        <v>27</v>
      </c>
      <c r="K508" s="1">
        <v>44133.746527777781</v>
      </c>
      <c r="M508" t="s">
        <v>28</v>
      </c>
      <c r="N508" t="s">
        <v>1941</v>
      </c>
      <c r="R508" t="s">
        <v>2163</v>
      </c>
    </row>
    <row r="509" spans="1:18" x14ac:dyDescent="0.25">
      <c r="A509" t="s">
        <v>13</v>
      </c>
      <c r="B509" s="3" t="s">
        <v>809</v>
      </c>
      <c r="C509" t="s">
        <v>810</v>
      </c>
      <c r="D509" t="s">
        <v>399</v>
      </c>
      <c r="E509" t="s">
        <v>399</v>
      </c>
      <c r="F509" t="s">
        <v>25</v>
      </c>
      <c r="G509" s="1">
        <v>44300.477083333331</v>
      </c>
      <c r="H509" t="s">
        <v>44</v>
      </c>
      <c r="I509" t="s">
        <v>18</v>
      </c>
      <c r="K509" s="1">
        <v>44133.658333333333</v>
      </c>
      <c r="L509" t="s">
        <v>373</v>
      </c>
      <c r="M509" t="s">
        <v>28</v>
      </c>
      <c r="N509" t="s">
        <v>1941</v>
      </c>
    </row>
    <row r="510" spans="1:18" x14ac:dyDescent="0.25">
      <c r="A510" t="s">
        <v>13</v>
      </c>
      <c r="B510" s="3" t="s">
        <v>811</v>
      </c>
      <c r="C510" t="s">
        <v>812</v>
      </c>
      <c r="D510" t="s">
        <v>399</v>
      </c>
      <c r="E510" t="s">
        <v>399</v>
      </c>
      <c r="F510" t="s">
        <v>25</v>
      </c>
      <c r="G510" s="1">
        <v>44300.477083333331</v>
      </c>
      <c r="H510" t="s">
        <v>44</v>
      </c>
      <c r="I510" t="s">
        <v>18</v>
      </c>
      <c r="K510" s="1">
        <v>44133.616666666669</v>
      </c>
      <c r="L510" t="s">
        <v>373</v>
      </c>
      <c r="M510" t="s">
        <v>28</v>
      </c>
      <c r="N510" t="s">
        <v>1941</v>
      </c>
    </row>
    <row r="511" spans="1:18" x14ac:dyDescent="0.25">
      <c r="A511" t="s">
        <v>13</v>
      </c>
      <c r="B511" s="3" t="s">
        <v>813</v>
      </c>
      <c r="C511" t="s">
        <v>814</v>
      </c>
      <c r="D511" t="s">
        <v>399</v>
      </c>
      <c r="E511" t="s">
        <v>399</v>
      </c>
      <c r="F511" t="s">
        <v>25</v>
      </c>
      <c r="G511" s="1">
        <v>44300.476388888892</v>
      </c>
      <c r="H511" t="s">
        <v>44</v>
      </c>
      <c r="I511" t="s">
        <v>18</v>
      </c>
      <c r="K511" s="1">
        <v>44133.486805555556</v>
      </c>
      <c r="L511" t="s">
        <v>373</v>
      </c>
      <c r="M511" t="s">
        <v>28</v>
      </c>
      <c r="N511" t="s">
        <v>1941</v>
      </c>
    </row>
    <row r="512" spans="1:18" x14ac:dyDescent="0.25">
      <c r="A512" t="s">
        <v>13</v>
      </c>
      <c r="B512" s="3" t="s">
        <v>815</v>
      </c>
      <c r="C512" t="s">
        <v>816</v>
      </c>
      <c r="D512" t="s">
        <v>372</v>
      </c>
      <c r="E512" t="s">
        <v>372</v>
      </c>
      <c r="F512" t="s">
        <v>25</v>
      </c>
      <c r="G512" s="1">
        <v>44175.419444444444</v>
      </c>
      <c r="H512" t="s">
        <v>26</v>
      </c>
      <c r="I512" t="s">
        <v>18</v>
      </c>
      <c r="K512" s="1">
        <v>44131.746527777781</v>
      </c>
      <c r="L512" t="s">
        <v>387</v>
      </c>
      <c r="M512" t="s">
        <v>28</v>
      </c>
      <c r="N512" t="s">
        <v>1941</v>
      </c>
    </row>
    <row r="513" spans="1:18" x14ac:dyDescent="0.25">
      <c r="A513" t="s">
        <v>13</v>
      </c>
      <c r="B513" s="3" t="s">
        <v>817</v>
      </c>
      <c r="C513" t="s">
        <v>818</v>
      </c>
      <c r="D513" t="s">
        <v>372</v>
      </c>
      <c r="E513" t="s">
        <v>372</v>
      </c>
      <c r="F513" t="s">
        <v>25</v>
      </c>
      <c r="G513" s="1">
        <v>44175.419444444444</v>
      </c>
      <c r="H513" t="s">
        <v>26</v>
      </c>
      <c r="I513" t="s">
        <v>27</v>
      </c>
      <c r="K513" s="1">
        <v>44131.734722222223</v>
      </c>
      <c r="L513" t="s">
        <v>387</v>
      </c>
      <c r="M513" t="s">
        <v>28</v>
      </c>
      <c r="N513" t="s">
        <v>1941</v>
      </c>
    </row>
    <row r="514" spans="1:18" x14ac:dyDescent="0.25">
      <c r="A514" t="s">
        <v>13</v>
      </c>
      <c r="B514" s="3" t="s">
        <v>819</v>
      </c>
      <c r="C514" t="s">
        <v>820</v>
      </c>
      <c r="D514" t="s">
        <v>399</v>
      </c>
      <c r="E514" t="s">
        <v>399</v>
      </c>
      <c r="F514" t="s">
        <v>25</v>
      </c>
      <c r="G514" s="1">
        <v>44300.477083333331</v>
      </c>
      <c r="H514" t="s">
        <v>26</v>
      </c>
      <c r="I514" t="s">
        <v>18</v>
      </c>
      <c r="K514" s="1">
        <v>44131.631944444445</v>
      </c>
      <c r="L514" t="s">
        <v>373</v>
      </c>
      <c r="M514" t="s">
        <v>28</v>
      </c>
      <c r="N514" t="s">
        <v>1941</v>
      </c>
    </row>
    <row r="515" spans="1:18" x14ac:dyDescent="0.25">
      <c r="A515" t="s">
        <v>13</v>
      </c>
      <c r="B515" s="3" t="s">
        <v>821</v>
      </c>
      <c r="C515" t="s">
        <v>822</v>
      </c>
      <c r="D515" t="s">
        <v>372</v>
      </c>
      <c r="E515" t="s">
        <v>372</v>
      </c>
      <c r="F515" t="s">
        <v>25</v>
      </c>
      <c r="G515" s="1">
        <v>44175.40902777778</v>
      </c>
      <c r="H515" t="s">
        <v>44</v>
      </c>
      <c r="I515" t="s">
        <v>18</v>
      </c>
      <c r="K515" s="1">
        <v>44131.625694444447</v>
      </c>
      <c r="L515" t="s">
        <v>387</v>
      </c>
      <c r="M515" t="s">
        <v>28</v>
      </c>
      <c r="N515" t="s">
        <v>1941</v>
      </c>
    </row>
    <row r="516" spans="1:18" x14ac:dyDescent="0.25">
      <c r="A516" t="s">
        <v>13</v>
      </c>
      <c r="B516" s="3" t="s">
        <v>823</v>
      </c>
      <c r="C516" t="s">
        <v>824</v>
      </c>
      <c r="D516" t="s">
        <v>372</v>
      </c>
      <c r="E516" t="s">
        <v>372</v>
      </c>
      <c r="F516" t="s">
        <v>25</v>
      </c>
      <c r="G516" s="1">
        <v>44175.40902777778</v>
      </c>
      <c r="H516" t="s">
        <v>31</v>
      </c>
      <c r="I516" t="s">
        <v>32</v>
      </c>
      <c r="K516" s="1">
        <v>44130.475694444445</v>
      </c>
      <c r="L516" t="s">
        <v>373</v>
      </c>
      <c r="M516" t="s">
        <v>28</v>
      </c>
      <c r="N516" t="s">
        <v>1988</v>
      </c>
    </row>
    <row r="517" spans="1:18" x14ac:dyDescent="0.25">
      <c r="A517" t="s">
        <v>13</v>
      </c>
      <c r="B517" s="3" t="s">
        <v>825</v>
      </c>
      <c r="C517" t="s">
        <v>826</v>
      </c>
      <c r="D517" t="s">
        <v>372</v>
      </c>
      <c r="E517" t="s">
        <v>372</v>
      </c>
      <c r="F517" t="s">
        <v>25</v>
      </c>
      <c r="G517" s="1">
        <v>44175.40902777778</v>
      </c>
      <c r="H517" t="s">
        <v>113</v>
      </c>
      <c r="I517" t="s">
        <v>32</v>
      </c>
      <c r="K517" s="1">
        <v>44130.429166666669</v>
      </c>
      <c r="L517" t="s">
        <v>576</v>
      </c>
      <c r="M517" t="s">
        <v>28</v>
      </c>
      <c r="N517" t="s">
        <v>1988</v>
      </c>
      <c r="R517" t="s">
        <v>2164</v>
      </c>
    </row>
    <row r="518" spans="1:18" x14ac:dyDescent="0.25">
      <c r="A518" t="s">
        <v>13</v>
      </c>
      <c r="B518" s="3" t="s">
        <v>827</v>
      </c>
      <c r="C518" t="s">
        <v>828</v>
      </c>
      <c r="D518" t="s">
        <v>372</v>
      </c>
      <c r="E518" t="s">
        <v>372</v>
      </c>
      <c r="F518" t="s">
        <v>25</v>
      </c>
      <c r="G518" s="1">
        <v>44175.40902777778</v>
      </c>
      <c r="H518" t="s">
        <v>113</v>
      </c>
      <c r="I518" t="s">
        <v>32</v>
      </c>
      <c r="K518" s="1">
        <v>44130.425694444442</v>
      </c>
      <c r="L518" t="s">
        <v>402</v>
      </c>
      <c r="M518" t="s">
        <v>28</v>
      </c>
      <c r="N518" t="s">
        <v>1988</v>
      </c>
    </row>
    <row r="519" spans="1:18" x14ac:dyDescent="0.25">
      <c r="A519" t="s">
        <v>13</v>
      </c>
      <c r="B519" s="3" t="s">
        <v>829</v>
      </c>
      <c r="C519" t="s">
        <v>830</v>
      </c>
      <c r="D519" t="s">
        <v>372</v>
      </c>
      <c r="E519" t="s">
        <v>372</v>
      </c>
      <c r="F519" t="s">
        <v>25</v>
      </c>
      <c r="G519" s="1">
        <v>44175.40902777778</v>
      </c>
      <c r="H519" t="s">
        <v>113</v>
      </c>
      <c r="I519" t="s">
        <v>32</v>
      </c>
      <c r="K519" s="1">
        <v>44130.413888888892</v>
      </c>
      <c r="L519" t="s">
        <v>373</v>
      </c>
      <c r="M519" t="s">
        <v>28</v>
      </c>
      <c r="N519" t="s">
        <v>1988</v>
      </c>
      <c r="R519" t="s">
        <v>2165</v>
      </c>
    </row>
    <row r="520" spans="1:18" x14ac:dyDescent="0.25">
      <c r="A520" t="s">
        <v>13</v>
      </c>
      <c r="B520" s="3" t="s">
        <v>831</v>
      </c>
      <c r="C520" t="s">
        <v>832</v>
      </c>
      <c r="D520" t="s">
        <v>372</v>
      </c>
      <c r="E520" t="s">
        <v>372</v>
      </c>
      <c r="F520" t="s">
        <v>25</v>
      </c>
      <c r="G520" s="1">
        <v>44175.40902777778</v>
      </c>
      <c r="H520" t="s">
        <v>44</v>
      </c>
      <c r="I520" t="s">
        <v>18</v>
      </c>
      <c r="K520" s="1">
        <v>44126.722916666666</v>
      </c>
      <c r="L520" t="s">
        <v>407</v>
      </c>
      <c r="M520" t="s">
        <v>28</v>
      </c>
      <c r="N520" t="s">
        <v>1940</v>
      </c>
      <c r="R520" t="s">
        <v>2166</v>
      </c>
    </row>
    <row r="521" spans="1:18" x14ac:dyDescent="0.25">
      <c r="A521" t="s">
        <v>13</v>
      </c>
      <c r="B521" s="3" t="s">
        <v>833</v>
      </c>
      <c r="C521" t="s">
        <v>834</v>
      </c>
      <c r="D521" t="s">
        <v>411</v>
      </c>
      <c r="E521" t="s">
        <v>411</v>
      </c>
      <c r="F521" t="s">
        <v>25</v>
      </c>
      <c r="G521" s="1">
        <v>44300.477083333331</v>
      </c>
      <c r="H521" t="s">
        <v>31</v>
      </c>
      <c r="I521" t="s">
        <v>32</v>
      </c>
      <c r="K521" s="1">
        <v>44126.684027777781</v>
      </c>
      <c r="L521" t="s">
        <v>373</v>
      </c>
      <c r="M521" t="s">
        <v>28</v>
      </c>
      <c r="N521" t="s">
        <v>1941</v>
      </c>
    </row>
    <row r="522" spans="1:18" x14ac:dyDescent="0.25">
      <c r="A522" t="s">
        <v>13</v>
      </c>
      <c r="B522" s="3" t="s">
        <v>835</v>
      </c>
      <c r="C522" t="s">
        <v>836</v>
      </c>
      <c r="D522" t="s">
        <v>372</v>
      </c>
      <c r="E522" t="s">
        <v>372</v>
      </c>
      <c r="F522" t="s">
        <v>25</v>
      </c>
      <c r="G522" s="1">
        <v>44175.40902777778</v>
      </c>
      <c r="H522" t="s">
        <v>44</v>
      </c>
      <c r="I522" t="s">
        <v>18</v>
      </c>
      <c r="K522" s="1">
        <v>44126.588888888888</v>
      </c>
      <c r="L522" t="s">
        <v>373</v>
      </c>
      <c r="M522" t="s">
        <v>28</v>
      </c>
      <c r="N522" t="s">
        <v>1941</v>
      </c>
      <c r="R522" t="s">
        <v>2167</v>
      </c>
    </row>
    <row r="523" spans="1:18" x14ac:dyDescent="0.25">
      <c r="A523" t="s">
        <v>13</v>
      </c>
      <c r="B523" s="3" t="s">
        <v>837</v>
      </c>
      <c r="C523" t="s">
        <v>838</v>
      </c>
      <c r="D523" t="s">
        <v>372</v>
      </c>
      <c r="E523" t="s">
        <v>372</v>
      </c>
      <c r="F523" t="s">
        <v>25</v>
      </c>
      <c r="G523" s="1">
        <v>44175.40902777778</v>
      </c>
      <c r="H523" t="s">
        <v>44</v>
      </c>
      <c r="I523" t="s">
        <v>18</v>
      </c>
      <c r="K523" s="1">
        <v>44126.548611111109</v>
      </c>
      <c r="L523" t="s">
        <v>407</v>
      </c>
      <c r="M523" t="s">
        <v>28</v>
      </c>
      <c r="N523" t="s">
        <v>1941</v>
      </c>
    </row>
    <row r="524" spans="1:18" x14ac:dyDescent="0.25">
      <c r="A524" t="s">
        <v>13</v>
      </c>
      <c r="B524" s="3" t="s">
        <v>839</v>
      </c>
      <c r="C524" t="s">
        <v>840</v>
      </c>
      <c r="D524" t="s">
        <v>372</v>
      </c>
      <c r="E524" t="s">
        <v>372</v>
      </c>
      <c r="F524" t="s">
        <v>25</v>
      </c>
      <c r="G524" s="1">
        <v>44175.40902777778</v>
      </c>
      <c r="H524" t="s">
        <v>31</v>
      </c>
      <c r="I524" t="s">
        <v>18</v>
      </c>
      <c r="K524" s="1">
        <v>44126.512499999997</v>
      </c>
      <c r="L524" t="s">
        <v>373</v>
      </c>
      <c r="M524" t="s">
        <v>28</v>
      </c>
      <c r="N524" t="s">
        <v>1940</v>
      </c>
      <c r="R524" t="s">
        <v>2168</v>
      </c>
    </row>
    <row r="525" spans="1:18" x14ac:dyDescent="0.25">
      <c r="A525" t="s">
        <v>13</v>
      </c>
      <c r="B525" s="3" t="s">
        <v>841</v>
      </c>
      <c r="C525" t="s">
        <v>842</v>
      </c>
      <c r="D525" t="s">
        <v>372</v>
      </c>
      <c r="E525" t="s">
        <v>372</v>
      </c>
      <c r="F525" t="s">
        <v>25</v>
      </c>
      <c r="G525" s="1">
        <v>44168.810416666667</v>
      </c>
      <c r="H525" t="s">
        <v>26</v>
      </c>
      <c r="I525" t="s">
        <v>27</v>
      </c>
      <c r="K525" s="1">
        <v>44125.425000000003</v>
      </c>
      <c r="L525" t="s">
        <v>402</v>
      </c>
      <c r="M525" t="s">
        <v>28</v>
      </c>
      <c r="N525" t="s">
        <v>1940</v>
      </c>
    </row>
    <row r="526" spans="1:18" x14ac:dyDescent="0.25">
      <c r="A526" t="s">
        <v>13</v>
      </c>
      <c r="B526" s="3" t="s">
        <v>847</v>
      </c>
      <c r="C526" t="s">
        <v>828</v>
      </c>
      <c r="D526" t="s">
        <v>372</v>
      </c>
      <c r="E526" t="s">
        <v>372</v>
      </c>
      <c r="F526" t="s">
        <v>25</v>
      </c>
      <c r="G526" s="1">
        <v>44175.40902777778</v>
      </c>
      <c r="H526" t="s">
        <v>31</v>
      </c>
      <c r="I526" t="s">
        <v>32</v>
      </c>
      <c r="K526" s="1">
        <v>44124.429861111108</v>
      </c>
      <c r="L526" t="s">
        <v>402</v>
      </c>
      <c r="M526" t="s">
        <v>28</v>
      </c>
      <c r="N526" t="s">
        <v>1936</v>
      </c>
      <c r="R526" t="s">
        <v>2169</v>
      </c>
    </row>
    <row r="527" spans="1:18" x14ac:dyDescent="0.25">
      <c r="A527" t="s">
        <v>13</v>
      </c>
      <c r="B527" s="3" t="s">
        <v>848</v>
      </c>
      <c r="C527" t="s">
        <v>849</v>
      </c>
      <c r="D527" t="s">
        <v>517</v>
      </c>
      <c r="E527" t="s">
        <v>498</v>
      </c>
      <c r="F527" t="s">
        <v>25</v>
      </c>
      <c r="G527" s="1">
        <v>44280.620833333334</v>
      </c>
      <c r="I527" t="s">
        <v>18</v>
      </c>
      <c r="K527" s="1">
        <v>44120.786111111112</v>
      </c>
      <c r="M527" t="s">
        <v>19</v>
      </c>
      <c r="N527" t="s">
        <v>1938</v>
      </c>
    </row>
    <row r="528" spans="1:18" x14ac:dyDescent="0.25">
      <c r="A528" t="s">
        <v>13</v>
      </c>
      <c r="B528" s="3" t="s">
        <v>850</v>
      </c>
      <c r="C528" t="s">
        <v>851</v>
      </c>
      <c r="D528" t="s">
        <v>411</v>
      </c>
      <c r="E528" t="s">
        <v>411</v>
      </c>
      <c r="F528" t="s">
        <v>25</v>
      </c>
      <c r="G528" s="1">
        <v>44300.477083333331</v>
      </c>
      <c r="H528" t="s">
        <v>31</v>
      </c>
      <c r="I528" t="s">
        <v>18</v>
      </c>
      <c r="K528" s="1">
        <v>44117.706944444442</v>
      </c>
      <c r="L528" t="s">
        <v>373</v>
      </c>
      <c r="M528" t="s">
        <v>28</v>
      </c>
      <c r="N528" t="s">
        <v>1941</v>
      </c>
      <c r="R528" t="s">
        <v>2170</v>
      </c>
    </row>
    <row r="529" spans="1:18" x14ac:dyDescent="0.25">
      <c r="A529" t="s">
        <v>13</v>
      </c>
      <c r="B529" s="3" t="s">
        <v>852</v>
      </c>
      <c r="C529" t="s">
        <v>853</v>
      </c>
      <c r="D529" t="s">
        <v>411</v>
      </c>
      <c r="E529" t="s">
        <v>411</v>
      </c>
      <c r="F529" t="s">
        <v>25</v>
      </c>
      <c r="G529" s="1">
        <v>44300.477083333331</v>
      </c>
      <c r="H529" t="s">
        <v>44</v>
      </c>
      <c r="I529" t="s">
        <v>18</v>
      </c>
      <c r="K529" s="1">
        <v>44116.799305555556</v>
      </c>
      <c r="L529" t="s">
        <v>407</v>
      </c>
      <c r="M529" t="s">
        <v>28</v>
      </c>
      <c r="N529" t="s">
        <v>1941</v>
      </c>
    </row>
    <row r="530" spans="1:18" x14ac:dyDescent="0.25">
      <c r="A530" t="s">
        <v>13</v>
      </c>
      <c r="B530" s="3" t="s">
        <v>854</v>
      </c>
      <c r="C530" t="s">
        <v>855</v>
      </c>
      <c r="D530" t="s">
        <v>379</v>
      </c>
      <c r="E530" t="s">
        <v>379</v>
      </c>
      <c r="F530" t="s">
        <v>25</v>
      </c>
      <c r="G530" s="1">
        <v>44169.680555555555</v>
      </c>
      <c r="H530" t="s">
        <v>31</v>
      </c>
      <c r="I530" t="s">
        <v>18</v>
      </c>
      <c r="K530" s="1">
        <v>44116.585416666669</v>
      </c>
      <c r="L530" t="s">
        <v>373</v>
      </c>
      <c r="M530" t="s">
        <v>28</v>
      </c>
      <c r="N530" t="s">
        <v>1940</v>
      </c>
    </row>
    <row r="531" spans="1:18" x14ac:dyDescent="0.25">
      <c r="A531" t="s">
        <v>13</v>
      </c>
      <c r="B531" s="3" t="s">
        <v>856</v>
      </c>
      <c r="C531" t="s">
        <v>857</v>
      </c>
      <c r="D531" t="s">
        <v>372</v>
      </c>
      <c r="E531" t="s">
        <v>372</v>
      </c>
      <c r="F531" t="s">
        <v>25</v>
      </c>
      <c r="G531" s="1">
        <v>44175.40902777778</v>
      </c>
      <c r="H531" t="s">
        <v>113</v>
      </c>
      <c r="I531" t="s">
        <v>32</v>
      </c>
      <c r="K531" s="1">
        <v>44111.936805555553</v>
      </c>
      <c r="L531" t="s">
        <v>373</v>
      </c>
      <c r="N531" t="s">
        <v>1936</v>
      </c>
    </row>
    <row r="532" spans="1:18" x14ac:dyDescent="0.25">
      <c r="A532" t="s">
        <v>13</v>
      </c>
      <c r="B532" s="3" t="s">
        <v>858</v>
      </c>
      <c r="C532" t="s">
        <v>859</v>
      </c>
      <c r="D532" t="s">
        <v>472</v>
      </c>
      <c r="E532" t="s">
        <v>472</v>
      </c>
      <c r="F532" t="s">
        <v>25</v>
      </c>
      <c r="G532" s="1">
        <v>44118.943055555559</v>
      </c>
      <c r="I532" t="s">
        <v>32</v>
      </c>
      <c r="K532" s="1">
        <v>44111.881249999999</v>
      </c>
      <c r="N532" t="s">
        <v>1941</v>
      </c>
    </row>
    <row r="533" spans="1:18" x14ac:dyDescent="0.25">
      <c r="A533" t="s">
        <v>13</v>
      </c>
      <c r="B533" s="3" t="s">
        <v>860</v>
      </c>
      <c r="C533" t="s">
        <v>861</v>
      </c>
      <c r="D533" t="s">
        <v>458</v>
      </c>
      <c r="E533" t="s">
        <v>458</v>
      </c>
      <c r="F533" t="s">
        <v>25</v>
      </c>
      <c r="G533" s="1">
        <v>44169.602777777778</v>
      </c>
      <c r="H533" t="s">
        <v>31</v>
      </c>
      <c r="I533" t="s">
        <v>32</v>
      </c>
      <c r="K533" s="1">
        <v>44111.75</v>
      </c>
      <c r="L533" t="s">
        <v>402</v>
      </c>
      <c r="M533" t="s">
        <v>28</v>
      </c>
      <c r="N533" t="s">
        <v>1936</v>
      </c>
    </row>
    <row r="534" spans="1:18" x14ac:dyDescent="0.25">
      <c r="A534" t="s">
        <v>13</v>
      </c>
      <c r="B534" s="3" t="s">
        <v>862</v>
      </c>
      <c r="C534" t="s">
        <v>863</v>
      </c>
      <c r="D534" t="s">
        <v>379</v>
      </c>
      <c r="E534" t="s">
        <v>379</v>
      </c>
      <c r="F534" t="s">
        <v>25</v>
      </c>
      <c r="G534" s="1">
        <v>44230.625694444447</v>
      </c>
      <c r="H534" t="s">
        <v>26</v>
      </c>
      <c r="I534" t="s">
        <v>27</v>
      </c>
      <c r="K534" s="1">
        <v>44105.757638888892</v>
      </c>
      <c r="L534" t="s">
        <v>373</v>
      </c>
      <c r="M534" t="s">
        <v>28</v>
      </c>
      <c r="N534" t="s">
        <v>1940</v>
      </c>
      <c r="R534" t="s">
        <v>2171</v>
      </c>
    </row>
    <row r="535" spans="1:18" x14ac:dyDescent="0.25">
      <c r="A535" t="s">
        <v>13</v>
      </c>
      <c r="B535" s="3" t="s">
        <v>864</v>
      </c>
      <c r="C535" t="s">
        <v>865</v>
      </c>
      <c r="D535" t="s">
        <v>378</v>
      </c>
      <c r="E535" t="s">
        <v>379</v>
      </c>
      <c r="F535" t="s">
        <v>25</v>
      </c>
      <c r="G535" s="1">
        <v>44277.838194444441</v>
      </c>
      <c r="H535" t="s">
        <v>44</v>
      </c>
      <c r="I535" t="s">
        <v>18</v>
      </c>
      <c r="K535" s="1">
        <v>44105.74722222222</v>
      </c>
      <c r="L535" t="s">
        <v>373</v>
      </c>
      <c r="M535" t="s">
        <v>28</v>
      </c>
      <c r="N535" t="s">
        <v>1940</v>
      </c>
    </row>
    <row r="536" spans="1:18" x14ac:dyDescent="0.25">
      <c r="A536" t="s">
        <v>13</v>
      </c>
      <c r="B536" s="3" t="s">
        <v>866</v>
      </c>
      <c r="C536" t="s">
        <v>867</v>
      </c>
      <c r="D536" t="s">
        <v>705</v>
      </c>
      <c r="E536" t="s">
        <v>458</v>
      </c>
      <c r="F536" t="s">
        <v>25</v>
      </c>
      <c r="G536" s="1">
        <v>44175.413194444445</v>
      </c>
      <c r="H536" t="s">
        <v>44</v>
      </c>
      <c r="I536" t="s">
        <v>18</v>
      </c>
      <c r="K536" s="1">
        <v>44104.692361111112</v>
      </c>
      <c r="L536" t="s">
        <v>402</v>
      </c>
      <c r="M536" t="s">
        <v>19</v>
      </c>
      <c r="N536" t="s">
        <v>1941</v>
      </c>
    </row>
    <row r="537" spans="1:18" x14ac:dyDescent="0.25">
      <c r="A537" t="s">
        <v>13</v>
      </c>
      <c r="B537" s="3" t="s">
        <v>868</v>
      </c>
      <c r="C537" t="s">
        <v>869</v>
      </c>
      <c r="D537" t="s">
        <v>379</v>
      </c>
      <c r="E537" t="s">
        <v>379</v>
      </c>
      <c r="F537" t="s">
        <v>25</v>
      </c>
      <c r="G537" s="1">
        <v>44300.477083333331</v>
      </c>
      <c r="H537" t="s">
        <v>44</v>
      </c>
      <c r="I537" t="s">
        <v>18</v>
      </c>
      <c r="J537" t="s">
        <v>695</v>
      </c>
      <c r="K537" s="1">
        <v>44104.570833333331</v>
      </c>
      <c r="L537" t="s">
        <v>373</v>
      </c>
      <c r="M537" t="s">
        <v>28</v>
      </c>
      <c r="N537" t="s">
        <v>1940</v>
      </c>
    </row>
    <row r="538" spans="1:18" x14ac:dyDescent="0.25">
      <c r="A538" t="s">
        <v>13</v>
      </c>
      <c r="B538" s="3" t="s">
        <v>870</v>
      </c>
      <c r="C538" t="s">
        <v>871</v>
      </c>
      <c r="D538" t="s">
        <v>372</v>
      </c>
      <c r="E538" t="s">
        <v>372</v>
      </c>
      <c r="F538" t="s">
        <v>25</v>
      </c>
      <c r="G538" s="1">
        <v>44174.779166666667</v>
      </c>
      <c r="H538" t="s">
        <v>44</v>
      </c>
      <c r="I538" t="s">
        <v>18</v>
      </c>
      <c r="K538" s="1">
        <v>44103.864583333336</v>
      </c>
      <c r="M538" t="s">
        <v>19</v>
      </c>
      <c r="N538" t="s">
        <v>1941</v>
      </c>
    </row>
    <row r="539" spans="1:18" x14ac:dyDescent="0.25">
      <c r="A539" t="s">
        <v>13</v>
      </c>
      <c r="B539" s="3" t="s">
        <v>872</v>
      </c>
      <c r="C539" t="s">
        <v>873</v>
      </c>
      <c r="D539" t="s">
        <v>379</v>
      </c>
      <c r="E539" t="s">
        <v>379</v>
      </c>
      <c r="F539" t="s">
        <v>25</v>
      </c>
      <c r="G539" s="1">
        <v>44217.529861111114</v>
      </c>
      <c r="H539" t="s">
        <v>26</v>
      </c>
      <c r="I539" t="s">
        <v>27</v>
      </c>
      <c r="K539" s="1">
        <v>44103.864583333336</v>
      </c>
      <c r="M539" t="s">
        <v>28</v>
      </c>
      <c r="N539" t="s">
        <v>1941</v>
      </c>
    </row>
    <row r="540" spans="1:18" x14ac:dyDescent="0.25">
      <c r="A540" t="s">
        <v>13</v>
      </c>
      <c r="B540" s="3" t="s">
        <v>874</v>
      </c>
      <c r="C540" t="s">
        <v>875</v>
      </c>
      <c r="D540" t="s">
        <v>379</v>
      </c>
      <c r="E540" t="s">
        <v>379</v>
      </c>
      <c r="F540" t="s">
        <v>25</v>
      </c>
      <c r="G540" s="1">
        <v>44161.48333333333</v>
      </c>
      <c r="H540" t="s">
        <v>44</v>
      </c>
      <c r="I540" t="s">
        <v>18</v>
      </c>
      <c r="K540" s="1">
        <v>44103.819444444445</v>
      </c>
      <c r="M540" t="s">
        <v>28</v>
      </c>
      <c r="N540" t="s">
        <v>1941</v>
      </c>
    </row>
    <row r="541" spans="1:18" x14ac:dyDescent="0.25">
      <c r="A541" t="s">
        <v>13</v>
      </c>
      <c r="B541" s="3" t="s">
        <v>876</v>
      </c>
      <c r="C541" t="s">
        <v>877</v>
      </c>
      <c r="E541" t="s">
        <v>458</v>
      </c>
      <c r="F541" t="s">
        <v>25</v>
      </c>
      <c r="G541" s="1">
        <v>44175.413194444445</v>
      </c>
      <c r="H541" t="s">
        <v>44</v>
      </c>
      <c r="I541" t="s">
        <v>18</v>
      </c>
      <c r="K541" s="1">
        <v>44103.813888888886</v>
      </c>
      <c r="L541" t="s">
        <v>402</v>
      </c>
      <c r="M541" t="s">
        <v>19</v>
      </c>
      <c r="N541" t="s">
        <v>1940</v>
      </c>
      <c r="R541" t="s">
        <v>2172</v>
      </c>
    </row>
    <row r="542" spans="1:18" x14ac:dyDescent="0.25">
      <c r="A542" t="s">
        <v>13</v>
      </c>
      <c r="B542" s="3" t="s">
        <v>878</v>
      </c>
      <c r="C542" t="s">
        <v>879</v>
      </c>
      <c r="D542" t="s">
        <v>379</v>
      </c>
      <c r="E542" t="s">
        <v>379</v>
      </c>
      <c r="F542" t="s">
        <v>25</v>
      </c>
      <c r="G542" s="1">
        <v>44161.48333333333</v>
      </c>
      <c r="H542" t="s">
        <v>26</v>
      </c>
      <c r="I542" t="s">
        <v>27</v>
      </c>
      <c r="K542" s="1">
        <v>44103.800694444442</v>
      </c>
      <c r="M542" t="s">
        <v>28</v>
      </c>
      <c r="N542" t="s">
        <v>1941</v>
      </c>
    </row>
    <row r="543" spans="1:18" x14ac:dyDescent="0.25">
      <c r="A543" t="s">
        <v>13</v>
      </c>
      <c r="B543" s="3" t="s">
        <v>880</v>
      </c>
      <c r="C543" t="s">
        <v>881</v>
      </c>
      <c r="D543" t="s">
        <v>372</v>
      </c>
      <c r="E543" t="s">
        <v>372</v>
      </c>
      <c r="F543" t="s">
        <v>25</v>
      </c>
      <c r="G543" s="1">
        <v>44328.816666666666</v>
      </c>
      <c r="H543" t="s">
        <v>44</v>
      </c>
      <c r="I543" t="s">
        <v>18</v>
      </c>
      <c r="K543" s="1">
        <v>44103.57708333333</v>
      </c>
      <c r="L543" t="s">
        <v>402</v>
      </c>
      <c r="M543" t="s">
        <v>28</v>
      </c>
      <c r="N543" t="s">
        <v>1938</v>
      </c>
      <c r="R543" t="s">
        <v>2173</v>
      </c>
    </row>
    <row r="544" spans="1:18" x14ac:dyDescent="0.25">
      <c r="A544" t="s">
        <v>13</v>
      </c>
      <c r="B544" s="3" t="s">
        <v>882</v>
      </c>
      <c r="C544" t="s">
        <v>883</v>
      </c>
      <c r="D544" t="s">
        <v>372</v>
      </c>
      <c r="E544" t="s">
        <v>372</v>
      </c>
      <c r="F544" t="s">
        <v>25</v>
      </c>
      <c r="G544" s="1">
        <v>44175.419444444444</v>
      </c>
      <c r="H544" t="s">
        <v>26</v>
      </c>
      <c r="I544" t="s">
        <v>27</v>
      </c>
      <c r="K544" s="1">
        <v>44103.000694444447</v>
      </c>
      <c r="L544" t="s">
        <v>373</v>
      </c>
      <c r="M544" t="s">
        <v>28</v>
      </c>
      <c r="N544" t="s">
        <v>1940</v>
      </c>
      <c r="R544" t="s">
        <v>2174</v>
      </c>
    </row>
    <row r="545" spans="1:18" x14ac:dyDescent="0.25">
      <c r="A545" t="s">
        <v>13</v>
      </c>
      <c r="B545" s="3" t="s">
        <v>884</v>
      </c>
      <c r="C545" t="s">
        <v>885</v>
      </c>
      <c r="D545" t="s">
        <v>458</v>
      </c>
      <c r="E545" t="s">
        <v>458</v>
      </c>
      <c r="F545" t="s">
        <v>25</v>
      </c>
      <c r="G545" s="1">
        <v>44209.48541666667</v>
      </c>
      <c r="H545" t="s">
        <v>31</v>
      </c>
      <c r="I545" t="s">
        <v>18</v>
      </c>
      <c r="K545" s="1">
        <v>44102.955555555556</v>
      </c>
      <c r="L545" t="s">
        <v>373</v>
      </c>
      <c r="M545" t="s">
        <v>28</v>
      </c>
      <c r="N545" t="s">
        <v>1941</v>
      </c>
    </row>
    <row r="546" spans="1:18" x14ac:dyDescent="0.25">
      <c r="A546" t="s">
        <v>13</v>
      </c>
      <c r="B546" s="3" t="s">
        <v>886</v>
      </c>
      <c r="C546" t="s">
        <v>887</v>
      </c>
      <c r="D546" t="s">
        <v>379</v>
      </c>
      <c r="E546" t="s">
        <v>379</v>
      </c>
      <c r="F546" t="s">
        <v>25</v>
      </c>
      <c r="G546" s="1">
        <v>44169.611111111109</v>
      </c>
      <c r="H546" t="s">
        <v>31</v>
      </c>
      <c r="I546" t="s">
        <v>32</v>
      </c>
      <c r="K546" s="1">
        <v>44102.78402777778</v>
      </c>
      <c r="L546" t="s">
        <v>402</v>
      </c>
      <c r="M546" t="s">
        <v>28</v>
      </c>
      <c r="N546" t="s">
        <v>1936</v>
      </c>
    </row>
    <row r="547" spans="1:18" x14ac:dyDescent="0.25">
      <c r="A547" t="s">
        <v>13</v>
      </c>
      <c r="B547" s="3" t="s">
        <v>888</v>
      </c>
      <c r="C547" t="s">
        <v>889</v>
      </c>
      <c r="D547" t="s">
        <v>372</v>
      </c>
      <c r="E547" t="s">
        <v>372</v>
      </c>
      <c r="F547" t="s">
        <v>25</v>
      </c>
      <c r="G547" s="1">
        <v>44175.419444444444</v>
      </c>
      <c r="H547" t="s">
        <v>44</v>
      </c>
      <c r="I547" t="s">
        <v>18</v>
      </c>
      <c r="K547" s="1">
        <v>44102.603472222225</v>
      </c>
      <c r="L547" t="s">
        <v>373</v>
      </c>
      <c r="M547" t="s">
        <v>19</v>
      </c>
      <c r="N547" t="s">
        <v>1941</v>
      </c>
    </row>
    <row r="548" spans="1:18" x14ac:dyDescent="0.25">
      <c r="A548" t="s">
        <v>13</v>
      </c>
      <c r="B548" s="3" t="s">
        <v>890</v>
      </c>
      <c r="C548" t="s">
        <v>891</v>
      </c>
      <c r="D548" t="s">
        <v>372</v>
      </c>
      <c r="E548" t="s">
        <v>372</v>
      </c>
      <c r="F548" t="s">
        <v>25</v>
      </c>
      <c r="G548" s="1">
        <v>44328.816666666666</v>
      </c>
      <c r="H548" t="s">
        <v>44</v>
      </c>
      <c r="I548" t="s">
        <v>18</v>
      </c>
      <c r="K548" s="1">
        <v>44101.842361111114</v>
      </c>
      <c r="L548" t="s">
        <v>402</v>
      </c>
      <c r="M548" t="s">
        <v>28</v>
      </c>
      <c r="N548" t="s">
        <v>1938</v>
      </c>
      <c r="R548" t="s">
        <v>2175</v>
      </c>
    </row>
    <row r="549" spans="1:18" x14ac:dyDescent="0.25">
      <c r="A549" t="s">
        <v>13</v>
      </c>
      <c r="B549" s="3" t="s">
        <v>892</v>
      </c>
      <c r="C549" t="s">
        <v>893</v>
      </c>
      <c r="D549" t="s">
        <v>372</v>
      </c>
      <c r="E549" t="s">
        <v>372</v>
      </c>
      <c r="F549" t="s">
        <v>25</v>
      </c>
      <c r="G549" s="1">
        <v>44174.779166666667</v>
      </c>
      <c r="H549" t="s">
        <v>44</v>
      </c>
      <c r="I549" t="s">
        <v>18</v>
      </c>
      <c r="K549" s="1">
        <v>44099.852777777778</v>
      </c>
      <c r="M549" t="s">
        <v>19</v>
      </c>
      <c r="N549" t="s">
        <v>1940</v>
      </c>
      <c r="R549" t="s">
        <v>2176</v>
      </c>
    </row>
    <row r="550" spans="1:18" x14ac:dyDescent="0.25">
      <c r="A550" t="s">
        <v>13</v>
      </c>
      <c r="B550" s="3" t="s">
        <v>894</v>
      </c>
      <c r="C550" t="s">
        <v>895</v>
      </c>
      <c r="D550" t="s">
        <v>379</v>
      </c>
      <c r="E550" t="s">
        <v>379</v>
      </c>
      <c r="F550" t="s">
        <v>25</v>
      </c>
      <c r="G550" s="1">
        <v>44217.529861111114</v>
      </c>
      <c r="H550" t="s">
        <v>26</v>
      </c>
      <c r="I550" t="s">
        <v>27</v>
      </c>
      <c r="K550" s="1">
        <v>44099.826388888891</v>
      </c>
      <c r="M550" t="s">
        <v>28</v>
      </c>
      <c r="N550" t="s">
        <v>1941</v>
      </c>
    </row>
    <row r="551" spans="1:18" x14ac:dyDescent="0.25">
      <c r="A551" t="s">
        <v>13</v>
      </c>
      <c r="B551" s="3" t="s">
        <v>896</v>
      </c>
      <c r="C551" t="s">
        <v>897</v>
      </c>
      <c r="D551" t="s">
        <v>399</v>
      </c>
      <c r="E551" t="s">
        <v>458</v>
      </c>
      <c r="F551" t="s">
        <v>25</v>
      </c>
      <c r="G551" s="1">
        <v>44300.477083333331</v>
      </c>
      <c r="H551" t="s">
        <v>26</v>
      </c>
      <c r="I551" t="s">
        <v>18</v>
      </c>
      <c r="K551" s="1">
        <v>44099.693055555559</v>
      </c>
      <c r="L551" t="s">
        <v>373</v>
      </c>
      <c r="M551" t="s">
        <v>28</v>
      </c>
      <c r="N551" t="s">
        <v>1941</v>
      </c>
    </row>
    <row r="552" spans="1:18" x14ac:dyDescent="0.25">
      <c r="A552" t="s">
        <v>13</v>
      </c>
      <c r="B552" s="3" t="s">
        <v>898</v>
      </c>
      <c r="C552" t="s">
        <v>899</v>
      </c>
      <c r="D552" t="s">
        <v>458</v>
      </c>
      <c r="E552" t="s">
        <v>458</v>
      </c>
      <c r="F552" t="s">
        <v>25</v>
      </c>
      <c r="G552" s="1">
        <v>44175.413194444445</v>
      </c>
      <c r="H552" t="s">
        <v>26</v>
      </c>
      <c r="I552" t="s">
        <v>27</v>
      </c>
      <c r="K552" s="1">
        <v>44099.688194444447</v>
      </c>
      <c r="L552" t="s">
        <v>402</v>
      </c>
      <c r="M552" t="s">
        <v>19</v>
      </c>
      <c r="N552" t="s">
        <v>1940</v>
      </c>
    </row>
    <row r="553" spans="1:18" x14ac:dyDescent="0.25">
      <c r="A553" t="s">
        <v>13</v>
      </c>
      <c r="B553" s="3" t="s">
        <v>900</v>
      </c>
      <c r="C553" t="s">
        <v>901</v>
      </c>
      <c r="D553" t="s">
        <v>517</v>
      </c>
      <c r="E553" t="s">
        <v>458</v>
      </c>
      <c r="F553" t="s">
        <v>25</v>
      </c>
      <c r="G553" s="1">
        <v>44175.413194444445</v>
      </c>
      <c r="H553" t="s">
        <v>26</v>
      </c>
      <c r="I553" t="s">
        <v>18</v>
      </c>
      <c r="K553" s="1">
        <v>44099.67083333333</v>
      </c>
      <c r="L553" t="s">
        <v>402</v>
      </c>
      <c r="M553" t="s">
        <v>19</v>
      </c>
      <c r="N553" t="s">
        <v>1940</v>
      </c>
    </row>
    <row r="554" spans="1:18" x14ac:dyDescent="0.25">
      <c r="A554" t="s">
        <v>13</v>
      </c>
      <c r="B554" s="3" t="s">
        <v>902</v>
      </c>
      <c r="C554" t="s">
        <v>903</v>
      </c>
      <c r="D554" t="s">
        <v>399</v>
      </c>
      <c r="E554" t="s">
        <v>399</v>
      </c>
      <c r="F554" t="s">
        <v>25</v>
      </c>
      <c r="G554" s="1">
        <v>44300.477083333331</v>
      </c>
      <c r="H554" t="s">
        <v>44</v>
      </c>
      <c r="I554" t="s">
        <v>18</v>
      </c>
      <c r="K554" s="1">
        <v>44099.65</v>
      </c>
      <c r="L554" t="s">
        <v>402</v>
      </c>
      <c r="M554" t="s">
        <v>28</v>
      </c>
      <c r="N554" t="s">
        <v>1941</v>
      </c>
    </row>
    <row r="555" spans="1:18" x14ac:dyDescent="0.25">
      <c r="A555" t="s">
        <v>13</v>
      </c>
      <c r="B555" s="3" t="s">
        <v>904</v>
      </c>
      <c r="C555" t="s">
        <v>905</v>
      </c>
      <c r="D555" t="s">
        <v>379</v>
      </c>
      <c r="E555" t="s">
        <v>379</v>
      </c>
      <c r="F555" t="s">
        <v>25</v>
      </c>
      <c r="G555" s="1">
        <v>44224.520833333336</v>
      </c>
      <c r="H555" t="s">
        <v>26</v>
      </c>
      <c r="I555" t="s">
        <v>27</v>
      </c>
      <c r="K555" s="1">
        <v>44099.604166666664</v>
      </c>
      <c r="M555" t="s">
        <v>28</v>
      </c>
      <c r="N555" t="s">
        <v>1946</v>
      </c>
      <c r="R555" t="s">
        <v>2177</v>
      </c>
    </row>
    <row r="556" spans="1:18" x14ac:dyDescent="0.25">
      <c r="A556" t="s">
        <v>13</v>
      </c>
      <c r="B556" s="3" t="s">
        <v>906</v>
      </c>
      <c r="C556" t="s">
        <v>907</v>
      </c>
      <c r="D556" t="s">
        <v>379</v>
      </c>
      <c r="E556" t="s">
        <v>379</v>
      </c>
      <c r="F556" t="s">
        <v>25</v>
      </c>
      <c r="G556" s="1">
        <v>44232.59097222222</v>
      </c>
      <c r="H556" t="s">
        <v>26</v>
      </c>
      <c r="I556" t="s">
        <v>27</v>
      </c>
      <c r="K556" s="1">
        <v>44099.577777777777</v>
      </c>
      <c r="M556" t="s">
        <v>28</v>
      </c>
      <c r="N556" t="s">
        <v>1946</v>
      </c>
      <c r="R556" t="s">
        <v>2178</v>
      </c>
    </row>
    <row r="557" spans="1:18" x14ac:dyDescent="0.25">
      <c r="A557" t="s">
        <v>13</v>
      </c>
      <c r="B557" s="3" t="s">
        <v>908</v>
      </c>
      <c r="C557" t="s">
        <v>909</v>
      </c>
      <c r="D557" t="s">
        <v>372</v>
      </c>
      <c r="E557" t="s">
        <v>372</v>
      </c>
      <c r="F557" t="s">
        <v>25</v>
      </c>
      <c r="G557" s="1">
        <v>44285.874305555553</v>
      </c>
      <c r="H557" t="s">
        <v>31</v>
      </c>
      <c r="I557" t="s">
        <v>32</v>
      </c>
      <c r="K557" s="1">
        <v>44099.560416666667</v>
      </c>
      <c r="L557" t="s">
        <v>373</v>
      </c>
      <c r="M557" t="s">
        <v>28</v>
      </c>
      <c r="N557" t="s">
        <v>1940</v>
      </c>
      <c r="R557" t="s">
        <v>2179</v>
      </c>
    </row>
    <row r="558" spans="1:18" x14ac:dyDescent="0.25">
      <c r="A558" t="s">
        <v>13</v>
      </c>
      <c r="B558" s="3" t="s">
        <v>910</v>
      </c>
      <c r="C558" t="s">
        <v>911</v>
      </c>
      <c r="D558" t="s">
        <v>372</v>
      </c>
      <c r="E558" t="s">
        <v>372</v>
      </c>
      <c r="F558" t="s">
        <v>25</v>
      </c>
      <c r="G558" s="1">
        <v>44175.419444444444</v>
      </c>
      <c r="H558" t="s">
        <v>26</v>
      </c>
      <c r="I558" t="s">
        <v>18</v>
      </c>
      <c r="K558" s="1">
        <v>44097.04583333333</v>
      </c>
      <c r="L558" t="s">
        <v>373</v>
      </c>
      <c r="M558" t="s">
        <v>28</v>
      </c>
      <c r="N558" t="s">
        <v>1941</v>
      </c>
      <c r="R558" t="s">
        <v>2119</v>
      </c>
    </row>
    <row r="559" spans="1:18" x14ac:dyDescent="0.25">
      <c r="A559" t="s">
        <v>13</v>
      </c>
      <c r="B559" s="3" t="s">
        <v>912</v>
      </c>
      <c r="C559" t="s">
        <v>913</v>
      </c>
      <c r="D559" t="s">
        <v>372</v>
      </c>
      <c r="E559" t="s">
        <v>372</v>
      </c>
      <c r="F559" t="s">
        <v>25</v>
      </c>
      <c r="G559" s="1">
        <v>44175.40902777778</v>
      </c>
      <c r="H559" t="s">
        <v>26</v>
      </c>
      <c r="I559" t="s">
        <v>27</v>
      </c>
      <c r="K559" s="1">
        <v>44096.504861111112</v>
      </c>
      <c r="L559" t="s">
        <v>373</v>
      </c>
      <c r="M559" t="s">
        <v>28</v>
      </c>
      <c r="N559" t="s">
        <v>1940</v>
      </c>
    </row>
    <row r="560" spans="1:18" x14ac:dyDescent="0.25">
      <c r="A560" t="s">
        <v>13</v>
      </c>
      <c r="B560" s="3" t="s">
        <v>914</v>
      </c>
      <c r="C560" t="s">
        <v>915</v>
      </c>
      <c r="D560" t="s">
        <v>399</v>
      </c>
      <c r="E560" t="s">
        <v>399</v>
      </c>
      <c r="F560" t="s">
        <v>25</v>
      </c>
      <c r="G560" s="1">
        <v>44300.476388888892</v>
      </c>
      <c r="H560" t="s">
        <v>31</v>
      </c>
      <c r="I560" t="s">
        <v>32</v>
      </c>
      <c r="K560" s="1">
        <v>44096.411111111112</v>
      </c>
      <c r="L560" t="s">
        <v>402</v>
      </c>
      <c r="M560" t="s">
        <v>28</v>
      </c>
      <c r="N560" t="s">
        <v>1940</v>
      </c>
    </row>
    <row r="561" spans="1:18" x14ac:dyDescent="0.25">
      <c r="A561" t="s">
        <v>13</v>
      </c>
      <c r="B561" s="3" t="s">
        <v>916</v>
      </c>
      <c r="C561" t="s">
        <v>917</v>
      </c>
      <c r="D561" t="s">
        <v>472</v>
      </c>
      <c r="E561" t="s">
        <v>472</v>
      </c>
      <c r="F561" t="s">
        <v>25</v>
      </c>
      <c r="G561" s="1">
        <v>44132.736111111109</v>
      </c>
      <c r="H561" t="s">
        <v>113</v>
      </c>
      <c r="I561" t="s">
        <v>122</v>
      </c>
      <c r="K561" s="1">
        <v>44092.762499999997</v>
      </c>
      <c r="M561" t="s">
        <v>28</v>
      </c>
      <c r="N561" t="s">
        <v>1941</v>
      </c>
    </row>
    <row r="562" spans="1:18" x14ac:dyDescent="0.25">
      <c r="A562" t="s">
        <v>13</v>
      </c>
      <c r="B562" s="3" t="s">
        <v>918</v>
      </c>
      <c r="C562" t="s">
        <v>919</v>
      </c>
      <c r="D562" t="s">
        <v>372</v>
      </c>
      <c r="E562" t="s">
        <v>372</v>
      </c>
      <c r="F562" t="s">
        <v>25</v>
      </c>
      <c r="G562" s="1">
        <v>44175.418749999997</v>
      </c>
      <c r="H562" t="s">
        <v>44</v>
      </c>
      <c r="I562" t="s">
        <v>18</v>
      </c>
      <c r="K562" s="1">
        <v>44091.62222222222</v>
      </c>
      <c r="L562" t="s">
        <v>373</v>
      </c>
      <c r="N562" t="s">
        <v>1941</v>
      </c>
    </row>
    <row r="563" spans="1:18" x14ac:dyDescent="0.25">
      <c r="A563" t="s">
        <v>13</v>
      </c>
      <c r="B563" s="3" t="s">
        <v>920</v>
      </c>
      <c r="C563" t="s">
        <v>921</v>
      </c>
      <c r="D563" t="s">
        <v>802</v>
      </c>
      <c r="E563" t="s">
        <v>379</v>
      </c>
      <c r="F563" t="s">
        <v>25</v>
      </c>
      <c r="G563" s="1">
        <v>44249.809027777781</v>
      </c>
      <c r="H563" t="s">
        <v>26</v>
      </c>
      <c r="I563" t="s">
        <v>27</v>
      </c>
      <c r="K563" s="1">
        <v>44090.855555555558</v>
      </c>
      <c r="L563" t="s">
        <v>373</v>
      </c>
      <c r="M563" t="s">
        <v>28</v>
      </c>
      <c r="N563" t="s">
        <v>1940</v>
      </c>
      <c r="R563" t="s">
        <v>2079</v>
      </c>
    </row>
    <row r="564" spans="1:18" x14ac:dyDescent="0.25">
      <c r="A564" t="s">
        <v>13</v>
      </c>
      <c r="B564" s="3" t="s">
        <v>922</v>
      </c>
      <c r="C564" t="s">
        <v>923</v>
      </c>
      <c r="D564" t="s">
        <v>379</v>
      </c>
      <c r="E564" t="s">
        <v>379</v>
      </c>
      <c r="F564" t="s">
        <v>25</v>
      </c>
      <c r="G564" s="1">
        <v>44281.65902777778</v>
      </c>
      <c r="H564" t="s">
        <v>44</v>
      </c>
      <c r="I564" t="s">
        <v>18</v>
      </c>
      <c r="K564" s="1">
        <v>44090.820833333331</v>
      </c>
      <c r="L564" t="s">
        <v>373</v>
      </c>
      <c r="M564" t="s">
        <v>28</v>
      </c>
      <c r="N564" t="s">
        <v>1941</v>
      </c>
      <c r="R564" t="s">
        <v>2180</v>
      </c>
    </row>
    <row r="565" spans="1:18" x14ac:dyDescent="0.25">
      <c r="A565" t="s">
        <v>13</v>
      </c>
      <c r="B565" s="3" t="s">
        <v>924</v>
      </c>
      <c r="C565" t="s">
        <v>925</v>
      </c>
      <c r="D565" t="s">
        <v>372</v>
      </c>
      <c r="E565" t="s">
        <v>372</v>
      </c>
      <c r="F565" t="s">
        <v>25</v>
      </c>
      <c r="G565" s="1">
        <v>44175.419444444444</v>
      </c>
      <c r="H565" t="s">
        <v>31</v>
      </c>
      <c r="I565" t="s">
        <v>18</v>
      </c>
      <c r="K565" s="1">
        <v>44090.654861111114</v>
      </c>
      <c r="L565" t="s">
        <v>402</v>
      </c>
      <c r="M565" t="s">
        <v>28</v>
      </c>
      <c r="N565" t="s">
        <v>1940</v>
      </c>
      <c r="R565" t="s">
        <v>2181</v>
      </c>
    </row>
    <row r="566" spans="1:18" x14ac:dyDescent="0.25">
      <c r="A566" t="s">
        <v>13</v>
      </c>
      <c r="B566" s="3" t="s">
        <v>926</v>
      </c>
      <c r="C566" t="s">
        <v>927</v>
      </c>
      <c r="D566" t="s">
        <v>372</v>
      </c>
      <c r="E566" t="s">
        <v>372</v>
      </c>
      <c r="F566" t="s">
        <v>25</v>
      </c>
      <c r="G566" s="1">
        <v>44175.418749999997</v>
      </c>
      <c r="H566" t="s">
        <v>44</v>
      </c>
      <c r="I566" t="s">
        <v>18</v>
      </c>
      <c r="K566" s="1">
        <v>44090.53402777778</v>
      </c>
      <c r="L566" t="s">
        <v>402</v>
      </c>
      <c r="M566" t="s">
        <v>28</v>
      </c>
      <c r="N566" t="s">
        <v>1940</v>
      </c>
      <c r="R566" t="s">
        <v>2182</v>
      </c>
    </row>
    <row r="567" spans="1:18" x14ac:dyDescent="0.25">
      <c r="A567" t="s">
        <v>13</v>
      </c>
      <c r="B567" s="3" t="s">
        <v>928</v>
      </c>
      <c r="C567" t="s">
        <v>929</v>
      </c>
      <c r="D567" t="s">
        <v>372</v>
      </c>
      <c r="E567" t="s">
        <v>372</v>
      </c>
      <c r="F567" t="s">
        <v>25</v>
      </c>
      <c r="G567" s="1">
        <v>44175.419444444444</v>
      </c>
      <c r="H567" t="s">
        <v>26</v>
      </c>
      <c r="I567" t="s">
        <v>27</v>
      </c>
      <c r="K567" s="1">
        <v>44090.511805555558</v>
      </c>
      <c r="L567" t="s">
        <v>402</v>
      </c>
      <c r="M567" t="s">
        <v>28</v>
      </c>
      <c r="N567" t="s">
        <v>1940</v>
      </c>
    </row>
    <row r="568" spans="1:18" x14ac:dyDescent="0.25">
      <c r="A568" t="s">
        <v>13</v>
      </c>
      <c r="B568" s="3" t="s">
        <v>930</v>
      </c>
      <c r="C568" t="s">
        <v>931</v>
      </c>
      <c r="D568" t="s">
        <v>372</v>
      </c>
      <c r="E568" t="s">
        <v>372</v>
      </c>
      <c r="F568" t="s">
        <v>25</v>
      </c>
      <c r="G568" s="1">
        <v>44175.419444444444</v>
      </c>
      <c r="H568" t="s">
        <v>44</v>
      </c>
      <c r="I568" t="s">
        <v>18</v>
      </c>
      <c r="K568" s="1">
        <v>44090.040972222225</v>
      </c>
      <c r="L568" t="s">
        <v>373</v>
      </c>
      <c r="N568" t="s">
        <v>1938</v>
      </c>
    </row>
    <row r="569" spans="1:18" x14ac:dyDescent="0.25">
      <c r="A569" t="s">
        <v>13</v>
      </c>
      <c r="B569" s="3" t="s">
        <v>932</v>
      </c>
      <c r="C569" t="s">
        <v>933</v>
      </c>
      <c r="D569" t="s">
        <v>372</v>
      </c>
      <c r="E569" t="s">
        <v>372</v>
      </c>
      <c r="F569" t="s">
        <v>25</v>
      </c>
      <c r="G569" s="1">
        <v>44175.419444444444</v>
      </c>
      <c r="H569" t="s">
        <v>26</v>
      </c>
      <c r="I569" t="s">
        <v>18</v>
      </c>
      <c r="K569" s="1">
        <v>44089.964583333334</v>
      </c>
      <c r="L569" t="s">
        <v>402</v>
      </c>
      <c r="M569" t="s">
        <v>28</v>
      </c>
      <c r="N569" t="s">
        <v>1940</v>
      </c>
    </row>
    <row r="570" spans="1:18" x14ac:dyDescent="0.25">
      <c r="A570" t="s">
        <v>13</v>
      </c>
      <c r="B570" s="3" t="s">
        <v>934</v>
      </c>
      <c r="C570" t="s">
        <v>935</v>
      </c>
      <c r="D570" t="s">
        <v>372</v>
      </c>
      <c r="E570" t="s">
        <v>372</v>
      </c>
      <c r="F570" t="s">
        <v>25</v>
      </c>
      <c r="G570" s="1">
        <v>44175.419444444444</v>
      </c>
      <c r="H570" t="s">
        <v>44</v>
      </c>
      <c r="I570" t="s">
        <v>18</v>
      </c>
      <c r="K570" s="1">
        <v>44089.95416666667</v>
      </c>
      <c r="L570" t="s">
        <v>402</v>
      </c>
      <c r="M570" t="s">
        <v>28</v>
      </c>
      <c r="N570" t="s">
        <v>1940</v>
      </c>
    </row>
    <row r="571" spans="1:18" x14ac:dyDescent="0.25">
      <c r="A571" t="s">
        <v>13</v>
      </c>
      <c r="B571" s="3" t="s">
        <v>937</v>
      </c>
      <c r="C571" t="s">
        <v>938</v>
      </c>
      <c r="D571" t="s">
        <v>379</v>
      </c>
      <c r="E571" t="s">
        <v>379</v>
      </c>
      <c r="F571" t="s">
        <v>25</v>
      </c>
      <c r="G571" s="1">
        <v>44169.681944444441</v>
      </c>
      <c r="H571" t="s">
        <v>31</v>
      </c>
      <c r="I571" t="s">
        <v>18</v>
      </c>
      <c r="K571" s="1">
        <v>44089.759722222225</v>
      </c>
      <c r="L571" t="s">
        <v>402</v>
      </c>
      <c r="M571" t="s">
        <v>28</v>
      </c>
      <c r="N571" t="s">
        <v>1941</v>
      </c>
    </row>
    <row r="572" spans="1:18" x14ac:dyDescent="0.25">
      <c r="A572" t="s">
        <v>13</v>
      </c>
      <c r="B572" s="3" t="s">
        <v>940</v>
      </c>
      <c r="C572" t="s">
        <v>941</v>
      </c>
      <c r="D572" t="s">
        <v>372</v>
      </c>
      <c r="E572" t="s">
        <v>372</v>
      </c>
      <c r="F572" t="s">
        <v>25</v>
      </c>
      <c r="G572" s="1">
        <v>44175.419444444444</v>
      </c>
      <c r="H572" t="s">
        <v>113</v>
      </c>
      <c r="I572" t="s">
        <v>122</v>
      </c>
      <c r="K572" s="1">
        <v>44089.599305555559</v>
      </c>
      <c r="L572" t="s">
        <v>373</v>
      </c>
      <c r="M572" t="s">
        <v>28</v>
      </c>
      <c r="N572" t="s">
        <v>1936</v>
      </c>
    </row>
    <row r="573" spans="1:18" x14ac:dyDescent="0.25">
      <c r="A573" t="s">
        <v>13</v>
      </c>
      <c r="B573" s="3" t="s">
        <v>942</v>
      </c>
      <c r="C573" t="s">
        <v>943</v>
      </c>
      <c r="D573" t="s">
        <v>372</v>
      </c>
      <c r="E573" t="s">
        <v>372</v>
      </c>
      <c r="F573" t="s">
        <v>25</v>
      </c>
      <c r="G573" s="1">
        <v>44175.40902777778</v>
      </c>
      <c r="H573" t="s">
        <v>26</v>
      </c>
      <c r="I573" t="s">
        <v>27</v>
      </c>
      <c r="K573" s="1">
        <v>44089.556944444441</v>
      </c>
      <c r="L573" t="s">
        <v>373</v>
      </c>
      <c r="M573" t="s">
        <v>28</v>
      </c>
      <c r="N573" t="s">
        <v>1940</v>
      </c>
      <c r="R573" t="s">
        <v>2181</v>
      </c>
    </row>
    <row r="574" spans="1:18" x14ac:dyDescent="0.25">
      <c r="A574" t="s">
        <v>13</v>
      </c>
      <c r="B574" s="3" t="s">
        <v>944</v>
      </c>
      <c r="C574" t="s">
        <v>945</v>
      </c>
      <c r="D574" t="s">
        <v>372</v>
      </c>
      <c r="E574" t="s">
        <v>372</v>
      </c>
      <c r="F574" t="s">
        <v>25</v>
      </c>
      <c r="G574" s="1">
        <v>44175.419444444444</v>
      </c>
      <c r="H574" t="s">
        <v>44</v>
      </c>
      <c r="I574" t="s">
        <v>18</v>
      </c>
      <c r="K574" s="1">
        <v>44088.986111111109</v>
      </c>
      <c r="L574" t="s">
        <v>373</v>
      </c>
      <c r="M574" t="s">
        <v>28</v>
      </c>
      <c r="N574" t="s">
        <v>1941</v>
      </c>
    </row>
    <row r="575" spans="1:18" x14ac:dyDescent="0.25">
      <c r="A575" t="s">
        <v>13</v>
      </c>
      <c r="B575" s="3" t="s">
        <v>946</v>
      </c>
      <c r="C575" t="s">
        <v>947</v>
      </c>
      <c r="D575" t="s">
        <v>399</v>
      </c>
      <c r="E575" t="s">
        <v>399</v>
      </c>
      <c r="F575" t="s">
        <v>25</v>
      </c>
      <c r="G575" s="1">
        <v>44300.477083333331</v>
      </c>
      <c r="H575" t="s">
        <v>26</v>
      </c>
      <c r="I575" t="s">
        <v>27</v>
      </c>
      <c r="K575" s="1">
        <v>44088.918749999997</v>
      </c>
      <c r="L575" t="s">
        <v>402</v>
      </c>
      <c r="M575" t="s">
        <v>28</v>
      </c>
      <c r="N575" t="s">
        <v>1935</v>
      </c>
    </row>
    <row r="576" spans="1:18" x14ac:dyDescent="0.25">
      <c r="A576" t="s">
        <v>13</v>
      </c>
      <c r="B576" s="3" t="s">
        <v>948</v>
      </c>
      <c r="C576" t="s">
        <v>949</v>
      </c>
      <c r="D576" t="s">
        <v>458</v>
      </c>
      <c r="E576" t="s">
        <v>458</v>
      </c>
      <c r="F576" t="s">
        <v>25</v>
      </c>
      <c r="G576" s="1">
        <v>44344.474999999999</v>
      </c>
      <c r="H576" t="s">
        <v>44</v>
      </c>
      <c r="I576" t="s">
        <v>18</v>
      </c>
      <c r="K576" s="1">
        <v>44088.902083333334</v>
      </c>
      <c r="L576" t="s">
        <v>373</v>
      </c>
      <c r="M576" t="s">
        <v>28</v>
      </c>
      <c r="N576" t="s">
        <v>1946</v>
      </c>
    </row>
    <row r="577" spans="1:18" x14ac:dyDescent="0.25">
      <c r="A577" t="s">
        <v>13</v>
      </c>
      <c r="B577" s="3" t="s">
        <v>950</v>
      </c>
      <c r="C577" t="s">
        <v>951</v>
      </c>
      <c r="D577" t="s">
        <v>399</v>
      </c>
      <c r="E577" t="s">
        <v>399</v>
      </c>
      <c r="F577" t="s">
        <v>25</v>
      </c>
      <c r="G577" s="1">
        <v>44300.476388888892</v>
      </c>
      <c r="H577" t="s">
        <v>31</v>
      </c>
      <c r="I577" t="s">
        <v>18</v>
      </c>
      <c r="K577" s="1">
        <v>44088.822916666664</v>
      </c>
      <c r="L577" t="s">
        <v>402</v>
      </c>
      <c r="M577" t="s">
        <v>28</v>
      </c>
      <c r="N577" t="s">
        <v>1941</v>
      </c>
    </row>
    <row r="578" spans="1:18" x14ac:dyDescent="0.25">
      <c r="A578" t="s">
        <v>13</v>
      </c>
      <c r="B578" s="3" t="s">
        <v>952</v>
      </c>
      <c r="C578" t="s">
        <v>953</v>
      </c>
      <c r="D578" t="s">
        <v>399</v>
      </c>
      <c r="E578" t="s">
        <v>399</v>
      </c>
      <c r="F578" t="s">
        <v>25</v>
      </c>
      <c r="G578" s="1">
        <v>44300.477083333331</v>
      </c>
      <c r="H578" t="s">
        <v>44</v>
      </c>
      <c r="I578" t="s">
        <v>32</v>
      </c>
      <c r="K578" s="1">
        <v>44088.79583333333</v>
      </c>
      <c r="L578" t="s">
        <v>407</v>
      </c>
      <c r="M578" t="s">
        <v>28</v>
      </c>
      <c r="N578" t="s">
        <v>1941</v>
      </c>
    </row>
    <row r="579" spans="1:18" x14ac:dyDescent="0.25">
      <c r="A579" t="s">
        <v>13</v>
      </c>
      <c r="B579" s="3" t="s">
        <v>954</v>
      </c>
      <c r="C579" t="s">
        <v>955</v>
      </c>
      <c r="D579" t="s">
        <v>379</v>
      </c>
      <c r="E579" t="s">
        <v>379</v>
      </c>
      <c r="F579" t="s">
        <v>25</v>
      </c>
      <c r="G579" s="1">
        <v>44175.413194444445</v>
      </c>
      <c r="H579" t="s">
        <v>31</v>
      </c>
      <c r="I579" t="s">
        <v>32</v>
      </c>
      <c r="K579" s="1">
        <v>44088.600694444445</v>
      </c>
      <c r="L579" t="s">
        <v>402</v>
      </c>
      <c r="M579" t="s">
        <v>28</v>
      </c>
      <c r="N579" t="s">
        <v>1941</v>
      </c>
    </row>
    <row r="580" spans="1:18" x14ac:dyDescent="0.25">
      <c r="A580" t="s">
        <v>13</v>
      </c>
      <c r="B580" s="3" t="s">
        <v>956</v>
      </c>
      <c r="C580" t="s">
        <v>957</v>
      </c>
      <c r="D580" t="s">
        <v>379</v>
      </c>
      <c r="E580" t="s">
        <v>379</v>
      </c>
      <c r="F580" t="s">
        <v>25</v>
      </c>
      <c r="G580" s="1">
        <v>44175.409722222219</v>
      </c>
      <c r="H580" t="s">
        <v>44</v>
      </c>
      <c r="I580" t="s">
        <v>18</v>
      </c>
      <c r="K580" s="1">
        <v>44088.594444444447</v>
      </c>
      <c r="L580" t="s">
        <v>373</v>
      </c>
      <c r="M580" t="s">
        <v>28</v>
      </c>
      <c r="N580" t="s">
        <v>1941</v>
      </c>
    </row>
    <row r="581" spans="1:18" x14ac:dyDescent="0.25">
      <c r="A581" t="s">
        <v>13</v>
      </c>
      <c r="B581" s="3" t="s">
        <v>958</v>
      </c>
      <c r="C581" t="s">
        <v>959</v>
      </c>
      <c r="D581" t="s">
        <v>372</v>
      </c>
      <c r="E581" t="s">
        <v>372</v>
      </c>
      <c r="F581" t="s">
        <v>25</v>
      </c>
      <c r="G581" s="1">
        <v>44175.418749999997</v>
      </c>
      <c r="H581" t="s">
        <v>26</v>
      </c>
      <c r="I581" t="s">
        <v>27</v>
      </c>
      <c r="K581" s="1">
        <v>44088.568055555559</v>
      </c>
      <c r="L581" t="s">
        <v>373</v>
      </c>
      <c r="M581" t="s">
        <v>28</v>
      </c>
      <c r="N581" t="s">
        <v>1938</v>
      </c>
    </row>
    <row r="582" spans="1:18" x14ac:dyDescent="0.25">
      <c r="A582" t="s">
        <v>13</v>
      </c>
      <c r="B582" s="3" t="s">
        <v>960</v>
      </c>
      <c r="C582" t="s">
        <v>961</v>
      </c>
      <c r="D582" t="s">
        <v>379</v>
      </c>
      <c r="E582" t="s">
        <v>379</v>
      </c>
      <c r="F582" t="s">
        <v>25</v>
      </c>
      <c r="G582" s="1">
        <v>44175.413194444445</v>
      </c>
      <c r="H582" t="s">
        <v>44</v>
      </c>
      <c r="I582" t="s">
        <v>18</v>
      </c>
      <c r="K582" s="1">
        <v>44084.631249999999</v>
      </c>
      <c r="L582" t="s">
        <v>373</v>
      </c>
      <c r="M582" t="s">
        <v>28</v>
      </c>
      <c r="N582" t="s">
        <v>1940</v>
      </c>
    </row>
    <row r="583" spans="1:18" x14ac:dyDescent="0.25">
      <c r="A583" t="s">
        <v>13</v>
      </c>
      <c r="B583" s="3" t="s">
        <v>962</v>
      </c>
      <c r="C583" t="s">
        <v>963</v>
      </c>
      <c r="D583" t="s">
        <v>379</v>
      </c>
      <c r="E583" t="s">
        <v>379</v>
      </c>
      <c r="F583" t="s">
        <v>25</v>
      </c>
      <c r="G583" s="1">
        <v>44244.740277777775</v>
      </c>
      <c r="H583" t="s">
        <v>44</v>
      </c>
      <c r="I583" t="s">
        <v>18</v>
      </c>
      <c r="K583" s="1">
        <v>44084.558333333334</v>
      </c>
      <c r="L583" t="s">
        <v>373</v>
      </c>
      <c r="M583" t="s">
        <v>28</v>
      </c>
      <c r="N583" t="s">
        <v>1940</v>
      </c>
      <c r="R583" t="s">
        <v>2183</v>
      </c>
    </row>
    <row r="584" spans="1:18" x14ac:dyDescent="0.25">
      <c r="A584" t="s">
        <v>13</v>
      </c>
      <c r="B584" s="3" t="s">
        <v>964</v>
      </c>
      <c r="C584" t="s">
        <v>965</v>
      </c>
      <c r="D584" t="s">
        <v>378</v>
      </c>
      <c r="E584" t="s">
        <v>379</v>
      </c>
      <c r="F584" t="s">
        <v>25</v>
      </c>
      <c r="G584" s="1">
        <v>44335.876388888886</v>
      </c>
      <c r="H584" t="s">
        <v>26</v>
      </c>
      <c r="I584" t="s">
        <v>27</v>
      </c>
      <c r="K584" s="1">
        <v>44084.540972222225</v>
      </c>
      <c r="L584" t="s">
        <v>373</v>
      </c>
      <c r="N584" t="s">
        <v>1940</v>
      </c>
    </row>
    <row r="585" spans="1:18" x14ac:dyDescent="0.25">
      <c r="A585" t="s">
        <v>13</v>
      </c>
      <c r="B585" s="3" t="s">
        <v>966</v>
      </c>
      <c r="C585" t="s">
        <v>967</v>
      </c>
      <c r="D585" t="s">
        <v>379</v>
      </c>
      <c r="E585" t="s">
        <v>379</v>
      </c>
      <c r="F585" t="s">
        <v>25</v>
      </c>
      <c r="G585" s="1">
        <v>44175.413194444445</v>
      </c>
      <c r="H585" t="s">
        <v>26</v>
      </c>
      <c r="I585" t="s">
        <v>27</v>
      </c>
      <c r="K585" s="1">
        <v>44084.491666666669</v>
      </c>
      <c r="L585" t="s">
        <v>373</v>
      </c>
      <c r="M585" t="s">
        <v>28</v>
      </c>
      <c r="N585" t="s">
        <v>1941</v>
      </c>
    </row>
    <row r="586" spans="1:18" x14ac:dyDescent="0.25">
      <c r="A586" t="s">
        <v>13</v>
      </c>
      <c r="B586" s="3" t="s">
        <v>968</v>
      </c>
      <c r="C586" t="s">
        <v>969</v>
      </c>
      <c r="D586" t="s">
        <v>379</v>
      </c>
      <c r="E586" t="s">
        <v>379</v>
      </c>
      <c r="F586" t="s">
        <v>25</v>
      </c>
      <c r="G586" s="1">
        <v>44230.703472222223</v>
      </c>
      <c r="H586" t="s">
        <v>44</v>
      </c>
      <c r="I586" t="s">
        <v>18</v>
      </c>
      <c r="K586" s="1">
        <v>44083.785416666666</v>
      </c>
      <c r="L586" t="s">
        <v>373</v>
      </c>
      <c r="M586" t="s">
        <v>28</v>
      </c>
      <c r="N586" t="s">
        <v>1940</v>
      </c>
      <c r="R586" t="s">
        <v>2184</v>
      </c>
    </row>
    <row r="587" spans="1:18" x14ac:dyDescent="0.25">
      <c r="A587" t="s">
        <v>13</v>
      </c>
      <c r="B587" s="3" t="s">
        <v>970</v>
      </c>
      <c r="C587" t="s">
        <v>971</v>
      </c>
      <c r="D587" t="s">
        <v>379</v>
      </c>
      <c r="E587" t="s">
        <v>379</v>
      </c>
      <c r="F587" t="s">
        <v>25</v>
      </c>
      <c r="G587" s="1">
        <v>44161.48333333333</v>
      </c>
      <c r="H587" t="s">
        <v>44</v>
      </c>
      <c r="I587" t="s">
        <v>18</v>
      </c>
      <c r="K587" s="1">
        <v>44083.76458333333</v>
      </c>
      <c r="M587" t="s">
        <v>28</v>
      </c>
      <c r="N587" t="s">
        <v>1941</v>
      </c>
    </row>
    <row r="588" spans="1:18" x14ac:dyDescent="0.25">
      <c r="A588" t="s">
        <v>13</v>
      </c>
      <c r="B588" s="3" t="s">
        <v>972</v>
      </c>
      <c r="C588" t="s">
        <v>973</v>
      </c>
      <c r="D588" t="s">
        <v>379</v>
      </c>
      <c r="E588" t="s">
        <v>379</v>
      </c>
      <c r="F588" t="s">
        <v>25</v>
      </c>
      <c r="G588" s="1">
        <v>44175.410416666666</v>
      </c>
      <c r="H588" t="s">
        <v>113</v>
      </c>
      <c r="I588" t="s">
        <v>122</v>
      </c>
      <c r="K588" s="1">
        <v>44083.669444444444</v>
      </c>
      <c r="L588" t="s">
        <v>373</v>
      </c>
      <c r="M588" t="s">
        <v>28</v>
      </c>
      <c r="N588" t="s">
        <v>1941</v>
      </c>
    </row>
    <row r="589" spans="1:18" x14ac:dyDescent="0.25">
      <c r="A589" t="s">
        <v>13</v>
      </c>
      <c r="B589" s="3" t="s">
        <v>974</v>
      </c>
      <c r="C589" t="s">
        <v>975</v>
      </c>
      <c r="D589" t="s">
        <v>379</v>
      </c>
      <c r="E589" t="s">
        <v>379</v>
      </c>
      <c r="F589" t="s">
        <v>25</v>
      </c>
      <c r="G589" s="1">
        <v>44287.731249999997</v>
      </c>
      <c r="H589" t="s">
        <v>44</v>
      </c>
      <c r="I589" t="s">
        <v>18</v>
      </c>
      <c r="K589" s="1">
        <v>44082.831944444442</v>
      </c>
      <c r="L589" t="s">
        <v>373</v>
      </c>
      <c r="M589" t="s">
        <v>28</v>
      </c>
      <c r="N589" t="s">
        <v>1941</v>
      </c>
      <c r="R589" t="s">
        <v>2185</v>
      </c>
    </row>
    <row r="590" spans="1:18" x14ac:dyDescent="0.25">
      <c r="A590" t="s">
        <v>13</v>
      </c>
      <c r="B590" s="3" t="s">
        <v>977</v>
      </c>
      <c r="C590" t="s">
        <v>978</v>
      </c>
      <c r="D590" t="s">
        <v>379</v>
      </c>
      <c r="E590" t="s">
        <v>379</v>
      </c>
      <c r="F590" t="s">
        <v>25</v>
      </c>
      <c r="G590" s="1">
        <v>44249.731249999997</v>
      </c>
      <c r="H590" t="s">
        <v>44</v>
      </c>
      <c r="I590" t="s">
        <v>18</v>
      </c>
      <c r="K590" s="1">
        <v>44082.811111111114</v>
      </c>
      <c r="L590" t="s">
        <v>373</v>
      </c>
      <c r="M590" t="s">
        <v>28</v>
      </c>
      <c r="N590" t="s">
        <v>1946</v>
      </c>
      <c r="R590" t="s">
        <v>2186</v>
      </c>
    </row>
    <row r="591" spans="1:18" x14ac:dyDescent="0.25">
      <c r="A591" t="s">
        <v>13</v>
      </c>
      <c r="B591" s="3" t="s">
        <v>979</v>
      </c>
      <c r="C591" t="s">
        <v>980</v>
      </c>
      <c r="D591" t="s">
        <v>379</v>
      </c>
      <c r="E591" t="s">
        <v>379</v>
      </c>
      <c r="F591" t="s">
        <v>25</v>
      </c>
      <c r="G591" s="1">
        <v>44216.913888888892</v>
      </c>
      <c r="H591" t="s">
        <v>26</v>
      </c>
      <c r="I591" t="s">
        <v>27</v>
      </c>
      <c r="K591" s="1">
        <v>44082.803472222222</v>
      </c>
      <c r="M591" t="s">
        <v>28</v>
      </c>
      <c r="N591" t="s">
        <v>1941</v>
      </c>
      <c r="R591" t="s">
        <v>2187</v>
      </c>
    </row>
    <row r="592" spans="1:18" x14ac:dyDescent="0.25">
      <c r="A592" t="s">
        <v>13</v>
      </c>
      <c r="B592" s="3" t="s">
        <v>981</v>
      </c>
      <c r="C592" t="s">
        <v>982</v>
      </c>
      <c r="D592" t="s">
        <v>372</v>
      </c>
      <c r="E592" t="s">
        <v>372</v>
      </c>
      <c r="F592" t="s">
        <v>25</v>
      </c>
      <c r="G592" s="1">
        <v>44175.418749999997</v>
      </c>
      <c r="H592" t="s">
        <v>31</v>
      </c>
      <c r="I592" t="s">
        <v>32</v>
      </c>
      <c r="K592" s="1">
        <v>44082.729861111111</v>
      </c>
      <c r="L592" t="s">
        <v>373</v>
      </c>
      <c r="M592" t="s">
        <v>28</v>
      </c>
      <c r="N592" t="s">
        <v>1941</v>
      </c>
    </row>
    <row r="593" spans="1:18" x14ac:dyDescent="0.25">
      <c r="A593" t="s">
        <v>13</v>
      </c>
      <c r="B593" s="3" t="s">
        <v>983</v>
      </c>
      <c r="C593" t="s">
        <v>984</v>
      </c>
      <c r="D593" t="s">
        <v>372</v>
      </c>
      <c r="E593" t="s">
        <v>372</v>
      </c>
      <c r="F593" t="s">
        <v>25</v>
      </c>
      <c r="G593" s="1">
        <v>44267.603472222225</v>
      </c>
      <c r="H593" t="s">
        <v>31</v>
      </c>
      <c r="I593" t="s">
        <v>32</v>
      </c>
      <c r="K593" s="1">
        <v>44082.65</v>
      </c>
      <c r="L593" t="s">
        <v>373</v>
      </c>
      <c r="M593" t="s">
        <v>28</v>
      </c>
      <c r="N593" t="s">
        <v>1940</v>
      </c>
      <c r="R593" t="s">
        <v>2084</v>
      </c>
    </row>
    <row r="594" spans="1:18" x14ac:dyDescent="0.25">
      <c r="A594" t="s">
        <v>13</v>
      </c>
      <c r="B594" s="3" t="s">
        <v>985</v>
      </c>
      <c r="C594" t="s">
        <v>986</v>
      </c>
      <c r="D594" t="s">
        <v>379</v>
      </c>
      <c r="E594" t="s">
        <v>379</v>
      </c>
      <c r="F594" t="s">
        <v>25</v>
      </c>
      <c r="G594" s="1">
        <v>44175.413194444445</v>
      </c>
      <c r="H594" t="s">
        <v>44</v>
      </c>
      <c r="I594" t="s">
        <v>18</v>
      </c>
      <c r="K594" s="1">
        <v>44076.880555555559</v>
      </c>
      <c r="L594" t="s">
        <v>402</v>
      </c>
      <c r="M594" t="s">
        <v>28</v>
      </c>
      <c r="N594" t="s">
        <v>1941</v>
      </c>
    </row>
    <row r="595" spans="1:18" x14ac:dyDescent="0.25">
      <c r="A595" t="s">
        <v>13</v>
      </c>
      <c r="B595" s="3" t="s">
        <v>987</v>
      </c>
      <c r="C595" t="s">
        <v>988</v>
      </c>
      <c r="D595" t="s">
        <v>372</v>
      </c>
      <c r="E595" t="s">
        <v>372</v>
      </c>
      <c r="F595" t="s">
        <v>25</v>
      </c>
      <c r="G595" s="1">
        <v>44175.418749999997</v>
      </c>
      <c r="H595" t="s">
        <v>44</v>
      </c>
      <c r="I595" t="s">
        <v>18</v>
      </c>
      <c r="K595" s="1">
        <v>44075.95208333333</v>
      </c>
      <c r="L595" t="s">
        <v>402</v>
      </c>
      <c r="M595" t="s">
        <v>28</v>
      </c>
      <c r="N595" t="s">
        <v>1940</v>
      </c>
    </row>
    <row r="596" spans="1:18" x14ac:dyDescent="0.25">
      <c r="A596" t="s">
        <v>13</v>
      </c>
      <c r="B596" s="3" t="s">
        <v>989</v>
      </c>
      <c r="C596" t="s">
        <v>990</v>
      </c>
      <c r="D596" t="s">
        <v>372</v>
      </c>
      <c r="E596" t="s">
        <v>372</v>
      </c>
      <c r="F596" t="s">
        <v>25</v>
      </c>
      <c r="G596" s="1">
        <v>44273.527083333334</v>
      </c>
      <c r="H596" t="s">
        <v>44</v>
      </c>
      <c r="I596" t="s">
        <v>18</v>
      </c>
      <c r="K596" s="1">
        <v>44075.709722222222</v>
      </c>
      <c r="L596" t="s">
        <v>402</v>
      </c>
      <c r="M596" t="s">
        <v>28</v>
      </c>
      <c r="N596" t="s">
        <v>1938</v>
      </c>
      <c r="R596" t="s">
        <v>2188</v>
      </c>
    </row>
    <row r="597" spans="1:18" x14ac:dyDescent="0.25">
      <c r="A597" t="s">
        <v>13</v>
      </c>
      <c r="B597" s="3" t="s">
        <v>991</v>
      </c>
      <c r="C597" t="s">
        <v>992</v>
      </c>
      <c r="D597" t="s">
        <v>379</v>
      </c>
      <c r="E597" t="s">
        <v>379</v>
      </c>
      <c r="F597" t="s">
        <v>25</v>
      </c>
      <c r="G597" s="1">
        <v>44169.711111111108</v>
      </c>
      <c r="H597" t="s">
        <v>31</v>
      </c>
      <c r="I597" t="s">
        <v>32</v>
      </c>
      <c r="K597" s="1">
        <v>44075.704861111109</v>
      </c>
      <c r="L597" t="s">
        <v>373</v>
      </c>
      <c r="M597" t="s">
        <v>28</v>
      </c>
      <c r="N597" t="s">
        <v>1941</v>
      </c>
    </row>
    <row r="598" spans="1:18" x14ac:dyDescent="0.25">
      <c r="A598" t="s">
        <v>13</v>
      </c>
      <c r="B598" s="3" t="s">
        <v>993</v>
      </c>
      <c r="C598" t="s">
        <v>994</v>
      </c>
      <c r="D598" t="s">
        <v>372</v>
      </c>
      <c r="E598" t="s">
        <v>372</v>
      </c>
      <c r="F598" t="s">
        <v>25</v>
      </c>
      <c r="G598" s="1">
        <v>44175.419444444444</v>
      </c>
      <c r="H598" t="s">
        <v>31</v>
      </c>
      <c r="I598" t="s">
        <v>32</v>
      </c>
      <c r="K598" s="1">
        <v>44075.677777777775</v>
      </c>
      <c r="L598" t="s">
        <v>402</v>
      </c>
      <c r="M598" t="s">
        <v>28</v>
      </c>
      <c r="N598" t="s">
        <v>1938</v>
      </c>
    </row>
    <row r="599" spans="1:18" x14ac:dyDescent="0.25">
      <c r="A599" t="s">
        <v>13</v>
      </c>
      <c r="B599" s="3" t="s">
        <v>995</v>
      </c>
      <c r="C599" t="s">
        <v>996</v>
      </c>
      <c r="D599" t="s">
        <v>379</v>
      </c>
      <c r="E599" t="s">
        <v>379</v>
      </c>
      <c r="F599" t="s">
        <v>25</v>
      </c>
      <c r="G599" s="1">
        <v>44169.611111111109</v>
      </c>
      <c r="H599" t="s">
        <v>44</v>
      </c>
      <c r="I599" t="s">
        <v>18</v>
      </c>
      <c r="K599" s="1">
        <v>44075.668749999997</v>
      </c>
      <c r="L599" t="s">
        <v>402</v>
      </c>
      <c r="M599" t="s">
        <v>28</v>
      </c>
      <c r="N599" t="s">
        <v>1941</v>
      </c>
    </row>
    <row r="600" spans="1:18" x14ac:dyDescent="0.25">
      <c r="A600" t="s">
        <v>13</v>
      </c>
      <c r="B600" s="3" t="s">
        <v>997</v>
      </c>
      <c r="C600" t="s">
        <v>998</v>
      </c>
      <c r="D600" t="s">
        <v>372</v>
      </c>
      <c r="E600" t="s">
        <v>372</v>
      </c>
      <c r="F600" t="s">
        <v>25</v>
      </c>
      <c r="G600" s="1">
        <v>44175.418749999997</v>
      </c>
      <c r="H600" t="s">
        <v>26</v>
      </c>
      <c r="I600" t="s">
        <v>27</v>
      </c>
      <c r="K600" s="1">
        <v>44075.663888888892</v>
      </c>
      <c r="L600" t="s">
        <v>402</v>
      </c>
      <c r="M600" t="s">
        <v>28</v>
      </c>
      <c r="N600" t="s">
        <v>1940</v>
      </c>
    </row>
    <row r="601" spans="1:18" x14ac:dyDescent="0.25">
      <c r="A601" t="s">
        <v>13</v>
      </c>
      <c r="B601" s="3" t="s">
        <v>999</v>
      </c>
      <c r="C601" t="s">
        <v>1000</v>
      </c>
      <c r="D601" t="s">
        <v>372</v>
      </c>
      <c r="E601" t="s">
        <v>372</v>
      </c>
      <c r="F601" t="s">
        <v>25</v>
      </c>
      <c r="G601" s="1">
        <v>44175.419444444444</v>
      </c>
      <c r="H601" t="s">
        <v>26</v>
      </c>
      <c r="I601" t="s">
        <v>27</v>
      </c>
      <c r="K601" s="1">
        <v>44075.54791666667</v>
      </c>
      <c r="L601" t="s">
        <v>402</v>
      </c>
      <c r="M601" t="s">
        <v>28</v>
      </c>
      <c r="N601" t="s">
        <v>1940</v>
      </c>
    </row>
    <row r="602" spans="1:18" x14ac:dyDescent="0.25">
      <c r="A602" t="s">
        <v>13</v>
      </c>
      <c r="B602" s="3" t="s">
        <v>1001</v>
      </c>
      <c r="C602" t="s">
        <v>1002</v>
      </c>
      <c r="D602" t="s">
        <v>372</v>
      </c>
      <c r="E602" t="s">
        <v>372</v>
      </c>
      <c r="F602" t="s">
        <v>25</v>
      </c>
      <c r="G602" s="1">
        <v>44175.419444444444</v>
      </c>
      <c r="H602" t="s">
        <v>44</v>
      </c>
      <c r="I602" t="s">
        <v>18</v>
      </c>
      <c r="K602" s="1">
        <v>44075.404166666667</v>
      </c>
      <c r="L602" t="s">
        <v>402</v>
      </c>
      <c r="M602" t="s">
        <v>28</v>
      </c>
      <c r="N602" t="s">
        <v>1936</v>
      </c>
    </row>
    <row r="603" spans="1:18" x14ac:dyDescent="0.25">
      <c r="A603" t="s">
        <v>13</v>
      </c>
      <c r="B603" s="3" t="s">
        <v>1003</v>
      </c>
      <c r="C603" t="s">
        <v>1004</v>
      </c>
      <c r="D603" t="s">
        <v>372</v>
      </c>
      <c r="E603" t="s">
        <v>372</v>
      </c>
      <c r="F603" t="s">
        <v>25</v>
      </c>
      <c r="G603" s="1">
        <v>44175.419444444444</v>
      </c>
      <c r="H603" t="s">
        <v>26</v>
      </c>
      <c r="I603" t="s">
        <v>27</v>
      </c>
      <c r="K603" s="1">
        <v>44074.980555555558</v>
      </c>
      <c r="M603" t="s">
        <v>28</v>
      </c>
      <c r="N603" t="s">
        <v>1941</v>
      </c>
    </row>
    <row r="604" spans="1:18" x14ac:dyDescent="0.25">
      <c r="A604" t="s">
        <v>13</v>
      </c>
      <c r="B604" s="3" t="s">
        <v>1005</v>
      </c>
      <c r="C604" t="s">
        <v>1006</v>
      </c>
      <c r="D604" t="s">
        <v>372</v>
      </c>
      <c r="E604" t="s">
        <v>372</v>
      </c>
      <c r="F604" t="s">
        <v>25</v>
      </c>
      <c r="G604" s="1">
        <v>44175.418749999997</v>
      </c>
      <c r="H604" t="s">
        <v>44</v>
      </c>
      <c r="I604" t="s">
        <v>18</v>
      </c>
      <c r="K604" s="1">
        <v>44074.736111111109</v>
      </c>
      <c r="L604" t="s">
        <v>373</v>
      </c>
      <c r="M604" t="s">
        <v>28</v>
      </c>
      <c r="N604" t="s">
        <v>1940</v>
      </c>
    </row>
    <row r="605" spans="1:18" x14ac:dyDescent="0.25">
      <c r="A605" t="s">
        <v>13</v>
      </c>
      <c r="B605" s="3" t="s">
        <v>1007</v>
      </c>
      <c r="C605" t="s">
        <v>1008</v>
      </c>
      <c r="D605" t="s">
        <v>458</v>
      </c>
      <c r="E605" t="s">
        <v>458</v>
      </c>
      <c r="F605" t="s">
        <v>25</v>
      </c>
      <c r="G605" s="1">
        <v>44169.712500000001</v>
      </c>
      <c r="H605" t="s">
        <v>113</v>
      </c>
      <c r="I605" t="s">
        <v>122</v>
      </c>
      <c r="K605" s="1">
        <v>44071.552083333336</v>
      </c>
      <c r="L605" t="s">
        <v>373</v>
      </c>
      <c r="M605" t="s">
        <v>28</v>
      </c>
      <c r="N605" t="s">
        <v>1941</v>
      </c>
    </row>
    <row r="606" spans="1:18" x14ac:dyDescent="0.25">
      <c r="A606" t="s">
        <v>13</v>
      </c>
      <c r="B606" s="3" t="s">
        <v>1009</v>
      </c>
      <c r="C606" t="s">
        <v>1010</v>
      </c>
      <c r="D606" t="s">
        <v>372</v>
      </c>
      <c r="E606" t="s">
        <v>372</v>
      </c>
      <c r="F606" t="s">
        <v>25</v>
      </c>
      <c r="G606" s="1">
        <v>44175.40902777778</v>
      </c>
      <c r="H606" t="s">
        <v>44</v>
      </c>
      <c r="I606" t="s">
        <v>18</v>
      </c>
      <c r="K606" s="1">
        <v>44070.884722222225</v>
      </c>
      <c r="L606" t="s">
        <v>407</v>
      </c>
      <c r="M606" t="s">
        <v>28</v>
      </c>
      <c r="N606" t="s">
        <v>1941</v>
      </c>
    </row>
    <row r="607" spans="1:18" x14ac:dyDescent="0.25">
      <c r="A607" t="s">
        <v>13</v>
      </c>
      <c r="B607" s="3" t="s">
        <v>1011</v>
      </c>
      <c r="C607" t="s">
        <v>1012</v>
      </c>
      <c r="D607" t="s">
        <v>399</v>
      </c>
      <c r="E607" t="s">
        <v>399</v>
      </c>
      <c r="F607" t="s">
        <v>25</v>
      </c>
      <c r="G607" s="1">
        <v>44300.477083333331</v>
      </c>
      <c r="H607" t="s">
        <v>31</v>
      </c>
      <c r="I607" t="s">
        <v>32</v>
      </c>
      <c r="K607" s="1">
        <v>44070.543055555558</v>
      </c>
      <c r="L607" t="s">
        <v>373</v>
      </c>
      <c r="M607" t="s">
        <v>28</v>
      </c>
      <c r="N607" t="s">
        <v>1936</v>
      </c>
    </row>
    <row r="608" spans="1:18" x14ac:dyDescent="0.25">
      <c r="A608" t="s">
        <v>13</v>
      </c>
      <c r="B608" s="3" t="s">
        <v>1013</v>
      </c>
      <c r="C608" t="s">
        <v>1014</v>
      </c>
      <c r="D608" t="s">
        <v>399</v>
      </c>
      <c r="E608" t="s">
        <v>399</v>
      </c>
      <c r="F608" t="s">
        <v>25</v>
      </c>
      <c r="G608" s="1">
        <v>44300.477083333331</v>
      </c>
      <c r="H608" t="s">
        <v>31</v>
      </c>
      <c r="I608" t="s">
        <v>32</v>
      </c>
      <c r="K608" s="1">
        <v>44070.453472222223</v>
      </c>
      <c r="L608" t="s">
        <v>407</v>
      </c>
      <c r="M608" t="s">
        <v>28</v>
      </c>
      <c r="N608" t="s">
        <v>1935</v>
      </c>
    </row>
    <row r="609" spans="1:18" x14ac:dyDescent="0.25">
      <c r="A609" t="s">
        <v>13</v>
      </c>
      <c r="B609" s="3" t="s">
        <v>1015</v>
      </c>
      <c r="C609" t="s">
        <v>1016</v>
      </c>
      <c r="D609" t="s">
        <v>379</v>
      </c>
      <c r="E609" t="s">
        <v>379</v>
      </c>
      <c r="F609" t="s">
        <v>25</v>
      </c>
      <c r="G609" s="1">
        <v>44169.611111111109</v>
      </c>
      <c r="H609" t="s">
        <v>31</v>
      </c>
      <c r="I609" t="s">
        <v>32</v>
      </c>
      <c r="K609" s="1">
        <v>44069.573611111111</v>
      </c>
      <c r="L609" t="s">
        <v>402</v>
      </c>
      <c r="M609" t="s">
        <v>28</v>
      </c>
      <c r="N609" t="s">
        <v>1941</v>
      </c>
    </row>
    <row r="610" spans="1:18" x14ac:dyDescent="0.25">
      <c r="A610" t="s">
        <v>13</v>
      </c>
      <c r="B610" s="3" t="s">
        <v>1017</v>
      </c>
      <c r="C610" t="s">
        <v>1018</v>
      </c>
      <c r="D610" t="s">
        <v>458</v>
      </c>
      <c r="E610" t="s">
        <v>458</v>
      </c>
      <c r="F610" t="s">
        <v>25</v>
      </c>
      <c r="G610" s="1">
        <v>44172.486805555556</v>
      </c>
      <c r="H610" t="s">
        <v>113</v>
      </c>
      <c r="I610" t="s">
        <v>32</v>
      </c>
      <c r="K610" s="1">
        <v>44069.571527777778</v>
      </c>
      <c r="L610" t="s">
        <v>373</v>
      </c>
      <c r="M610" t="s">
        <v>28</v>
      </c>
      <c r="N610" t="s">
        <v>1941</v>
      </c>
    </row>
    <row r="611" spans="1:18" x14ac:dyDescent="0.25">
      <c r="A611" t="s">
        <v>13</v>
      </c>
      <c r="B611" s="3" t="s">
        <v>1019</v>
      </c>
      <c r="C611" t="s">
        <v>1020</v>
      </c>
      <c r="D611" t="s">
        <v>372</v>
      </c>
      <c r="E611" t="s">
        <v>372</v>
      </c>
      <c r="F611" t="s">
        <v>25</v>
      </c>
      <c r="G611" s="1">
        <v>44175.40902777778</v>
      </c>
      <c r="H611" t="s">
        <v>113</v>
      </c>
      <c r="I611" t="s">
        <v>32</v>
      </c>
      <c r="K611" s="1">
        <v>44069.479166666664</v>
      </c>
      <c r="L611" t="s">
        <v>576</v>
      </c>
      <c r="M611" t="s">
        <v>28</v>
      </c>
      <c r="N611" t="s">
        <v>1935</v>
      </c>
    </row>
    <row r="612" spans="1:18" x14ac:dyDescent="0.25">
      <c r="A612" t="s">
        <v>13</v>
      </c>
      <c r="B612" s="3" t="s">
        <v>1021</v>
      </c>
      <c r="C612" t="s">
        <v>1022</v>
      </c>
      <c r="D612" t="s">
        <v>705</v>
      </c>
      <c r="E612" t="s">
        <v>458</v>
      </c>
      <c r="F612" t="s">
        <v>25</v>
      </c>
      <c r="G612" s="1">
        <v>44172.486805555556</v>
      </c>
      <c r="H612" t="s">
        <v>26</v>
      </c>
      <c r="I612" t="s">
        <v>18</v>
      </c>
      <c r="K612" s="1">
        <v>44068.65347222222</v>
      </c>
      <c r="L612" t="s">
        <v>373</v>
      </c>
      <c r="M612" t="s">
        <v>19</v>
      </c>
      <c r="N612" t="s">
        <v>1940</v>
      </c>
    </row>
    <row r="613" spans="1:18" x14ac:dyDescent="0.25">
      <c r="A613" t="s">
        <v>13</v>
      </c>
      <c r="B613" s="3" t="s">
        <v>1023</v>
      </c>
      <c r="C613" t="s">
        <v>1024</v>
      </c>
      <c r="D613" t="s">
        <v>705</v>
      </c>
      <c r="E613" t="s">
        <v>458</v>
      </c>
      <c r="F613" t="s">
        <v>25</v>
      </c>
      <c r="G613" s="1">
        <v>44172.487500000003</v>
      </c>
      <c r="H613" t="s">
        <v>44</v>
      </c>
      <c r="I613" t="s">
        <v>27</v>
      </c>
      <c r="K613" s="1">
        <v>44068.637499999997</v>
      </c>
      <c r="L613" t="s">
        <v>373</v>
      </c>
      <c r="M613" t="s">
        <v>19</v>
      </c>
      <c r="N613" t="s">
        <v>1941</v>
      </c>
    </row>
    <row r="614" spans="1:18" x14ac:dyDescent="0.25">
      <c r="A614" t="s">
        <v>13</v>
      </c>
      <c r="B614" s="3" t="s">
        <v>1025</v>
      </c>
      <c r="C614" t="s">
        <v>1026</v>
      </c>
      <c r="D614" t="s">
        <v>705</v>
      </c>
      <c r="E614" t="s">
        <v>458</v>
      </c>
      <c r="F614" t="s">
        <v>25</v>
      </c>
      <c r="G614" s="1">
        <v>44172.487500000003</v>
      </c>
      <c r="H614" t="s">
        <v>44</v>
      </c>
      <c r="I614" t="s">
        <v>18</v>
      </c>
      <c r="K614" s="1">
        <v>44068.633333333331</v>
      </c>
      <c r="L614" t="s">
        <v>373</v>
      </c>
      <c r="M614" t="s">
        <v>19</v>
      </c>
      <c r="N614" t="s">
        <v>1935</v>
      </c>
    </row>
    <row r="615" spans="1:18" x14ac:dyDescent="0.25">
      <c r="A615" t="s">
        <v>13</v>
      </c>
      <c r="B615" s="3" t="s">
        <v>1027</v>
      </c>
      <c r="C615" t="s">
        <v>1028</v>
      </c>
      <c r="D615" t="s">
        <v>705</v>
      </c>
      <c r="E615" t="s">
        <v>458</v>
      </c>
      <c r="F615" t="s">
        <v>25</v>
      </c>
      <c r="G615" s="1">
        <v>44172.490277777775</v>
      </c>
      <c r="H615" t="s">
        <v>44</v>
      </c>
      <c r="I615" t="s">
        <v>27</v>
      </c>
      <c r="K615" s="1">
        <v>44068.629861111112</v>
      </c>
      <c r="L615" t="s">
        <v>402</v>
      </c>
      <c r="M615" t="s">
        <v>19</v>
      </c>
      <c r="N615" t="s">
        <v>1941</v>
      </c>
    </row>
    <row r="616" spans="1:18" x14ac:dyDescent="0.25">
      <c r="A616" t="s">
        <v>13</v>
      </c>
      <c r="B616" s="3" t="s">
        <v>1029</v>
      </c>
      <c r="C616" t="s">
        <v>1030</v>
      </c>
      <c r="D616" t="s">
        <v>461</v>
      </c>
      <c r="E616" t="s">
        <v>458</v>
      </c>
      <c r="F616" t="s">
        <v>25</v>
      </c>
      <c r="G616" s="1">
        <v>44300.477083333331</v>
      </c>
      <c r="H616" t="s">
        <v>44</v>
      </c>
      <c r="I616" t="s">
        <v>18</v>
      </c>
      <c r="K616" s="1">
        <v>44068.615972222222</v>
      </c>
      <c r="L616" t="s">
        <v>373</v>
      </c>
      <c r="M616" t="s">
        <v>28</v>
      </c>
      <c r="N616" t="s">
        <v>1940</v>
      </c>
    </row>
    <row r="617" spans="1:18" x14ac:dyDescent="0.25">
      <c r="A617" t="s">
        <v>13</v>
      </c>
      <c r="B617" s="3" t="s">
        <v>1031</v>
      </c>
      <c r="C617" t="s">
        <v>1032</v>
      </c>
      <c r="D617" t="s">
        <v>372</v>
      </c>
      <c r="E617" t="s">
        <v>372</v>
      </c>
      <c r="F617" t="s">
        <v>25</v>
      </c>
      <c r="G617" s="1">
        <v>44328.816666666666</v>
      </c>
      <c r="H617" t="s">
        <v>44</v>
      </c>
      <c r="I617" t="s">
        <v>18</v>
      </c>
      <c r="K617" s="1">
        <v>44068.613888888889</v>
      </c>
      <c r="L617" t="s">
        <v>373</v>
      </c>
      <c r="M617" t="s">
        <v>28</v>
      </c>
      <c r="N617" t="s">
        <v>1938</v>
      </c>
      <c r="R617" t="s">
        <v>2308</v>
      </c>
    </row>
    <row r="618" spans="1:18" x14ac:dyDescent="0.25">
      <c r="A618" t="s">
        <v>13</v>
      </c>
      <c r="B618" s="3" t="s">
        <v>1033</v>
      </c>
      <c r="C618" t="s">
        <v>1034</v>
      </c>
      <c r="D618" t="s">
        <v>372</v>
      </c>
      <c r="E618" t="s">
        <v>372</v>
      </c>
      <c r="F618" t="s">
        <v>25</v>
      </c>
      <c r="G618" s="1">
        <v>44328.816666666666</v>
      </c>
      <c r="H618" t="s">
        <v>44</v>
      </c>
      <c r="I618" t="s">
        <v>32</v>
      </c>
      <c r="K618" s="1">
        <v>44068.59375</v>
      </c>
      <c r="L618" t="s">
        <v>407</v>
      </c>
      <c r="M618" t="s">
        <v>28</v>
      </c>
      <c r="N618" t="s">
        <v>1938</v>
      </c>
      <c r="R618" t="s">
        <v>2308</v>
      </c>
    </row>
    <row r="619" spans="1:18" x14ac:dyDescent="0.25">
      <c r="A619" t="s">
        <v>13</v>
      </c>
      <c r="B619" s="3" t="s">
        <v>1035</v>
      </c>
      <c r="C619" t="s">
        <v>1036</v>
      </c>
      <c r="D619" t="s">
        <v>517</v>
      </c>
      <c r="E619" t="s">
        <v>458</v>
      </c>
      <c r="F619" t="s">
        <v>25</v>
      </c>
      <c r="G619" s="1">
        <v>44175.413194444445</v>
      </c>
      <c r="H619" t="s">
        <v>31</v>
      </c>
      <c r="I619" t="s">
        <v>18</v>
      </c>
      <c r="K619" s="1">
        <v>44064.817361111112</v>
      </c>
      <c r="L619" t="s">
        <v>373</v>
      </c>
      <c r="M619" t="s">
        <v>19</v>
      </c>
      <c r="N619" t="s">
        <v>1941</v>
      </c>
    </row>
    <row r="620" spans="1:18" x14ac:dyDescent="0.25">
      <c r="A620" t="s">
        <v>13</v>
      </c>
      <c r="B620" s="3" t="s">
        <v>1037</v>
      </c>
      <c r="C620" t="s">
        <v>1038</v>
      </c>
      <c r="D620" t="s">
        <v>399</v>
      </c>
      <c r="E620" t="s">
        <v>1039</v>
      </c>
      <c r="F620" t="s">
        <v>25</v>
      </c>
      <c r="G620" s="1">
        <v>44300.477083333331</v>
      </c>
      <c r="H620" t="s">
        <v>44</v>
      </c>
      <c r="I620" t="s">
        <v>18</v>
      </c>
      <c r="K620" s="1">
        <v>44063.338194444441</v>
      </c>
      <c r="L620" t="s">
        <v>373</v>
      </c>
      <c r="M620" t="s">
        <v>28</v>
      </c>
      <c r="N620" t="s">
        <v>1941</v>
      </c>
    </row>
    <row r="621" spans="1:18" x14ac:dyDescent="0.25">
      <c r="A621" t="s">
        <v>13</v>
      </c>
      <c r="B621" s="3" t="s">
        <v>1040</v>
      </c>
      <c r="C621" t="s">
        <v>1041</v>
      </c>
      <c r="D621" t="s">
        <v>410</v>
      </c>
      <c r="E621" t="s">
        <v>1039</v>
      </c>
      <c r="F621" t="s">
        <v>25</v>
      </c>
      <c r="G621" s="1">
        <v>44300.477083333331</v>
      </c>
      <c r="H621" t="s">
        <v>44</v>
      </c>
      <c r="J621" t="s">
        <v>695</v>
      </c>
      <c r="K621" s="1">
        <v>44063.294444444444</v>
      </c>
      <c r="L621" t="s">
        <v>402</v>
      </c>
      <c r="M621" t="s">
        <v>28</v>
      </c>
      <c r="N621" t="s">
        <v>1940</v>
      </c>
    </row>
    <row r="622" spans="1:18" x14ac:dyDescent="0.25">
      <c r="A622" t="s">
        <v>13</v>
      </c>
      <c r="B622" s="3" t="s">
        <v>1042</v>
      </c>
      <c r="C622" t="s">
        <v>1043</v>
      </c>
      <c r="D622" t="s">
        <v>705</v>
      </c>
      <c r="E622" t="s">
        <v>1044</v>
      </c>
      <c r="F622" t="s">
        <v>25</v>
      </c>
      <c r="G622" s="1">
        <v>44174.780555555553</v>
      </c>
      <c r="K622" s="1">
        <v>44062.874305555553</v>
      </c>
      <c r="N622" t="s">
        <v>1938</v>
      </c>
    </row>
    <row r="623" spans="1:18" x14ac:dyDescent="0.25">
      <c r="A623" t="s">
        <v>13</v>
      </c>
      <c r="B623" s="3" t="s">
        <v>1045</v>
      </c>
      <c r="C623" t="s">
        <v>1046</v>
      </c>
      <c r="D623" t="s">
        <v>705</v>
      </c>
      <c r="E623" t="s">
        <v>517</v>
      </c>
      <c r="F623" t="s">
        <v>25</v>
      </c>
      <c r="G623" s="1">
        <v>44174.780555555553</v>
      </c>
      <c r="K623" s="1">
        <v>44062.85833333333</v>
      </c>
      <c r="N623" t="s">
        <v>1940</v>
      </c>
    </row>
    <row r="624" spans="1:18" x14ac:dyDescent="0.25">
      <c r="A624" t="s">
        <v>13</v>
      </c>
      <c r="B624" s="3" t="s">
        <v>1047</v>
      </c>
      <c r="C624" t="s">
        <v>1048</v>
      </c>
      <c r="D624" t="s">
        <v>372</v>
      </c>
      <c r="E624" t="s">
        <v>372</v>
      </c>
      <c r="F624" t="s">
        <v>395</v>
      </c>
      <c r="G624" s="1">
        <v>44336.250694444447</v>
      </c>
      <c r="H624" t="s">
        <v>31</v>
      </c>
      <c r="I624" t="s">
        <v>32</v>
      </c>
      <c r="K624" s="1">
        <v>44061.668055555558</v>
      </c>
      <c r="L624" t="s">
        <v>407</v>
      </c>
      <c r="M624" t="s">
        <v>28</v>
      </c>
      <c r="N624" t="s">
        <v>1938</v>
      </c>
      <c r="R624" t="s">
        <v>2309</v>
      </c>
    </row>
    <row r="625" spans="1:18" x14ac:dyDescent="0.25">
      <c r="A625" t="s">
        <v>13</v>
      </c>
      <c r="B625" s="3" t="s">
        <v>1049</v>
      </c>
      <c r="C625" t="s">
        <v>1050</v>
      </c>
      <c r="D625" t="s">
        <v>372</v>
      </c>
      <c r="E625" t="s">
        <v>372</v>
      </c>
      <c r="F625" t="s">
        <v>25</v>
      </c>
      <c r="G625" s="1">
        <v>44175.40902777778</v>
      </c>
      <c r="H625" t="s">
        <v>26</v>
      </c>
      <c r="I625" t="s">
        <v>18</v>
      </c>
      <c r="K625" s="1">
        <v>44060.838888888888</v>
      </c>
      <c r="L625" t="s">
        <v>373</v>
      </c>
      <c r="M625" t="s">
        <v>28</v>
      </c>
      <c r="N625" t="s">
        <v>1940</v>
      </c>
    </row>
    <row r="626" spans="1:18" x14ac:dyDescent="0.25">
      <c r="A626" t="s">
        <v>13</v>
      </c>
      <c r="B626" s="3" t="s">
        <v>1051</v>
      </c>
      <c r="C626" t="s">
        <v>1052</v>
      </c>
      <c r="D626" t="s">
        <v>372</v>
      </c>
      <c r="E626" t="s">
        <v>372</v>
      </c>
      <c r="F626" t="s">
        <v>25</v>
      </c>
      <c r="G626" s="1">
        <v>44337.838194444441</v>
      </c>
      <c r="H626" t="s">
        <v>44</v>
      </c>
      <c r="I626" t="s">
        <v>32</v>
      </c>
      <c r="K626" s="1">
        <v>44060.826388888891</v>
      </c>
      <c r="L626" t="s">
        <v>373</v>
      </c>
      <c r="M626" t="s">
        <v>28</v>
      </c>
      <c r="N626" t="s">
        <v>1938</v>
      </c>
    </row>
    <row r="627" spans="1:18" x14ac:dyDescent="0.25">
      <c r="A627" t="s">
        <v>13</v>
      </c>
      <c r="B627" s="3" t="s">
        <v>1053</v>
      </c>
      <c r="C627" t="s">
        <v>1054</v>
      </c>
      <c r="D627" t="s">
        <v>1055</v>
      </c>
      <c r="E627" t="s">
        <v>1055</v>
      </c>
      <c r="F627" t="s">
        <v>25</v>
      </c>
      <c r="G627" s="1">
        <v>44169.574305555558</v>
      </c>
      <c r="H627" t="s">
        <v>113</v>
      </c>
      <c r="I627" t="s">
        <v>18</v>
      </c>
      <c r="K627" s="1">
        <v>44057.923611111109</v>
      </c>
      <c r="L627" t="s">
        <v>373</v>
      </c>
      <c r="M627" t="s">
        <v>28</v>
      </c>
      <c r="N627" t="s">
        <v>1988</v>
      </c>
    </row>
    <row r="628" spans="1:18" x14ac:dyDescent="0.25">
      <c r="A628" t="s">
        <v>13</v>
      </c>
      <c r="B628" s="3" t="s">
        <v>1056</v>
      </c>
      <c r="C628" t="s">
        <v>1057</v>
      </c>
      <c r="D628" t="s">
        <v>458</v>
      </c>
      <c r="E628" t="s">
        <v>458</v>
      </c>
      <c r="F628" t="s">
        <v>25</v>
      </c>
      <c r="G628" s="1">
        <v>44172.488194444442</v>
      </c>
      <c r="H628" t="s">
        <v>44</v>
      </c>
      <c r="I628" t="s">
        <v>18</v>
      </c>
      <c r="K628" s="1">
        <v>44057.726388888892</v>
      </c>
      <c r="L628" t="s">
        <v>373</v>
      </c>
      <c r="M628" t="s">
        <v>28</v>
      </c>
      <c r="N628" t="s">
        <v>1935</v>
      </c>
    </row>
    <row r="629" spans="1:18" x14ac:dyDescent="0.25">
      <c r="A629" t="s">
        <v>13</v>
      </c>
      <c r="B629" s="3" t="s">
        <v>1058</v>
      </c>
      <c r="C629" t="s">
        <v>1059</v>
      </c>
      <c r="D629" t="s">
        <v>379</v>
      </c>
      <c r="E629" t="s">
        <v>379</v>
      </c>
      <c r="F629" t="s">
        <v>25</v>
      </c>
      <c r="G629" s="1">
        <v>44172.488194444442</v>
      </c>
      <c r="H629" t="s">
        <v>31</v>
      </c>
      <c r="I629" t="s">
        <v>32</v>
      </c>
      <c r="K629" s="1">
        <v>44057.696527777778</v>
      </c>
      <c r="L629" t="s">
        <v>373</v>
      </c>
      <c r="N629" t="s">
        <v>1935</v>
      </c>
    </row>
    <row r="630" spans="1:18" x14ac:dyDescent="0.25">
      <c r="A630" t="s">
        <v>13</v>
      </c>
      <c r="B630" s="3" t="s">
        <v>1060</v>
      </c>
      <c r="C630" t="s">
        <v>1061</v>
      </c>
      <c r="D630" t="s">
        <v>379</v>
      </c>
      <c r="E630" t="s">
        <v>379</v>
      </c>
      <c r="F630" t="s">
        <v>25</v>
      </c>
      <c r="G630" s="1">
        <v>44175.413194444445</v>
      </c>
      <c r="H630" t="s">
        <v>31</v>
      </c>
      <c r="I630" t="s">
        <v>32</v>
      </c>
      <c r="K630" s="1">
        <v>44057.689583333333</v>
      </c>
      <c r="L630" t="s">
        <v>373</v>
      </c>
      <c r="N630" t="s">
        <v>1938</v>
      </c>
    </row>
    <row r="631" spans="1:18" x14ac:dyDescent="0.25">
      <c r="A631" t="s">
        <v>13</v>
      </c>
      <c r="B631" s="3" t="s">
        <v>1062</v>
      </c>
      <c r="C631" t="s">
        <v>1063</v>
      </c>
      <c r="D631" t="s">
        <v>399</v>
      </c>
      <c r="E631" t="s">
        <v>399</v>
      </c>
      <c r="F631" t="s">
        <v>25</v>
      </c>
      <c r="G631" s="1">
        <v>44300.477083333331</v>
      </c>
      <c r="H631" t="s">
        <v>31</v>
      </c>
      <c r="I631" t="s">
        <v>32</v>
      </c>
      <c r="K631" s="1">
        <v>44057.663194444445</v>
      </c>
      <c r="L631" t="s">
        <v>373</v>
      </c>
      <c r="M631" t="s">
        <v>28</v>
      </c>
      <c r="N631" t="s">
        <v>1941</v>
      </c>
    </row>
    <row r="632" spans="1:18" x14ac:dyDescent="0.25">
      <c r="A632" t="s">
        <v>13</v>
      </c>
      <c r="B632" s="3" t="s">
        <v>1064</v>
      </c>
      <c r="C632" t="s">
        <v>1065</v>
      </c>
      <c r="D632" t="s">
        <v>372</v>
      </c>
      <c r="E632" t="s">
        <v>372</v>
      </c>
      <c r="F632" t="s">
        <v>25</v>
      </c>
      <c r="G632" s="1">
        <v>44175.419444444444</v>
      </c>
      <c r="H632" t="s">
        <v>44</v>
      </c>
      <c r="I632" t="s">
        <v>18</v>
      </c>
      <c r="K632" s="1">
        <v>44056.708333333336</v>
      </c>
      <c r="L632" t="s">
        <v>373</v>
      </c>
      <c r="M632" t="s">
        <v>28</v>
      </c>
      <c r="N632" t="s">
        <v>1941</v>
      </c>
    </row>
    <row r="633" spans="1:18" x14ac:dyDescent="0.25">
      <c r="A633" t="s">
        <v>13</v>
      </c>
      <c r="B633" s="3" t="s">
        <v>1066</v>
      </c>
      <c r="C633" t="s">
        <v>1067</v>
      </c>
      <c r="D633" t="s">
        <v>372</v>
      </c>
      <c r="E633" t="s">
        <v>372</v>
      </c>
      <c r="F633" t="s">
        <v>25</v>
      </c>
      <c r="G633" s="1">
        <v>44175.419444444444</v>
      </c>
      <c r="H633" t="s">
        <v>44</v>
      </c>
      <c r="I633" t="s">
        <v>18</v>
      </c>
      <c r="K633" s="1">
        <v>44056.697222222225</v>
      </c>
      <c r="L633" t="s">
        <v>373</v>
      </c>
      <c r="M633" t="s">
        <v>28</v>
      </c>
      <c r="N633" t="s">
        <v>1938</v>
      </c>
      <c r="R633" t="s">
        <v>2189</v>
      </c>
    </row>
    <row r="634" spans="1:18" x14ac:dyDescent="0.25">
      <c r="A634" t="s">
        <v>13</v>
      </c>
      <c r="B634" s="3" t="s">
        <v>1068</v>
      </c>
      <c r="C634" t="s">
        <v>1069</v>
      </c>
      <c r="D634" t="s">
        <v>372</v>
      </c>
      <c r="E634" t="s">
        <v>372</v>
      </c>
      <c r="F634" t="s">
        <v>25</v>
      </c>
      <c r="G634" s="1">
        <v>44175.40902777778</v>
      </c>
      <c r="H634" t="s">
        <v>44</v>
      </c>
      <c r="I634" t="s">
        <v>32</v>
      </c>
      <c r="K634" s="1">
        <v>44056.68472222222</v>
      </c>
      <c r="L634" t="s">
        <v>373</v>
      </c>
      <c r="N634" t="s">
        <v>1938</v>
      </c>
    </row>
    <row r="635" spans="1:18" x14ac:dyDescent="0.25">
      <c r="A635" t="s">
        <v>13</v>
      </c>
      <c r="B635" s="3" t="s">
        <v>1070</v>
      </c>
      <c r="C635" t="s">
        <v>1071</v>
      </c>
      <c r="D635" t="s">
        <v>1055</v>
      </c>
      <c r="E635" t="s">
        <v>1055</v>
      </c>
      <c r="F635" t="s">
        <v>25</v>
      </c>
      <c r="G635" s="1">
        <v>44169.575694444444</v>
      </c>
      <c r="H635" t="s">
        <v>31</v>
      </c>
      <c r="I635" t="s">
        <v>18</v>
      </c>
      <c r="K635" s="1">
        <v>44056.669444444444</v>
      </c>
      <c r="L635" t="s">
        <v>402</v>
      </c>
      <c r="M635" t="s">
        <v>19</v>
      </c>
      <c r="N635" t="s">
        <v>1938</v>
      </c>
      <c r="R635" t="s">
        <v>2190</v>
      </c>
    </row>
    <row r="636" spans="1:18" x14ac:dyDescent="0.25">
      <c r="A636" t="s">
        <v>13</v>
      </c>
      <c r="B636" s="3" t="s">
        <v>1072</v>
      </c>
      <c r="C636" t="s">
        <v>1073</v>
      </c>
      <c r="D636" t="s">
        <v>372</v>
      </c>
      <c r="E636" t="s">
        <v>372</v>
      </c>
      <c r="F636" t="s">
        <v>25</v>
      </c>
      <c r="G636" s="1">
        <v>44175.419444444444</v>
      </c>
      <c r="H636" t="s">
        <v>44</v>
      </c>
      <c r="I636" t="s">
        <v>32</v>
      </c>
      <c r="K636" s="1">
        <v>44056.665972222225</v>
      </c>
      <c r="L636" t="s">
        <v>373</v>
      </c>
      <c r="M636" t="s">
        <v>28</v>
      </c>
      <c r="N636" t="s">
        <v>1940</v>
      </c>
    </row>
    <row r="637" spans="1:18" x14ac:dyDescent="0.25">
      <c r="A637" t="s">
        <v>13</v>
      </c>
      <c r="B637" s="3" t="s">
        <v>1074</v>
      </c>
      <c r="C637" t="s">
        <v>1075</v>
      </c>
      <c r="D637" t="s">
        <v>1055</v>
      </c>
      <c r="E637" t="s">
        <v>1055</v>
      </c>
      <c r="F637" t="s">
        <v>25</v>
      </c>
      <c r="G637" s="1">
        <v>44169.576388888891</v>
      </c>
      <c r="H637" t="s">
        <v>31</v>
      </c>
      <c r="I637" t="s">
        <v>32</v>
      </c>
      <c r="K637" s="1">
        <v>44056.622916666667</v>
      </c>
      <c r="L637" t="s">
        <v>402</v>
      </c>
      <c r="M637" t="s">
        <v>28</v>
      </c>
      <c r="N637" t="s">
        <v>1941</v>
      </c>
    </row>
    <row r="638" spans="1:18" x14ac:dyDescent="0.25">
      <c r="A638" t="s">
        <v>13</v>
      </c>
      <c r="B638" s="3" t="s">
        <v>1076</v>
      </c>
      <c r="C638" t="s">
        <v>1077</v>
      </c>
      <c r="D638" t="s">
        <v>399</v>
      </c>
      <c r="E638" t="s">
        <v>399</v>
      </c>
      <c r="F638" t="s">
        <v>25</v>
      </c>
      <c r="G638" s="1">
        <v>44300.477083333331</v>
      </c>
      <c r="H638" t="s">
        <v>44</v>
      </c>
      <c r="I638" t="s">
        <v>32</v>
      </c>
      <c r="K638" s="1">
        <v>44056.620833333334</v>
      </c>
      <c r="L638" t="s">
        <v>373</v>
      </c>
      <c r="M638" t="s">
        <v>28</v>
      </c>
      <c r="N638" t="s">
        <v>1988</v>
      </c>
    </row>
    <row r="639" spans="1:18" x14ac:dyDescent="0.25">
      <c r="A639" t="s">
        <v>13</v>
      </c>
      <c r="B639" s="3" t="s">
        <v>1078</v>
      </c>
      <c r="C639" t="s">
        <v>1079</v>
      </c>
      <c r="D639" t="s">
        <v>458</v>
      </c>
      <c r="E639" t="s">
        <v>458</v>
      </c>
      <c r="F639" t="s">
        <v>25</v>
      </c>
      <c r="G639" s="1">
        <v>44172.488888888889</v>
      </c>
      <c r="H639" t="s">
        <v>31</v>
      </c>
      <c r="I639" t="s">
        <v>32</v>
      </c>
      <c r="K639" s="1">
        <v>44056.543749999997</v>
      </c>
      <c r="L639" t="s">
        <v>373</v>
      </c>
      <c r="M639" t="s">
        <v>28</v>
      </c>
      <c r="N639" t="s">
        <v>1935</v>
      </c>
    </row>
    <row r="640" spans="1:18" x14ac:dyDescent="0.25">
      <c r="A640" t="s">
        <v>13</v>
      </c>
      <c r="B640" s="3" t="s">
        <v>1080</v>
      </c>
      <c r="C640" t="s">
        <v>1081</v>
      </c>
      <c r="D640" t="s">
        <v>399</v>
      </c>
      <c r="E640" t="s">
        <v>399</v>
      </c>
      <c r="F640" t="s">
        <v>25</v>
      </c>
      <c r="G640" s="1">
        <v>44300.477083333331</v>
      </c>
      <c r="H640" t="s">
        <v>44</v>
      </c>
      <c r="I640" t="s">
        <v>18</v>
      </c>
      <c r="K640" s="1">
        <v>44055.634722222225</v>
      </c>
      <c r="L640" t="s">
        <v>407</v>
      </c>
      <c r="M640" t="s">
        <v>28</v>
      </c>
      <c r="N640" t="s">
        <v>1935</v>
      </c>
    </row>
    <row r="641" spans="1:18" x14ac:dyDescent="0.25">
      <c r="A641" t="s">
        <v>13</v>
      </c>
      <c r="B641" s="3" t="s">
        <v>1082</v>
      </c>
      <c r="C641" t="s">
        <v>1083</v>
      </c>
      <c r="D641" t="s">
        <v>411</v>
      </c>
      <c r="E641" t="s">
        <v>411</v>
      </c>
      <c r="F641" t="s">
        <v>25</v>
      </c>
      <c r="G641" s="1">
        <v>44300.477083333331</v>
      </c>
      <c r="H641" t="s">
        <v>44</v>
      </c>
      <c r="I641" t="s">
        <v>18</v>
      </c>
      <c r="K641" s="1">
        <v>44055.5</v>
      </c>
      <c r="L641" t="s">
        <v>407</v>
      </c>
      <c r="M641" t="s">
        <v>28</v>
      </c>
      <c r="N641" t="s">
        <v>1936</v>
      </c>
    </row>
    <row r="642" spans="1:18" x14ac:dyDescent="0.25">
      <c r="A642" t="s">
        <v>13</v>
      </c>
      <c r="B642" s="3" t="s">
        <v>1084</v>
      </c>
      <c r="C642" t="s">
        <v>1085</v>
      </c>
      <c r="D642" t="s">
        <v>458</v>
      </c>
      <c r="E642" t="s">
        <v>583</v>
      </c>
      <c r="F642" t="s">
        <v>25</v>
      </c>
      <c r="G642" s="1">
        <v>44175.520833333336</v>
      </c>
      <c r="H642" t="s">
        <v>44</v>
      </c>
      <c r="I642" t="s">
        <v>18</v>
      </c>
      <c r="K642" s="1">
        <v>44053.794444444444</v>
      </c>
      <c r="L642" t="s">
        <v>373</v>
      </c>
      <c r="M642" t="s">
        <v>28</v>
      </c>
      <c r="N642" t="s">
        <v>1941</v>
      </c>
    </row>
    <row r="643" spans="1:18" x14ac:dyDescent="0.25">
      <c r="A643" t="s">
        <v>13</v>
      </c>
      <c r="B643" s="3" t="s">
        <v>1086</v>
      </c>
      <c r="C643" t="s">
        <v>1087</v>
      </c>
      <c r="D643" t="s">
        <v>372</v>
      </c>
      <c r="E643" t="s">
        <v>372</v>
      </c>
      <c r="F643" t="s">
        <v>25</v>
      </c>
      <c r="G643" s="1">
        <v>44175.419444444444</v>
      </c>
      <c r="H643" t="s">
        <v>26</v>
      </c>
      <c r="I643" t="s">
        <v>27</v>
      </c>
      <c r="K643" s="1">
        <v>44052.833333333336</v>
      </c>
      <c r="L643" t="s">
        <v>402</v>
      </c>
      <c r="N643" t="s">
        <v>1940</v>
      </c>
    </row>
    <row r="644" spans="1:18" x14ac:dyDescent="0.25">
      <c r="A644" t="s">
        <v>13</v>
      </c>
      <c r="B644" s="3" t="s">
        <v>1088</v>
      </c>
      <c r="C644" t="s">
        <v>1089</v>
      </c>
      <c r="D644" t="s">
        <v>372</v>
      </c>
      <c r="E644" t="s">
        <v>372</v>
      </c>
      <c r="F644" t="s">
        <v>25</v>
      </c>
      <c r="G644" s="1">
        <v>44175.419444444444</v>
      </c>
      <c r="H644" t="s">
        <v>26</v>
      </c>
      <c r="I644" t="s">
        <v>27</v>
      </c>
      <c r="K644" s="1">
        <v>44052.827777777777</v>
      </c>
      <c r="L644" t="s">
        <v>402</v>
      </c>
      <c r="M644" t="s">
        <v>28</v>
      </c>
      <c r="N644" t="s">
        <v>1940</v>
      </c>
    </row>
    <row r="645" spans="1:18" x14ac:dyDescent="0.25">
      <c r="A645" t="s">
        <v>13</v>
      </c>
      <c r="B645" s="3" t="s">
        <v>1090</v>
      </c>
      <c r="C645" t="s">
        <v>1091</v>
      </c>
      <c r="D645" t="s">
        <v>372</v>
      </c>
      <c r="E645" t="s">
        <v>372</v>
      </c>
      <c r="F645" t="s">
        <v>25</v>
      </c>
      <c r="G645" s="1">
        <v>44175.40902777778</v>
      </c>
      <c r="H645" t="s">
        <v>44</v>
      </c>
      <c r="I645" t="s">
        <v>18</v>
      </c>
      <c r="K645" s="1">
        <v>44052.822916666664</v>
      </c>
      <c r="L645" t="s">
        <v>373</v>
      </c>
      <c r="N645" t="s">
        <v>1940</v>
      </c>
      <c r="R645" t="s">
        <v>2166</v>
      </c>
    </row>
    <row r="646" spans="1:18" x14ac:dyDescent="0.25">
      <c r="A646" t="s">
        <v>13</v>
      </c>
      <c r="B646" s="3" t="s">
        <v>1092</v>
      </c>
      <c r="C646" t="s">
        <v>1093</v>
      </c>
      <c r="D646" t="s">
        <v>372</v>
      </c>
      <c r="E646" t="s">
        <v>372</v>
      </c>
      <c r="F646" t="s">
        <v>25</v>
      </c>
      <c r="G646" s="1">
        <v>44328.816666666666</v>
      </c>
      <c r="H646" t="s">
        <v>44</v>
      </c>
      <c r="I646" t="s">
        <v>32</v>
      </c>
      <c r="K646" s="1">
        <v>44052.818749999999</v>
      </c>
      <c r="L646" t="s">
        <v>402</v>
      </c>
      <c r="M646" t="s">
        <v>28</v>
      </c>
      <c r="N646" t="s">
        <v>1938</v>
      </c>
      <c r="R646" t="s">
        <v>2310</v>
      </c>
    </row>
    <row r="647" spans="1:18" x14ac:dyDescent="0.25">
      <c r="A647" t="s">
        <v>13</v>
      </c>
      <c r="B647" s="3" t="s">
        <v>1094</v>
      </c>
      <c r="C647" t="s">
        <v>1095</v>
      </c>
      <c r="D647" t="s">
        <v>372</v>
      </c>
      <c r="E647" t="s">
        <v>372</v>
      </c>
      <c r="F647" t="s">
        <v>25</v>
      </c>
      <c r="G647" s="1">
        <v>44175.419444444444</v>
      </c>
      <c r="H647" t="s">
        <v>44</v>
      </c>
      <c r="I647" t="s">
        <v>18</v>
      </c>
      <c r="K647" s="1">
        <v>44052.817361111112</v>
      </c>
      <c r="L647" t="s">
        <v>402</v>
      </c>
      <c r="M647" t="s">
        <v>28</v>
      </c>
      <c r="N647" t="s">
        <v>1941</v>
      </c>
    </row>
    <row r="648" spans="1:18" x14ac:dyDescent="0.25">
      <c r="A648" t="s">
        <v>13</v>
      </c>
      <c r="B648" s="3" t="s">
        <v>1096</v>
      </c>
      <c r="C648" t="s">
        <v>1097</v>
      </c>
      <c r="D648" t="s">
        <v>411</v>
      </c>
      <c r="E648" t="s">
        <v>411</v>
      </c>
      <c r="F648" t="s">
        <v>25</v>
      </c>
      <c r="G648" s="1">
        <v>44300.477083333331</v>
      </c>
      <c r="H648" t="s">
        <v>44</v>
      </c>
      <c r="I648" t="s">
        <v>18</v>
      </c>
      <c r="K648" s="1">
        <v>44049.5</v>
      </c>
      <c r="L648" t="s">
        <v>407</v>
      </c>
      <c r="M648" t="s">
        <v>28</v>
      </c>
      <c r="N648" t="s">
        <v>1988</v>
      </c>
      <c r="R648" t="s">
        <v>2191</v>
      </c>
    </row>
    <row r="649" spans="1:18" x14ac:dyDescent="0.25">
      <c r="A649" t="s">
        <v>13</v>
      </c>
      <c r="B649" s="3" t="s">
        <v>1098</v>
      </c>
      <c r="C649" t="s">
        <v>1099</v>
      </c>
      <c r="D649" t="s">
        <v>1100</v>
      </c>
      <c r="E649" t="s">
        <v>372</v>
      </c>
      <c r="F649" t="s">
        <v>25</v>
      </c>
      <c r="G649" s="1">
        <v>44175.419444444444</v>
      </c>
      <c r="H649" t="s">
        <v>31</v>
      </c>
      <c r="I649" t="s">
        <v>32</v>
      </c>
      <c r="K649" s="1">
        <v>44048.469444444447</v>
      </c>
      <c r="L649" t="s">
        <v>402</v>
      </c>
      <c r="M649" t="s">
        <v>28</v>
      </c>
    </row>
    <row r="650" spans="1:18" x14ac:dyDescent="0.25">
      <c r="A650" t="s">
        <v>13</v>
      </c>
      <c r="B650" s="3" t="s">
        <v>1101</v>
      </c>
      <c r="C650" t="s">
        <v>1102</v>
      </c>
      <c r="D650" t="s">
        <v>372</v>
      </c>
      <c r="E650" t="s">
        <v>372</v>
      </c>
      <c r="F650" t="s">
        <v>25</v>
      </c>
      <c r="G650" s="1">
        <v>44175.40902777778</v>
      </c>
      <c r="H650" t="s">
        <v>31</v>
      </c>
      <c r="I650" t="s">
        <v>32</v>
      </c>
      <c r="K650" s="1">
        <v>44048.463888888888</v>
      </c>
      <c r="L650" t="s">
        <v>373</v>
      </c>
      <c r="M650" t="s">
        <v>28</v>
      </c>
      <c r="N650" t="s">
        <v>1988</v>
      </c>
    </row>
    <row r="651" spans="1:18" x14ac:dyDescent="0.25">
      <c r="A651" t="s">
        <v>13</v>
      </c>
      <c r="B651" s="3" t="s">
        <v>1103</v>
      </c>
      <c r="C651" t="s">
        <v>1104</v>
      </c>
      <c r="D651" t="s">
        <v>372</v>
      </c>
      <c r="E651" t="s">
        <v>372</v>
      </c>
      <c r="F651" t="s">
        <v>25</v>
      </c>
      <c r="G651" s="1">
        <v>44175.40902777778</v>
      </c>
      <c r="H651" t="s">
        <v>44</v>
      </c>
      <c r="I651" t="s">
        <v>32</v>
      </c>
      <c r="K651" s="1">
        <v>44048.458333333336</v>
      </c>
      <c r="L651" t="s">
        <v>407</v>
      </c>
      <c r="M651" t="s">
        <v>28</v>
      </c>
      <c r="N651" t="s">
        <v>1988</v>
      </c>
    </row>
    <row r="652" spans="1:18" x14ac:dyDescent="0.25">
      <c r="A652" t="s">
        <v>13</v>
      </c>
      <c r="B652" s="3" t="s">
        <v>1105</v>
      </c>
      <c r="C652" t="s">
        <v>1106</v>
      </c>
      <c r="D652" t="s">
        <v>1055</v>
      </c>
      <c r="E652" t="s">
        <v>1055</v>
      </c>
      <c r="F652" t="s">
        <v>25</v>
      </c>
      <c r="G652" s="1">
        <v>44169.57708333333</v>
      </c>
      <c r="H652" t="s">
        <v>31</v>
      </c>
      <c r="I652" t="s">
        <v>32</v>
      </c>
      <c r="K652" s="1">
        <v>44047.613888888889</v>
      </c>
      <c r="L652" t="s">
        <v>402</v>
      </c>
      <c r="M652" t="s">
        <v>28</v>
      </c>
      <c r="N652" t="s">
        <v>1941</v>
      </c>
    </row>
    <row r="653" spans="1:18" x14ac:dyDescent="0.25">
      <c r="A653" t="s">
        <v>13</v>
      </c>
      <c r="B653" s="3" t="s">
        <v>1107</v>
      </c>
      <c r="C653" t="s">
        <v>1108</v>
      </c>
      <c r="D653" t="s">
        <v>372</v>
      </c>
      <c r="E653" t="s">
        <v>372</v>
      </c>
      <c r="F653" t="s">
        <v>25</v>
      </c>
      <c r="G653" s="1">
        <v>44175.40902777778</v>
      </c>
      <c r="H653" t="s">
        <v>26</v>
      </c>
      <c r="I653" t="s">
        <v>27</v>
      </c>
      <c r="K653" s="1">
        <v>44047.564583333333</v>
      </c>
      <c r="L653" t="s">
        <v>373</v>
      </c>
      <c r="M653" t="s">
        <v>28</v>
      </c>
      <c r="N653" t="s">
        <v>1941</v>
      </c>
    </row>
    <row r="654" spans="1:18" x14ac:dyDescent="0.25">
      <c r="A654" t="s">
        <v>13</v>
      </c>
      <c r="B654" s="3" t="s">
        <v>1109</v>
      </c>
      <c r="C654" t="s">
        <v>1110</v>
      </c>
      <c r="D654" t="s">
        <v>372</v>
      </c>
      <c r="E654" t="s">
        <v>372</v>
      </c>
      <c r="F654" t="s">
        <v>25</v>
      </c>
      <c r="G654" s="1">
        <v>44175.418749999997</v>
      </c>
      <c r="I654" t="s">
        <v>18</v>
      </c>
      <c r="K654" s="1">
        <v>44046.954861111109</v>
      </c>
      <c r="L654" t="s">
        <v>402</v>
      </c>
      <c r="M654" t="s">
        <v>28</v>
      </c>
    </row>
    <row r="655" spans="1:18" x14ac:dyDescent="0.25">
      <c r="A655" t="s">
        <v>13</v>
      </c>
      <c r="B655" s="3" t="s">
        <v>1111</v>
      </c>
      <c r="C655" t="s">
        <v>1112</v>
      </c>
      <c r="D655" t="s">
        <v>1055</v>
      </c>
      <c r="E655" t="s">
        <v>1055</v>
      </c>
      <c r="F655" t="s">
        <v>25</v>
      </c>
      <c r="G655" s="1">
        <v>44169.594444444447</v>
      </c>
      <c r="H655" t="s">
        <v>31</v>
      </c>
      <c r="I655" t="s">
        <v>32</v>
      </c>
      <c r="K655" s="1">
        <v>44046.844444444447</v>
      </c>
      <c r="L655" t="s">
        <v>373</v>
      </c>
      <c r="M655" t="s">
        <v>28</v>
      </c>
      <c r="N655" t="s">
        <v>1941</v>
      </c>
    </row>
    <row r="656" spans="1:18" x14ac:dyDescent="0.25">
      <c r="A656" t="s">
        <v>13</v>
      </c>
      <c r="B656" s="3" t="s">
        <v>1113</v>
      </c>
      <c r="C656" t="s">
        <v>1114</v>
      </c>
      <c r="D656" t="s">
        <v>399</v>
      </c>
      <c r="E656" t="s">
        <v>411</v>
      </c>
      <c r="F656" t="s">
        <v>25</v>
      </c>
      <c r="G656" s="1">
        <v>44300.477083333331</v>
      </c>
      <c r="H656" t="s">
        <v>26</v>
      </c>
      <c r="I656" t="s">
        <v>18</v>
      </c>
      <c r="K656" s="1">
        <v>44046.711805555555</v>
      </c>
      <c r="L656" t="s">
        <v>407</v>
      </c>
      <c r="M656" t="s">
        <v>28</v>
      </c>
      <c r="N656" t="s">
        <v>1941</v>
      </c>
    </row>
    <row r="657" spans="1:18" x14ac:dyDescent="0.25">
      <c r="A657" t="s">
        <v>13</v>
      </c>
      <c r="B657" s="3" t="s">
        <v>1115</v>
      </c>
      <c r="C657" t="s">
        <v>1116</v>
      </c>
      <c r="D657" t="s">
        <v>458</v>
      </c>
      <c r="E657" t="s">
        <v>458</v>
      </c>
      <c r="F657" t="s">
        <v>25</v>
      </c>
      <c r="G657" s="1">
        <v>44169.738194444442</v>
      </c>
      <c r="H657" t="s">
        <v>31</v>
      </c>
      <c r="I657" t="s">
        <v>122</v>
      </c>
      <c r="K657" s="1">
        <v>44046.705555555556</v>
      </c>
      <c r="L657" t="s">
        <v>373</v>
      </c>
      <c r="M657" t="s">
        <v>28</v>
      </c>
    </row>
    <row r="658" spans="1:18" x14ac:dyDescent="0.25">
      <c r="A658" t="s">
        <v>13</v>
      </c>
      <c r="B658" s="3" t="s">
        <v>1117</v>
      </c>
      <c r="C658" t="s">
        <v>1118</v>
      </c>
      <c r="D658" t="s">
        <v>399</v>
      </c>
      <c r="E658" t="s">
        <v>399</v>
      </c>
      <c r="F658" t="s">
        <v>25</v>
      </c>
      <c r="G658" s="1">
        <v>44300.477083333331</v>
      </c>
      <c r="H658" t="s">
        <v>44</v>
      </c>
      <c r="I658" t="s">
        <v>18</v>
      </c>
      <c r="K658" s="1">
        <v>44046.688194444447</v>
      </c>
      <c r="L658" t="s">
        <v>407</v>
      </c>
      <c r="M658" t="s">
        <v>28</v>
      </c>
    </row>
    <row r="659" spans="1:18" x14ac:dyDescent="0.25">
      <c r="A659" t="s">
        <v>13</v>
      </c>
      <c r="B659" s="3" t="s">
        <v>1119</v>
      </c>
      <c r="C659" t="s">
        <v>1120</v>
      </c>
      <c r="D659" t="s">
        <v>379</v>
      </c>
      <c r="E659" t="s">
        <v>379</v>
      </c>
      <c r="F659" t="s">
        <v>25</v>
      </c>
      <c r="G659" s="1">
        <v>44169.737500000003</v>
      </c>
      <c r="H659" t="s">
        <v>44</v>
      </c>
      <c r="I659" t="s">
        <v>18</v>
      </c>
      <c r="K659" s="1">
        <v>44046.684027777781</v>
      </c>
      <c r="L659" t="s">
        <v>373</v>
      </c>
      <c r="M659" t="s">
        <v>28</v>
      </c>
    </row>
    <row r="660" spans="1:18" x14ac:dyDescent="0.25">
      <c r="A660" t="s">
        <v>13</v>
      </c>
      <c r="B660" s="3" t="s">
        <v>1121</v>
      </c>
      <c r="C660" t="s">
        <v>1122</v>
      </c>
      <c r="D660" t="s">
        <v>399</v>
      </c>
      <c r="E660" t="s">
        <v>399</v>
      </c>
      <c r="F660" t="s">
        <v>25</v>
      </c>
      <c r="G660" s="1">
        <v>44300.477083333331</v>
      </c>
      <c r="H660" t="s">
        <v>44</v>
      </c>
      <c r="I660" t="s">
        <v>32</v>
      </c>
      <c r="K660" s="1">
        <v>44046.663194444445</v>
      </c>
      <c r="L660" t="s">
        <v>407</v>
      </c>
      <c r="M660" t="s">
        <v>28</v>
      </c>
    </row>
    <row r="661" spans="1:18" x14ac:dyDescent="0.25">
      <c r="A661" t="s">
        <v>13</v>
      </c>
      <c r="B661" s="3" t="s">
        <v>1123</v>
      </c>
      <c r="C661" t="s">
        <v>1124</v>
      </c>
      <c r="D661" t="s">
        <v>372</v>
      </c>
      <c r="E661" t="s">
        <v>372</v>
      </c>
      <c r="F661" t="s">
        <v>25</v>
      </c>
      <c r="G661" s="1">
        <v>44175.419444444444</v>
      </c>
      <c r="H661" t="s">
        <v>44</v>
      </c>
      <c r="I661" t="s">
        <v>32</v>
      </c>
      <c r="K661" s="1">
        <v>44043.693749999999</v>
      </c>
      <c r="L661" t="s">
        <v>387</v>
      </c>
      <c r="M661" t="s">
        <v>28</v>
      </c>
    </row>
    <row r="662" spans="1:18" x14ac:dyDescent="0.25">
      <c r="A662" t="s">
        <v>13</v>
      </c>
      <c r="B662" s="3" t="s">
        <v>1125</v>
      </c>
      <c r="C662" t="s">
        <v>1126</v>
      </c>
      <c r="D662" t="s">
        <v>372</v>
      </c>
      <c r="E662" t="s">
        <v>372</v>
      </c>
      <c r="F662" t="s">
        <v>25</v>
      </c>
      <c r="G662" s="1">
        <v>44175.40902777778</v>
      </c>
      <c r="H662" t="s">
        <v>44</v>
      </c>
      <c r="I662" t="s">
        <v>18</v>
      </c>
      <c r="K662" s="1">
        <v>44043.67083333333</v>
      </c>
      <c r="L662" t="s">
        <v>373</v>
      </c>
      <c r="M662" t="s">
        <v>28</v>
      </c>
    </row>
    <row r="663" spans="1:18" x14ac:dyDescent="0.25">
      <c r="A663" t="s">
        <v>13</v>
      </c>
      <c r="B663" s="3" t="s">
        <v>1127</v>
      </c>
      <c r="C663" t="s">
        <v>1128</v>
      </c>
      <c r="D663" t="s">
        <v>399</v>
      </c>
      <c r="E663" t="s">
        <v>399</v>
      </c>
      <c r="F663" t="s">
        <v>25</v>
      </c>
      <c r="G663" s="1">
        <v>44300.477083333331</v>
      </c>
      <c r="H663" t="s">
        <v>31</v>
      </c>
      <c r="I663" t="s">
        <v>32</v>
      </c>
      <c r="K663" s="1">
        <v>44042.524305555555</v>
      </c>
      <c r="L663" t="s">
        <v>373</v>
      </c>
      <c r="M663" t="s">
        <v>28</v>
      </c>
      <c r="N663" t="s">
        <v>1936</v>
      </c>
    </row>
    <row r="664" spans="1:18" x14ac:dyDescent="0.25">
      <c r="A664" t="s">
        <v>13</v>
      </c>
      <c r="B664" s="3" t="s">
        <v>1129</v>
      </c>
      <c r="C664" t="s">
        <v>1130</v>
      </c>
      <c r="D664" t="s">
        <v>399</v>
      </c>
      <c r="E664" t="s">
        <v>399</v>
      </c>
      <c r="F664" t="s">
        <v>25</v>
      </c>
      <c r="G664" s="1">
        <v>44300.477083333331</v>
      </c>
      <c r="H664" t="s">
        <v>44</v>
      </c>
      <c r="I664" t="s">
        <v>32</v>
      </c>
      <c r="K664" s="1">
        <v>44041.682638888888</v>
      </c>
      <c r="L664" t="s">
        <v>407</v>
      </c>
      <c r="M664" t="s">
        <v>28</v>
      </c>
    </row>
    <row r="665" spans="1:18" x14ac:dyDescent="0.25">
      <c r="A665" t="s">
        <v>13</v>
      </c>
      <c r="B665" s="3" t="s">
        <v>1131</v>
      </c>
      <c r="C665" t="s">
        <v>1132</v>
      </c>
      <c r="D665" t="s">
        <v>372</v>
      </c>
      <c r="E665" t="s">
        <v>372</v>
      </c>
      <c r="F665" t="s">
        <v>25</v>
      </c>
      <c r="G665" s="1">
        <v>44175.419444444444</v>
      </c>
      <c r="I665" t="s">
        <v>18</v>
      </c>
      <c r="K665" s="1">
        <v>44041.62222222222</v>
      </c>
      <c r="L665" t="s">
        <v>407</v>
      </c>
      <c r="M665" t="s">
        <v>28</v>
      </c>
    </row>
    <row r="666" spans="1:18" x14ac:dyDescent="0.25">
      <c r="A666" t="s">
        <v>13</v>
      </c>
      <c r="B666" s="3" t="s">
        <v>1133</v>
      </c>
      <c r="C666" t="s">
        <v>1134</v>
      </c>
      <c r="D666" t="s">
        <v>372</v>
      </c>
      <c r="E666" t="s">
        <v>372</v>
      </c>
      <c r="F666" t="s">
        <v>25</v>
      </c>
      <c r="G666" s="1">
        <v>44175.419444444444</v>
      </c>
      <c r="I666" t="s">
        <v>18</v>
      </c>
      <c r="K666" s="1">
        <v>44041.613888888889</v>
      </c>
      <c r="L666" t="s">
        <v>407</v>
      </c>
      <c r="M666" t="s">
        <v>28</v>
      </c>
    </row>
    <row r="667" spans="1:18" x14ac:dyDescent="0.25">
      <c r="A667" t="s">
        <v>13</v>
      </c>
      <c r="B667" s="3" t="s">
        <v>1135</v>
      </c>
      <c r="C667" t="s">
        <v>1136</v>
      </c>
      <c r="D667" t="s">
        <v>372</v>
      </c>
      <c r="E667" t="s">
        <v>372</v>
      </c>
      <c r="F667" t="s">
        <v>25</v>
      </c>
      <c r="G667" s="1">
        <v>44175.419444444444</v>
      </c>
      <c r="I667" t="s">
        <v>18</v>
      </c>
      <c r="K667" s="1">
        <v>44041.588194444441</v>
      </c>
      <c r="L667" t="s">
        <v>373</v>
      </c>
      <c r="M667" t="s">
        <v>28</v>
      </c>
    </row>
    <row r="668" spans="1:18" x14ac:dyDescent="0.25">
      <c r="A668" t="s">
        <v>13</v>
      </c>
      <c r="B668" s="3" t="s">
        <v>1137</v>
      </c>
      <c r="C668" t="s">
        <v>1138</v>
      </c>
      <c r="D668" t="s">
        <v>310</v>
      </c>
      <c r="E668" t="s">
        <v>372</v>
      </c>
      <c r="F668" t="s">
        <v>25</v>
      </c>
      <c r="G668" s="1">
        <v>44175.40902777778</v>
      </c>
      <c r="H668" t="s">
        <v>31</v>
      </c>
      <c r="I668" t="s">
        <v>122</v>
      </c>
      <c r="K668" s="1">
        <v>44041.493750000001</v>
      </c>
      <c r="L668" t="s">
        <v>576</v>
      </c>
      <c r="M668" t="s">
        <v>28</v>
      </c>
    </row>
    <row r="669" spans="1:18" x14ac:dyDescent="0.25">
      <c r="A669" t="s">
        <v>13</v>
      </c>
      <c r="B669" s="3" t="s">
        <v>1139</v>
      </c>
      <c r="C669" t="s">
        <v>1140</v>
      </c>
      <c r="D669" t="s">
        <v>310</v>
      </c>
      <c r="E669" t="s">
        <v>372</v>
      </c>
      <c r="F669" t="s">
        <v>25</v>
      </c>
      <c r="G669" s="1">
        <v>44343.570833333331</v>
      </c>
      <c r="H669" t="s">
        <v>31</v>
      </c>
      <c r="I669" t="s">
        <v>18</v>
      </c>
      <c r="K669" s="1">
        <v>44041.48333333333</v>
      </c>
      <c r="L669" t="s">
        <v>402</v>
      </c>
      <c r="M669" t="s">
        <v>28</v>
      </c>
    </row>
    <row r="670" spans="1:18" x14ac:dyDescent="0.25">
      <c r="A670" t="s">
        <v>13</v>
      </c>
      <c r="B670" s="3" t="s">
        <v>1141</v>
      </c>
      <c r="C670" t="s">
        <v>1142</v>
      </c>
      <c r="D670" t="s">
        <v>1055</v>
      </c>
      <c r="E670" t="s">
        <v>1055</v>
      </c>
      <c r="F670" t="s">
        <v>25</v>
      </c>
      <c r="G670" s="1">
        <v>44169.594444444447</v>
      </c>
      <c r="H670" t="s">
        <v>113</v>
      </c>
      <c r="I670" t="s">
        <v>32</v>
      </c>
      <c r="K670" s="1">
        <v>44041.472916666666</v>
      </c>
      <c r="L670" t="s">
        <v>402</v>
      </c>
      <c r="M670" t="s">
        <v>28</v>
      </c>
      <c r="N670" t="s">
        <v>1988</v>
      </c>
      <c r="R670" t="s">
        <v>2192</v>
      </c>
    </row>
    <row r="671" spans="1:18" x14ac:dyDescent="0.25">
      <c r="A671" t="s">
        <v>13</v>
      </c>
      <c r="B671" s="3" t="s">
        <v>1143</v>
      </c>
      <c r="C671" t="s">
        <v>1144</v>
      </c>
      <c r="D671" t="s">
        <v>310</v>
      </c>
      <c r="E671" t="s">
        <v>310</v>
      </c>
      <c r="F671" t="s">
        <v>25</v>
      </c>
      <c r="G671" s="1">
        <v>44246.561111111114</v>
      </c>
      <c r="H671" t="s">
        <v>113</v>
      </c>
      <c r="I671" t="s">
        <v>122</v>
      </c>
      <c r="K671" s="1">
        <v>44041.459027777775</v>
      </c>
      <c r="M671" t="s">
        <v>28</v>
      </c>
      <c r="N671" t="s">
        <v>1941</v>
      </c>
    </row>
    <row r="672" spans="1:18" x14ac:dyDescent="0.25">
      <c r="A672" t="s">
        <v>13</v>
      </c>
      <c r="B672" s="3" t="s">
        <v>1145</v>
      </c>
      <c r="C672" t="s">
        <v>1146</v>
      </c>
      <c r="D672" t="s">
        <v>310</v>
      </c>
      <c r="E672" t="s">
        <v>310</v>
      </c>
      <c r="F672" t="s">
        <v>25</v>
      </c>
      <c r="G672" s="1">
        <v>44246.561805555553</v>
      </c>
      <c r="H672" t="s">
        <v>113</v>
      </c>
      <c r="I672" t="s">
        <v>122</v>
      </c>
      <c r="K672" s="1">
        <v>44041.456944444442</v>
      </c>
      <c r="M672" t="s">
        <v>28</v>
      </c>
      <c r="N672" t="s">
        <v>1935</v>
      </c>
    </row>
    <row r="673" spans="1:18" x14ac:dyDescent="0.25">
      <c r="A673" t="s">
        <v>13</v>
      </c>
      <c r="B673" s="3" t="s">
        <v>1147</v>
      </c>
      <c r="C673" t="s">
        <v>1148</v>
      </c>
      <c r="D673" t="s">
        <v>379</v>
      </c>
      <c r="E673" t="s">
        <v>1055</v>
      </c>
      <c r="F673" t="s">
        <v>25</v>
      </c>
      <c r="G673" s="1">
        <v>44169.594444444447</v>
      </c>
      <c r="H673" t="s">
        <v>113</v>
      </c>
      <c r="I673" t="s">
        <v>122</v>
      </c>
      <c r="K673" s="1">
        <v>44041.456250000003</v>
      </c>
      <c r="L673" t="s">
        <v>373</v>
      </c>
      <c r="M673" t="s">
        <v>28</v>
      </c>
      <c r="N673" t="s">
        <v>1988</v>
      </c>
      <c r="R673" t="s">
        <v>2193</v>
      </c>
    </row>
    <row r="674" spans="1:18" x14ac:dyDescent="0.25">
      <c r="A674" t="s">
        <v>13</v>
      </c>
      <c r="B674" s="3" t="s">
        <v>1149</v>
      </c>
      <c r="C674" t="s">
        <v>1150</v>
      </c>
      <c r="D674" t="s">
        <v>372</v>
      </c>
      <c r="E674" t="s">
        <v>372</v>
      </c>
      <c r="F674" t="s">
        <v>25</v>
      </c>
      <c r="G674" s="1">
        <v>44175.418749999997</v>
      </c>
      <c r="I674" t="s">
        <v>18</v>
      </c>
      <c r="K674" s="1">
        <v>44040.909722222219</v>
      </c>
      <c r="L674" t="s">
        <v>373</v>
      </c>
      <c r="M674" t="s">
        <v>28</v>
      </c>
    </row>
    <row r="675" spans="1:18" x14ac:dyDescent="0.25">
      <c r="A675" t="s">
        <v>13</v>
      </c>
      <c r="B675" s="3" t="s">
        <v>1151</v>
      </c>
      <c r="C675" t="s">
        <v>1152</v>
      </c>
      <c r="D675" t="s">
        <v>379</v>
      </c>
      <c r="E675" t="s">
        <v>379</v>
      </c>
      <c r="F675" t="s">
        <v>25</v>
      </c>
      <c r="G675" s="1">
        <v>44174.779166666667</v>
      </c>
      <c r="H675" t="s">
        <v>26</v>
      </c>
      <c r="I675" t="s">
        <v>27</v>
      </c>
      <c r="K675" s="1">
        <v>44040.78402777778</v>
      </c>
      <c r="M675" t="s">
        <v>28</v>
      </c>
      <c r="N675" t="s">
        <v>1940</v>
      </c>
      <c r="R675" t="s">
        <v>2194</v>
      </c>
    </row>
    <row r="676" spans="1:18" x14ac:dyDescent="0.25">
      <c r="A676" t="s">
        <v>13</v>
      </c>
      <c r="B676" s="3" t="s">
        <v>1153</v>
      </c>
      <c r="C676" t="s">
        <v>1154</v>
      </c>
      <c r="D676" t="s">
        <v>705</v>
      </c>
      <c r="E676" t="s">
        <v>495</v>
      </c>
      <c r="F676" t="s">
        <v>25</v>
      </c>
      <c r="G676" s="1">
        <v>44155.772222222222</v>
      </c>
      <c r="I676" t="s">
        <v>18</v>
      </c>
      <c r="K676" s="1">
        <v>44040.745833333334</v>
      </c>
      <c r="N676" t="s">
        <v>1940</v>
      </c>
      <c r="R676" t="s">
        <v>2195</v>
      </c>
    </row>
    <row r="677" spans="1:18" x14ac:dyDescent="0.25">
      <c r="A677" t="s">
        <v>13</v>
      </c>
      <c r="B677" s="3" t="s">
        <v>1155</v>
      </c>
      <c r="C677" t="s">
        <v>1156</v>
      </c>
      <c r="D677" t="s">
        <v>372</v>
      </c>
      <c r="E677" t="s">
        <v>372</v>
      </c>
      <c r="F677" t="s">
        <v>25</v>
      </c>
      <c r="G677" s="1">
        <v>44175.418749999997</v>
      </c>
      <c r="H677" t="s">
        <v>26</v>
      </c>
      <c r="I677" t="s">
        <v>27</v>
      </c>
      <c r="K677" s="1">
        <v>44040.709027777775</v>
      </c>
      <c r="L677" t="s">
        <v>373</v>
      </c>
      <c r="M677" t="s">
        <v>28</v>
      </c>
    </row>
    <row r="678" spans="1:18" x14ac:dyDescent="0.25">
      <c r="A678" t="s">
        <v>13</v>
      </c>
      <c r="B678" s="3" t="s">
        <v>1157</v>
      </c>
      <c r="C678" t="s">
        <v>1158</v>
      </c>
      <c r="D678" t="s">
        <v>583</v>
      </c>
      <c r="E678" t="s">
        <v>583</v>
      </c>
      <c r="F678" t="s">
        <v>25</v>
      </c>
      <c r="G678" s="1">
        <v>44174.780555555553</v>
      </c>
      <c r="H678" t="s">
        <v>44</v>
      </c>
      <c r="I678" t="s">
        <v>18</v>
      </c>
      <c r="K678" s="1">
        <v>44040.693749999999</v>
      </c>
      <c r="M678" t="s">
        <v>28</v>
      </c>
      <c r="N678" t="s">
        <v>1941</v>
      </c>
    </row>
    <row r="679" spans="1:18" x14ac:dyDescent="0.25">
      <c r="A679" t="s">
        <v>13</v>
      </c>
      <c r="B679" s="3" t="s">
        <v>1159</v>
      </c>
      <c r="C679" t="s">
        <v>1160</v>
      </c>
      <c r="D679" t="s">
        <v>583</v>
      </c>
      <c r="E679" t="s">
        <v>583</v>
      </c>
      <c r="F679" t="s">
        <v>25</v>
      </c>
      <c r="G679" s="1">
        <v>44174.779166666667</v>
      </c>
      <c r="H679" t="s">
        <v>31</v>
      </c>
      <c r="I679" t="s">
        <v>32</v>
      </c>
      <c r="K679" s="1">
        <v>44040.691666666666</v>
      </c>
      <c r="M679" t="s">
        <v>28</v>
      </c>
      <c r="N679" t="s">
        <v>1941</v>
      </c>
    </row>
    <row r="680" spans="1:18" x14ac:dyDescent="0.25">
      <c r="A680" t="s">
        <v>13</v>
      </c>
      <c r="B680" s="3" t="s">
        <v>1161</v>
      </c>
      <c r="C680" t="s">
        <v>1162</v>
      </c>
      <c r="D680" t="s">
        <v>372</v>
      </c>
      <c r="E680" t="s">
        <v>372</v>
      </c>
      <c r="F680" t="s">
        <v>25</v>
      </c>
      <c r="G680" s="1">
        <v>44343.570138888892</v>
      </c>
      <c r="H680" t="s">
        <v>44</v>
      </c>
      <c r="I680" t="s">
        <v>18</v>
      </c>
      <c r="K680" s="1">
        <v>44040.43472222222</v>
      </c>
      <c r="L680" t="s">
        <v>373</v>
      </c>
      <c r="M680" t="s">
        <v>28</v>
      </c>
    </row>
    <row r="681" spans="1:18" x14ac:dyDescent="0.25">
      <c r="A681" t="s">
        <v>13</v>
      </c>
      <c r="B681" s="3" t="s">
        <v>1163</v>
      </c>
      <c r="C681" t="s">
        <v>1164</v>
      </c>
      <c r="D681" t="s">
        <v>583</v>
      </c>
      <c r="E681" t="s">
        <v>583</v>
      </c>
      <c r="F681" t="s">
        <v>25</v>
      </c>
      <c r="G681" s="1">
        <v>44300.477083333331</v>
      </c>
      <c r="H681" t="s">
        <v>26</v>
      </c>
      <c r="I681" t="s">
        <v>27</v>
      </c>
      <c r="K681" s="1">
        <v>44035.533333333333</v>
      </c>
      <c r="L681" t="s">
        <v>407</v>
      </c>
      <c r="M681" t="s">
        <v>28</v>
      </c>
      <c r="N681" t="s">
        <v>1941</v>
      </c>
    </row>
    <row r="682" spans="1:18" x14ac:dyDescent="0.25">
      <c r="A682" t="s">
        <v>13</v>
      </c>
      <c r="B682" s="3" t="s">
        <v>1165</v>
      </c>
      <c r="C682" s="2" t="s">
        <v>1166</v>
      </c>
      <c r="D682" t="s">
        <v>399</v>
      </c>
      <c r="E682" t="s">
        <v>583</v>
      </c>
      <c r="F682" t="s">
        <v>25</v>
      </c>
      <c r="G682" s="1">
        <v>44300.477083333331</v>
      </c>
      <c r="H682" t="s">
        <v>26</v>
      </c>
      <c r="I682" t="s">
        <v>27</v>
      </c>
      <c r="K682" s="1">
        <v>44035.527083333334</v>
      </c>
      <c r="L682" t="s">
        <v>407</v>
      </c>
      <c r="M682" t="s">
        <v>28</v>
      </c>
      <c r="N682" t="s">
        <v>1941</v>
      </c>
    </row>
    <row r="683" spans="1:18" x14ac:dyDescent="0.25">
      <c r="A683" t="s">
        <v>13</v>
      </c>
      <c r="B683" s="3" t="s">
        <v>1167</v>
      </c>
      <c r="C683" t="s">
        <v>1168</v>
      </c>
      <c r="D683" t="s">
        <v>399</v>
      </c>
      <c r="E683" t="s">
        <v>379</v>
      </c>
      <c r="F683" t="s">
        <v>25</v>
      </c>
      <c r="G683" s="1">
        <v>44300.477083333331</v>
      </c>
      <c r="H683" t="s">
        <v>44</v>
      </c>
      <c r="I683" t="s">
        <v>18</v>
      </c>
      <c r="K683" s="1">
        <v>44034.869444444441</v>
      </c>
      <c r="L683" t="s">
        <v>373</v>
      </c>
      <c r="M683" t="s">
        <v>28</v>
      </c>
      <c r="N683" t="s">
        <v>1941</v>
      </c>
    </row>
    <row r="684" spans="1:18" x14ac:dyDescent="0.25">
      <c r="A684" t="s">
        <v>13</v>
      </c>
      <c r="B684" s="3" t="s">
        <v>1169</v>
      </c>
      <c r="C684" t="s">
        <v>1170</v>
      </c>
      <c r="D684" t="s">
        <v>372</v>
      </c>
      <c r="E684" t="s">
        <v>372</v>
      </c>
      <c r="F684" t="s">
        <v>25</v>
      </c>
      <c r="G684" s="1">
        <v>44175.419444444444</v>
      </c>
      <c r="I684" t="s">
        <v>32</v>
      </c>
      <c r="K684" s="1">
        <v>44034.452777777777</v>
      </c>
      <c r="L684" t="s">
        <v>373</v>
      </c>
      <c r="M684" t="s">
        <v>28</v>
      </c>
    </row>
    <row r="685" spans="1:18" x14ac:dyDescent="0.25">
      <c r="A685" t="s">
        <v>13</v>
      </c>
      <c r="B685" s="3" t="s">
        <v>1171</v>
      </c>
      <c r="C685" t="s">
        <v>1172</v>
      </c>
      <c r="D685" t="s">
        <v>372</v>
      </c>
      <c r="E685" t="s">
        <v>372</v>
      </c>
      <c r="F685" t="s">
        <v>25</v>
      </c>
      <c r="G685" s="1">
        <v>44175.418749999997</v>
      </c>
      <c r="I685" t="s">
        <v>32</v>
      </c>
      <c r="K685" s="1">
        <v>44034.319444444445</v>
      </c>
      <c r="L685" t="s">
        <v>373</v>
      </c>
      <c r="M685" t="s">
        <v>28</v>
      </c>
    </row>
    <row r="686" spans="1:18" x14ac:dyDescent="0.25">
      <c r="A686" t="s">
        <v>13</v>
      </c>
      <c r="B686" s="3" t="s">
        <v>1173</v>
      </c>
      <c r="C686" t="s">
        <v>1174</v>
      </c>
      <c r="D686" t="s">
        <v>399</v>
      </c>
      <c r="E686" t="s">
        <v>379</v>
      </c>
      <c r="F686" t="s">
        <v>25</v>
      </c>
      <c r="G686" s="1">
        <v>44300.477083333331</v>
      </c>
      <c r="H686" t="s">
        <v>44</v>
      </c>
      <c r="I686" t="s">
        <v>18</v>
      </c>
      <c r="K686" s="1">
        <v>44033.837500000001</v>
      </c>
      <c r="L686" t="s">
        <v>373</v>
      </c>
      <c r="M686" t="s">
        <v>28</v>
      </c>
      <c r="N686" t="s">
        <v>1941</v>
      </c>
    </row>
    <row r="687" spans="1:18" x14ac:dyDescent="0.25">
      <c r="A687" t="s">
        <v>13</v>
      </c>
      <c r="B687" s="3" t="s">
        <v>1175</v>
      </c>
      <c r="C687" t="s">
        <v>1176</v>
      </c>
      <c r="D687" t="s">
        <v>399</v>
      </c>
      <c r="E687" t="s">
        <v>379</v>
      </c>
      <c r="F687" t="s">
        <v>25</v>
      </c>
      <c r="G687" s="1">
        <v>44300.477083333331</v>
      </c>
      <c r="H687" t="s">
        <v>31</v>
      </c>
      <c r="I687" t="s">
        <v>32</v>
      </c>
      <c r="K687" s="1">
        <v>44033.82916666667</v>
      </c>
      <c r="L687" t="s">
        <v>373</v>
      </c>
      <c r="M687" t="s">
        <v>28</v>
      </c>
      <c r="N687" t="s">
        <v>1941</v>
      </c>
    </row>
    <row r="688" spans="1:18" x14ac:dyDescent="0.25">
      <c r="A688" t="s">
        <v>13</v>
      </c>
      <c r="B688" s="3" t="s">
        <v>1177</v>
      </c>
      <c r="C688" t="s">
        <v>1178</v>
      </c>
      <c r="D688" t="s">
        <v>399</v>
      </c>
      <c r="E688" t="s">
        <v>379</v>
      </c>
      <c r="F688" t="s">
        <v>25</v>
      </c>
      <c r="G688" s="1">
        <v>44300.477083333331</v>
      </c>
      <c r="H688" t="s">
        <v>26</v>
      </c>
      <c r="I688" t="s">
        <v>27</v>
      </c>
      <c r="K688" s="1">
        <v>44033.8125</v>
      </c>
      <c r="L688" t="s">
        <v>373</v>
      </c>
      <c r="M688" t="s">
        <v>28</v>
      </c>
      <c r="N688" t="s">
        <v>1941</v>
      </c>
    </row>
    <row r="689" spans="1:18" x14ac:dyDescent="0.25">
      <c r="A689" t="s">
        <v>13</v>
      </c>
      <c r="B689" s="3" t="s">
        <v>1179</v>
      </c>
      <c r="C689" t="s">
        <v>1180</v>
      </c>
      <c r="D689" t="s">
        <v>976</v>
      </c>
      <c r="E689" t="s">
        <v>379</v>
      </c>
      <c r="F689" t="s">
        <v>25</v>
      </c>
      <c r="G689" s="1">
        <v>44232.59097222222</v>
      </c>
      <c r="H689" t="s">
        <v>44</v>
      </c>
      <c r="I689" t="s">
        <v>18</v>
      </c>
      <c r="K689" s="1">
        <v>44033.804166666669</v>
      </c>
      <c r="L689" t="s">
        <v>373</v>
      </c>
      <c r="N689" t="s">
        <v>1946</v>
      </c>
      <c r="R689" t="s">
        <v>2196</v>
      </c>
    </row>
    <row r="690" spans="1:18" x14ac:dyDescent="0.25">
      <c r="A690" t="s">
        <v>13</v>
      </c>
      <c r="B690" s="3" t="s">
        <v>1181</v>
      </c>
      <c r="C690" t="s">
        <v>1182</v>
      </c>
      <c r="D690" t="s">
        <v>583</v>
      </c>
      <c r="E690" t="s">
        <v>583</v>
      </c>
      <c r="F690" t="s">
        <v>25</v>
      </c>
      <c r="G690" s="1">
        <v>44174.779166666667</v>
      </c>
      <c r="H690" t="s">
        <v>31</v>
      </c>
      <c r="I690" t="s">
        <v>32</v>
      </c>
      <c r="K690" s="1">
        <v>44033.769444444442</v>
      </c>
      <c r="M690" t="s">
        <v>28</v>
      </c>
      <c r="N690" t="s">
        <v>1941</v>
      </c>
    </row>
    <row r="691" spans="1:18" x14ac:dyDescent="0.25">
      <c r="A691" t="s">
        <v>13</v>
      </c>
      <c r="B691" s="3" t="s">
        <v>1183</v>
      </c>
      <c r="C691" t="s">
        <v>1184</v>
      </c>
      <c r="D691" t="s">
        <v>583</v>
      </c>
      <c r="E691" t="s">
        <v>583</v>
      </c>
      <c r="F691" t="s">
        <v>25</v>
      </c>
      <c r="G691" s="1">
        <v>44174.779166666667</v>
      </c>
      <c r="H691" t="s">
        <v>31</v>
      </c>
      <c r="I691" t="s">
        <v>32</v>
      </c>
      <c r="K691" s="1">
        <v>44033.760416666664</v>
      </c>
      <c r="M691" t="s">
        <v>28</v>
      </c>
      <c r="N691" t="s">
        <v>1941</v>
      </c>
    </row>
    <row r="692" spans="1:18" x14ac:dyDescent="0.25">
      <c r="A692" t="s">
        <v>13</v>
      </c>
      <c r="B692" s="3" t="s">
        <v>1185</v>
      </c>
      <c r="C692" t="s">
        <v>1186</v>
      </c>
      <c r="D692" t="s">
        <v>379</v>
      </c>
      <c r="E692" t="s">
        <v>379</v>
      </c>
      <c r="F692" t="s">
        <v>25</v>
      </c>
      <c r="G692" s="1">
        <v>44169.736805555556</v>
      </c>
      <c r="H692" t="s">
        <v>44</v>
      </c>
      <c r="I692" t="s">
        <v>18</v>
      </c>
      <c r="K692" s="1">
        <v>44033.604861111111</v>
      </c>
      <c r="L692" t="s">
        <v>373</v>
      </c>
      <c r="M692" t="s">
        <v>28</v>
      </c>
    </row>
    <row r="693" spans="1:18" x14ac:dyDescent="0.25">
      <c r="A693" t="s">
        <v>13</v>
      </c>
      <c r="B693" s="3" t="s">
        <v>1187</v>
      </c>
      <c r="C693" t="s">
        <v>1188</v>
      </c>
      <c r="D693" t="s">
        <v>372</v>
      </c>
      <c r="E693" t="s">
        <v>372</v>
      </c>
      <c r="F693" t="s">
        <v>25</v>
      </c>
      <c r="G693" s="1">
        <v>44194.522222222222</v>
      </c>
      <c r="H693" t="s">
        <v>26</v>
      </c>
      <c r="I693" t="s">
        <v>18</v>
      </c>
      <c r="K693" s="1">
        <v>44033.584722222222</v>
      </c>
      <c r="M693" t="s">
        <v>28</v>
      </c>
    </row>
    <row r="694" spans="1:18" x14ac:dyDescent="0.25">
      <c r="A694" t="s">
        <v>13</v>
      </c>
      <c r="B694" s="3" t="s">
        <v>1189</v>
      </c>
      <c r="C694" t="s">
        <v>1190</v>
      </c>
      <c r="D694" t="s">
        <v>458</v>
      </c>
      <c r="E694" t="s">
        <v>458</v>
      </c>
      <c r="F694" t="s">
        <v>25</v>
      </c>
      <c r="G694" s="1">
        <v>44169.73541666667</v>
      </c>
      <c r="H694" t="s">
        <v>26</v>
      </c>
      <c r="I694" t="s">
        <v>18</v>
      </c>
      <c r="K694" s="1">
        <v>44033.523611111108</v>
      </c>
      <c r="L694" t="s">
        <v>373</v>
      </c>
      <c r="M694" t="s">
        <v>28</v>
      </c>
    </row>
    <row r="695" spans="1:18" x14ac:dyDescent="0.25">
      <c r="A695" t="s">
        <v>13</v>
      </c>
      <c r="B695" s="3" t="s">
        <v>1191</v>
      </c>
      <c r="C695" t="s">
        <v>1192</v>
      </c>
      <c r="D695" t="s">
        <v>372</v>
      </c>
      <c r="E695" t="s">
        <v>372</v>
      </c>
      <c r="F695" t="s">
        <v>25</v>
      </c>
      <c r="G695" s="1">
        <v>44175.418749999997</v>
      </c>
      <c r="I695" t="s">
        <v>18</v>
      </c>
      <c r="K695" s="1">
        <v>44032.749305555553</v>
      </c>
      <c r="L695" t="s">
        <v>373</v>
      </c>
      <c r="M695" t="s">
        <v>28</v>
      </c>
    </row>
    <row r="696" spans="1:18" x14ac:dyDescent="0.25">
      <c r="A696" t="s">
        <v>13</v>
      </c>
      <c r="B696" s="3" t="s">
        <v>1193</v>
      </c>
      <c r="C696" t="s">
        <v>1194</v>
      </c>
      <c r="D696" t="s">
        <v>309</v>
      </c>
      <c r="E696" t="s">
        <v>372</v>
      </c>
      <c r="F696" t="s">
        <v>25</v>
      </c>
      <c r="G696" s="1">
        <v>44175.40902777778</v>
      </c>
      <c r="H696" t="s">
        <v>31</v>
      </c>
      <c r="I696" t="s">
        <v>122</v>
      </c>
      <c r="K696" s="1">
        <v>44032.731944444444</v>
      </c>
      <c r="L696" t="s">
        <v>1195</v>
      </c>
      <c r="M696" t="s">
        <v>28</v>
      </c>
    </row>
    <row r="697" spans="1:18" x14ac:dyDescent="0.25">
      <c r="A697" t="s">
        <v>13</v>
      </c>
      <c r="B697" s="3" t="s">
        <v>1196</v>
      </c>
      <c r="C697" t="s">
        <v>1197</v>
      </c>
      <c r="D697" t="s">
        <v>411</v>
      </c>
      <c r="E697" t="s">
        <v>411</v>
      </c>
      <c r="F697" t="s">
        <v>25</v>
      </c>
      <c r="G697" s="1">
        <v>44300.477083333331</v>
      </c>
      <c r="H697" t="s">
        <v>31</v>
      </c>
      <c r="I697" t="s">
        <v>32</v>
      </c>
      <c r="K697" s="1">
        <v>44032.615972222222</v>
      </c>
      <c r="L697" t="s">
        <v>373</v>
      </c>
      <c r="M697" t="s">
        <v>28</v>
      </c>
    </row>
    <row r="698" spans="1:18" x14ac:dyDescent="0.25">
      <c r="A698" t="s">
        <v>13</v>
      </c>
      <c r="B698" s="3" t="s">
        <v>1198</v>
      </c>
      <c r="C698" t="s">
        <v>1199</v>
      </c>
      <c r="D698" t="s">
        <v>399</v>
      </c>
      <c r="E698" t="s">
        <v>399</v>
      </c>
      <c r="F698" t="s">
        <v>25</v>
      </c>
      <c r="G698" s="1">
        <v>44300.477083333331</v>
      </c>
      <c r="H698" t="s">
        <v>44</v>
      </c>
      <c r="I698" t="s">
        <v>18</v>
      </c>
      <c r="K698" s="1">
        <v>44032.603472222225</v>
      </c>
      <c r="L698" t="s">
        <v>407</v>
      </c>
      <c r="M698" t="s">
        <v>28</v>
      </c>
    </row>
    <row r="699" spans="1:18" x14ac:dyDescent="0.25">
      <c r="A699" t="s">
        <v>13</v>
      </c>
      <c r="B699" s="3" t="s">
        <v>1200</v>
      </c>
      <c r="C699" s="2" t="s">
        <v>1201</v>
      </c>
      <c r="D699" t="s">
        <v>379</v>
      </c>
      <c r="E699" t="s">
        <v>379</v>
      </c>
      <c r="F699" t="s">
        <v>25</v>
      </c>
      <c r="G699" s="1">
        <v>44169.734722222223</v>
      </c>
      <c r="H699" t="s">
        <v>44</v>
      </c>
      <c r="I699" t="s">
        <v>18</v>
      </c>
      <c r="K699" s="1">
        <v>44032.581944444442</v>
      </c>
      <c r="L699" t="s">
        <v>373</v>
      </c>
      <c r="M699" t="s">
        <v>28</v>
      </c>
    </row>
    <row r="700" spans="1:18" x14ac:dyDescent="0.25">
      <c r="A700" t="s">
        <v>13</v>
      </c>
      <c r="B700" s="3" t="s">
        <v>1202</v>
      </c>
      <c r="C700" t="s">
        <v>1203</v>
      </c>
      <c r="D700" t="s">
        <v>458</v>
      </c>
      <c r="E700" t="s">
        <v>458</v>
      </c>
      <c r="F700" t="s">
        <v>25</v>
      </c>
      <c r="G700" s="1">
        <v>44175.413194444445</v>
      </c>
      <c r="H700" t="s">
        <v>26</v>
      </c>
      <c r="I700" t="s">
        <v>18</v>
      </c>
      <c r="K700" s="1">
        <v>44029.790972222225</v>
      </c>
      <c r="L700" t="s">
        <v>373</v>
      </c>
      <c r="M700" t="s">
        <v>28</v>
      </c>
    </row>
    <row r="701" spans="1:18" x14ac:dyDescent="0.25">
      <c r="A701" t="s">
        <v>13</v>
      </c>
      <c r="B701" s="3" t="s">
        <v>1204</v>
      </c>
      <c r="C701" t="s">
        <v>1205</v>
      </c>
      <c r="D701" t="s">
        <v>399</v>
      </c>
      <c r="E701" t="s">
        <v>399</v>
      </c>
      <c r="F701" t="s">
        <v>25</v>
      </c>
      <c r="G701" s="1">
        <v>44300.477083333331</v>
      </c>
      <c r="H701" t="s">
        <v>31</v>
      </c>
      <c r="I701" t="s">
        <v>18</v>
      </c>
      <c r="K701" s="1">
        <v>44029.776388888888</v>
      </c>
      <c r="L701" t="s">
        <v>407</v>
      </c>
      <c r="M701" t="s">
        <v>28</v>
      </c>
    </row>
    <row r="702" spans="1:18" x14ac:dyDescent="0.25">
      <c r="A702" t="s">
        <v>13</v>
      </c>
      <c r="B702" s="3" t="s">
        <v>1206</v>
      </c>
      <c r="C702" s="2" t="s">
        <v>1207</v>
      </c>
      <c r="D702" t="s">
        <v>372</v>
      </c>
      <c r="E702" t="s">
        <v>372</v>
      </c>
      <c r="F702" t="s">
        <v>25</v>
      </c>
      <c r="G702" s="1">
        <v>44175.418749999997</v>
      </c>
      <c r="I702" t="s">
        <v>18</v>
      </c>
      <c r="K702" s="1">
        <v>44029.65347222222</v>
      </c>
      <c r="L702" t="s">
        <v>402</v>
      </c>
      <c r="M702" t="s">
        <v>28</v>
      </c>
    </row>
    <row r="703" spans="1:18" x14ac:dyDescent="0.25">
      <c r="A703" t="s">
        <v>13</v>
      </c>
      <c r="B703" s="3" t="s">
        <v>1208</v>
      </c>
      <c r="C703" t="s">
        <v>1209</v>
      </c>
      <c r="D703" t="s">
        <v>399</v>
      </c>
      <c r="E703" t="s">
        <v>399</v>
      </c>
      <c r="F703" t="s">
        <v>25</v>
      </c>
      <c r="G703" s="1">
        <v>44300.477083333331</v>
      </c>
      <c r="H703" t="s">
        <v>31</v>
      </c>
      <c r="I703" t="s">
        <v>32</v>
      </c>
      <c r="K703" s="1">
        <v>44029.625</v>
      </c>
      <c r="L703" t="s">
        <v>407</v>
      </c>
      <c r="M703" t="s">
        <v>28</v>
      </c>
    </row>
    <row r="704" spans="1:18" x14ac:dyDescent="0.25">
      <c r="A704" t="s">
        <v>13</v>
      </c>
      <c r="B704" s="3" t="s">
        <v>1210</v>
      </c>
      <c r="C704" t="s">
        <v>1211</v>
      </c>
      <c r="D704" t="s">
        <v>399</v>
      </c>
      <c r="E704" t="s">
        <v>399</v>
      </c>
      <c r="F704" t="s">
        <v>25</v>
      </c>
      <c r="G704" s="1">
        <v>44300.477083333331</v>
      </c>
      <c r="H704" t="s">
        <v>44</v>
      </c>
      <c r="I704" t="s">
        <v>18</v>
      </c>
      <c r="K704" s="1">
        <v>44029.582638888889</v>
      </c>
      <c r="L704" t="s">
        <v>407</v>
      </c>
      <c r="M704" t="s">
        <v>28</v>
      </c>
    </row>
    <row r="705" spans="1:18" x14ac:dyDescent="0.25">
      <c r="A705" t="s">
        <v>13</v>
      </c>
      <c r="B705" s="3" t="s">
        <v>1212</v>
      </c>
      <c r="C705" t="s">
        <v>1213</v>
      </c>
      <c r="D705" t="s">
        <v>399</v>
      </c>
      <c r="E705" t="s">
        <v>399</v>
      </c>
      <c r="F705" t="s">
        <v>25</v>
      </c>
      <c r="G705" s="1">
        <v>44300.477083333331</v>
      </c>
      <c r="H705" t="s">
        <v>44</v>
      </c>
      <c r="I705" t="s">
        <v>32</v>
      </c>
      <c r="K705" s="1">
        <v>44028.995138888888</v>
      </c>
      <c r="L705" t="s">
        <v>407</v>
      </c>
      <c r="M705" t="s">
        <v>28</v>
      </c>
    </row>
    <row r="706" spans="1:18" x14ac:dyDescent="0.25">
      <c r="A706" t="s">
        <v>13</v>
      </c>
      <c r="B706" s="3" t="s">
        <v>1214</v>
      </c>
      <c r="C706" t="s">
        <v>1215</v>
      </c>
      <c r="D706" t="s">
        <v>372</v>
      </c>
      <c r="E706" t="s">
        <v>372</v>
      </c>
      <c r="F706" t="s">
        <v>25</v>
      </c>
      <c r="G706" s="1">
        <v>44175.419444444444</v>
      </c>
      <c r="I706" t="s">
        <v>32</v>
      </c>
      <c r="K706" s="1">
        <v>44028.603472222225</v>
      </c>
      <c r="L706" t="s">
        <v>402</v>
      </c>
    </row>
    <row r="707" spans="1:18" x14ac:dyDescent="0.25">
      <c r="A707" t="s">
        <v>13</v>
      </c>
      <c r="B707" s="3" t="s">
        <v>1216</v>
      </c>
      <c r="C707" t="s">
        <v>1217</v>
      </c>
      <c r="D707" t="s">
        <v>379</v>
      </c>
      <c r="E707" t="s">
        <v>379</v>
      </c>
      <c r="F707" t="s">
        <v>25</v>
      </c>
      <c r="G707" s="1">
        <v>44169.734027777777</v>
      </c>
      <c r="H707" t="s">
        <v>31</v>
      </c>
      <c r="I707" t="s">
        <v>32</v>
      </c>
      <c r="K707" s="1">
        <v>44028.502083333333</v>
      </c>
      <c r="L707" t="s">
        <v>373</v>
      </c>
      <c r="M707" t="s">
        <v>28</v>
      </c>
    </row>
    <row r="708" spans="1:18" x14ac:dyDescent="0.25">
      <c r="A708" t="s">
        <v>13</v>
      </c>
      <c r="B708" s="3" t="s">
        <v>1218</v>
      </c>
      <c r="C708" t="s">
        <v>1219</v>
      </c>
      <c r="D708" t="s">
        <v>372</v>
      </c>
      <c r="E708" t="s">
        <v>372</v>
      </c>
      <c r="F708" t="s">
        <v>25</v>
      </c>
      <c r="G708" s="1">
        <v>44168.810416666667</v>
      </c>
      <c r="I708" t="s">
        <v>18</v>
      </c>
      <c r="K708" s="1">
        <v>44027.878472222219</v>
      </c>
      <c r="L708" t="s">
        <v>402</v>
      </c>
      <c r="M708" t="s">
        <v>28</v>
      </c>
      <c r="N708" t="s">
        <v>1988</v>
      </c>
      <c r="R708" t="s">
        <v>2197</v>
      </c>
    </row>
    <row r="709" spans="1:18" x14ac:dyDescent="0.25">
      <c r="A709" t="s">
        <v>13</v>
      </c>
      <c r="B709" s="3" t="s">
        <v>1220</v>
      </c>
      <c r="C709" t="s">
        <v>1221</v>
      </c>
      <c r="D709" t="s">
        <v>1055</v>
      </c>
      <c r="E709" t="s">
        <v>1055</v>
      </c>
      <c r="F709" t="s">
        <v>25</v>
      </c>
      <c r="G709" s="1">
        <v>44249.76666666667</v>
      </c>
      <c r="H709" t="s">
        <v>113</v>
      </c>
      <c r="I709" t="s">
        <v>18</v>
      </c>
      <c r="K709" s="1">
        <v>44027.549305555556</v>
      </c>
      <c r="L709" t="s">
        <v>402</v>
      </c>
      <c r="M709" t="s">
        <v>28</v>
      </c>
      <c r="N709" t="s">
        <v>1940</v>
      </c>
    </row>
    <row r="710" spans="1:18" x14ac:dyDescent="0.25">
      <c r="A710" t="s">
        <v>13</v>
      </c>
      <c r="B710" s="3" t="s">
        <v>1222</v>
      </c>
      <c r="C710" t="s">
        <v>1223</v>
      </c>
      <c r="D710" t="s">
        <v>372</v>
      </c>
      <c r="E710" t="s">
        <v>372</v>
      </c>
      <c r="F710" t="s">
        <v>25</v>
      </c>
      <c r="G710" s="1">
        <v>44175.418749999997</v>
      </c>
      <c r="I710" t="s">
        <v>32</v>
      </c>
      <c r="K710" s="1">
        <v>44026.919444444444</v>
      </c>
      <c r="L710" t="s">
        <v>373</v>
      </c>
      <c r="M710" t="s">
        <v>28</v>
      </c>
    </row>
    <row r="711" spans="1:18" x14ac:dyDescent="0.25">
      <c r="A711" t="s">
        <v>13</v>
      </c>
      <c r="B711" s="3" t="s">
        <v>1224</v>
      </c>
      <c r="C711" t="s">
        <v>1225</v>
      </c>
      <c r="D711" t="s">
        <v>372</v>
      </c>
      <c r="E711" t="s">
        <v>372</v>
      </c>
      <c r="F711" t="s">
        <v>25</v>
      </c>
      <c r="G711" s="1">
        <v>44175.418749999997</v>
      </c>
      <c r="I711" t="s">
        <v>32</v>
      </c>
      <c r="K711" s="1">
        <v>44026.736805555556</v>
      </c>
      <c r="L711" t="s">
        <v>402</v>
      </c>
      <c r="M711" t="s">
        <v>28</v>
      </c>
    </row>
    <row r="712" spans="1:18" x14ac:dyDescent="0.25">
      <c r="A712" t="s">
        <v>13</v>
      </c>
      <c r="B712" s="3" t="s">
        <v>1226</v>
      </c>
      <c r="C712" t="s">
        <v>1227</v>
      </c>
      <c r="D712" t="s">
        <v>379</v>
      </c>
      <c r="E712" t="s">
        <v>379</v>
      </c>
      <c r="F712" t="s">
        <v>25</v>
      </c>
      <c r="G712" s="1">
        <v>44169.73333333333</v>
      </c>
      <c r="H712" t="s">
        <v>44</v>
      </c>
      <c r="I712" t="s">
        <v>18</v>
      </c>
      <c r="K712" s="1">
        <v>44026.702777777777</v>
      </c>
      <c r="L712" t="s">
        <v>373</v>
      </c>
      <c r="M712" t="s">
        <v>28</v>
      </c>
    </row>
    <row r="713" spans="1:18" x14ac:dyDescent="0.25">
      <c r="A713" t="s">
        <v>13</v>
      </c>
      <c r="B713" s="3" t="s">
        <v>1228</v>
      </c>
      <c r="C713" t="s">
        <v>1229</v>
      </c>
      <c r="D713" t="s">
        <v>372</v>
      </c>
      <c r="E713" t="s">
        <v>372</v>
      </c>
      <c r="F713" t="s">
        <v>25</v>
      </c>
      <c r="G713" s="1">
        <v>44175.419444444444</v>
      </c>
      <c r="H713" t="s">
        <v>44</v>
      </c>
      <c r="I713" t="s">
        <v>18</v>
      </c>
      <c r="K713" s="1">
        <v>44026.503472222219</v>
      </c>
      <c r="L713" t="s">
        <v>373</v>
      </c>
      <c r="M713" t="s">
        <v>28</v>
      </c>
    </row>
    <row r="714" spans="1:18" x14ac:dyDescent="0.25">
      <c r="A714" t="s">
        <v>13</v>
      </c>
      <c r="B714" s="3" t="s">
        <v>1230</v>
      </c>
      <c r="C714" t="s">
        <v>1231</v>
      </c>
      <c r="D714" t="s">
        <v>386</v>
      </c>
      <c r="E714" t="s">
        <v>372</v>
      </c>
      <c r="F714" t="s">
        <v>25</v>
      </c>
      <c r="G714" s="1">
        <v>44343.570138888892</v>
      </c>
      <c r="H714" t="s">
        <v>31</v>
      </c>
      <c r="I714" t="s">
        <v>18</v>
      </c>
      <c r="K714" s="1">
        <v>44026.48333333333</v>
      </c>
      <c r="L714" t="s">
        <v>407</v>
      </c>
      <c r="M714" t="s">
        <v>28</v>
      </c>
    </row>
    <row r="715" spans="1:18" x14ac:dyDescent="0.25">
      <c r="A715" t="s">
        <v>13</v>
      </c>
      <c r="B715" s="3" t="s">
        <v>1232</v>
      </c>
      <c r="C715" t="s">
        <v>1233</v>
      </c>
      <c r="D715" t="s">
        <v>372</v>
      </c>
      <c r="E715" t="s">
        <v>372</v>
      </c>
      <c r="F715" t="s">
        <v>25</v>
      </c>
      <c r="G715" s="1">
        <v>44343.570138888892</v>
      </c>
      <c r="H715" t="s">
        <v>44</v>
      </c>
      <c r="I715" t="s">
        <v>32</v>
      </c>
      <c r="K715" s="1">
        <v>44026.46875</v>
      </c>
      <c r="L715" t="s">
        <v>373</v>
      </c>
      <c r="M715" t="s">
        <v>28</v>
      </c>
    </row>
    <row r="716" spans="1:18" x14ac:dyDescent="0.25">
      <c r="A716" t="s">
        <v>13</v>
      </c>
      <c r="B716" s="3" t="s">
        <v>1234</v>
      </c>
      <c r="C716" t="s">
        <v>1235</v>
      </c>
      <c r="D716" t="s">
        <v>705</v>
      </c>
      <c r="E716" t="s">
        <v>1039</v>
      </c>
      <c r="F716" t="s">
        <v>25</v>
      </c>
      <c r="G716" s="1">
        <v>44174.780555555553</v>
      </c>
      <c r="K716" s="1">
        <v>44022.768750000003</v>
      </c>
      <c r="N716" t="s">
        <v>1941</v>
      </c>
    </row>
    <row r="717" spans="1:18" x14ac:dyDescent="0.25">
      <c r="A717" t="s">
        <v>13</v>
      </c>
      <c r="B717" s="3" t="s">
        <v>1236</v>
      </c>
      <c r="C717" t="s">
        <v>1237</v>
      </c>
      <c r="D717" t="s">
        <v>705</v>
      </c>
      <c r="E717" t="s">
        <v>517</v>
      </c>
      <c r="F717" t="s">
        <v>25</v>
      </c>
      <c r="G717" s="1">
        <v>44125.607638888891</v>
      </c>
      <c r="K717" s="1">
        <v>44022.007638888892</v>
      </c>
      <c r="N717" t="s">
        <v>1941</v>
      </c>
    </row>
    <row r="718" spans="1:18" x14ac:dyDescent="0.25">
      <c r="A718" t="s">
        <v>13</v>
      </c>
      <c r="B718" s="3" t="s">
        <v>1238</v>
      </c>
      <c r="C718" t="s">
        <v>1239</v>
      </c>
      <c r="D718" t="s">
        <v>705</v>
      </c>
      <c r="E718" t="s">
        <v>517</v>
      </c>
      <c r="F718" t="s">
        <v>25</v>
      </c>
      <c r="G718" s="1">
        <v>44125.605555555558</v>
      </c>
      <c r="K718" s="1">
        <v>44021.994444444441</v>
      </c>
      <c r="N718" t="s">
        <v>1941</v>
      </c>
    </row>
    <row r="719" spans="1:18" x14ac:dyDescent="0.25">
      <c r="A719" t="s">
        <v>13</v>
      </c>
      <c r="B719" s="3" t="s">
        <v>1240</v>
      </c>
      <c r="C719" t="s">
        <v>1241</v>
      </c>
      <c r="D719" t="s">
        <v>705</v>
      </c>
      <c r="E719" t="s">
        <v>517</v>
      </c>
      <c r="F719" t="s">
        <v>25</v>
      </c>
      <c r="G719" s="1">
        <v>44125.605555555558</v>
      </c>
      <c r="K719" s="1">
        <v>44021.305555555555</v>
      </c>
      <c r="N719" t="s">
        <v>1941</v>
      </c>
    </row>
    <row r="720" spans="1:18" x14ac:dyDescent="0.25">
      <c r="A720" t="s">
        <v>13</v>
      </c>
      <c r="B720" s="3" t="s">
        <v>1242</v>
      </c>
      <c r="C720" t="s">
        <v>1243</v>
      </c>
      <c r="D720" t="s">
        <v>705</v>
      </c>
      <c r="E720" t="s">
        <v>517</v>
      </c>
      <c r="F720" t="s">
        <v>25</v>
      </c>
      <c r="G720" s="1">
        <v>44131.729166666664</v>
      </c>
      <c r="K720" s="1">
        <v>44021.299305555556</v>
      </c>
      <c r="N720" t="s">
        <v>1941</v>
      </c>
    </row>
    <row r="721" spans="1:18" x14ac:dyDescent="0.25">
      <c r="A721" t="s">
        <v>13</v>
      </c>
      <c r="B721" s="3" t="s">
        <v>1244</v>
      </c>
      <c r="C721" t="s">
        <v>1245</v>
      </c>
      <c r="D721" t="s">
        <v>705</v>
      </c>
      <c r="E721" t="s">
        <v>517</v>
      </c>
      <c r="F721" t="s">
        <v>25</v>
      </c>
      <c r="G721" s="1">
        <v>44125.770833333336</v>
      </c>
      <c r="K721" s="1">
        <v>44021.01458333333</v>
      </c>
      <c r="N721" t="s">
        <v>1941</v>
      </c>
    </row>
    <row r="722" spans="1:18" x14ac:dyDescent="0.25">
      <c r="A722" t="s">
        <v>13</v>
      </c>
      <c r="B722" s="3" t="s">
        <v>1246</v>
      </c>
      <c r="C722" t="s">
        <v>1247</v>
      </c>
      <c r="D722" t="s">
        <v>372</v>
      </c>
      <c r="E722" t="s">
        <v>372</v>
      </c>
      <c r="F722" t="s">
        <v>25</v>
      </c>
      <c r="G722" s="1">
        <v>44175.418749999997</v>
      </c>
      <c r="I722" t="s">
        <v>32</v>
      </c>
      <c r="K722" s="1">
        <v>44020.417361111111</v>
      </c>
      <c r="L722" t="s">
        <v>373</v>
      </c>
      <c r="M722" t="s">
        <v>28</v>
      </c>
    </row>
    <row r="723" spans="1:18" x14ac:dyDescent="0.25">
      <c r="A723" t="s">
        <v>13</v>
      </c>
      <c r="B723" s="3" t="s">
        <v>1248</v>
      </c>
      <c r="C723" t="s">
        <v>1249</v>
      </c>
      <c r="D723" t="s">
        <v>386</v>
      </c>
      <c r="E723" t="s">
        <v>386</v>
      </c>
      <c r="F723" t="s">
        <v>25</v>
      </c>
      <c r="G723" s="1">
        <v>44343.569444444445</v>
      </c>
      <c r="H723" t="s">
        <v>44</v>
      </c>
      <c r="I723" t="s">
        <v>32</v>
      </c>
      <c r="K723" s="1">
        <v>44019.732638888891</v>
      </c>
      <c r="L723" t="s">
        <v>373</v>
      </c>
      <c r="M723" t="s">
        <v>28</v>
      </c>
    </row>
    <row r="724" spans="1:18" x14ac:dyDescent="0.25">
      <c r="A724" t="s">
        <v>13</v>
      </c>
      <c r="B724" s="3" t="s">
        <v>1250</v>
      </c>
      <c r="C724" s="2" t="s">
        <v>1251</v>
      </c>
      <c r="D724" t="s">
        <v>379</v>
      </c>
      <c r="E724" t="s">
        <v>379</v>
      </c>
      <c r="F724" t="s">
        <v>25</v>
      </c>
      <c r="G724" s="1">
        <v>44169.644444444442</v>
      </c>
      <c r="H724" t="s">
        <v>31</v>
      </c>
      <c r="I724" t="s">
        <v>18</v>
      </c>
      <c r="K724" s="1">
        <v>44019.473611111112</v>
      </c>
      <c r="L724" t="s">
        <v>373</v>
      </c>
      <c r="M724" t="s">
        <v>28</v>
      </c>
    </row>
    <row r="725" spans="1:18" x14ac:dyDescent="0.25">
      <c r="A725" t="s">
        <v>13</v>
      </c>
      <c r="B725" s="3" t="s">
        <v>1252</v>
      </c>
      <c r="C725" t="s">
        <v>1253</v>
      </c>
      <c r="D725" t="s">
        <v>379</v>
      </c>
      <c r="E725" t="s">
        <v>379</v>
      </c>
      <c r="F725" t="s">
        <v>25</v>
      </c>
      <c r="G725" s="1">
        <v>44169.644444444442</v>
      </c>
      <c r="H725" t="s">
        <v>44</v>
      </c>
      <c r="I725" t="s">
        <v>18</v>
      </c>
      <c r="K725" s="1">
        <v>44018.82916666667</v>
      </c>
      <c r="L725" t="s">
        <v>373</v>
      </c>
      <c r="M725" t="s">
        <v>28</v>
      </c>
    </row>
    <row r="726" spans="1:18" x14ac:dyDescent="0.25">
      <c r="A726" t="s">
        <v>13</v>
      </c>
      <c r="B726" s="3" t="s">
        <v>1254</v>
      </c>
      <c r="C726" t="s">
        <v>1255</v>
      </c>
      <c r="D726" t="s">
        <v>372</v>
      </c>
      <c r="E726" t="s">
        <v>372</v>
      </c>
      <c r="F726" t="s">
        <v>25</v>
      </c>
      <c r="G726" s="1">
        <v>44175.419444444444</v>
      </c>
      <c r="H726" t="s">
        <v>44</v>
      </c>
      <c r="I726" t="s">
        <v>18</v>
      </c>
      <c r="K726" s="1">
        <v>44018.712500000001</v>
      </c>
      <c r="L726" t="s">
        <v>373</v>
      </c>
      <c r="M726" t="s">
        <v>28</v>
      </c>
    </row>
    <row r="727" spans="1:18" x14ac:dyDescent="0.25">
      <c r="A727" t="s">
        <v>13</v>
      </c>
      <c r="B727" s="3" t="s">
        <v>1256</v>
      </c>
      <c r="C727" t="s">
        <v>1257</v>
      </c>
      <c r="D727" t="s">
        <v>591</v>
      </c>
      <c r="E727" t="s">
        <v>379</v>
      </c>
      <c r="F727" t="s">
        <v>25</v>
      </c>
      <c r="G727" s="1">
        <v>44169.644444444442</v>
      </c>
      <c r="H727" t="s">
        <v>31</v>
      </c>
      <c r="I727" t="s">
        <v>18</v>
      </c>
      <c r="K727" s="1">
        <v>44018.711111111108</v>
      </c>
      <c r="L727" t="s">
        <v>373</v>
      </c>
      <c r="M727" t="s">
        <v>28</v>
      </c>
    </row>
    <row r="728" spans="1:18" x14ac:dyDescent="0.25">
      <c r="A728" t="s">
        <v>13</v>
      </c>
      <c r="B728" s="3" t="s">
        <v>1258</v>
      </c>
      <c r="C728" t="s">
        <v>1259</v>
      </c>
      <c r="D728" t="s">
        <v>372</v>
      </c>
      <c r="E728" t="s">
        <v>372</v>
      </c>
      <c r="F728" t="s">
        <v>25</v>
      </c>
      <c r="G728" s="1">
        <v>44175.419444444444</v>
      </c>
      <c r="H728" t="s">
        <v>44</v>
      </c>
      <c r="I728" t="s">
        <v>18</v>
      </c>
      <c r="K728" s="1">
        <v>44018.695833333331</v>
      </c>
      <c r="L728" t="s">
        <v>373</v>
      </c>
      <c r="M728" t="s">
        <v>28</v>
      </c>
    </row>
    <row r="729" spans="1:18" x14ac:dyDescent="0.25">
      <c r="A729" t="s">
        <v>13</v>
      </c>
      <c r="B729" s="3" t="s">
        <v>1260</v>
      </c>
      <c r="C729" t="s">
        <v>1261</v>
      </c>
      <c r="D729" t="s">
        <v>372</v>
      </c>
      <c r="E729" t="s">
        <v>372</v>
      </c>
      <c r="F729" t="s">
        <v>25</v>
      </c>
      <c r="G729" s="1">
        <v>44175.418749999997</v>
      </c>
      <c r="H729" t="s">
        <v>26</v>
      </c>
      <c r="I729" t="s">
        <v>27</v>
      </c>
      <c r="K729" s="1">
        <v>44015.734722222223</v>
      </c>
      <c r="L729" t="s">
        <v>373</v>
      </c>
      <c r="M729" t="s">
        <v>28</v>
      </c>
    </row>
    <row r="730" spans="1:18" x14ac:dyDescent="0.25">
      <c r="A730" t="s">
        <v>13</v>
      </c>
      <c r="B730" s="3" t="s">
        <v>1262</v>
      </c>
      <c r="C730" t="s">
        <v>1263</v>
      </c>
      <c r="D730" t="s">
        <v>1055</v>
      </c>
      <c r="E730" t="s">
        <v>1055</v>
      </c>
      <c r="F730" t="s">
        <v>25</v>
      </c>
      <c r="G730" s="1">
        <v>44168.810416666667</v>
      </c>
      <c r="H730" t="s">
        <v>44</v>
      </c>
      <c r="I730" t="s">
        <v>18</v>
      </c>
      <c r="K730" s="1">
        <v>44015.664583333331</v>
      </c>
      <c r="L730" t="s">
        <v>402</v>
      </c>
      <c r="M730" t="s">
        <v>28</v>
      </c>
      <c r="N730" t="s">
        <v>1941</v>
      </c>
    </row>
    <row r="731" spans="1:18" x14ac:dyDescent="0.25">
      <c r="A731" t="s">
        <v>13</v>
      </c>
      <c r="B731" s="3" t="s">
        <v>1264</v>
      </c>
      <c r="C731" t="s">
        <v>1265</v>
      </c>
      <c r="D731" t="s">
        <v>379</v>
      </c>
      <c r="E731" t="s">
        <v>379</v>
      </c>
      <c r="F731" t="s">
        <v>25</v>
      </c>
      <c r="G731" s="1">
        <v>44169.643750000003</v>
      </c>
      <c r="H731" t="s">
        <v>44</v>
      </c>
      <c r="I731" t="s">
        <v>18</v>
      </c>
      <c r="K731" s="1">
        <v>44015.644444444442</v>
      </c>
      <c r="L731" t="s">
        <v>373</v>
      </c>
      <c r="M731" t="s">
        <v>28</v>
      </c>
    </row>
    <row r="732" spans="1:18" x14ac:dyDescent="0.25">
      <c r="A732" t="s">
        <v>13</v>
      </c>
      <c r="B732" s="3" t="s">
        <v>1266</v>
      </c>
      <c r="C732" t="s">
        <v>1267</v>
      </c>
      <c r="D732" t="s">
        <v>372</v>
      </c>
      <c r="E732" t="s">
        <v>372</v>
      </c>
      <c r="F732" t="s">
        <v>25</v>
      </c>
      <c r="G732" s="1">
        <v>44174.779166666667</v>
      </c>
      <c r="H732" t="s">
        <v>26</v>
      </c>
      <c r="I732" t="s">
        <v>396</v>
      </c>
      <c r="K732" s="1">
        <v>44015.561111111114</v>
      </c>
      <c r="M732" t="s">
        <v>19</v>
      </c>
      <c r="N732" t="s">
        <v>1940</v>
      </c>
      <c r="R732" t="s">
        <v>2198</v>
      </c>
    </row>
    <row r="733" spans="1:18" x14ac:dyDescent="0.25">
      <c r="A733" t="s">
        <v>13</v>
      </c>
      <c r="B733" s="3" t="s">
        <v>1268</v>
      </c>
      <c r="C733" t="s">
        <v>1269</v>
      </c>
      <c r="D733" t="s">
        <v>458</v>
      </c>
      <c r="E733" t="s">
        <v>458</v>
      </c>
      <c r="F733" t="s">
        <v>25</v>
      </c>
      <c r="G733" s="1">
        <v>44175.413194444445</v>
      </c>
      <c r="H733" t="s">
        <v>44</v>
      </c>
      <c r="I733" t="s">
        <v>18</v>
      </c>
      <c r="K733" s="1">
        <v>44015.553472222222</v>
      </c>
      <c r="L733" t="s">
        <v>402</v>
      </c>
      <c r="M733" t="s">
        <v>28</v>
      </c>
    </row>
    <row r="734" spans="1:18" x14ac:dyDescent="0.25">
      <c r="A734" t="s">
        <v>13</v>
      </c>
      <c r="B734" s="3" t="s">
        <v>1270</v>
      </c>
      <c r="C734" t="s">
        <v>1271</v>
      </c>
      <c r="D734" t="s">
        <v>372</v>
      </c>
      <c r="E734" t="s">
        <v>372</v>
      </c>
      <c r="F734" t="s">
        <v>25</v>
      </c>
      <c r="G734" s="1">
        <v>44118.849305555559</v>
      </c>
      <c r="I734" t="s">
        <v>27</v>
      </c>
      <c r="K734" s="1">
        <v>44015.543055555558</v>
      </c>
      <c r="M734" t="s">
        <v>19</v>
      </c>
      <c r="N734" t="s">
        <v>1940</v>
      </c>
      <c r="R734" t="s">
        <v>2166</v>
      </c>
    </row>
    <row r="735" spans="1:18" x14ac:dyDescent="0.25">
      <c r="A735" t="s">
        <v>13</v>
      </c>
      <c r="B735" s="3" t="s">
        <v>1272</v>
      </c>
      <c r="C735" t="s">
        <v>1273</v>
      </c>
      <c r="D735" t="s">
        <v>386</v>
      </c>
      <c r="E735" t="s">
        <v>386</v>
      </c>
      <c r="F735" t="s">
        <v>25</v>
      </c>
      <c r="G735" s="1">
        <v>44343.568749999999</v>
      </c>
      <c r="H735" t="s">
        <v>113</v>
      </c>
      <c r="I735" t="s">
        <v>32</v>
      </c>
      <c r="K735" s="1">
        <v>44015.526388888888</v>
      </c>
      <c r="L735" t="s">
        <v>387</v>
      </c>
      <c r="M735" t="s">
        <v>28</v>
      </c>
      <c r="N735" t="s">
        <v>1988</v>
      </c>
    </row>
    <row r="736" spans="1:18" x14ac:dyDescent="0.25">
      <c r="A736" t="s">
        <v>13</v>
      </c>
      <c r="B736" s="3" t="s">
        <v>1274</v>
      </c>
      <c r="C736" t="s">
        <v>1275</v>
      </c>
      <c r="D736" t="s">
        <v>372</v>
      </c>
      <c r="E736" t="s">
        <v>372</v>
      </c>
      <c r="F736" t="s">
        <v>25</v>
      </c>
      <c r="G736" s="1">
        <v>44174.779166666667</v>
      </c>
      <c r="H736" t="s">
        <v>26</v>
      </c>
      <c r="I736" t="s">
        <v>32</v>
      </c>
      <c r="K736" s="1">
        <v>44015.526388888888</v>
      </c>
      <c r="M736" t="s">
        <v>19</v>
      </c>
      <c r="N736" t="s">
        <v>1940</v>
      </c>
      <c r="R736" t="s">
        <v>2199</v>
      </c>
    </row>
    <row r="737" spans="1:18" x14ac:dyDescent="0.25">
      <c r="A737" t="s">
        <v>13</v>
      </c>
      <c r="B737" s="3" t="s">
        <v>1276</v>
      </c>
      <c r="C737" t="s">
        <v>1277</v>
      </c>
      <c r="D737" t="s">
        <v>372</v>
      </c>
      <c r="E737" t="s">
        <v>372</v>
      </c>
      <c r="F737" t="s">
        <v>25</v>
      </c>
      <c r="G737" s="1">
        <v>44174.779166666667</v>
      </c>
      <c r="H737" t="s">
        <v>26</v>
      </c>
      <c r="I737" t="s">
        <v>32</v>
      </c>
      <c r="K737" s="1">
        <v>44015.522222222222</v>
      </c>
      <c r="M737" t="s">
        <v>19</v>
      </c>
      <c r="N737" t="s">
        <v>1940</v>
      </c>
      <c r="R737" t="s">
        <v>2200</v>
      </c>
    </row>
    <row r="738" spans="1:18" x14ac:dyDescent="0.25">
      <c r="A738" t="s">
        <v>13</v>
      </c>
      <c r="B738" s="3" t="s">
        <v>1278</v>
      </c>
      <c r="C738" t="s">
        <v>1279</v>
      </c>
      <c r="D738" t="s">
        <v>309</v>
      </c>
      <c r="E738" t="s">
        <v>372</v>
      </c>
      <c r="F738" t="s">
        <v>527</v>
      </c>
      <c r="G738" s="1">
        <v>44336.250694444447</v>
      </c>
      <c r="H738" t="s">
        <v>44</v>
      </c>
      <c r="I738" t="s">
        <v>32</v>
      </c>
      <c r="K738" s="1">
        <v>44015.504166666666</v>
      </c>
      <c r="M738" t="s">
        <v>19</v>
      </c>
      <c r="N738" t="s">
        <v>1940</v>
      </c>
      <c r="R738" t="s">
        <v>2200</v>
      </c>
    </row>
    <row r="739" spans="1:18" x14ac:dyDescent="0.25">
      <c r="A739" t="s">
        <v>13</v>
      </c>
      <c r="B739" s="3" t="s">
        <v>1280</v>
      </c>
      <c r="C739" t="s">
        <v>1281</v>
      </c>
      <c r="D739" t="s">
        <v>309</v>
      </c>
      <c r="E739" t="s">
        <v>372</v>
      </c>
      <c r="F739" t="s">
        <v>527</v>
      </c>
      <c r="G739" s="1">
        <v>44336.250694444447</v>
      </c>
      <c r="H739" t="s">
        <v>44</v>
      </c>
      <c r="I739" t="s">
        <v>32</v>
      </c>
      <c r="K739" s="1">
        <v>44015.497916666667</v>
      </c>
      <c r="M739" t="s">
        <v>19</v>
      </c>
      <c r="N739" t="s">
        <v>1940</v>
      </c>
      <c r="R739" t="s">
        <v>2200</v>
      </c>
    </row>
    <row r="740" spans="1:18" x14ac:dyDescent="0.25">
      <c r="A740" t="s">
        <v>13</v>
      </c>
      <c r="B740" s="3" t="s">
        <v>1282</v>
      </c>
      <c r="C740" t="s">
        <v>1283</v>
      </c>
      <c r="D740" t="s">
        <v>310</v>
      </c>
      <c r="E740" t="s">
        <v>372</v>
      </c>
      <c r="F740" t="s">
        <v>25</v>
      </c>
      <c r="G740" s="1">
        <v>44015.814583333333</v>
      </c>
      <c r="I740" t="s">
        <v>27</v>
      </c>
      <c r="K740" s="1">
        <v>44015.461805555555</v>
      </c>
      <c r="M740" t="s">
        <v>19</v>
      </c>
    </row>
    <row r="741" spans="1:18" x14ac:dyDescent="0.25">
      <c r="A741" t="s">
        <v>13</v>
      </c>
      <c r="B741" s="3" t="s">
        <v>1284</v>
      </c>
      <c r="C741" t="s">
        <v>1285</v>
      </c>
      <c r="D741" t="s">
        <v>399</v>
      </c>
      <c r="E741" t="s">
        <v>411</v>
      </c>
      <c r="F741" t="s">
        <v>25</v>
      </c>
      <c r="G741" s="1">
        <v>44300.477083333331</v>
      </c>
      <c r="H741" t="s">
        <v>26</v>
      </c>
      <c r="I741" t="s">
        <v>27</v>
      </c>
      <c r="K741" s="1">
        <v>44015.427083333336</v>
      </c>
      <c r="L741" t="s">
        <v>373</v>
      </c>
      <c r="M741" t="s">
        <v>28</v>
      </c>
      <c r="N741" t="s">
        <v>1940</v>
      </c>
    </row>
    <row r="742" spans="1:18" x14ac:dyDescent="0.25">
      <c r="A742" t="s">
        <v>13</v>
      </c>
      <c r="B742" s="3" t="s">
        <v>1286</v>
      </c>
      <c r="C742" t="s">
        <v>1287</v>
      </c>
      <c r="D742" t="s">
        <v>379</v>
      </c>
      <c r="E742" t="s">
        <v>379</v>
      </c>
      <c r="F742" t="s">
        <v>25</v>
      </c>
      <c r="G742" s="1">
        <v>44174.779166666667</v>
      </c>
      <c r="H742" t="s">
        <v>26</v>
      </c>
      <c r="I742" t="s">
        <v>27</v>
      </c>
      <c r="K742" s="1">
        <v>44014.827777777777</v>
      </c>
      <c r="M742" t="s">
        <v>28</v>
      </c>
      <c r="N742" t="s">
        <v>1941</v>
      </c>
    </row>
    <row r="743" spans="1:18" x14ac:dyDescent="0.25">
      <c r="A743" t="s">
        <v>13</v>
      </c>
      <c r="B743" s="3" t="s">
        <v>1288</v>
      </c>
      <c r="C743" s="2" t="s">
        <v>1289</v>
      </c>
      <c r="D743" t="s">
        <v>379</v>
      </c>
      <c r="E743" t="s">
        <v>379</v>
      </c>
      <c r="F743" t="s">
        <v>25</v>
      </c>
      <c r="G743" s="1">
        <v>44174.780555555553</v>
      </c>
      <c r="H743" t="s">
        <v>31</v>
      </c>
      <c r="I743" t="s">
        <v>32</v>
      </c>
      <c r="K743" s="1">
        <v>44014.824999999997</v>
      </c>
      <c r="M743" t="s">
        <v>28</v>
      </c>
      <c r="N743" t="s">
        <v>1941</v>
      </c>
    </row>
    <row r="744" spans="1:18" x14ac:dyDescent="0.25">
      <c r="A744" t="s">
        <v>13</v>
      </c>
      <c r="B744" s="3" t="s">
        <v>1290</v>
      </c>
      <c r="C744" s="2" t="s">
        <v>1291</v>
      </c>
      <c r="D744" t="s">
        <v>379</v>
      </c>
      <c r="E744" t="s">
        <v>379</v>
      </c>
      <c r="F744" t="s">
        <v>25</v>
      </c>
      <c r="G744" s="1">
        <v>44174.780555555553</v>
      </c>
      <c r="H744" t="s">
        <v>31</v>
      </c>
      <c r="I744" t="s">
        <v>32</v>
      </c>
      <c r="K744" s="1">
        <v>44014.822222222225</v>
      </c>
      <c r="M744" t="s">
        <v>28</v>
      </c>
      <c r="N744" t="s">
        <v>1941</v>
      </c>
    </row>
    <row r="745" spans="1:18" x14ac:dyDescent="0.25">
      <c r="A745" t="s">
        <v>13</v>
      </c>
      <c r="B745" s="3" t="s">
        <v>1292</v>
      </c>
      <c r="C745" t="s">
        <v>1293</v>
      </c>
      <c r="D745" t="s">
        <v>379</v>
      </c>
      <c r="E745" t="s">
        <v>379</v>
      </c>
      <c r="F745" t="s">
        <v>25</v>
      </c>
      <c r="G745" s="1">
        <v>44174.779166666667</v>
      </c>
      <c r="H745" t="s">
        <v>44</v>
      </c>
      <c r="I745" t="s">
        <v>18</v>
      </c>
      <c r="K745" s="1">
        <v>44014.818749999999</v>
      </c>
      <c r="M745" t="s">
        <v>28</v>
      </c>
      <c r="N745" t="s">
        <v>1941</v>
      </c>
      <c r="R745" t="s">
        <v>2118</v>
      </c>
    </row>
    <row r="746" spans="1:18" x14ac:dyDescent="0.25">
      <c r="A746" t="s">
        <v>13</v>
      </c>
      <c r="B746" s="3" t="s">
        <v>1294</v>
      </c>
      <c r="C746" t="s">
        <v>1295</v>
      </c>
      <c r="D746" t="s">
        <v>379</v>
      </c>
      <c r="E746" t="s">
        <v>379</v>
      </c>
      <c r="F746" t="s">
        <v>25</v>
      </c>
      <c r="G746" s="1">
        <v>44174.780555555553</v>
      </c>
      <c r="H746" t="s">
        <v>44</v>
      </c>
      <c r="I746" t="s">
        <v>18</v>
      </c>
      <c r="K746" s="1">
        <v>44014.816666666666</v>
      </c>
      <c r="M746" t="s">
        <v>28</v>
      </c>
      <c r="N746" t="s">
        <v>1936</v>
      </c>
    </row>
    <row r="747" spans="1:18" x14ac:dyDescent="0.25">
      <c r="A747" t="s">
        <v>13</v>
      </c>
      <c r="B747" s="3" t="s">
        <v>1296</v>
      </c>
      <c r="C747" t="s">
        <v>1297</v>
      </c>
      <c r="D747" t="s">
        <v>379</v>
      </c>
      <c r="E747" t="s">
        <v>379</v>
      </c>
      <c r="F747" t="s">
        <v>25</v>
      </c>
      <c r="G747" s="1">
        <v>44174.779166666667</v>
      </c>
      <c r="H747" t="s">
        <v>44</v>
      </c>
      <c r="I747" t="s">
        <v>18</v>
      </c>
      <c r="K747" s="1">
        <v>44014.803472222222</v>
      </c>
      <c r="M747" t="s">
        <v>28</v>
      </c>
      <c r="N747" t="s">
        <v>1941</v>
      </c>
      <c r="R747" t="s">
        <v>2201</v>
      </c>
    </row>
    <row r="748" spans="1:18" x14ac:dyDescent="0.25">
      <c r="A748" t="s">
        <v>13</v>
      </c>
      <c r="B748" s="3" t="s">
        <v>1298</v>
      </c>
      <c r="C748" t="s">
        <v>1299</v>
      </c>
      <c r="D748" t="s">
        <v>379</v>
      </c>
      <c r="E748" t="s">
        <v>379</v>
      </c>
      <c r="F748" t="s">
        <v>25</v>
      </c>
      <c r="G748" s="1">
        <v>44174.780555555553</v>
      </c>
      <c r="H748" t="s">
        <v>26</v>
      </c>
      <c r="I748" t="s">
        <v>27</v>
      </c>
      <c r="K748" s="1">
        <v>44014.802083333336</v>
      </c>
      <c r="M748" t="s">
        <v>28</v>
      </c>
      <c r="N748" t="s">
        <v>1940</v>
      </c>
    </row>
    <row r="749" spans="1:18" x14ac:dyDescent="0.25">
      <c r="A749" t="s">
        <v>13</v>
      </c>
      <c r="B749" s="3" t="s">
        <v>1300</v>
      </c>
      <c r="C749" t="s">
        <v>1301</v>
      </c>
      <c r="D749" t="s">
        <v>379</v>
      </c>
      <c r="E749" t="s">
        <v>379</v>
      </c>
      <c r="F749" t="s">
        <v>25</v>
      </c>
      <c r="G749" s="1">
        <v>44244.739583333336</v>
      </c>
      <c r="H749" t="s">
        <v>44</v>
      </c>
      <c r="I749" t="s">
        <v>18</v>
      </c>
      <c r="K749" s="1">
        <v>44014.796527777777</v>
      </c>
      <c r="L749" t="s">
        <v>373</v>
      </c>
      <c r="N749" t="s">
        <v>1946</v>
      </c>
      <c r="R749" t="s">
        <v>2202</v>
      </c>
    </row>
    <row r="750" spans="1:18" x14ac:dyDescent="0.25">
      <c r="A750" t="s">
        <v>13</v>
      </c>
      <c r="B750" s="3" t="s">
        <v>1302</v>
      </c>
      <c r="C750" t="s">
        <v>1303</v>
      </c>
      <c r="D750" t="s">
        <v>379</v>
      </c>
      <c r="E750" t="s">
        <v>379</v>
      </c>
      <c r="F750" t="s">
        <v>25</v>
      </c>
      <c r="G750" s="1">
        <v>44174.780555555553</v>
      </c>
      <c r="H750" t="s">
        <v>44</v>
      </c>
      <c r="I750" t="s">
        <v>18</v>
      </c>
      <c r="K750" s="1">
        <v>44014.793055555558</v>
      </c>
      <c r="M750" t="s">
        <v>28</v>
      </c>
      <c r="N750" t="s">
        <v>1940</v>
      </c>
    </row>
    <row r="751" spans="1:18" x14ac:dyDescent="0.25">
      <c r="A751" t="s">
        <v>13</v>
      </c>
      <c r="B751" s="3" t="s">
        <v>1304</v>
      </c>
      <c r="C751" t="s">
        <v>1305</v>
      </c>
      <c r="D751" t="s">
        <v>379</v>
      </c>
      <c r="E751" t="s">
        <v>379</v>
      </c>
      <c r="F751" t="s">
        <v>25</v>
      </c>
      <c r="G751" s="1">
        <v>44174.779166666667</v>
      </c>
      <c r="H751" t="s">
        <v>26</v>
      </c>
      <c r="I751" t="s">
        <v>27</v>
      </c>
      <c r="K751" s="1">
        <v>44014.789583333331</v>
      </c>
      <c r="M751" t="s">
        <v>28</v>
      </c>
      <c r="N751" t="s">
        <v>1940</v>
      </c>
      <c r="R751" t="s">
        <v>2203</v>
      </c>
    </row>
    <row r="752" spans="1:18" x14ac:dyDescent="0.25">
      <c r="A752" t="s">
        <v>13</v>
      </c>
      <c r="B752" s="3" t="s">
        <v>1306</v>
      </c>
      <c r="C752" t="s">
        <v>1307</v>
      </c>
      <c r="D752" t="s">
        <v>379</v>
      </c>
      <c r="E752" t="s">
        <v>379</v>
      </c>
      <c r="F752" t="s">
        <v>25</v>
      </c>
      <c r="G752" s="1">
        <v>44216.911805555559</v>
      </c>
      <c r="H752" t="s">
        <v>44</v>
      </c>
      <c r="I752" t="s">
        <v>18</v>
      </c>
      <c r="K752" s="1">
        <v>44014.786111111112</v>
      </c>
      <c r="M752" t="s">
        <v>28</v>
      </c>
      <c r="N752" t="s">
        <v>1941</v>
      </c>
      <c r="R752" t="s">
        <v>2204</v>
      </c>
    </row>
    <row r="753" spans="1:18" x14ac:dyDescent="0.25">
      <c r="A753" t="s">
        <v>13</v>
      </c>
      <c r="B753" s="3" t="s">
        <v>1308</v>
      </c>
      <c r="C753" t="s">
        <v>1309</v>
      </c>
      <c r="D753" t="s">
        <v>379</v>
      </c>
      <c r="E753" t="s">
        <v>379</v>
      </c>
      <c r="F753" t="s">
        <v>25</v>
      </c>
      <c r="G753" s="1">
        <v>44232.59097222222</v>
      </c>
      <c r="H753" t="s">
        <v>44</v>
      </c>
      <c r="I753" t="s">
        <v>18</v>
      </c>
      <c r="K753" s="1">
        <v>44014.781944444447</v>
      </c>
      <c r="L753" t="s">
        <v>373</v>
      </c>
      <c r="N753" t="s">
        <v>1946</v>
      </c>
      <c r="R753" t="s">
        <v>2205</v>
      </c>
    </row>
    <row r="754" spans="1:18" x14ac:dyDescent="0.25">
      <c r="A754" t="s">
        <v>13</v>
      </c>
      <c r="B754" s="3" t="s">
        <v>1310</v>
      </c>
      <c r="C754" s="2" t="s">
        <v>1311</v>
      </c>
      <c r="D754" t="s">
        <v>379</v>
      </c>
      <c r="E754" t="s">
        <v>379</v>
      </c>
      <c r="F754" t="s">
        <v>25</v>
      </c>
      <c r="G754" s="1">
        <v>44340.410416666666</v>
      </c>
      <c r="H754" t="s">
        <v>26</v>
      </c>
      <c r="I754" t="s">
        <v>27</v>
      </c>
      <c r="K754" s="1">
        <v>44014.777083333334</v>
      </c>
      <c r="L754" t="s">
        <v>373</v>
      </c>
      <c r="N754" t="s">
        <v>1940</v>
      </c>
      <c r="R754" t="s">
        <v>2096</v>
      </c>
    </row>
    <row r="755" spans="1:18" x14ac:dyDescent="0.25">
      <c r="A755" t="s">
        <v>13</v>
      </c>
      <c r="B755" s="3" t="s">
        <v>1312</v>
      </c>
      <c r="C755" t="s">
        <v>1313</v>
      </c>
      <c r="D755" t="s">
        <v>386</v>
      </c>
      <c r="E755" t="s">
        <v>310</v>
      </c>
      <c r="F755" t="s">
        <v>25</v>
      </c>
      <c r="G755" s="1">
        <v>44343.568055555559</v>
      </c>
      <c r="H755" t="s">
        <v>44</v>
      </c>
      <c r="I755" t="s">
        <v>32</v>
      </c>
      <c r="K755" s="1">
        <v>44014.756944444445</v>
      </c>
      <c r="L755" t="s">
        <v>402</v>
      </c>
      <c r="M755" t="s">
        <v>28</v>
      </c>
      <c r="N755" t="s">
        <v>1936</v>
      </c>
    </row>
    <row r="756" spans="1:18" x14ac:dyDescent="0.25">
      <c r="A756" t="s">
        <v>13</v>
      </c>
      <c r="B756" s="3" t="s">
        <v>1314</v>
      </c>
      <c r="C756" t="s">
        <v>1315</v>
      </c>
      <c r="D756" t="s">
        <v>372</v>
      </c>
      <c r="E756" t="s">
        <v>372</v>
      </c>
      <c r="F756" t="s">
        <v>25</v>
      </c>
      <c r="G756" s="1">
        <v>44175.418749999997</v>
      </c>
      <c r="H756" t="s">
        <v>26</v>
      </c>
      <c r="I756" t="s">
        <v>18</v>
      </c>
      <c r="K756" s="1">
        <v>44014.679861111108</v>
      </c>
      <c r="L756" t="s">
        <v>402</v>
      </c>
      <c r="M756" t="s">
        <v>28</v>
      </c>
    </row>
    <row r="757" spans="1:18" x14ac:dyDescent="0.25">
      <c r="A757" t="s">
        <v>13</v>
      </c>
      <c r="B757" s="3" t="s">
        <v>1316</v>
      </c>
      <c r="C757" t="s">
        <v>1317</v>
      </c>
      <c r="D757" t="s">
        <v>399</v>
      </c>
      <c r="E757" t="s">
        <v>411</v>
      </c>
      <c r="F757" t="s">
        <v>25</v>
      </c>
      <c r="G757" s="1">
        <v>44300.477083333331</v>
      </c>
      <c r="H757" t="s">
        <v>26</v>
      </c>
      <c r="I757" t="s">
        <v>27</v>
      </c>
      <c r="K757" s="1">
        <v>44014.666666666664</v>
      </c>
      <c r="L757" t="s">
        <v>373</v>
      </c>
      <c r="M757" t="s">
        <v>28</v>
      </c>
      <c r="N757" t="s">
        <v>1941</v>
      </c>
    </row>
    <row r="758" spans="1:18" x14ac:dyDescent="0.25">
      <c r="A758" t="s">
        <v>13</v>
      </c>
      <c r="B758" s="3" t="s">
        <v>1318</v>
      </c>
      <c r="C758" t="s">
        <v>1319</v>
      </c>
      <c r="D758" t="s">
        <v>399</v>
      </c>
      <c r="E758" t="s">
        <v>399</v>
      </c>
      <c r="F758" t="s">
        <v>25</v>
      </c>
      <c r="G758" s="1">
        <v>44300.477083333331</v>
      </c>
      <c r="H758" t="s">
        <v>44</v>
      </c>
      <c r="I758" t="s">
        <v>18</v>
      </c>
      <c r="K758" s="1">
        <v>44014.65902777778</v>
      </c>
      <c r="L758" t="s">
        <v>373</v>
      </c>
      <c r="M758" t="s">
        <v>28</v>
      </c>
    </row>
    <row r="759" spans="1:18" x14ac:dyDescent="0.25">
      <c r="A759" t="s">
        <v>13</v>
      </c>
      <c r="B759" s="3" t="s">
        <v>1320</v>
      </c>
      <c r="C759" t="s">
        <v>1321</v>
      </c>
      <c r="D759" t="s">
        <v>372</v>
      </c>
      <c r="E759" t="s">
        <v>372</v>
      </c>
      <c r="F759" t="s">
        <v>25</v>
      </c>
      <c r="G759" s="1">
        <v>44175.419444444444</v>
      </c>
      <c r="H759" t="s">
        <v>44</v>
      </c>
      <c r="I759" t="s">
        <v>18</v>
      </c>
      <c r="K759" s="1">
        <v>44014.654861111114</v>
      </c>
      <c r="L759" t="s">
        <v>373</v>
      </c>
      <c r="M759" t="s">
        <v>28</v>
      </c>
    </row>
    <row r="760" spans="1:18" x14ac:dyDescent="0.25">
      <c r="A760" t="s">
        <v>13</v>
      </c>
      <c r="B760" s="3" t="s">
        <v>1322</v>
      </c>
      <c r="C760" t="s">
        <v>1323</v>
      </c>
      <c r="D760" t="s">
        <v>372</v>
      </c>
      <c r="E760" t="s">
        <v>372</v>
      </c>
      <c r="F760" t="s">
        <v>25</v>
      </c>
      <c r="G760" s="1">
        <v>44175.419444444444</v>
      </c>
      <c r="H760" t="s">
        <v>44</v>
      </c>
      <c r="I760" t="s">
        <v>18</v>
      </c>
      <c r="K760" s="1">
        <v>44013.599305555559</v>
      </c>
      <c r="L760" t="s">
        <v>373</v>
      </c>
      <c r="M760" t="s">
        <v>160</v>
      </c>
    </row>
    <row r="761" spans="1:18" x14ac:dyDescent="0.25">
      <c r="A761" t="s">
        <v>13</v>
      </c>
      <c r="B761" s="3" t="s">
        <v>1324</v>
      </c>
      <c r="C761" t="s">
        <v>1325</v>
      </c>
      <c r="D761" t="s">
        <v>310</v>
      </c>
      <c r="E761" t="s">
        <v>310</v>
      </c>
      <c r="F761" t="s">
        <v>25</v>
      </c>
      <c r="G761" s="1">
        <v>44343.568055555559</v>
      </c>
      <c r="H761" t="s">
        <v>26</v>
      </c>
      <c r="I761" t="s">
        <v>18</v>
      </c>
      <c r="K761" s="1">
        <v>44013.51458333333</v>
      </c>
      <c r="L761" t="s">
        <v>373</v>
      </c>
      <c r="M761" t="s">
        <v>28</v>
      </c>
    </row>
    <row r="762" spans="1:18" x14ac:dyDescent="0.25">
      <c r="A762" t="s">
        <v>13</v>
      </c>
      <c r="B762" s="3" t="s">
        <v>1326</v>
      </c>
      <c r="C762" s="2" t="s">
        <v>1327</v>
      </c>
      <c r="D762" t="s">
        <v>399</v>
      </c>
      <c r="E762" t="s">
        <v>399</v>
      </c>
      <c r="F762" t="s">
        <v>25</v>
      </c>
      <c r="G762" s="1">
        <v>44300.477083333331</v>
      </c>
      <c r="H762" t="s">
        <v>26</v>
      </c>
      <c r="I762" t="s">
        <v>27</v>
      </c>
      <c r="K762" s="1">
        <v>44012.590277777781</v>
      </c>
      <c r="L762" t="s">
        <v>373</v>
      </c>
      <c r="M762" t="s">
        <v>28</v>
      </c>
    </row>
    <row r="763" spans="1:18" x14ac:dyDescent="0.25">
      <c r="A763" t="s">
        <v>13</v>
      </c>
      <c r="B763" s="3" t="s">
        <v>1328</v>
      </c>
      <c r="C763" t="s">
        <v>1329</v>
      </c>
      <c r="D763" t="s">
        <v>399</v>
      </c>
      <c r="E763" t="s">
        <v>399</v>
      </c>
      <c r="F763" t="s">
        <v>25</v>
      </c>
      <c r="G763" s="1">
        <v>44300.477083333331</v>
      </c>
      <c r="H763" t="s">
        <v>44</v>
      </c>
      <c r="I763" t="s">
        <v>18</v>
      </c>
      <c r="K763" s="1">
        <v>44012.51458333333</v>
      </c>
      <c r="L763" t="s">
        <v>373</v>
      </c>
      <c r="M763" t="s">
        <v>28</v>
      </c>
    </row>
    <row r="764" spans="1:18" x14ac:dyDescent="0.25">
      <c r="A764" t="s">
        <v>13</v>
      </c>
      <c r="B764" s="3" t="s">
        <v>1330</v>
      </c>
      <c r="C764" t="s">
        <v>1331</v>
      </c>
      <c r="D764" t="s">
        <v>1055</v>
      </c>
      <c r="E764" t="s">
        <v>1055</v>
      </c>
      <c r="F764" t="s">
        <v>25</v>
      </c>
      <c r="G764" s="1">
        <v>44169.595138888886</v>
      </c>
      <c r="H764" t="s">
        <v>31</v>
      </c>
      <c r="I764" t="s">
        <v>18</v>
      </c>
      <c r="K764" s="1">
        <v>44011.952777777777</v>
      </c>
      <c r="L764" t="s">
        <v>402</v>
      </c>
      <c r="M764" t="s">
        <v>28</v>
      </c>
    </row>
    <row r="765" spans="1:18" x14ac:dyDescent="0.25">
      <c r="A765" t="s">
        <v>13</v>
      </c>
      <c r="B765" s="3" t="s">
        <v>1332</v>
      </c>
      <c r="C765" t="s">
        <v>1333</v>
      </c>
      <c r="D765" t="s">
        <v>378</v>
      </c>
      <c r="E765" t="s">
        <v>280</v>
      </c>
      <c r="F765" t="s">
        <v>25</v>
      </c>
      <c r="G765" s="1">
        <v>44300.816666666666</v>
      </c>
      <c r="H765" t="s">
        <v>26</v>
      </c>
      <c r="I765" t="s">
        <v>27</v>
      </c>
      <c r="K765" s="1">
        <v>44007.647916666669</v>
      </c>
      <c r="N765" t="s">
        <v>1940</v>
      </c>
      <c r="R765" t="s">
        <v>2166</v>
      </c>
    </row>
    <row r="766" spans="1:18" x14ac:dyDescent="0.25">
      <c r="A766" t="s">
        <v>13</v>
      </c>
      <c r="B766" s="3" t="s">
        <v>1334</v>
      </c>
      <c r="C766" t="s">
        <v>1335</v>
      </c>
      <c r="D766" t="s">
        <v>378</v>
      </c>
      <c r="E766" t="s">
        <v>280</v>
      </c>
      <c r="F766" t="s">
        <v>25</v>
      </c>
      <c r="G766" s="1">
        <v>44089.122916666667</v>
      </c>
      <c r="I766" t="s">
        <v>27</v>
      </c>
      <c r="K766" s="1">
        <v>44007.748611111114</v>
      </c>
      <c r="M766" t="s">
        <v>28</v>
      </c>
      <c r="N766" t="s">
        <v>1940</v>
      </c>
      <c r="R766" t="s">
        <v>2206</v>
      </c>
    </row>
    <row r="767" spans="1:18" x14ac:dyDescent="0.25">
      <c r="A767" t="s">
        <v>13</v>
      </c>
      <c r="B767" s="3" t="s">
        <v>1336</v>
      </c>
      <c r="C767" t="s">
        <v>1337</v>
      </c>
      <c r="D767" t="s">
        <v>372</v>
      </c>
      <c r="E767" t="s">
        <v>372</v>
      </c>
      <c r="F767" t="s">
        <v>25</v>
      </c>
      <c r="G767" s="1">
        <v>44175.419444444444</v>
      </c>
      <c r="I767" t="s">
        <v>18</v>
      </c>
      <c r="K767" s="1">
        <v>44008.688888888886</v>
      </c>
      <c r="L767" t="s">
        <v>373</v>
      </c>
      <c r="M767" t="s">
        <v>28</v>
      </c>
    </row>
    <row r="768" spans="1:18" x14ac:dyDescent="0.25">
      <c r="A768" t="s">
        <v>13</v>
      </c>
      <c r="B768" s="3" t="s">
        <v>1338</v>
      </c>
      <c r="C768" t="s">
        <v>1339</v>
      </c>
      <c r="D768" t="s">
        <v>1055</v>
      </c>
      <c r="E768" t="s">
        <v>1055</v>
      </c>
      <c r="F768" t="s">
        <v>25</v>
      </c>
      <c r="G768" s="1">
        <v>44169.597916666666</v>
      </c>
      <c r="H768" t="s">
        <v>31</v>
      </c>
      <c r="I768" t="s">
        <v>18</v>
      </c>
      <c r="K768" s="1">
        <v>44007.862500000003</v>
      </c>
      <c r="L768" t="s">
        <v>402</v>
      </c>
      <c r="M768" t="s">
        <v>28</v>
      </c>
    </row>
    <row r="769" spans="1:14" x14ac:dyDescent="0.25">
      <c r="A769" t="s">
        <v>13</v>
      </c>
      <c r="B769" s="3" t="s">
        <v>1340</v>
      </c>
      <c r="C769" t="s">
        <v>1341</v>
      </c>
      <c r="D769" t="s">
        <v>379</v>
      </c>
      <c r="E769" t="s">
        <v>458</v>
      </c>
      <c r="F769" t="s">
        <v>25</v>
      </c>
      <c r="G769" s="1">
        <v>44175.413194444445</v>
      </c>
      <c r="H769" t="s">
        <v>113</v>
      </c>
      <c r="I769" t="s">
        <v>122</v>
      </c>
      <c r="K769" s="1">
        <v>44006.9375</v>
      </c>
      <c r="L769" t="s">
        <v>373</v>
      </c>
      <c r="M769" t="s">
        <v>28</v>
      </c>
      <c r="N769" t="s">
        <v>1988</v>
      </c>
    </row>
    <row r="770" spans="1:14" x14ac:dyDescent="0.25">
      <c r="A770" t="s">
        <v>13</v>
      </c>
      <c r="B770" s="3" t="s">
        <v>1342</v>
      </c>
      <c r="C770" t="s">
        <v>1343</v>
      </c>
      <c r="D770" t="s">
        <v>372</v>
      </c>
      <c r="E770" t="s">
        <v>372</v>
      </c>
      <c r="F770" t="s">
        <v>25</v>
      </c>
      <c r="G770" s="1">
        <v>44168.798611111109</v>
      </c>
      <c r="H770" t="s">
        <v>31</v>
      </c>
      <c r="I770" t="s">
        <v>32</v>
      </c>
      <c r="K770" s="1">
        <v>44005.606249999997</v>
      </c>
      <c r="L770" t="s">
        <v>373</v>
      </c>
      <c r="M770" t="s">
        <v>28</v>
      </c>
    </row>
    <row r="771" spans="1:14" x14ac:dyDescent="0.25">
      <c r="A771" t="s">
        <v>13</v>
      </c>
      <c r="B771" s="3" t="s">
        <v>1344</v>
      </c>
      <c r="C771" t="s">
        <v>1345</v>
      </c>
      <c r="D771" t="s">
        <v>379</v>
      </c>
      <c r="E771" t="s">
        <v>379</v>
      </c>
      <c r="F771" t="s">
        <v>25</v>
      </c>
      <c r="G771" s="1">
        <v>44169.643055555556</v>
      </c>
      <c r="H771" t="s">
        <v>44</v>
      </c>
      <c r="I771" t="s">
        <v>18</v>
      </c>
      <c r="K771" s="1">
        <v>44004.661805555559</v>
      </c>
      <c r="L771" t="s">
        <v>373</v>
      </c>
      <c r="M771" t="s">
        <v>28</v>
      </c>
    </row>
    <row r="772" spans="1:14" x14ac:dyDescent="0.25">
      <c r="A772" t="s">
        <v>13</v>
      </c>
      <c r="B772" s="3" t="s">
        <v>1346</v>
      </c>
      <c r="C772" t="s">
        <v>1347</v>
      </c>
      <c r="D772" t="s">
        <v>411</v>
      </c>
      <c r="E772" t="s">
        <v>411</v>
      </c>
      <c r="F772" t="s">
        <v>25</v>
      </c>
      <c r="G772" s="1">
        <v>44300.477083333331</v>
      </c>
      <c r="H772" t="s">
        <v>26</v>
      </c>
      <c r="I772" t="s">
        <v>18</v>
      </c>
      <c r="K772" s="1">
        <v>44004.629861111112</v>
      </c>
      <c r="L772" t="s">
        <v>373</v>
      </c>
      <c r="M772" t="s">
        <v>28</v>
      </c>
      <c r="N772" t="s">
        <v>1941</v>
      </c>
    </row>
    <row r="773" spans="1:14" x14ac:dyDescent="0.25">
      <c r="A773" t="s">
        <v>13</v>
      </c>
      <c r="B773" s="3" t="s">
        <v>1348</v>
      </c>
      <c r="C773" t="s">
        <v>1349</v>
      </c>
      <c r="D773" t="s">
        <v>372</v>
      </c>
      <c r="E773" t="s">
        <v>372</v>
      </c>
      <c r="F773" t="s">
        <v>25</v>
      </c>
      <c r="G773" s="1">
        <v>44168.798611111109</v>
      </c>
      <c r="H773" t="s">
        <v>26</v>
      </c>
      <c r="I773" t="s">
        <v>27</v>
      </c>
      <c r="K773" s="1">
        <v>44004.452777777777</v>
      </c>
      <c r="L773" t="s">
        <v>373</v>
      </c>
      <c r="M773" t="s">
        <v>28</v>
      </c>
    </row>
    <row r="774" spans="1:14" x14ac:dyDescent="0.25">
      <c r="A774" t="s">
        <v>13</v>
      </c>
      <c r="B774" s="3" t="s">
        <v>1350</v>
      </c>
      <c r="C774" t="s">
        <v>1351</v>
      </c>
      <c r="D774" t="s">
        <v>399</v>
      </c>
      <c r="E774" t="s">
        <v>399</v>
      </c>
      <c r="F774" t="s">
        <v>25</v>
      </c>
      <c r="G774" s="1">
        <v>44300.477083333331</v>
      </c>
      <c r="H774" t="s">
        <v>31</v>
      </c>
      <c r="I774" t="s">
        <v>32</v>
      </c>
      <c r="K774" s="1">
        <v>44003.494444444441</v>
      </c>
      <c r="L774" t="s">
        <v>373</v>
      </c>
      <c r="M774" t="s">
        <v>28</v>
      </c>
      <c r="N774" t="s">
        <v>1940</v>
      </c>
    </row>
    <row r="775" spans="1:14" x14ac:dyDescent="0.25">
      <c r="A775" t="s">
        <v>13</v>
      </c>
      <c r="B775" s="3" t="s">
        <v>1352</v>
      </c>
      <c r="C775" t="s">
        <v>1353</v>
      </c>
      <c r="D775" t="s">
        <v>399</v>
      </c>
      <c r="E775" t="s">
        <v>399</v>
      </c>
      <c r="F775" t="s">
        <v>25</v>
      </c>
      <c r="G775" s="1">
        <v>44300.477083333331</v>
      </c>
      <c r="H775" t="s">
        <v>44</v>
      </c>
      <c r="I775" t="s">
        <v>27</v>
      </c>
      <c r="K775" s="1">
        <v>44003.39166666667</v>
      </c>
      <c r="L775" t="s">
        <v>373</v>
      </c>
      <c r="M775" t="s">
        <v>28</v>
      </c>
    </row>
    <row r="776" spans="1:14" x14ac:dyDescent="0.25">
      <c r="A776" t="s">
        <v>13</v>
      </c>
      <c r="B776" s="3" t="s">
        <v>1354</v>
      </c>
      <c r="C776" t="s">
        <v>1355</v>
      </c>
      <c r="D776" t="s">
        <v>399</v>
      </c>
      <c r="E776" t="s">
        <v>399</v>
      </c>
      <c r="F776" t="s">
        <v>25</v>
      </c>
      <c r="G776" s="1">
        <v>44300.477083333331</v>
      </c>
      <c r="H776" t="s">
        <v>31</v>
      </c>
      <c r="I776" t="s">
        <v>32</v>
      </c>
      <c r="K776" s="1">
        <v>44003.363888888889</v>
      </c>
      <c r="L776" t="s">
        <v>373</v>
      </c>
      <c r="M776" t="s">
        <v>28</v>
      </c>
      <c r="N776" t="s">
        <v>1936</v>
      </c>
    </row>
    <row r="777" spans="1:14" x14ac:dyDescent="0.25">
      <c r="A777" t="s">
        <v>13</v>
      </c>
      <c r="B777" s="3" t="s">
        <v>1356</v>
      </c>
      <c r="C777" t="s">
        <v>1357</v>
      </c>
      <c r="D777" t="s">
        <v>399</v>
      </c>
      <c r="E777" t="s">
        <v>399</v>
      </c>
      <c r="F777" t="s">
        <v>25</v>
      </c>
      <c r="G777" s="1">
        <v>44300.476388888892</v>
      </c>
      <c r="H777" t="s">
        <v>31</v>
      </c>
      <c r="I777" t="s">
        <v>32</v>
      </c>
      <c r="K777" s="1">
        <v>44003.34375</v>
      </c>
      <c r="L777" t="s">
        <v>373</v>
      </c>
      <c r="M777" t="s">
        <v>28</v>
      </c>
    </row>
    <row r="778" spans="1:14" x14ac:dyDescent="0.25">
      <c r="A778" t="s">
        <v>13</v>
      </c>
      <c r="B778" s="3" t="s">
        <v>1358</v>
      </c>
      <c r="C778" t="s">
        <v>1359</v>
      </c>
      <c r="D778" t="s">
        <v>399</v>
      </c>
      <c r="E778" t="s">
        <v>399</v>
      </c>
      <c r="F778" t="s">
        <v>25</v>
      </c>
      <c r="G778" s="1">
        <v>44300.477083333331</v>
      </c>
      <c r="H778" t="s">
        <v>44</v>
      </c>
      <c r="I778" t="s">
        <v>27</v>
      </c>
      <c r="K778" s="1">
        <v>44002.972916666666</v>
      </c>
      <c r="L778" t="s">
        <v>373</v>
      </c>
      <c r="M778" t="s">
        <v>28</v>
      </c>
      <c r="N778" t="s">
        <v>1940</v>
      </c>
    </row>
    <row r="779" spans="1:14" x14ac:dyDescent="0.25">
      <c r="A779" t="s">
        <v>13</v>
      </c>
      <c r="B779" s="3" t="s">
        <v>1360</v>
      </c>
      <c r="C779" s="2" t="s">
        <v>1361</v>
      </c>
      <c r="D779" t="s">
        <v>399</v>
      </c>
      <c r="E779" t="s">
        <v>399</v>
      </c>
      <c r="F779" t="s">
        <v>25</v>
      </c>
      <c r="G779" s="1">
        <v>44300.476388888892</v>
      </c>
      <c r="H779" t="s">
        <v>44</v>
      </c>
      <c r="I779" t="s">
        <v>32</v>
      </c>
      <c r="K779" s="1">
        <v>44002.717361111114</v>
      </c>
      <c r="L779" t="s">
        <v>373</v>
      </c>
      <c r="M779" t="s">
        <v>28</v>
      </c>
      <c r="N779" t="s">
        <v>1940</v>
      </c>
    </row>
    <row r="780" spans="1:14" x14ac:dyDescent="0.25">
      <c r="A780" t="s">
        <v>13</v>
      </c>
      <c r="B780" s="3" t="s">
        <v>1362</v>
      </c>
      <c r="C780" s="2" t="s">
        <v>1363</v>
      </c>
      <c r="D780" t="s">
        <v>379</v>
      </c>
      <c r="E780" t="s">
        <v>379</v>
      </c>
      <c r="F780" t="s">
        <v>25</v>
      </c>
      <c r="G780" s="1">
        <v>44169.73333333333</v>
      </c>
      <c r="H780" t="s">
        <v>44</v>
      </c>
      <c r="I780" t="s">
        <v>18</v>
      </c>
      <c r="K780" s="1">
        <v>44001.685416666667</v>
      </c>
      <c r="L780" t="s">
        <v>373</v>
      </c>
      <c r="M780" t="s">
        <v>28</v>
      </c>
    </row>
    <row r="781" spans="1:14" x14ac:dyDescent="0.25">
      <c r="A781" t="s">
        <v>13</v>
      </c>
      <c r="B781" s="3" t="s">
        <v>1364</v>
      </c>
      <c r="C781" t="s">
        <v>1365</v>
      </c>
      <c r="D781" t="s">
        <v>399</v>
      </c>
      <c r="E781" t="s">
        <v>399</v>
      </c>
      <c r="F781" t="s">
        <v>25</v>
      </c>
      <c r="G781" s="1">
        <v>44300.477083333331</v>
      </c>
      <c r="H781" t="s">
        <v>31</v>
      </c>
      <c r="I781" t="s">
        <v>32</v>
      </c>
      <c r="K781" s="1">
        <v>44001.550694444442</v>
      </c>
      <c r="L781" t="s">
        <v>373</v>
      </c>
      <c r="M781" t="s">
        <v>28</v>
      </c>
    </row>
    <row r="782" spans="1:14" x14ac:dyDescent="0.25">
      <c r="A782" t="s">
        <v>13</v>
      </c>
      <c r="B782" s="3" t="s">
        <v>1366</v>
      </c>
      <c r="C782" s="2" t="s">
        <v>1367</v>
      </c>
      <c r="D782" t="s">
        <v>399</v>
      </c>
      <c r="E782" t="s">
        <v>399</v>
      </c>
      <c r="F782" t="s">
        <v>25</v>
      </c>
      <c r="G782" s="1">
        <v>44300.477083333331</v>
      </c>
      <c r="H782" t="s">
        <v>44</v>
      </c>
      <c r="I782" t="s">
        <v>18</v>
      </c>
      <c r="K782" s="1">
        <v>44001.525000000001</v>
      </c>
      <c r="L782" t="s">
        <v>373</v>
      </c>
      <c r="M782" t="s">
        <v>28</v>
      </c>
      <c r="N782" t="s">
        <v>1940</v>
      </c>
    </row>
    <row r="783" spans="1:14" x14ac:dyDescent="0.25">
      <c r="A783" t="s">
        <v>13</v>
      </c>
      <c r="B783" s="3" t="s">
        <v>1368</v>
      </c>
      <c r="C783" t="s">
        <v>1369</v>
      </c>
      <c r="D783" t="s">
        <v>372</v>
      </c>
      <c r="E783" t="s">
        <v>372</v>
      </c>
      <c r="F783" t="s">
        <v>25</v>
      </c>
      <c r="G783" s="1">
        <v>44168.798611111109</v>
      </c>
      <c r="H783" t="s">
        <v>113</v>
      </c>
      <c r="I783" t="s">
        <v>32</v>
      </c>
      <c r="K783" s="1">
        <v>44001.480555555558</v>
      </c>
      <c r="L783" t="s">
        <v>373</v>
      </c>
      <c r="M783" t="s">
        <v>28</v>
      </c>
    </row>
    <row r="784" spans="1:14" x14ac:dyDescent="0.25">
      <c r="A784" t="s">
        <v>13</v>
      </c>
      <c r="B784" s="3" t="s">
        <v>1370</v>
      </c>
      <c r="C784" t="s">
        <v>1371</v>
      </c>
      <c r="D784" t="s">
        <v>310</v>
      </c>
      <c r="E784" t="s">
        <v>310</v>
      </c>
      <c r="F784" t="s">
        <v>25</v>
      </c>
      <c r="G784" s="1">
        <v>44168.806944444441</v>
      </c>
      <c r="H784" t="s">
        <v>113</v>
      </c>
      <c r="I784" t="s">
        <v>32</v>
      </c>
      <c r="K784" s="1">
        <v>44001.478472222225</v>
      </c>
      <c r="L784" t="s">
        <v>407</v>
      </c>
      <c r="M784" t="s">
        <v>28</v>
      </c>
    </row>
    <row r="785" spans="1:14" x14ac:dyDescent="0.25">
      <c r="A785" t="s">
        <v>13</v>
      </c>
      <c r="B785" s="3" t="s">
        <v>1372</v>
      </c>
      <c r="C785" t="s">
        <v>1373</v>
      </c>
      <c r="D785" t="s">
        <v>310</v>
      </c>
      <c r="E785" t="s">
        <v>310</v>
      </c>
      <c r="F785" t="s">
        <v>25</v>
      </c>
      <c r="G785" s="1">
        <v>44343.567361111112</v>
      </c>
      <c r="H785" t="s">
        <v>44</v>
      </c>
      <c r="I785" t="s">
        <v>18</v>
      </c>
      <c r="K785" s="1">
        <v>44001.474999999999</v>
      </c>
      <c r="L785" t="s">
        <v>407</v>
      </c>
      <c r="M785" t="s">
        <v>28</v>
      </c>
    </row>
    <row r="786" spans="1:14" x14ac:dyDescent="0.25">
      <c r="A786" t="s">
        <v>13</v>
      </c>
      <c r="B786" s="3" t="s">
        <v>1374</v>
      </c>
      <c r="C786" t="s">
        <v>1375</v>
      </c>
      <c r="D786" t="s">
        <v>399</v>
      </c>
      <c r="E786" t="s">
        <v>399</v>
      </c>
      <c r="F786" t="s">
        <v>25</v>
      </c>
      <c r="G786" s="1">
        <v>44300.477083333331</v>
      </c>
      <c r="H786" t="s">
        <v>44</v>
      </c>
      <c r="I786" t="s">
        <v>18</v>
      </c>
      <c r="K786" s="1">
        <v>44000.70416666667</v>
      </c>
      <c r="L786" t="s">
        <v>373</v>
      </c>
      <c r="M786" t="s">
        <v>28</v>
      </c>
      <c r="N786" t="s">
        <v>1940</v>
      </c>
    </row>
    <row r="787" spans="1:14" x14ac:dyDescent="0.25">
      <c r="A787" t="s">
        <v>13</v>
      </c>
      <c r="B787" s="3" t="s">
        <v>1376</v>
      </c>
      <c r="C787" s="2" t="s">
        <v>1377</v>
      </c>
      <c r="D787" t="s">
        <v>399</v>
      </c>
      <c r="E787" t="s">
        <v>399</v>
      </c>
      <c r="F787" t="s">
        <v>25</v>
      </c>
      <c r="G787" s="1">
        <v>44300.477083333331</v>
      </c>
      <c r="H787" t="s">
        <v>44</v>
      </c>
      <c r="I787" t="s">
        <v>32</v>
      </c>
      <c r="K787" s="1">
        <v>44000.625</v>
      </c>
      <c r="L787" t="s">
        <v>373</v>
      </c>
      <c r="M787" t="s">
        <v>28</v>
      </c>
    </row>
    <row r="788" spans="1:14" x14ac:dyDescent="0.25">
      <c r="A788" t="s">
        <v>13</v>
      </c>
      <c r="B788" s="3" t="s">
        <v>1378</v>
      </c>
      <c r="C788" t="s">
        <v>1379</v>
      </c>
      <c r="D788" t="s">
        <v>1055</v>
      </c>
      <c r="E788" t="s">
        <v>1055</v>
      </c>
      <c r="F788" t="s">
        <v>25</v>
      </c>
      <c r="G788" s="1">
        <v>44169.597916666666</v>
      </c>
      <c r="H788" t="s">
        <v>26</v>
      </c>
      <c r="I788" t="s">
        <v>27</v>
      </c>
      <c r="K788" s="1">
        <v>43999.845833333333</v>
      </c>
      <c r="L788" t="s">
        <v>373</v>
      </c>
      <c r="M788" t="s">
        <v>28</v>
      </c>
    </row>
    <row r="789" spans="1:14" x14ac:dyDescent="0.25">
      <c r="A789" t="s">
        <v>13</v>
      </c>
      <c r="B789" s="3" t="s">
        <v>1380</v>
      </c>
      <c r="C789" t="s">
        <v>1381</v>
      </c>
      <c r="D789" t="s">
        <v>1055</v>
      </c>
      <c r="E789" t="s">
        <v>1055</v>
      </c>
      <c r="F789" t="s">
        <v>25</v>
      </c>
      <c r="G789" s="1">
        <v>44169.598611111112</v>
      </c>
      <c r="H789" t="s">
        <v>44</v>
      </c>
      <c r="I789" t="s">
        <v>18</v>
      </c>
      <c r="K789" s="1">
        <v>43999.820138888892</v>
      </c>
      <c r="L789" t="s">
        <v>373</v>
      </c>
      <c r="M789" t="s">
        <v>28</v>
      </c>
    </row>
    <row r="790" spans="1:14" x14ac:dyDescent="0.25">
      <c r="A790" t="s">
        <v>13</v>
      </c>
      <c r="B790" s="3" t="s">
        <v>1382</v>
      </c>
      <c r="C790" t="s">
        <v>1383</v>
      </c>
      <c r="D790" t="s">
        <v>372</v>
      </c>
      <c r="E790" t="s">
        <v>372</v>
      </c>
      <c r="F790" t="s">
        <v>25</v>
      </c>
      <c r="G790" s="1">
        <v>44168.798611111109</v>
      </c>
      <c r="H790" t="s">
        <v>26</v>
      </c>
      <c r="I790" t="s">
        <v>27</v>
      </c>
      <c r="K790" s="1">
        <v>43999.675694444442</v>
      </c>
      <c r="L790" t="s">
        <v>373</v>
      </c>
      <c r="M790" t="s">
        <v>28</v>
      </c>
    </row>
    <row r="791" spans="1:14" x14ac:dyDescent="0.25">
      <c r="A791" t="s">
        <v>13</v>
      </c>
      <c r="B791" s="3" t="s">
        <v>1384</v>
      </c>
      <c r="C791" t="s">
        <v>1385</v>
      </c>
      <c r="D791" t="s">
        <v>372</v>
      </c>
      <c r="E791" t="s">
        <v>280</v>
      </c>
      <c r="F791" t="s">
        <v>25</v>
      </c>
      <c r="G791" s="1">
        <v>44175.538194444445</v>
      </c>
      <c r="H791" t="s">
        <v>26</v>
      </c>
      <c r="I791" t="s">
        <v>27</v>
      </c>
      <c r="K791" s="1">
        <v>43993.855555555558</v>
      </c>
      <c r="M791" t="s">
        <v>28</v>
      </c>
      <c r="N791" t="s">
        <v>1935</v>
      </c>
    </row>
    <row r="792" spans="1:14" x14ac:dyDescent="0.25">
      <c r="A792" t="s">
        <v>13</v>
      </c>
      <c r="B792" s="3" t="s">
        <v>1386</v>
      </c>
      <c r="C792" t="s">
        <v>1387</v>
      </c>
      <c r="D792" t="s">
        <v>583</v>
      </c>
      <c r="E792" t="s">
        <v>583</v>
      </c>
      <c r="F792" t="s">
        <v>25</v>
      </c>
      <c r="G792" s="1">
        <v>44174.779166666667</v>
      </c>
      <c r="H792" t="s">
        <v>26</v>
      </c>
      <c r="I792" t="s">
        <v>27</v>
      </c>
      <c r="K792" s="1">
        <v>43993.832638888889</v>
      </c>
      <c r="M792" t="s">
        <v>28</v>
      </c>
      <c r="N792" t="s">
        <v>1941</v>
      </c>
    </row>
    <row r="793" spans="1:14" x14ac:dyDescent="0.25">
      <c r="A793" t="s">
        <v>13</v>
      </c>
      <c r="B793" s="3" t="s">
        <v>1388</v>
      </c>
      <c r="C793" t="s">
        <v>1389</v>
      </c>
      <c r="D793" t="s">
        <v>372</v>
      </c>
      <c r="E793" t="s">
        <v>372</v>
      </c>
      <c r="F793" t="s">
        <v>25</v>
      </c>
      <c r="G793" s="1">
        <v>44168.806944444441</v>
      </c>
      <c r="H793" t="s">
        <v>31</v>
      </c>
      <c r="I793" t="s">
        <v>32</v>
      </c>
      <c r="K793" s="1">
        <v>43993.443749999999</v>
      </c>
      <c r="L793" t="s">
        <v>407</v>
      </c>
      <c r="M793" t="s">
        <v>28</v>
      </c>
      <c r="N793" t="s">
        <v>1936</v>
      </c>
    </row>
    <row r="794" spans="1:14" x14ac:dyDescent="0.25">
      <c r="A794" t="s">
        <v>13</v>
      </c>
      <c r="B794" s="3" t="s">
        <v>1390</v>
      </c>
      <c r="C794" t="s">
        <v>1391</v>
      </c>
      <c r="D794" t="s">
        <v>372</v>
      </c>
      <c r="E794" t="s">
        <v>372</v>
      </c>
      <c r="F794" t="s">
        <v>25</v>
      </c>
      <c r="G794" s="1">
        <v>44168.805555555555</v>
      </c>
      <c r="H794" t="s">
        <v>31</v>
      </c>
      <c r="I794" t="s">
        <v>32</v>
      </c>
      <c r="K794" s="1">
        <v>43993.438888888886</v>
      </c>
      <c r="L794" t="s">
        <v>1195</v>
      </c>
      <c r="M794" t="s">
        <v>28</v>
      </c>
      <c r="N794" t="s">
        <v>1936</v>
      </c>
    </row>
    <row r="795" spans="1:14" x14ac:dyDescent="0.25">
      <c r="A795" t="s">
        <v>13</v>
      </c>
      <c r="B795" s="3" t="s">
        <v>1392</v>
      </c>
      <c r="C795" t="s">
        <v>1393</v>
      </c>
      <c r="D795" t="s">
        <v>372</v>
      </c>
      <c r="E795" t="s">
        <v>372</v>
      </c>
      <c r="F795" t="s">
        <v>25</v>
      </c>
      <c r="G795" s="1">
        <v>44168.809027777781</v>
      </c>
      <c r="H795" t="s">
        <v>113</v>
      </c>
      <c r="I795" t="s">
        <v>122</v>
      </c>
      <c r="K795" s="1">
        <v>43993.429861111108</v>
      </c>
      <c r="L795" t="s">
        <v>576</v>
      </c>
      <c r="M795" t="s">
        <v>28</v>
      </c>
      <c r="N795" t="s">
        <v>1936</v>
      </c>
    </row>
    <row r="796" spans="1:14" x14ac:dyDescent="0.25">
      <c r="A796" t="s">
        <v>13</v>
      </c>
      <c r="B796" s="3" t="s">
        <v>1394</v>
      </c>
      <c r="C796" t="s">
        <v>828</v>
      </c>
      <c r="D796" t="s">
        <v>372</v>
      </c>
      <c r="E796" t="s">
        <v>372</v>
      </c>
      <c r="F796" t="s">
        <v>25</v>
      </c>
      <c r="G796" s="1">
        <v>44168.810416666667</v>
      </c>
      <c r="H796" t="s">
        <v>113</v>
      </c>
      <c r="I796" t="s">
        <v>122</v>
      </c>
      <c r="K796" s="1">
        <v>43993.425000000003</v>
      </c>
      <c r="L796" t="s">
        <v>402</v>
      </c>
      <c r="M796" t="s">
        <v>28</v>
      </c>
      <c r="N796" t="s">
        <v>1936</v>
      </c>
    </row>
    <row r="797" spans="1:14" x14ac:dyDescent="0.25">
      <c r="A797" t="s">
        <v>13</v>
      </c>
      <c r="B797" s="3" t="s">
        <v>1395</v>
      </c>
      <c r="C797" t="s">
        <v>1396</v>
      </c>
      <c r="D797" t="s">
        <v>372</v>
      </c>
      <c r="E797" t="s">
        <v>372</v>
      </c>
      <c r="F797" t="s">
        <v>25</v>
      </c>
      <c r="G797" s="1">
        <v>44168.798611111109</v>
      </c>
      <c r="H797" t="s">
        <v>113</v>
      </c>
      <c r="I797" t="s">
        <v>122</v>
      </c>
      <c r="K797" s="1">
        <v>43993.420138888891</v>
      </c>
      <c r="L797" t="s">
        <v>373</v>
      </c>
      <c r="M797" t="s">
        <v>28</v>
      </c>
      <c r="N797" t="s">
        <v>1936</v>
      </c>
    </row>
    <row r="798" spans="1:14" x14ac:dyDescent="0.25">
      <c r="A798" t="s">
        <v>13</v>
      </c>
      <c r="B798" s="3" t="s">
        <v>1397</v>
      </c>
      <c r="C798" t="s">
        <v>1398</v>
      </c>
      <c r="D798" t="s">
        <v>399</v>
      </c>
      <c r="E798" t="s">
        <v>399</v>
      </c>
      <c r="F798" t="s">
        <v>25</v>
      </c>
      <c r="G798" s="1">
        <v>44300.476388888892</v>
      </c>
      <c r="H798" t="s">
        <v>26</v>
      </c>
      <c r="I798" t="s">
        <v>27</v>
      </c>
      <c r="K798" s="1">
        <v>43991.799305555556</v>
      </c>
      <c r="L798" t="s">
        <v>373</v>
      </c>
      <c r="M798" t="s">
        <v>28</v>
      </c>
    </row>
    <row r="799" spans="1:14" x14ac:dyDescent="0.25">
      <c r="A799" t="s">
        <v>13</v>
      </c>
      <c r="B799" s="3" t="s">
        <v>1399</v>
      </c>
      <c r="C799" t="s">
        <v>1400</v>
      </c>
      <c r="D799" t="s">
        <v>399</v>
      </c>
      <c r="E799" t="s">
        <v>399</v>
      </c>
      <c r="F799" t="s">
        <v>25</v>
      </c>
      <c r="G799" s="1">
        <v>44300.477083333331</v>
      </c>
      <c r="H799" t="s">
        <v>26</v>
      </c>
      <c r="I799" t="s">
        <v>18</v>
      </c>
      <c r="K799" s="1">
        <v>43991.770138888889</v>
      </c>
      <c r="L799" t="s">
        <v>373</v>
      </c>
      <c r="M799" t="s">
        <v>28</v>
      </c>
    </row>
    <row r="800" spans="1:14" x14ac:dyDescent="0.25">
      <c r="A800" t="s">
        <v>13</v>
      </c>
      <c r="B800" s="3" t="s">
        <v>1401</v>
      </c>
      <c r="C800" t="s">
        <v>1402</v>
      </c>
      <c r="D800" t="s">
        <v>372</v>
      </c>
      <c r="E800" t="s">
        <v>372</v>
      </c>
      <c r="F800" t="s">
        <v>25</v>
      </c>
      <c r="G800" s="1">
        <v>44168.798611111109</v>
      </c>
      <c r="H800" t="s">
        <v>31</v>
      </c>
      <c r="I800" t="s">
        <v>32</v>
      </c>
      <c r="K800" s="1">
        <v>43991.769444444442</v>
      </c>
      <c r="L800" t="s">
        <v>373</v>
      </c>
      <c r="M800" t="s">
        <v>28</v>
      </c>
    </row>
    <row r="801" spans="1:18" x14ac:dyDescent="0.25">
      <c r="A801" t="s">
        <v>13</v>
      </c>
      <c r="B801" s="3" t="s">
        <v>1403</v>
      </c>
      <c r="C801" t="s">
        <v>1404</v>
      </c>
      <c r="D801" t="s">
        <v>399</v>
      </c>
      <c r="E801" t="s">
        <v>399</v>
      </c>
      <c r="F801" t="s">
        <v>25</v>
      </c>
      <c r="G801" s="1">
        <v>44300.477083333331</v>
      </c>
      <c r="H801" t="s">
        <v>26</v>
      </c>
      <c r="I801" t="s">
        <v>27</v>
      </c>
      <c r="K801" s="1">
        <v>43991.65</v>
      </c>
      <c r="L801" t="s">
        <v>373</v>
      </c>
      <c r="M801" t="s">
        <v>28</v>
      </c>
      <c r="N801" t="s">
        <v>1941</v>
      </c>
    </row>
    <row r="802" spans="1:18" x14ac:dyDescent="0.25">
      <c r="A802" t="s">
        <v>13</v>
      </c>
      <c r="B802" s="3" t="s">
        <v>1405</v>
      </c>
      <c r="C802" s="2" t="s">
        <v>1406</v>
      </c>
      <c r="D802" t="s">
        <v>372</v>
      </c>
      <c r="E802" t="s">
        <v>372</v>
      </c>
      <c r="F802" t="s">
        <v>25</v>
      </c>
      <c r="G802" s="1">
        <v>44168.798611111109</v>
      </c>
      <c r="I802" t="s">
        <v>32</v>
      </c>
      <c r="K802" s="1">
        <v>43991.538194444445</v>
      </c>
      <c r="L802" t="s">
        <v>373</v>
      </c>
      <c r="M802" t="s">
        <v>28</v>
      </c>
    </row>
    <row r="803" spans="1:18" x14ac:dyDescent="0.25">
      <c r="A803" t="s">
        <v>13</v>
      </c>
      <c r="B803" s="3" t="s">
        <v>1407</v>
      </c>
      <c r="C803" t="s">
        <v>1408</v>
      </c>
      <c r="D803" t="s">
        <v>458</v>
      </c>
      <c r="E803" t="s">
        <v>379</v>
      </c>
      <c r="F803" t="s">
        <v>25</v>
      </c>
      <c r="G803" s="1">
        <v>44169.729861111111</v>
      </c>
      <c r="H803" t="s">
        <v>31</v>
      </c>
      <c r="I803" t="s">
        <v>18</v>
      </c>
      <c r="K803" s="1">
        <v>43991.527083333334</v>
      </c>
      <c r="L803" t="s">
        <v>373</v>
      </c>
      <c r="M803" t="s">
        <v>28</v>
      </c>
    </row>
    <row r="804" spans="1:18" x14ac:dyDescent="0.25">
      <c r="A804" t="s">
        <v>13</v>
      </c>
      <c r="B804" s="3" t="s">
        <v>1409</v>
      </c>
      <c r="C804" s="2" t="s">
        <v>1410</v>
      </c>
      <c r="D804" t="s">
        <v>399</v>
      </c>
      <c r="E804" t="s">
        <v>399</v>
      </c>
      <c r="F804" t="s">
        <v>25</v>
      </c>
      <c r="G804" s="1">
        <v>44300.477083333331</v>
      </c>
      <c r="H804" t="s">
        <v>113</v>
      </c>
      <c r="I804" t="s">
        <v>122</v>
      </c>
      <c r="K804" s="1">
        <v>43991.412499999999</v>
      </c>
      <c r="L804" t="s">
        <v>373</v>
      </c>
      <c r="M804" t="s">
        <v>28</v>
      </c>
      <c r="N804" t="s">
        <v>1936</v>
      </c>
    </row>
    <row r="805" spans="1:18" x14ac:dyDescent="0.25">
      <c r="A805" t="s">
        <v>13</v>
      </c>
      <c r="B805" s="3" t="s">
        <v>1411</v>
      </c>
      <c r="C805" t="s">
        <v>1412</v>
      </c>
      <c r="D805" t="s">
        <v>280</v>
      </c>
      <c r="E805" t="s">
        <v>280</v>
      </c>
      <c r="F805" t="s">
        <v>25</v>
      </c>
      <c r="G805" s="1">
        <v>43991.740972222222</v>
      </c>
      <c r="H805" t="s">
        <v>44</v>
      </c>
      <c r="I805" t="s">
        <v>27</v>
      </c>
      <c r="K805" s="1">
        <v>43980.519444444442</v>
      </c>
      <c r="M805" t="s">
        <v>28</v>
      </c>
    </row>
    <row r="806" spans="1:18" x14ac:dyDescent="0.25">
      <c r="A806" t="s">
        <v>13</v>
      </c>
      <c r="B806" s="3" t="s">
        <v>1413</v>
      </c>
      <c r="C806" t="s">
        <v>1414</v>
      </c>
      <c r="D806" t="s">
        <v>379</v>
      </c>
      <c r="E806" t="s">
        <v>379</v>
      </c>
      <c r="F806" t="s">
        <v>25</v>
      </c>
      <c r="G806" s="1">
        <v>44169.729861111111</v>
      </c>
      <c r="H806" t="s">
        <v>44</v>
      </c>
      <c r="I806" t="s">
        <v>18</v>
      </c>
      <c r="K806" s="1">
        <v>43990.681944444441</v>
      </c>
      <c r="L806" t="s">
        <v>373</v>
      </c>
      <c r="M806" t="s">
        <v>28</v>
      </c>
    </row>
    <row r="807" spans="1:18" x14ac:dyDescent="0.25">
      <c r="A807" t="s">
        <v>13</v>
      </c>
      <c r="B807" s="3" t="s">
        <v>1415</v>
      </c>
      <c r="C807" t="s">
        <v>1416</v>
      </c>
      <c r="D807" t="s">
        <v>399</v>
      </c>
      <c r="E807" t="s">
        <v>399</v>
      </c>
      <c r="F807" t="s">
        <v>25</v>
      </c>
      <c r="G807" s="1">
        <v>44300.477083333331</v>
      </c>
      <c r="H807" t="s">
        <v>44</v>
      </c>
      <c r="I807" t="s">
        <v>18</v>
      </c>
      <c r="K807" s="1">
        <v>43990.673611111109</v>
      </c>
      <c r="L807" t="s">
        <v>373</v>
      </c>
      <c r="M807" t="s">
        <v>28</v>
      </c>
      <c r="N807" t="s">
        <v>1940</v>
      </c>
      <c r="R807" t="s">
        <v>2207</v>
      </c>
    </row>
    <row r="808" spans="1:18" x14ac:dyDescent="0.25">
      <c r="A808" t="s">
        <v>13</v>
      </c>
      <c r="B808" s="3" t="s">
        <v>1417</v>
      </c>
      <c r="C808" t="s">
        <v>1418</v>
      </c>
      <c r="D808" t="s">
        <v>399</v>
      </c>
      <c r="E808" t="s">
        <v>399</v>
      </c>
      <c r="F808" t="s">
        <v>25</v>
      </c>
      <c r="G808" s="1">
        <v>44300.477083333331</v>
      </c>
      <c r="H808" t="s">
        <v>31</v>
      </c>
      <c r="I808" t="s">
        <v>32</v>
      </c>
      <c r="K808" s="1">
        <v>43990.668055555558</v>
      </c>
      <c r="L808" t="s">
        <v>373</v>
      </c>
      <c r="M808" t="s">
        <v>28</v>
      </c>
    </row>
    <row r="809" spans="1:18" x14ac:dyDescent="0.25">
      <c r="A809" t="s">
        <v>13</v>
      </c>
      <c r="B809" s="3" t="s">
        <v>1419</v>
      </c>
      <c r="C809" t="s">
        <v>1420</v>
      </c>
      <c r="D809" t="s">
        <v>399</v>
      </c>
      <c r="E809" t="s">
        <v>399</v>
      </c>
      <c r="F809" t="s">
        <v>25</v>
      </c>
      <c r="G809" s="1">
        <v>44300.477083333331</v>
      </c>
      <c r="H809" t="s">
        <v>44</v>
      </c>
      <c r="I809" t="s">
        <v>32</v>
      </c>
      <c r="K809" s="1">
        <v>43990.652777777781</v>
      </c>
      <c r="L809" t="s">
        <v>373</v>
      </c>
      <c r="M809" t="s">
        <v>28</v>
      </c>
    </row>
    <row r="810" spans="1:18" x14ac:dyDescent="0.25">
      <c r="A810" t="s">
        <v>13</v>
      </c>
      <c r="B810" s="3" t="s">
        <v>1421</v>
      </c>
      <c r="C810" t="s">
        <v>1422</v>
      </c>
      <c r="D810" t="s">
        <v>399</v>
      </c>
      <c r="E810" t="s">
        <v>399</v>
      </c>
      <c r="F810" t="s">
        <v>25</v>
      </c>
      <c r="G810" s="1">
        <v>44300.477083333331</v>
      </c>
      <c r="H810" t="s">
        <v>44</v>
      </c>
      <c r="I810" t="s">
        <v>32</v>
      </c>
      <c r="K810" s="1">
        <v>43990.609722222223</v>
      </c>
      <c r="L810" t="s">
        <v>373</v>
      </c>
      <c r="M810" t="s">
        <v>28</v>
      </c>
    </row>
    <row r="811" spans="1:18" x14ac:dyDescent="0.25">
      <c r="A811" t="s">
        <v>13</v>
      </c>
      <c r="B811" s="3" t="s">
        <v>1423</v>
      </c>
      <c r="C811" t="s">
        <v>1424</v>
      </c>
      <c r="D811" t="s">
        <v>399</v>
      </c>
      <c r="E811" t="s">
        <v>399</v>
      </c>
      <c r="F811" t="s">
        <v>25</v>
      </c>
      <c r="G811" s="1">
        <v>44300.477083333331</v>
      </c>
      <c r="H811" t="s">
        <v>44</v>
      </c>
      <c r="I811" t="s">
        <v>32</v>
      </c>
      <c r="K811" s="1">
        <v>43990.6</v>
      </c>
      <c r="L811" t="s">
        <v>373</v>
      </c>
      <c r="M811" t="s">
        <v>28</v>
      </c>
    </row>
    <row r="812" spans="1:18" x14ac:dyDescent="0.25">
      <c r="A812" t="s">
        <v>13</v>
      </c>
      <c r="B812" s="3" t="s">
        <v>1425</v>
      </c>
      <c r="C812" t="s">
        <v>1426</v>
      </c>
      <c r="D812" t="s">
        <v>1055</v>
      </c>
      <c r="E812" t="s">
        <v>1055</v>
      </c>
      <c r="F812" t="s">
        <v>25</v>
      </c>
      <c r="G812" s="1">
        <v>44169.598611111112</v>
      </c>
      <c r="H812" t="s">
        <v>44</v>
      </c>
      <c r="I812" t="s">
        <v>18</v>
      </c>
      <c r="K812" s="1">
        <v>43990.535416666666</v>
      </c>
      <c r="L812" t="s">
        <v>373</v>
      </c>
      <c r="M812" t="s">
        <v>28</v>
      </c>
    </row>
    <row r="813" spans="1:18" x14ac:dyDescent="0.25">
      <c r="A813" t="s">
        <v>13</v>
      </c>
      <c r="B813" s="3" t="s">
        <v>1427</v>
      </c>
      <c r="C813" t="s">
        <v>1428</v>
      </c>
      <c r="D813" t="s">
        <v>399</v>
      </c>
      <c r="E813" t="s">
        <v>399</v>
      </c>
      <c r="F813" t="s">
        <v>25</v>
      </c>
      <c r="G813" s="1">
        <v>44300.477083333331</v>
      </c>
      <c r="H813" t="s">
        <v>44</v>
      </c>
      <c r="I813" t="s">
        <v>32</v>
      </c>
      <c r="K813" s="1">
        <v>43989.050694444442</v>
      </c>
      <c r="L813" t="s">
        <v>373</v>
      </c>
      <c r="M813" t="s">
        <v>28</v>
      </c>
    </row>
    <row r="814" spans="1:18" x14ac:dyDescent="0.25">
      <c r="A814" t="s">
        <v>13</v>
      </c>
      <c r="B814" s="3" t="s">
        <v>1429</v>
      </c>
      <c r="C814" t="s">
        <v>1430</v>
      </c>
      <c r="D814" t="s">
        <v>399</v>
      </c>
      <c r="E814" t="s">
        <v>399</v>
      </c>
      <c r="F814" t="s">
        <v>25</v>
      </c>
      <c r="G814" s="1">
        <v>44300.476388888892</v>
      </c>
      <c r="H814" t="s">
        <v>31</v>
      </c>
      <c r="I814" t="s">
        <v>18</v>
      </c>
      <c r="K814" s="1">
        <v>43988.920138888891</v>
      </c>
      <c r="L814" t="s">
        <v>373</v>
      </c>
      <c r="M814" t="s">
        <v>28</v>
      </c>
    </row>
    <row r="815" spans="1:18" x14ac:dyDescent="0.25">
      <c r="A815" t="s">
        <v>13</v>
      </c>
      <c r="B815" s="3" t="s">
        <v>1431</v>
      </c>
      <c r="C815" t="s">
        <v>1432</v>
      </c>
      <c r="D815" t="s">
        <v>399</v>
      </c>
      <c r="E815" t="s">
        <v>399</v>
      </c>
      <c r="F815" t="s">
        <v>25</v>
      </c>
      <c r="G815" s="1">
        <v>44300.477083333331</v>
      </c>
      <c r="H815" t="s">
        <v>113</v>
      </c>
      <c r="I815" t="s">
        <v>32</v>
      </c>
      <c r="K815" s="1">
        <v>43988.020833333336</v>
      </c>
      <c r="L815" t="s">
        <v>373</v>
      </c>
      <c r="M815" t="s">
        <v>28</v>
      </c>
      <c r="N815" t="s">
        <v>1936</v>
      </c>
    </row>
    <row r="816" spans="1:18" x14ac:dyDescent="0.25">
      <c r="A816" t="s">
        <v>13</v>
      </c>
      <c r="B816" s="3" t="s">
        <v>1433</v>
      </c>
      <c r="C816" t="s">
        <v>1434</v>
      </c>
      <c r="D816" t="s">
        <v>399</v>
      </c>
      <c r="E816" t="s">
        <v>399</v>
      </c>
      <c r="F816" t="s">
        <v>25</v>
      </c>
      <c r="G816" s="1">
        <v>44300.477083333331</v>
      </c>
      <c r="H816" t="s">
        <v>31</v>
      </c>
      <c r="I816" t="s">
        <v>18</v>
      </c>
      <c r="K816" s="1">
        <v>43988.011111111111</v>
      </c>
      <c r="L816" t="s">
        <v>373</v>
      </c>
      <c r="M816" t="s">
        <v>28</v>
      </c>
    </row>
    <row r="817" spans="1:18" x14ac:dyDescent="0.25">
      <c r="A817" t="s">
        <v>13</v>
      </c>
      <c r="B817" s="3" t="s">
        <v>1435</v>
      </c>
      <c r="C817" t="s">
        <v>1436</v>
      </c>
      <c r="D817" t="s">
        <v>399</v>
      </c>
      <c r="E817" t="s">
        <v>399</v>
      </c>
      <c r="F817" t="s">
        <v>25</v>
      </c>
      <c r="G817" s="1">
        <v>44300.477083333331</v>
      </c>
      <c r="H817" t="s">
        <v>31</v>
      </c>
      <c r="I817" t="s">
        <v>18</v>
      </c>
      <c r="K817" s="1">
        <v>43988.004861111112</v>
      </c>
      <c r="L817" t="s">
        <v>373</v>
      </c>
      <c r="M817" t="s">
        <v>28</v>
      </c>
    </row>
    <row r="818" spans="1:18" x14ac:dyDescent="0.25">
      <c r="A818" t="s">
        <v>13</v>
      </c>
      <c r="B818" s="3" t="s">
        <v>1437</v>
      </c>
      <c r="C818" t="s">
        <v>1438</v>
      </c>
      <c r="D818" t="s">
        <v>399</v>
      </c>
      <c r="E818" t="s">
        <v>399</v>
      </c>
      <c r="F818" t="s">
        <v>25</v>
      </c>
      <c r="G818" s="1">
        <v>44300.477083333331</v>
      </c>
      <c r="H818" t="s">
        <v>31</v>
      </c>
      <c r="I818" t="s">
        <v>18</v>
      </c>
      <c r="K818" s="1">
        <v>43988.001388888886</v>
      </c>
      <c r="L818" t="s">
        <v>373</v>
      </c>
      <c r="M818" t="s">
        <v>28</v>
      </c>
    </row>
    <row r="819" spans="1:18" x14ac:dyDescent="0.25">
      <c r="A819" t="s">
        <v>13</v>
      </c>
      <c r="B819" s="3" t="s">
        <v>1439</v>
      </c>
      <c r="C819" t="s">
        <v>1440</v>
      </c>
      <c r="D819" t="s">
        <v>379</v>
      </c>
      <c r="E819" t="s">
        <v>379</v>
      </c>
      <c r="F819" t="s">
        <v>25</v>
      </c>
      <c r="G819" s="1">
        <v>44169.729861111111</v>
      </c>
      <c r="H819" t="s">
        <v>31</v>
      </c>
      <c r="I819" t="s">
        <v>32</v>
      </c>
      <c r="K819" s="1">
        <v>43987.502083333333</v>
      </c>
      <c r="L819" t="s">
        <v>373</v>
      </c>
      <c r="M819" t="s">
        <v>28</v>
      </c>
    </row>
    <row r="820" spans="1:18" x14ac:dyDescent="0.25">
      <c r="A820" t="s">
        <v>13</v>
      </c>
      <c r="B820" s="3" t="s">
        <v>1441</v>
      </c>
      <c r="C820" t="s">
        <v>1442</v>
      </c>
      <c r="D820" t="s">
        <v>379</v>
      </c>
      <c r="E820" t="s">
        <v>379</v>
      </c>
      <c r="F820" t="s">
        <v>25</v>
      </c>
      <c r="G820" s="1">
        <v>44169.611111111109</v>
      </c>
      <c r="H820" t="s">
        <v>31</v>
      </c>
      <c r="I820" t="s">
        <v>32</v>
      </c>
      <c r="K820" s="1">
        <v>43986.689583333333</v>
      </c>
      <c r="L820" t="s">
        <v>402</v>
      </c>
      <c r="M820" t="s">
        <v>28</v>
      </c>
    </row>
    <row r="821" spans="1:18" x14ac:dyDescent="0.25">
      <c r="A821" t="s">
        <v>13</v>
      </c>
      <c r="B821" s="3" t="s">
        <v>1443</v>
      </c>
      <c r="C821" t="s">
        <v>1444</v>
      </c>
      <c r="D821" t="s">
        <v>310</v>
      </c>
      <c r="E821" t="s">
        <v>372</v>
      </c>
      <c r="F821" t="s">
        <v>25</v>
      </c>
      <c r="G821" s="1">
        <v>44168.806944444441</v>
      </c>
      <c r="H821" t="s">
        <v>44</v>
      </c>
      <c r="I821" t="s">
        <v>32</v>
      </c>
      <c r="K821" s="1">
        <v>43986.554861111108</v>
      </c>
      <c r="L821" t="s">
        <v>407</v>
      </c>
      <c r="M821" t="s">
        <v>28</v>
      </c>
    </row>
    <row r="822" spans="1:18" x14ac:dyDescent="0.25">
      <c r="A822" t="s">
        <v>13</v>
      </c>
      <c r="B822" s="3" t="s">
        <v>1445</v>
      </c>
      <c r="C822" t="s">
        <v>1446</v>
      </c>
      <c r="D822" t="s">
        <v>372</v>
      </c>
      <c r="E822" t="s">
        <v>372</v>
      </c>
      <c r="F822" t="s">
        <v>25</v>
      </c>
      <c r="G822" s="1">
        <v>44168.798611111109</v>
      </c>
      <c r="H822" t="s">
        <v>44</v>
      </c>
      <c r="I822" t="s">
        <v>18</v>
      </c>
      <c r="K822" s="1">
        <v>43986.537499999999</v>
      </c>
      <c r="L822" t="s">
        <v>373</v>
      </c>
      <c r="M822" t="s">
        <v>28</v>
      </c>
    </row>
    <row r="823" spans="1:18" x14ac:dyDescent="0.25">
      <c r="A823" t="s">
        <v>13</v>
      </c>
      <c r="B823" s="3" t="s">
        <v>1447</v>
      </c>
      <c r="C823" s="2" t="s">
        <v>1448</v>
      </c>
      <c r="D823" t="s">
        <v>458</v>
      </c>
      <c r="E823" t="s">
        <v>458</v>
      </c>
      <c r="F823" t="s">
        <v>25</v>
      </c>
      <c r="G823" s="1">
        <v>44175.443055555559</v>
      </c>
      <c r="H823" t="s">
        <v>113</v>
      </c>
      <c r="I823" t="s">
        <v>122</v>
      </c>
      <c r="K823" s="1">
        <v>43986.419444444444</v>
      </c>
      <c r="L823" t="s">
        <v>373</v>
      </c>
      <c r="M823" t="s">
        <v>28</v>
      </c>
    </row>
    <row r="824" spans="1:18" x14ac:dyDescent="0.25">
      <c r="A824" t="s">
        <v>13</v>
      </c>
      <c r="B824" s="3" t="s">
        <v>1449</v>
      </c>
      <c r="C824" s="2" t="s">
        <v>1450</v>
      </c>
      <c r="D824" t="s">
        <v>372</v>
      </c>
      <c r="E824" t="s">
        <v>372</v>
      </c>
      <c r="F824" t="s">
        <v>25</v>
      </c>
      <c r="G824" s="1">
        <v>44312.495138888888</v>
      </c>
      <c r="H824" t="s">
        <v>44</v>
      </c>
      <c r="I824" t="s">
        <v>32</v>
      </c>
      <c r="K824" s="1">
        <v>43980.511111111111</v>
      </c>
      <c r="L824" t="s">
        <v>1195</v>
      </c>
      <c r="M824" t="s">
        <v>28</v>
      </c>
    </row>
    <row r="825" spans="1:18" x14ac:dyDescent="0.25">
      <c r="A825" t="s">
        <v>13</v>
      </c>
      <c r="B825" s="3" t="s">
        <v>1451</v>
      </c>
      <c r="C825" t="s">
        <v>1452</v>
      </c>
      <c r="D825" t="s">
        <v>458</v>
      </c>
      <c r="E825" t="s">
        <v>379</v>
      </c>
      <c r="F825" t="s">
        <v>25</v>
      </c>
      <c r="G825" s="1">
        <v>44159.652083333334</v>
      </c>
      <c r="H825" t="s">
        <v>31</v>
      </c>
      <c r="I825" t="s">
        <v>32</v>
      </c>
      <c r="K825" s="1">
        <v>43978.877083333333</v>
      </c>
      <c r="M825" t="s">
        <v>28</v>
      </c>
      <c r="N825" t="s">
        <v>1936</v>
      </c>
    </row>
    <row r="826" spans="1:18" x14ac:dyDescent="0.25">
      <c r="A826" t="s">
        <v>13</v>
      </c>
      <c r="B826" s="3" t="s">
        <v>1453</v>
      </c>
      <c r="C826" t="s">
        <v>1454</v>
      </c>
      <c r="D826" t="s">
        <v>379</v>
      </c>
      <c r="E826" t="s">
        <v>379</v>
      </c>
      <c r="F826" t="s">
        <v>25</v>
      </c>
      <c r="G826" s="1">
        <v>44174.779166666667</v>
      </c>
      <c r="H826" t="s">
        <v>31</v>
      </c>
      <c r="I826" t="s">
        <v>32</v>
      </c>
      <c r="K826" s="1">
        <v>43978.870833333334</v>
      </c>
      <c r="M826" t="s">
        <v>28</v>
      </c>
      <c r="N826" t="s">
        <v>1941</v>
      </c>
      <c r="R826" t="s">
        <v>2201</v>
      </c>
    </row>
    <row r="827" spans="1:18" x14ac:dyDescent="0.25">
      <c r="A827" t="s">
        <v>13</v>
      </c>
      <c r="B827" s="3" t="s">
        <v>1455</v>
      </c>
      <c r="C827" t="s">
        <v>1456</v>
      </c>
      <c r="D827" t="s">
        <v>379</v>
      </c>
      <c r="E827" t="s">
        <v>379</v>
      </c>
      <c r="F827" t="s">
        <v>25</v>
      </c>
      <c r="G827" s="1">
        <v>44174.779166666667</v>
      </c>
      <c r="H827" t="s">
        <v>44</v>
      </c>
      <c r="I827" t="s">
        <v>18</v>
      </c>
      <c r="K827" s="1">
        <v>43978.855555555558</v>
      </c>
      <c r="M827" t="s">
        <v>28</v>
      </c>
      <c r="N827" t="s">
        <v>1941</v>
      </c>
    </row>
    <row r="828" spans="1:18" x14ac:dyDescent="0.25">
      <c r="A828" t="s">
        <v>13</v>
      </c>
      <c r="B828" s="3" t="s">
        <v>1457</v>
      </c>
      <c r="C828" t="s">
        <v>1458</v>
      </c>
      <c r="D828" t="s">
        <v>379</v>
      </c>
      <c r="E828" t="s">
        <v>379</v>
      </c>
      <c r="F828" t="s">
        <v>25</v>
      </c>
      <c r="G828" s="1">
        <v>44174.779166666667</v>
      </c>
      <c r="H828" t="s">
        <v>26</v>
      </c>
      <c r="I828" t="s">
        <v>27</v>
      </c>
      <c r="K828" s="1">
        <v>43978.85</v>
      </c>
      <c r="M828" t="s">
        <v>28</v>
      </c>
      <c r="N828" t="s">
        <v>1941</v>
      </c>
    </row>
    <row r="829" spans="1:18" x14ac:dyDescent="0.25">
      <c r="A829" t="s">
        <v>13</v>
      </c>
      <c r="B829" s="3" t="s">
        <v>1459</v>
      </c>
      <c r="C829" t="s">
        <v>1460</v>
      </c>
      <c r="D829" t="s">
        <v>379</v>
      </c>
      <c r="E829" t="s">
        <v>379</v>
      </c>
      <c r="F829" t="s">
        <v>25</v>
      </c>
      <c r="G829" s="1">
        <v>44174.779166666667</v>
      </c>
      <c r="H829" t="s">
        <v>26</v>
      </c>
      <c r="I829" t="s">
        <v>27</v>
      </c>
      <c r="K829" s="1">
        <v>43978.845138888886</v>
      </c>
      <c r="M829" t="s">
        <v>28</v>
      </c>
      <c r="N829" t="s">
        <v>1941</v>
      </c>
      <c r="R829" t="s">
        <v>2208</v>
      </c>
    </row>
    <row r="830" spans="1:18" x14ac:dyDescent="0.25">
      <c r="A830" t="s">
        <v>13</v>
      </c>
      <c r="B830" s="3" t="s">
        <v>1461</v>
      </c>
      <c r="C830" t="s">
        <v>1462</v>
      </c>
      <c r="D830" t="s">
        <v>379</v>
      </c>
      <c r="E830" t="s">
        <v>379</v>
      </c>
      <c r="F830" t="s">
        <v>25</v>
      </c>
      <c r="G830" s="1">
        <v>44174.779166666667</v>
      </c>
      <c r="H830" t="s">
        <v>26</v>
      </c>
      <c r="I830" t="s">
        <v>27</v>
      </c>
      <c r="K830" s="1">
        <v>43978.838194444441</v>
      </c>
      <c r="M830" t="s">
        <v>28</v>
      </c>
      <c r="N830" t="s">
        <v>1941</v>
      </c>
    </row>
    <row r="831" spans="1:18" x14ac:dyDescent="0.25">
      <c r="A831" t="s">
        <v>13</v>
      </c>
      <c r="B831" s="3" t="s">
        <v>1463</v>
      </c>
      <c r="C831" t="s">
        <v>1464</v>
      </c>
      <c r="D831" t="s">
        <v>379</v>
      </c>
      <c r="E831" t="s">
        <v>379</v>
      </c>
      <c r="F831" t="s">
        <v>25</v>
      </c>
      <c r="G831" s="1">
        <v>44174.780555555553</v>
      </c>
      <c r="H831" t="s">
        <v>44</v>
      </c>
      <c r="I831" t="s">
        <v>18</v>
      </c>
      <c r="K831" s="1">
        <v>43978.833333333336</v>
      </c>
      <c r="M831" t="s">
        <v>28</v>
      </c>
      <c r="N831" t="s">
        <v>1940</v>
      </c>
    </row>
    <row r="832" spans="1:18" x14ac:dyDescent="0.25">
      <c r="A832" t="s">
        <v>13</v>
      </c>
      <c r="B832" s="3" t="s">
        <v>1465</v>
      </c>
      <c r="C832" t="s">
        <v>1466</v>
      </c>
      <c r="D832" t="s">
        <v>379</v>
      </c>
      <c r="E832" t="s">
        <v>379</v>
      </c>
      <c r="F832" t="s">
        <v>25</v>
      </c>
      <c r="G832" s="1">
        <v>44174.779166666667</v>
      </c>
      <c r="H832" t="s">
        <v>44</v>
      </c>
      <c r="I832" t="s">
        <v>18</v>
      </c>
      <c r="K832" s="1">
        <v>43978.814583333333</v>
      </c>
      <c r="M832" t="s">
        <v>28</v>
      </c>
      <c r="N832" t="s">
        <v>1941</v>
      </c>
    </row>
    <row r="833" spans="1:18" x14ac:dyDescent="0.25">
      <c r="A833" t="s">
        <v>13</v>
      </c>
      <c r="B833" s="3" t="s">
        <v>1467</v>
      </c>
      <c r="C833" t="s">
        <v>1468</v>
      </c>
      <c r="D833" t="s">
        <v>379</v>
      </c>
      <c r="E833" t="s">
        <v>379</v>
      </c>
      <c r="F833" t="s">
        <v>25</v>
      </c>
      <c r="G833" s="1">
        <v>44174.779166666667</v>
      </c>
      <c r="H833" t="s">
        <v>31</v>
      </c>
      <c r="I833" t="s">
        <v>32</v>
      </c>
      <c r="K833" s="1">
        <v>43978.800694444442</v>
      </c>
      <c r="M833" t="s">
        <v>28</v>
      </c>
      <c r="N833" t="s">
        <v>1941</v>
      </c>
      <c r="R833" t="s">
        <v>2118</v>
      </c>
    </row>
    <row r="834" spans="1:18" x14ac:dyDescent="0.25">
      <c r="A834" t="s">
        <v>13</v>
      </c>
      <c r="B834" s="3" t="s">
        <v>1469</v>
      </c>
      <c r="C834" s="2" t="s">
        <v>1470</v>
      </c>
      <c r="D834" t="s">
        <v>379</v>
      </c>
      <c r="E834" t="s">
        <v>379</v>
      </c>
      <c r="F834" t="s">
        <v>25</v>
      </c>
      <c r="G834" s="1">
        <v>44174.780555555553</v>
      </c>
      <c r="H834" t="s">
        <v>44</v>
      </c>
      <c r="I834" t="s">
        <v>18</v>
      </c>
      <c r="K834" s="1">
        <v>43978.788888888892</v>
      </c>
      <c r="M834" t="s">
        <v>28</v>
      </c>
      <c r="N834" t="s">
        <v>1940</v>
      </c>
    </row>
    <row r="835" spans="1:18" x14ac:dyDescent="0.25">
      <c r="A835" t="s">
        <v>13</v>
      </c>
      <c r="B835" s="3" t="s">
        <v>1471</v>
      </c>
      <c r="C835" t="s">
        <v>1472</v>
      </c>
      <c r="D835" t="s">
        <v>379</v>
      </c>
      <c r="E835" t="s">
        <v>280</v>
      </c>
      <c r="F835" t="s">
        <v>25</v>
      </c>
      <c r="G835" s="1">
        <v>44174.477083333331</v>
      </c>
      <c r="H835" t="s">
        <v>44</v>
      </c>
      <c r="I835" t="s">
        <v>18</v>
      </c>
      <c r="K835" s="1">
        <v>43971.73541666667</v>
      </c>
      <c r="L835" t="s">
        <v>402</v>
      </c>
      <c r="M835" t="s">
        <v>28</v>
      </c>
      <c r="N835" t="s">
        <v>1941</v>
      </c>
    </row>
    <row r="836" spans="1:18" x14ac:dyDescent="0.25">
      <c r="A836" t="s">
        <v>13</v>
      </c>
      <c r="B836" s="3" t="s">
        <v>1473</v>
      </c>
      <c r="C836" t="s">
        <v>1474</v>
      </c>
      <c r="D836" t="s">
        <v>379</v>
      </c>
      <c r="E836" t="s">
        <v>379</v>
      </c>
      <c r="F836" t="s">
        <v>25</v>
      </c>
      <c r="G836" s="1">
        <v>44174.780555555553</v>
      </c>
      <c r="H836" t="s">
        <v>44</v>
      </c>
      <c r="I836" t="s">
        <v>18</v>
      </c>
      <c r="K836" s="1">
        <v>43978.737500000003</v>
      </c>
      <c r="M836" t="s">
        <v>28</v>
      </c>
      <c r="N836" t="s">
        <v>1940</v>
      </c>
    </row>
    <row r="837" spans="1:18" x14ac:dyDescent="0.25">
      <c r="A837" t="s">
        <v>13</v>
      </c>
      <c r="B837" s="3" t="s">
        <v>1475</v>
      </c>
      <c r="C837" t="s">
        <v>1476</v>
      </c>
      <c r="D837" t="s">
        <v>379</v>
      </c>
      <c r="E837" t="s">
        <v>379</v>
      </c>
      <c r="F837" t="s">
        <v>25</v>
      </c>
      <c r="G837" s="1">
        <v>44174.780555555553</v>
      </c>
      <c r="H837" t="s">
        <v>44</v>
      </c>
      <c r="I837" t="s">
        <v>18</v>
      </c>
      <c r="K837" s="1">
        <v>43978.732638888891</v>
      </c>
      <c r="M837" t="s">
        <v>28</v>
      </c>
      <c r="N837" t="s">
        <v>1940</v>
      </c>
    </row>
    <row r="838" spans="1:18" x14ac:dyDescent="0.25">
      <c r="A838" t="s">
        <v>13</v>
      </c>
      <c r="B838" s="3" t="s">
        <v>1477</v>
      </c>
      <c r="C838" t="s">
        <v>1478</v>
      </c>
      <c r="D838" t="s">
        <v>458</v>
      </c>
      <c r="E838" t="s">
        <v>458</v>
      </c>
      <c r="F838" t="s">
        <v>25</v>
      </c>
      <c r="G838" s="1">
        <v>44175.413194444445</v>
      </c>
      <c r="H838" t="s">
        <v>26</v>
      </c>
      <c r="I838" t="s">
        <v>27</v>
      </c>
      <c r="K838" s="1">
        <v>43977.647222222222</v>
      </c>
      <c r="L838" t="s">
        <v>373</v>
      </c>
      <c r="M838" t="s">
        <v>28</v>
      </c>
    </row>
    <row r="839" spans="1:18" x14ac:dyDescent="0.25">
      <c r="A839" t="s">
        <v>13</v>
      </c>
      <c r="B839" s="3" t="s">
        <v>1479</v>
      </c>
      <c r="C839" t="s">
        <v>1480</v>
      </c>
      <c r="D839" t="s">
        <v>379</v>
      </c>
      <c r="E839" t="s">
        <v>379</v>
      </c>
      <c r="F839" t="s">
        <v>25</v>
      </c>
      <c r="G839" s="1">
        <v>44169.728472222225</v>
      </c>
      <c r="H839" t="s">
        <v>44</v>
      </c>
      <c r="I839" t="s">
        <v>18</v>
      </c>
      <c r="K839" s="1">
        <v>43977.636805555558</v>
      </c>
      <c r="L839" t="s">
        <v>402</v>
      </c>
      <c r="M839" t="s">
        <v>28</v>
      </c>
    </row>
    <row r="840" spans="1:18" x14ac:dyDescent="0.25">
      <c r="A840" t="s">
        <v>13</v>
      </c>
      <c r="B840" s="3" t="s">
        <v>1481</v>
      </c>
      <c r="C840" t="s">
        <v>1482</v>
      </c>
      <c r="D840" t="s">
        <v>379</v>
      </c>
      <c r="E840" t="s">
        <v>379</v>
      </c>
      <c r="F840" t="s">
        <v>25</v>
      </c>
      <c r="G840" s="1">
        <v>44169.728472222225</v>
      </c>
      <c r="H840" t="s">
        <v>31</v>
      </c>
      <c r="I840" t="s">
        <v>32</v>
      </c>
      <c r="K840" s="1">
        <v>43977.629861111112</v>
      </c>
      <c r="L840" t="s">
        <v>402</v>
      </c>
      <c r="M840" t="s">
        <v>28</v>
      </c>
    </row>
    <row r="841" spans="1:18" x14ac:dyDescent="0.25">
      <c r="A841" t="s">
        <v>13</v>
      </c>
      <c r="B841" s="3" t="s">
        <v>1483</v>
      </c>
      <c r="C841" t="s">
        <v>1484</v>
      </c>
      <c r="D841" t="s">
        <v>583</v>
      </c>
      <c r="E841" t="s">
        <v>583</v>
      </c>
      <c r="F841" t="s">
        <v>25</v>
      </c>
      <c r="G841" s="1">
        <v>44174.779166666667</v>
      </c>
      <c r="H841" t="s">
        <v>26</v>
      </c>
      <c r="I841" t="s">
        <v>27</v>
      </c>
      <c r="K841" s="1">
        <v>43972.765277777777</v>
      </c>
      <c r="M841" t="s">
        <v>28</v>
      </c>
      <c r="N841" t="s">
        <v>1941</v>
      </c>
    </row>
    <row r="842" spans="1:18" x14ac:dyDescent="0.25">
      <c r="A842" t="s">
        <v>13</v>
      </c>
      <c r="B842" s="3" t="s">
        <v>1485</v>
      </c>
      <c r="C842" s="2" t="s">
        <v>1486</v>
      </c>
      <c r="D842" t="s">
        <v>583</v>
      </c>
      <c r="E842" t="s">
        <v>583</v>
      </c>
      <c r="F842" t="s">
        <v>25</v>
      </c>
      <c r="G842" s="1">
        <v>44174.779166666667</v>
      </c>
      <c r="H842" t="s">
        <v>26</v>
      </c>
      <c r="I842" t="s">
        <v>27</v>
      </c>
      <c r="K842" s="1">
        <v>43972.763888888891</v>
      </c>
      <c r="M842" t="s">
        <v>28</v>
      </c>
      <c r="N842" t="s">
        <v>1941</v>
      </c>
    </row>
    <row r="843" spans="1:18" x14ac:dyDescent="0.25">
      <c r="A843" t="s">
        <v>13</v>
      </c>
      <c r="B843" s="3" t="s">
        <v>1487</v>
      </c>
      <c r="C843" t="s">
        <v>582</v>
      </c>
      <c r="D843" t="s">
        <v>583</v>
      </c>
      <c r="E843" t="s">
        <v>583</v>
      </c>
      <c r="F843" t="s">
        <v>25</v>
      </c>
      <c r="G843" s="1">
        <v>44175.538194444445</v>
      </c>
      <c r="H843" t="s">
        <v>44</v>
      </c>
      <c r="I843" t="s">
        <v>27</v>
      </c>
      <c r="K843" s="1">
        <v>43972.757638888892</v>
      </c>
      <c r="M843" t="s">
        <v>28</v>
      </c>
      <c r="N843" t="s">
        <v>1941</v>
      </c>
    </row>
    <row r="844" spans="1:18" x14ac:dyDescent="0.25">
      <c r="A844" t="s">
        <v>13</v>
      </c>
      <c r="B844" s="3" t="s">
        <v>1488</v>
      </c>
      <c r="C844" t="s">
        <v>1489</v>
      </c>
      <c r="D844" t="s">
        <v>399</v>
      </c>
      <c r="E844" t="s">
        <v>583</v>
      </c>
      <c r="F844" t="s">
        <v>25</v>
      </c>
      <c r="G844" s="1">
        <v>44300.477083333331</v>
      </c>
      <c r="H844" t="s">
        <v>44</v>
      </c>
      <c r="I844" t="s">
        <v>18</v>
      </c>
      <c r="K844" s="1">
        <v>43972.750694444447</v>
      </c>
      <c r="L844" t="s">
        <v>373</v>
      </c>
      <c r="M844" t="s">
        <v>28</v>
      </c>
      <c r="N844" t="s">
        <v>1941</v>
      </c>
    </row>
    <row r="845" spans="1:18" x14ac:dyDescent="0.25">
      <c r="A845" t="s">
        <v>13</v>
      </c>
      <c r="B845" s="3" t="s">
        <v>1490</v>
      </c>
      <c r="C845" t="s">
        <v>1491</v>
      </c>
      <c r="D845" t="s">
        <v>379</v>
      </c>
      <c r="E845" t="s">
        <v>583</v>
      </c>
      <c r="F845" t="s">
        <v>25</v>
      </c>
      <c r="G845" s="1">
        <v>44174.779166666667</v>
      </c>
      <c r="H845" t="s">
        <v>44</v>
      </c>
      <c r="I845" t="s">
        <v>18</v>
      </c>
      <c r="K845" s="1">
        <v>43972.74722222222</v>
      </c>
      <c r="M845" t="s">
        <v>28</v>
      </c>
      <c r="N845" t="s">
        <v>1941</v>
      </c>
    </row>
    <row r="846" spans="1:18" x14ac:dyDescent="0.25">
      <c r="A846" t="s">
        <v>13</v>
      </c>
      <c r="B846" s="3" t="s">
        <v>1492</v>
      </c>
      <c r="C846" t="s">
        <v>1493</v>
      </c>
      <c r="D846" t="s">
        <v>583</v>
      </c>
      <c r="E846" t="s">
        <v>583</v>
      </c>
      <c r="F846" t="s">
        <v>25</v>
      </c>
      <c r="G846" s="1">
        <v>44174.779166666667</v>
      </c>
      <c r="H846" t="s">
        <v>31</v>
      </c>
      <c r="I846" t="s">
        <v>32</v>
      </c>
      <c r="K846" s="1">
        <v>43972.743750000001</v>
      </c>
      <c r="M846" t="s">
        <v>28</v>
      </c>
      <c r="N846" t="s">
        <v>1941</v>
      </c>
    </row>
    <row r="847" spans="1:18" x14ac:dyDescent="0.25">
      <c r="A847" t="s">
        <v>13</v>
      </c>
      <c r="B847" s="3" t="s">
        <v>1494</v>
      </c>
      <c r="C847" t="s">
        <v>1495</v>
      </c>
      <c r="D847" t="s">
        <v>583</v>
      </c>
      <c r="E847" t="s">
        <v>583</v>
      </c>
      <c r="F847" t="s">
        <v>25</v>
      </c>
      <c r="G847" s="1">
        <v>44174.780555555553</v>
      </c>
      <c r="H847" t="s">
        <v>31</v>
      </c>
      <c r="I847" t="s">
        <v>32</v>
      </c>
      <c r="K847" s="1">
        <v>43972.736111111109</v>
      </c>
      <c r="M847" t="s">
        <v>28</v>
      </c>
      <c r="N847" t="s">
        <v>1941</v>
      </c>
    </row>
    <row r="848" spans="1:18" x14ac:dyDescent="0.25">
      <c r="A848" t="s">
        <v>13</v>
      </c>
      <c r="B848" s="3" t="s">
        <v>1496</v>
      </c>
      <c r="C848" t="s">
        <v>1497</v>
      </c>
      <c r="D848" t="s">
        <v>1055</v>
      </c>
      <c r="E848" t="s">
        <v>1055</v>
      </c>
      <c r="F848" t="s">
        <v>25</v>
      </c>
      <c r="G848" s="1">
        <v>44169.599305555559</v>
      </c>
      <c r="H848" t="s">
        <v>44</v>
      </c>
      <c r="I848" t="s">
        <v>18</v>
      </c>
      <c r="K848" s="1">
        <v>43972.607638888891</v>
      </c>
      <c r="L848" t="s">
        <v>373</v>
      </c>
      <c r="M848" t="s">
        <v>28</v>
      </c>
    </row>
    <row r="849" spans="1:14" x14ac:dyDescent="0.25">
      <c r="A849" t="s">
        <v>13</v>
      </c>
      <c r="B849" s="3" t="s">
        <v>1498</v>
      </c>
      <c r="C849" t="s">
        <v>1499</v>
      </c>
      <c r="D849" t="s">
        <v>372</v>
      </c>
      <c r="E849" t="s">
        <v>372</v>
      </c>
      <c r="F849" t="s">
        <v>25</v>
      </c>
      <c r="G849" s="1">
        <v>44168.804166666669</v>
      </c>
      <c r="H849" t="s">
        <v>31</v>
      </c>
      <c r="I849" t="s">
        <v>32</v>
      </c>
      <c r="K849" s="1">
        <v>43972.476388888892</v>
      </c>
      <c r="L849" t="s">
        <v>387</v>
      </c>
      <c r="M849" t="s">
        <v>28</v>
      </c>
    </row>
    <row r="850" spans="1:14" x14ac:dyDescent="0.25">
      <c r="A850" t="s">
        <v>13</v>
      </c>
      <c r="B850" s="3" t="s">
        <v>1500</v>
      </c>
      <c r="C850" t="s">
        <v>1501</v>
      </c>
      <c r="D850" t="s">
        <v>458</v>
      </c>
      <c r="E850" t="s">
        <v>458</v>
      </c>
      <c r="F850" t="s">
        <v>25</v>
      </c>
      <c r="G850" s="1">
        <v>44169.606249999997</v>
      </c>
      <c r="H850" t="s">
        <v>113</v>
      </c>
      <c r="I850" t="s">
        <v>122</v>
      </c>
      <c r="K850" s="1">
        <v>43972.461111111108</v>
      </c>
      <c r="L850" t="s">
        <v>373</v>
      </c>
      <c r="M850" t="s">
        <v>28</v>
      </c>
    </row>
    <row r="851" spans="1:14" x14ac:dyDescent="0.25">
      <c r="A851" t="s">
        <v>13</v>
      </c>
      <c r="B851" s="3" t="s">
        <v>1502</v>
      </c>
      <c r="C851" t="s">
        <v>1503</v>
      </c>
      <c r="D851" t="s">
        <v>458</v>
      </c>
      <c r="E851" t="s">
        <v>458</v>
      </c>
      <c r="F851" t="s">
        <v>25</v>
      </c>
      <c r="G851" s="1">
        <v>44169.606249999997</v>
      </c>
      <c r="H851" t="s">
        <v>113</v>
      </c>
      <c r="I851" t="s">
        <v>122</v>
      </c>
      <c r="K851" s="1">
        <v>43971.536111111112</v>
      </c>
      <c r="L851" t="s">
        <v>373</v>
      </c>
      <c r="M851" t="s">
        <v>28</v>
      </c>
      <c r="N851" t="s">
        <v>1988</v>
      </c>
    </row>
    <row r="852" spans="1:14" x14ac:dyDescent="0.25">
      <c r="A852" t="s">
        <v>13</v>
      </c>
      <c r="B852" s="3" t="s">
        <v>1504</v>
      </c>
      <c r="C852" t="s">
        <v>1505</v>
      </c>
      <c r="D852" t="s">
        <v>372</v>
      </c>
      <c r="E852" t="s">
        <v>372</v>
      </c>
      <c r="F852" t="s">
        <v>25</v>
      </c>
      <c r="G852" s="1">
        <v>44168.798611111109</v>
      </c>
      <c r="H852" t="s">
        <v>44</v>
      </c>
      <c r="I852" t="s">
        <v>32</v>
      </c>
      <c r="K852" s="1">
        <v>43971.466666666667</v>
      </c>
      <c r="L852" t="s">
        <v>373</v>
      </c>
      <c r="M852" t="s">
        <v>28</v>
      </c>
    </row>
    <row r="853" spans="1:14" x14ac:dyDescent="0.25">
      <c r="A853" t="s">
        <v>13</v>
      </c>
      <c r="B853" s="3" t="s">
        <v>1506</v>
      </c>
      <c r="C853" t="s">
        <v>1507</v>
      </c>
      <c r="D853" t="s">
        <v>458</v>
      </c>
      <c r="E853" t="s">
        <v>458</v>
      </c>
      <c r="F853" t="s">
        <v>25</v>
      </c>
      <c r="G853" s="1">
        <v>44169.611111111109</v>
      </c>
      <c r="H853" t="s">
        <v>44</v>
      </c>
      <c r="I853" t="s">
        <v>18</v>
      </c>
      <c r="K853" s="1">
        <v>43969.74722222222</v>
      </c>
      <c r="L853" t="s">
        <v>402</v>
      </c>
      <c r="M853" t="s">
        <v>28</v>
      </c>
    </row>
    <row r="854" spans="1:14" x14ac:dyDescent="0.25">
      <c r="A854" t="s">
        <v>13</v>
      </c>
      <c r="B854" s="3" t="s">
        <v>1508</v>
      </c>
      <c r="C854" t="s">
        <v>1509</v>
      </c>
      <c r="D854" t="s">
        <v>379</v>
      </c>
      <c r="E854" t="s">
        <v>458</v>
      </c>
      <c r="F854" t="s">
        <v>25</v>
      </c>
      <c r="G854" s="1">
        <v>44169.611111111109</v>
      </c>
      <c r="H854" t="s">
        <v>31</v>
      </c>
      <c r="I854" t="s">
        <v>18</v>
      </c>
      <c r="K854" s="1">
        <v>43969.729166666664</v>
      </c>
      <c r="L854" t="s">
        <v>402</v>
      </c>
      <c r="M854" t="s">
        <v>28</v>
      </c>
      <c r="N854" t="s">
        <v>1940</v>
      </c>
    </row>
    <row r="855" spans="1:14" x14ac:dyDescent="0.25">
      <c r="A855" t="s">
        <v>13</v>
      </c>
      <c r="B855" s="3" t="s">
        <v>1510</v>
      </c>
      <c r="C855" t="s">
        <v>1511</v>
      </c>
      <c r="D855" t="s">
        <v>379</v>
      </c>
      <c r="E855" t="s">
        <v>379</v>
      </c>
      <c r="F855" t="s">
        <v>25</v>
      </c>
      <c r="G855" s="1">
        <v>44285.495138888888</v>
      </c>
      <c r="H855" t="s">
        <v>26</v>
      </c>
      <c r="I855" t="s">
        <v>27</v>
      </c>
      <c r="K855" s="1">
        <v>43965.701388888891</v>
      </c>
      <c r="M855" t="s">
        <v>28</v>
      </c>
      <c r="N855" t="s">
        <v>1941</v>
      </c>
    </row>
    <row r="856" spans="1:14" x14ac:dyDescent="0.25">
      <c r="A856" t="s">
        <v>13</v>
      </c>
      <c r="B856" s="3" t="s">
        <v>1512</v>
      </c>
      <c r="C856" t="s">
        <v>1513</v>
      </c>
      <c r="D856" t="s">
        <v>583</v>
      </c>
      <c r="E856" t="s">
        <v>379</v>
      </c>
      <c r="F856" t="s">
        <v>25</v>
      </c>
      <c r="G856" s="1">
        <v>44174.871527777781</v>
      </c>
      <c r="H856" t="s">
        <v>26</v>
      </c>
      <c r="I856" t="s">
        <v>27</v>
      </c>
      <c r="K856" s="1">
        <v>43965.699305555558</v>
      </c>
      <c r="M856" t="s">
        <v>28</v>
      </c>
      <c r="N856" t="s">
        <v>1941</v>
      </c>
    </row>
    <row r="857" spans="1:14" x14ac:dyDescent="0.25">
      <c r="A857" t="s">
        <v>13</v>
      </c>
      <c r="B857" s="3" t="s">
        <v>1514</v>
      </c>
      <c r="C857" t="s">
        <v>1515</v>
      </c>
      <c r="D857" t="s">
        <v>379</v>
      </c>
      <c r="E857" t="s">
        <v>379</v>
      </c>
      <c r="F857" t="s">
        <v>25</v>
      </c>
      <c r="G857" s="1">
        <v>44174.780555555553</v>
      </c>
      <c r="H857" t="s">
        <v>26</v>
      </c>
      <c r="I857" t="s">
        <v>27</v>
      </c>
      <c r="K857" s="1">
        <v>43965.695833333331</v>
      </c>
      <c r="M857" t="s">
        <v>28</v>
      </c>
      <c r="N857" t="s">
        <v>1941</v>
      </c>
    </row>
    <row r="858" spans="1:14" x14ac:dyDescent="0.25">
      <c r="A858" t="s">
        <v>13</v>
      </c>
      <c r="B858" s="3" t="s">
        <v>1516</v>
      </c>
      <c r="C858" t="s">
        <v>1517</v>
      </c>
      <c r="D858" t="s">
        <v>379</v>
      </c>
      <c r="E858" t="s">
        <v>379</v>
      </c>
      <c r="F858" t="s">
        <v>25</v>
      </c>
      <c r="G858" s="1">
        <v>44174.780555555553</v>
      </c>
      <c r="H858" t="s">
        <v>44</v>
      </c>
      <c r="I858" t="s">
        <v>18</v>
      </c>
      <c r="K858" s="1">
        <v>43965.692361111112</v>
      </c>
      <c r="M858" t="s">
        <v>28</v>
      </c>
      <c r="N858" t="s">
        <v>1941</v>
      </c>
    </row>
    <row r="859" spans="1:14" x14ac:dyDescent="0.25">
      <c r="A859" t="s">
        <v>13</v>
      </c>
      <c r="B859" s="3" t="s">
        <v>1518</v>
      </c>
      <c r="C859" t="s">
        <v>1519</v>
      </c>
      <c r="D859" t="s">
        <v>379</v>
      </c>
      <c r="E859" t="s">
        <v>379</v>
      </c>
      <c r="F859" t="s">
        <v>25</v>
      </c>
      <c r="G859" s="1">
        <v>44174.780555555553</v>
      </c>
      <c r="H859" t="s">
        <v>26</v>
      </c>
      <c r="I859" t="s">
        <v>27</v>
      </c>
      <c r="K859" s="1">
        <v>43965.686805555553</v>
      </c>
      <c r="M859" t="s">
        <v>28</v>
      </c>
    </row>
    <row r="860" spans="1:14" x14ac:dyDescent="0.25">
      <c r="A860" t="s">
        <v>13</v>
      </c>
      <c r="B860" s="3" t="s">
        <v>1520</v>
      </c>
      <c r="C860" s="2" t="s">
        <v>1521</v>
      </c>
      <c r="D860" t="s">
        <v>372</v>
      </c>
      <c r="E860" t="s">
        <v>310</v>
      </c>
      <c r="F860" t="s">
        <v>25</v>
      </c>
      <c r="G860" s="1">
        <v>44168.806944444441</v>
      </c>
      <c r="H860" t="s">
        <v>31</v>
      </c>
      <c r="I860" t="s">
        <v>32</v>
      </c>
      <c r="K860" s="1">
        <v>43963.864583333336</v>
      </c>
      <c r="L860" t="s">
        <v>407</v>
      </c>
    </row>
    <row r="861" spans="1:14" x14ac:dyDescent="0.25">
      <c r="A861" t="s">
        <v>13</v>
      </c>
      <c r="B861" s="3" t="s">
        <v>1522</v>
      </c>
      <c r="C861" t="s">
        <v>1523</v>
      </c>
      <c r="D861" t="s">
        <v>379</v>
      </c>
      <c r="E861" t="s">
        <v>379</v>
      </c>
      <c r="F861" t="s">
        <v>25</v>
      </c>
      <c r="G861" s="1">
        <v>44169.611111111109</v>
      </c>
      <c r="H861" t="s">
        <v>44</v>
      </c>
      <c r="I861" t="s">
        <v>18</v>
      </c>
      <c r="K861" s="1">
        <v>43963.799305555556</v>
      </c>
      <c r="L861" t="s">
        <v>402</v>
      </c>
      <c r="M861" t="s">
        <v>28</v>
      </c>
    </row>
    <row r="862" spans="1:14" x14ac:dyDescent="0.25">
      <c r="A862" t="s">
        <v>13</v>
      </c>
      <c r="B862" s="3" t="s">
        <v>1524</v>
      </c>
      <c r="C862" t="s">
        <v>1525</v>
      </c>
      <c r="D862" t="s">
        <v>372</v>
      </c>
      <c r="E862" t="s">
        <v>372</v>
      </c>
      <c r="F862" t="s">
        <v>25</v>
      </c>
      <c r="G862" s="1">
        <v>44168.798611111109</v>
      </c>
      <c r="H862" t="s">
        <v>44</v>
      </c>
      <c r="I862" t="s">
        <v>32</v>
      </c>
      <c r="K862" s="1">
        <v>43963.781944444447</v>
      </c>
      <c r="L862" t="s">
        <v>373</v>
      </c>
      <c r="M862" t="s">
        <v>28</v>
      </c>
    </row>
    <row r="863" spans="1:14" x14ac:dyDescent="0.25">
      <c r="A863" t="s">
        <v>13</v>
      </c>
      <c r="B863" s="3" t="s">
        <v>1526</v>
      </c>
      <c r="C863" t="s">
        <v>1527</v>
      </c>
      <c r="D863" t="s">
        <v>379</v>
      </c>
      <c r="E863" t="s">
        <v>379</v>
      </c>
      <c r="F863" t="s">
        <v>25</v>
      </c>
      <c r="G863" s="1">
        <v>44169.611111111109</v>
      </c>
      <c r="H863" t="s">
        <v>26</v>
      </c>
      <c r="I863" t="s">
        <v>27</v>
      </c>
      <c r="K863" s="1">
        <v>43963.520833333336</v>
      </c>
      <c r="L863" t="s">
        <v>402</v>
      </c>
      <c r="M863" t="s">
        <v>28</v>
      </c>
      <c r="N863" t="s">
        <v>1988</v>
      </c>
    </row>
    <row r="864" spans="1:14" x14ac:dyDescent="0.25">
      <c r="A864" t="s">
        <v>13</v>
      </c>
      <c r="B864" s="3" t="s">
        <v>1528</v>
      </c>
      <c r="C864" t="s">
        <v>1529</v>
      </c>
      <c r="D864" t="s">
        <v>379</v>
      </c>
      <c r="E864" t="s">
        <v>379</v>
      </c>
      <c r="F864" t="s">
        <v>25</v>
      </c>
      <c r="G864" s="1">
        <v>44169.611111111109</v>
      </c>
      <c r="H864" t="s">
        <v>44</v>
      </c>
      <c r="I864" t="s">
        <v>18</v>
      </c>
      <c r="K864" s="1">
        <v>43963.511111111111</v>
      </c>
      <c r="L864" t="s">
        <v>402</v>
      </c>
      <c r="M864" t="s">
        <v>28</v>
      </c>
      <c r="N864" t="s">
        <v>1988</v>
      </c>
    </row>
    <row r="865" spans="1:18" x14ac:dyDescent="0.25">
      <c r="A865" t="s">
        <v>13</v>
      </c>
      <c r="B865" s="3" t="s">
        <v>1530</v>
      </c>
      <c r="C865" t="s">
        <v>1531</v>
      </c>
      <c r="D865" t="s">
        <v>458</v>
      </c>
      <c r="E865" t="s">
        <v>379</v>
      </c>
      <c r="F865" t="s">
        <v>25</v>
      </c>
      <c r="G865" s="1">
        <v>44169.728472222225</v>
      </c>
      <c r="H865" t="s">
        <v>113</v>
      </c>
      <c r="I865" t="s">
        <v>122</v>
      </c>
      <c r="K865" s="1">
        <v>43963.42083333333</v>
      </c>
      <c r="L865" t="s">
        <v>373</v>
      </c>
      <c r="M865" t="s">
        <v>28</v>
      </c>
    </row>
    <row r="866" spans="1:18" x14ac:dyDescent="0.25">
      <c r="A866" t="s">
        <v>13</v>
      </c>
      <c r="B866" s="3" t="s">
        <v>1532</v>
      </c>
      <c r="C866" t="s">
        <v>1533</v>
      </c>
      <c r="D866" t="s">
        <v>372</v>
      </c>
      <c r="E866" t="s">
        <v>372</v>
      </c>
      <c r="F866" t="s">
        <v>25</v>
      </c>
      <c r="G866" s="1">
        <v>44168.798611111109</v>
      </c>
      <c r="H866" t="s">
        <v>31</v>
      </c>
      <c r="I866" t="s">
        <v>18</v>
      </c>
      <c r="K866" s="1">
        <v>43962.747916666667</v>
      </c>
      <c r="L866" t="s">
        <v>373</v>
      </c>
      <c r="M866" t="s">
        <v>28</v>
      </c>
    </row>
    <row r="867" spans="1:18" x14ac:dyDescent="0.25">
      <c r="A867" t="s">
        <v>13</v>
      </c>
      <c r="B867" s="3" t="s">
        <v>1534</v>
      </c>
      <c r="C867" s="2" t="s">
        <v>1535</v>
      </c>
      <c r="D867" t="s">
        <v>372</v>
      </c>
      <c r="E867" t="s">
        <v>372</v>
      </c>
      <c r="F867" t="s">
        <v>25</v>
      </c>
      <c r="G867" s="1">
        <v>44168.798611111109</v>
      </c>
      <c r="H867" t="s">
        <v>44</v>
      </c>
      <c r="I867" t="s">
        <v>18</v>
      </c>
      <c r="K867" s="1">
        <v>43962.544444444444</v>
      </c>
      <c r="L867" t="s">
        <v>373</v>
      </c>
      <c r="M867" t="s">
        <v>28</v>
      </c>
    </row>
    <row r="868" spans="1:18" x14ac:dyDescent="0.25">
      <c r="A868" t="s">
        <v>13</v>
      </c>
      <c r="B868" s="3" t="s">
        <v>1536</v>
      </c>
      <c r="C868" t="s">
        <v>1537</v>
      </c>
      <c r="D868" t="s">
        <v>372</v>
      </c>
      <c r="E868" t="s">
        <v>280</v>
      </c>
      <c r="F868" t="s">
        <v>25</v>
      </c>
      <c r="G868" s="1">
        <v>44175.548611111109</v>
      </c>
      <c r="I868" t="s">
        <v>18</v>
      </c>
      <c r="K868" s="1">
        <v>43957.793749999997</v>
      </c>
      <c r="M868" t="s">
        <v>160</v>
      </c>
      <c r="N868" t="s">
        <v>1941</v>
      </c>
      <c r="R868" t="s">
        <v>2209</v>
      </c>
    </row>
    <row r="869" spans="1:18" x14ac:dyDescent="0.25">
      <c r="A869" t="s">
        <v>13</v>
      </c>
      <c r="B869" s="3" t="s">
        <v>1538</v>
      </c>
      <c r="C869" t="s">
        <v>1539</v>
      </c>
      <c r="D869" t="s">
        <v>458</v>
      </c>
      <c r="E869" t="s">
        <v>458</v>
      </c>
      <c r="F869" t="s">
        <v>25</v>
      </c>
      <c r="G869" s="1">
        <v>44169.727777777778</v>
      </c>
      <c r="H869" t="s">
        <v>31</v>
      </c>
      <c r="I869" t="s">
        <v>32</v>
      </c>
      <c r="K869" s="1">
        <v>43959.504166666666</v>
      </c>
      <c r="L869" t="s">
        <v>373</v>
      </c>
      <c r="M869" t="s">
        <v>28</v>
      </c>
      <c r="N869" t="s">
        <v>1940</v>
      </c>
    </row>
    <row r="870" spans="1:18" x14ac:dyDescent="0.25">
      <c r="A870" t="s">
        <v>13</v>
      </c>
      <c r="B870" s="3" t="s">
        <v>1540</v>
      </c>
      <c r="C870" t="s">
        <v>1541</v>
      </c>
      <c r="D870" t="s">
        <v>458</v>
      </c>
      <c r="E870" t="s">
        <v>458</v>
      </c>
      <c r="F870" t="s">
        <v>25</v>
      </c>
      <c r="G870" s="1">
        <v>44169.727083333331</v>
      </c>
      <c r="H870" t="s">
        <v>26</v>
      </c>
      <c r="I870" t="s">
        <v>27</v>
      </c>
      <c r="K870" s="1">
        <v>43958.774305555555</v>
      </c>
      <c r="L870" t="s">
        <v>373</v>
      </c>
      <c r="M870" t="s">
        <v>28</v>
      </c>
    </row>
    <row r="871" spans="1:18" x14ac:dyDescent="0.25">
      <c r="A871" t="s">
        <v>13</v>
      </c>
      <c r="B871" s="3" t="s">
        <v>1542</v>
      </c>
      <c r="C871" t="s">
        <v>1543</v>
      </c>
      <c r="D871" t="s">
        <v>372</v>
      </c>
      <c r="E871" t="s">
        <v>372</v>
      </c>
      <c r="F871" t="s">
        <v>25</v>
      </c>
      <c r="G871" s="1">
        <v>44168.798611111109</v>
      </c>
      <c r="H871" t="s">
        <v>26</v>
      </c>
      <c r="I871" t="s">
        <v>27</v>
      </c>
      <c r="K871" s="1">
        <v>43957.67291666667</v>
      </c>
      <c r="L871" t="s">
        <v>373</v>
      </c>
      <c r="M871" t="s">
        <v>28</v>
      </c>
    </row>
    <row r="872" spans="1:18" x14ac:dyDescent="0.25">
      <c r="A872" t="s">
        <v>13</v>
      </c>
      <c r="B872" s="3" t="s">
        <v>1544</v>
      </c>
      <c r="C872" t="s">
        <v>1545</v>
      </c>
      <c r="D872" t="s">
        <v>379</v>
      </c>
      <c r="E872" t="s">
        <v>386</v>
      </c>
      <c r="F872" t="s">
        <v>25</v>
      </c>
      <c r="G872" s="1">
        <v>44169.599305555559</v>
      </c>
      <c r="H872" t="s">
        <v>31</v>
      </c>
      <c r="I872" t="s">
        <v>32</v>
      </c>
      <c r="K872" s="1">
        <v>43957.659722222219</v>
      </c>
      <c r="L872" t="s">
        <v>373</v>
      </c>
      <c r="N872" t="s">
        <v>1940</v>
      </c>
    </row>
    <row r="873" spans="1:18" x14ac:dyDescent="0.25">
      <c r="A873" t="s">
        <v>13</v>
      </c>
      <c r="B873" s="3" t="s">
        <v>1546</v>
      </c>
      <c r="C873" t="s">
        <v>1547</v>
      </c>
      <c r="D873" t="s">
        <v>458</v>
      </c>
      <c r="E873" t="s">
        <v>458</v>
      </c>
      <c r="F873" t="s">
        <v>25</v>
      </c>
      <c r="G873" s="1">
        <v>44169.606249999997</v>
      </c>
      <c r="H873" t="s">
        <v>44</v>
      </c>
      <c r="I873" t="s">
        <v>18</v>
      </c>
      <c r="K873" s="1">
        <v>43949.711111111108</v>
      </c>
      <c r="L873" t="s">
        <v>373</v>
      </c>
      <c r="M873" t="s">
        <v>28</v>
      </c>
    </row>
    <row r="874" spans="1:18" x14ac:dyDescent="0.25">
      <c r="A874" t="s">
        <v>13</v>
      </c>
      <c r="B874" s="3" t="s">
        <v>1548</v>
      </c>
      <c r="C874" t="s">
        <v>1549</v>
      </c>
      <c r="D874" t="s">
        <v>372</v>
      </c>
      <c r="E874" t="s">
        <v>372</v>
      </c>
      <c r="F874" t="s">
        <v>25</v>
      </c>
      <c r="G874" s="1">
        <v>44168.798611111109</v>
      </c>
      <c r="H874" t="s">
        <v>44</v>
      </c>
      <c r="I874" t="s">
        <v>18</v>
      </c>
      <c r="K874" s="1">
        <v>43948.779861111114</v>
      </c>
      <c r="L874" t="s">
        <v>373</v>
      </c>
    </row>
    <row r="875" spans="1:18" x14ac:dyDescent="0.25">
      <c r="A875" t="s">
        <v>13</v>
      </c>
      <c r="B875" s="3" t="s">
        <v>1550</v>
      </c>
      <c r="C875" t="s">
        <v>1551</v>
      </c>
      <c r="D875" t="s">
        <v>458</v>
      </c>
      <c r="E875" t="s">
        <v>458</v>
      </c>
      <c r="F875" t="s">
        <v>25</v>
      </c>
      <c r="G875" s="1">
        <v>44175.895138888889</v>
      </c>
      <c r="H875" t="s">
        <v>113</v>
      </c>
      <c r="I875" t="s">
        <v>122</v>
      </c>
      <c r="K875" s="1">
        <v>43948.511805555558</v>
      </c>
      <c r="L875" t="s">
        <v>373</v>
      </c>
      <c r="M875" t="s">
        <v>28</v>
      </c>
      <c r="N875" t="s">
        <v>1988</v>
      </c>
    </row>
    <row r="876" spans="1:18" x14ac:dyDescent="0.25">
      <c r="A876" t="s">
        <v>13</v>
      </c>
      <c r="B876" s="3" t="s">
        <v>1552</v>
      </c>
      <c r="C876" t="s">
        <v>1553</v>
      </c>
      <c r="D876" t="s">
        <v>372</v>
      </c>
      <c r="E876" t="s">
        <v>372</v>
      </c>
      <c r="F876" t="s">
        <v>25</v>
      </c>
      <c r="G876" s="1">
        <v>44168.798611111109</v>
      </c>
      <c r="H876" t="s">
        <v>113</v>
      </c>
      <c r="I876" t="s">
        <v>32</v>
      </c>
      <c r="K876" s="1">
        <v>43948.421527777777</v>
      </c>
      <c r="L876" t="s">
        <v>373</v>
      </c>
      <c r="M876" t="s">
        <v>28</v>
      </c>
      <c r="N876" t="s">
        <v>1936</v>
      </c>
    </row>
    <row r="877" spans="1:18" x14ac:dyDescent="0.25">
      <c r="A877" t="s">
        <v>13</v>
      </c>
      <c r="B877" s="3" t="s">
        <v>1554</v>
      </c>
      <c r="C877" t="s">
        <v>1555</v>
      </c>
      <c r="D877" t="s">
        <v>372</v>
      </c>
      <c r="E877" t="s">
        <v>372</v>
      </c>
      <c r="F877" t="s">
        <v>25</v>
      </c>
      <c r="G877" s="1">
        <v>44168.798611111109</v>
      </c>
      <c r="H877" t="s">
        <v>44</v>
      </c>
      <c r="I877" t="s">
        <v>18</v>
      </c>
      <c r="K877" s="1">
        <v>43945.724305555559</v>
      </c>
      <c r="L877" t="s">
        <v>373</v>
      </c>
      <c r="M877" t="s">
        <v>28</v>
      </c>
    </row>
    <row r="878" spans="1:18" x14ac:dyDescent="0.25">
      <c r="A878" t="s">
        <v>13</v>
      </c>
      <c r="B878" s="3" t="s">
        <v>1556</v>
      </c>
      <c r="C878" t="s">
        <v>1557</v>
      </c>
      <c r="D878" t="s">
        <v>379</v>
      </c>
      <c r="E878" t="s">
        <v>379</v>
      </c>
      <c r="F878" t="s">
        <v>25</v>
      </c>
      <c r="G878" s="1">
        <v>44175.894444444442</v>
      </c>
      <c r="H878" t="s">
        <v>44</v>
      </c>
      <c r="I878" t="s">
        <v>18</v>
      </c>
      <c r="K878" s="1">
        <v>43945.707638888889</v>
      </c>
      <c r="L878" t="s">
        <v>373</v>
      </c>
      <c r="M878" t="s">
        <v>28</v>
      </c>
    </row>
    <row r="879" spans="1:18" x14ac:dyDescent="0.25">
      <c r="A879" t="s">
        <v>13</v>
      </c>
      <c r="B879" s="3" t="s">
        <v>1558</v>
      </c>
      <c r="C879" t="s">
        <v>1559</v>
      </c>
      <c r="D879" t="s">
        <v>379</v>
      </c>
      <c r="E879" t="s">
        <v>379</v>
      </c>
      <c r="F879" t="s">
        <v>25</v>
      </c>
      <c r="G879" s="1">
        <v>44169.717361111114</v>
      </c>
      <c r="H879" t="s">
        <v>31</v>
      </c>
      <c r="I879" t="s">
        <v>32</v>
      </c>
      <c r="K879" s="1">
        <v>43944.727777777778</v>
      </c>
      <c r="L879" t="s">
        <v>373</v>
      </c>
      <c r="M879" t="s">
        <v>28</v>
      </c>
    </row>
    <row r="880" spans="1:18" x14ac:dyDescent="0.25">
      <c r="A880" t="s">
        <v>13</v>
      </c>
      <c r="B880" s="3" t="s">
        <v>1560</v>
      </c>
      <c r="C880" t="s">
        <v>1561</v>
      </c>
      <c r="D880" t="s">
        <v>372</v>
      </c>
      <c r="E880" t="s">
        <v>372</v>
      </c>
      <c r="F880" t="s">
        <v>25</v>
      </c>
      <c r="G880" s="1">
        <v>44168.798611111109</v>
      </c>
      <c r="H880" t="s">
        <v>26</v>
      </c>
      <c r="I880" t="s">
        <v>27</v>
      </c>
      <c r="K880" s="1">
        <v>43944.540277777778</v>
      </c>
      <c r="L880" t="s">
        <v>373</v>
      </c>
      <c r="M880" t="s">
        <v>28</v>
      </c>
    </row>
    <row r="881" spans="1:18" x14ac:dyDescent="0.25">
      <c r="A881" t="s">
        <v>13</v>
      </c>
      <c r="B881" s="3" t="s">
        <v>1562</v>
      </c>
      <c r="C881" t="s">
        <v>1563</v>
      </c>
      <c r="D881" t="s">
        <v>458</v>
      </c>
      <c r="E881" t="s">
        <v>458</v>
      </c>
      <c r="F881" t="s">
        <v>25</v>
      </c>
      <c r="G881" s="1">
        <v>44169.606249999997</v>
      </c>
      <c r="H881" t="s">
        <v>31</v>
      </c>
      <c r="I881" t="s">
        <v>18</v>
      </c>
      <c r="K881" s="1">
        <v>43944.529861111114</v>
      </c>
      <c r="L881" t="s">
        <v>373</v>
      </c>
      <c r="M881" t="s">
        <v>28</v>
      </c>
      <c r="N881" t="s">
        <v>1936</v>
      </c>
    </row>
    <row r="882" spans="1:18" x14ac:dyDescent="0.25">
      <c r="A882" t="s">
        <v>13</v>
      </c>
      <c r="B882" s="3" t="s">
        <v>1564</v>
      </c>
      <c r="C882" s="2" t="s">
        <v>1565</v>
      </c>
      <c r="D882" t="s">
        <v>372</v>
      </c>
      <c r="E882" t="s">
        <v>372</v>
      </c>
      <c r="F882" t="s">
        <v>25</v>
      </c>
      <c r="G882" s="1">
        <v>44168.798611111109</v>
      </c>
      <c r="H882" t="s">
        <v>26</v>
      </c>
      <c r="I882" t="s">
        <v>27</v>
      </c>
      <c r="K882" s="1">
        <v>43944.517361111109</v>
      </c>
      <c r="L882" t="s">
        <v>373</v>
      </c>
      <c r="M882" t="s">
        <v>28</v>
      </c>
    </row>
    <row r="883" spans="1:18" x14ac:dyDescent="0.25">
      <c r="A883" t="s">
        <v>13</v>
      </c>
      <c r="B883" s="3" t="s">
        <v>1566</v>
      </c>
      <c r="C883" t="s">
        <v>1567</v>
      </c>
      <c r="D883" t="s">
        <v>458</v>
      </c>
      <c r="E883" t="s">
        <v>458</v>
      </c>
      <c r="F883" t="s">
        <v>25</v>
      </c>
      <c r="G883" s="1">
        <v>44169.606249999997</v>
      </c>
      <c r="H883" t="s">
        <v>26</v>
      </c>
      <c r="I883" t="s">
        <v>27</v>
      </c>
      <c r="K883" s="1">
        <v>43942.757638888892</v>
      </c>
      <c r="L883" t="s">
        <v>373</v>
      </c>
      <c r="M883" t="s">
        <v>160</v>
      </c>
      <c r="N883" t="s">
        <v>1946</v>
      </c>
      <c r="R883" t="s">
        <v>2210</v>
      </c>
    </row>
    <row r="884" spans="1:18" x14ac:dyDescent="0.25">
      <c r="A884" t="s">
        <v>13</v>
      </c>
      <c r="B884" s="3" t="s">
        <v>1568</v>
      </c>
      <c r="C884" t="s">
        <v>1569</v>
      </c>
      <c r="D884" t="s">
        <v>386</v>
      </c>
      <c r="E884" t="s">
        <v>386</v>
      </c>
      <c r="F884" t="s">
        <v>25</v>
      </c>
      <c r="G884" s="1">
        <v>44169.599305555559</v>
      </c>
      <c r="H884" t="s">
        <v>44</v>
      </c>
      <c r="I884" t="s">
        <v>18</v>
      </c>
      <c r="K884" s="1">
        <v>43942.520833333336</v>
      </c>
      <c r="L884" t="s">
        <v>373</v>
      </c>
      <c r="M884" t="s">
        <v>160</v>
      </c>
    </row>
    <row r="885" spans="1:18" x14ac:dyDescent="0.25">
      <c r="A885" t="s">
        <v>13</v>
      </c>
      <c r="B885" s="3" t="s">
        <v>1570</v>
      </c>
      <c r="C885" t="s">
        <v>1571</v>
      </c>
      <c r="D885" t="s">
        <v>372</v>
      </c>
      <c r="E885" t="s">
        <v>280</v>
      </c>
      <c r="F885" t="s">
        <v>25</v>
      </c>
      <c r="G885" s="1">
        <v>44168.804166666669</v>
      </c>
      <c r="H885" t="s">
        <v>44</v>
      </c>
      <c r="I885" t="s">
        <v>18</v>
      </c>
      <c r="K885" s="1">
        <v>43934.518750000003</v>
      </c>
      <c r="L885" t="s">
        <v>387</v>
      </c>
      <c r="M885" t="s">
        <v>160</v>
      </c>
    </row>
    <row r="886" spans="1:18" x14ac:dyDescent="0.25">
      <c r="A886" t="s">
        <v>13</v>
      </c>
      <c r="B886" s="3" t="s">
        <v>1572</v>
      </c>
      <c r="C886" t="s">
        <v>1573</v>
      </c>
      <c r="D886" t="s">
        <v>372</v>
      </c>
      <c r="E886" t="s">
        <v>1574</v>
      </c>
      <c r="F886" t="s">
        <v>25</v>
      </c>
      <c r="G886" s="1">
        <v>44168.798611111109</v>
      </c>
      <c r="H886" t="s">
        <v>44</v>
      </c>
      <c r="I886" t="s">
        <v>18</v>
      </c>
      <c r="K886" s="1">
        <v>43930.594444444447</v>
      </c>
      <c r="L886" t="s">
        <v>373</v>
      </c>
      <c r="M886" t="s">
        <v>160</v>
      </c>
    </row>
    <row r="887" spans="1:18" x14ac:dyDescent="0.25">
      <c r="A887" t="s">
        <v>13</v>
      </c>
      <c r="B887" s="3" t="s">
        <v>1575</v>
      </c>
      <c r="C887" t="s">
        <v>1576</v>
      </c>
      <c r="D887" t="s">
        <v>379</v>
      </c>
      <c r="E887" t="s">
        <v>386</v>
      </c>
      <c r="F887" t="s">
        <v>25</v>
      </c>
      <c r="G887" s="1">
        <v>44169.599999999999</v>
      </c>
      <c r="H887" t="s">
        <v>31</v>
      </c>
      <c r="I887" t="s">
        <v>32</v>
      </c>
      <c r="K887" s="1">
        <v>43937.484027777777</v>
      </c>
      <c r="L887" t="s">
        <v>373</v>
      </c>
      <c r="M887" t="s">
        <v>160</v>
      </c>
      <c r="N887" t="s">
        <v>1946</v>
      </c>
    </row>
    <row r="888" spans="1:18" x14ac:dyDescent="0.25">
      <c r="A888" t="s">
        <v>13</v>
      </c>
      <c r="B888" s="3" t="s">
        <v>1577</v>
      </c>
      <c r="C888" t="s">
        <v>1578</v>
      </c>
      <c r="D888" t="s">
        <v>458</v>
      </c>
      <c r="E888" t="s">
        <v>458</v>
      </c>
      <c r="F888" t="s">
        <v>25</v>
      </c>
      <c r="G888" s="1">
        <v>44169.606249999997</v>
      </c>
      <c r="H888" t="s">
        <v>44</v>
      </c>
      <c r="I888" t="s">
        <v>18</v>
      </c>
      <c r="K888" s="1">
        <v>43935.772916666669</v>
      </c>
      <c r="L888" t="s">
        <v>373</v>
      </c>
      <c r="M888" t="s">
        <v>160</v>
      </c>
    </row>
    <row r="889" spans="1:18" x14ac:dyDescent="0.25">
      <c r="A889" t="s">
        <v>13</v>
      </c>
      <c r="B889" s="3" t="s">
        <v>1579</v>
      </c>
      <c r="C889" t="s">
        <v>1580</v>
      </c>
      <c r="D889" t="s">
        <v>458</v>
      </c>
      <c r="E889" t="s">
        <v>379</v>
      </c>
      <c r="F889" t="s">
        <v>25</v>
      </c>
      <c r="G889" s="1">
        <v>44169.606249999997</v>
      </c>
      <c r="H889" t="s">
        <v>44</v>
      </c>
      <c r="I889" t="s">
        <v>18</v>
      </c>
      <c r="K889" s="1">
        <v>43935.741666666669</v>
      </c>
      <c r="L889" t="s">
        <v>373</v>
      </c>
      <c r="M889" t="s">
        <v>160</v>
      </c>
    </row>
    <row r="890" spans="1:18" x14ac:dyDescent="0.25">
      <c r="A890" t="s">
        <v>13</v>
      </c>
      <c r="B890" s="3" t="s">
        <v>1581</v>
      </c>
      <c r="C890" t="s">
        <v>1582</v>
      </c>
      <c r="D890" t="s">
        <v>1055</v>
      </c>
      <c r="E890" t="s">
        <v>1055</v>
      </c>
      <c r="F890" t="s">
        <v>25</v>
      </c>
      <c r="G890" s="1">
        <v>44168.805555555555</v>
      </c>
      <c r="H890" t="s">
        <v>31</v>
      </c>
      <c r="I890" t="s">
        <v>32</v>
      </c>
      <c r="K890" s="1">
        <v>43935.634027777778</v>
      </c>
      <c r="L890" t="s">
        <v>1195</v>
      </c>
      <c r="M890" t="s">
        <v>160</v>
      </c>
      <c r="N890" t="s">
        <v>1941</v>
      </c>
      <c r="R890" t="s">
        <v>2211</v>
      </c>
    </row>
    <row r="891" spans="1:18" x14ac:dyDescent="0.25">
      <c r="A891" t="s">
        <v>13</v>
      </c>
      <c r="B891" s="3" t="s">
        <v>1583</v>
      </c>
      <c r="C891" t="s">
        <v>1584</v>
      </c>
      <c r="D891" t="s">
        <v>458</v>
      </c>
      <c r="E891" t="s">
        <v>458</v>
      </c>
      <c r="F891" t="s">
        <v>25</v>
      </c>
      <c r="G891" s="1">
        <v>44169.716666666667</v>
      </c>
      <c r="H891" t="s">
        <v>44</v>
      </c>
      <c r="I891" t="s">
        <v>18</v>
      </c>
      <c r="K891" s="1">
        <v>43935.527777777781</v>
      </c>
      <c r="L891" t="s">
        <v>373</v>
      </c>
      <c r="M891" t="s">
        <v>160</v>
      </c>
    </row>
    <row r="892" spans="1:18" x14ac:dyDescent="0.25">
      <c r="A892" t="s">
        <v>13</v>
      </c>
      <c r="B892" s="3" t="s">
        <v>1585</v>
      </c>
      <c r="C892" t="s">
        <v>1586</v>
      </c>
      <c r="D892" t="s">
        <v>458</v>
      </c>
      <c r="E892" t="s">
        <v>458</v>
      </c>
      <c r="F892" t="s">
        <v>25</v>
      </c>
      <c r="G892" s="1">
        <v>44169.716666666667</v>
      </c>
      <c r="H892" t="s">
        <v>44</v>
      </c>
      <c r="I892" t="s">
        <v>18</v>
      </c>
      <c r="K892" s="1">
        <v>43935.513888888891</v>
      </c>
      <c r="L892" t="s">
        <v>373</v>
      </c>
      <c r="M892" t="s">
        <v>160</v>
      </c>
    </row>
    <row r="893" spans="1:18" x14ac:dyDescent="0.25">
      <c r="A893" t="s">
        <v>13</v>
      </c>
      <c r="B893" s="3" t="s">
        <v>1587</v>
      </c>
      <c r="C893" t="s">
        <v>1588</v>
      </c>
      <c r="D893" t="s">
        <v>458</v>
      </c>
      <c r="E893" t="s">
        <v>458</v>
      </c>
      <c r="F893" t="s">
        <v>25</v>
      </c>
      <c r="G893" s="1">
        <v>44169.606249999997</v>
      </c>
      <c r="H893" t="s">
        <v>44</v>
      </c>
      <c r="I893" t="s">
        <v>18</v>
      </c>
      <c r="K893" s="1">
        <v>43931.847222222219</v>
      </c>
      <c r="L893" t="s">
        <v>373</v>
      </c>
      <c r="M893" t="s">
        <v>160</v>
      </c>
    </row>
    <row r="894" spans="1:18" x14ac:dyDescent="0.25">
      <c r="A894" t="s">
        <v>13</v>
      </c>
      <c r="B894" s="3" t="s">
        <v>1589</v>
      </c>
      <c r="C894" t="s">
        <v>1590</v>
      </c>
      <c r="D894" t="s">
        <v>458</v>
      </c>
      <c r="E894" t="s">
        <v>458</v>
      </c>
      <c r="F894" t="s">
        <v>25</v>
      </c>
      <c r="G894" s="1">
        <v>44169.606249999997</v>
      </c>
      <c r="H894" t="s">
        <v>26</v>
      </c>
      <c r="I894" t="s">
        <v>27</v>
      </c>
      <c r="K894" s="1">
        <v>43931.67291666667</v>
      </c>
      <c r="L894" t="s">
        <v>373</v>
      </c>
      <c r="M894" t="s">
        <v>160</v>
      </c>
    </row>
    <row r="895" spans="1:18" x14ac:dyDescent="0.25">
      <c r="A895" t="s">
        <v>13</v>
      </c>
      <c r="B895" s="3" t="s">
        <v>1591</v>
      </c>
      <c r="C895" t="s">
        <v>1592</v>
      </c>
      <c r="D895" t="s">
        <v>458</v>
      </c>
      <c r="E895" t="s">
        <v>458</v>
      </c>
      <c r="F895" t="s">
        <v>25</v>
      </c>
      <c r="G895" s="1">
        <v>44169.606249999997</v>
      </c>
      <c r="H895" t="s">
        <v>113</v>
      </c>
      <c r="I895" t="s">
        <v>122</v>
      </c>
      <c r="K895" s="1">
        <v>43930.792361111111</v>
      </c>
      <c r="L895" t="s">
        <v>373</v>
      </c>
      <c r="M895" t="s">
        <v>160</v>
      </c>
    </row>
    <row r="896" spans="1:18" x14ac:dyDescent="0.25">
      <c r="A896" t="s">
        <v>13</v>
      </c>
      <c r="B896" s="3" t="s">
        <v>1593</v>
      </c>
      <c r="C896" t="s">
        <v>1594</v>
      </c>
      <c r="D896" t="s">
        <v>1595</v>
      </c>
      <c r="E896" t="s">
        <v>372</v>
      </c>
      <c r="F896" t="s">
        <v>25</v>
      </c>
      <c r="G896" s="1">
        <v>44168.806944444441</v>
      </c>
      <c r="I896" t="s">
        <v>18</v>
      </c>
      <c r="K896" s="1">
        <v>43930.577777777777</v>
      </c>
      <c r="L896" t="s">
        <v>407</v>
      </c>
      <c r="M896" t="s">
        <v>160</v>
      </c>
    </row>
    <row r="897" spans="1:18" x14ac:dyDescent="0.25">
      <c r="A897" t="s">
        <v>13</v>
      </c>
      <c r="B897" s="3" t="s">
        <v>1596</v>
      </c>
      <c r="C897" t="s">
        <v>1597</v>
      </c>
      <c r="D897" t="s">
        <v>310</v>
      </c>
      <c r="E897" t="s">
        <v>372</v>
      </c>
      <c r="F897" t="s">
        <v>25</v>
      </c>
      <c r="G897" s="1">
        <v>44168.806944444441</v>
      </c>
      <c r="H897" t="s">
        <v>44</v>
      </c>
      <c r="I897" t="s">
        <v>18</v>
      </c>
      <c r="K897" s="1">
        <v>43929.524305555555</v>
      </c>
      <c r="L897" t="s">
        <v>407</v>
      </c>
      <c r="M897" t="s">
        <v>160</v>
      </c>
    </row>
    <row r="898" spans="1:18" x14ac:dyDescent="0.25">
      <c r="A898" t="s">
        <v>13</v>
      </c>
      <c r="B898" s="3" t="s">
        <v>1598</v>
      </c>
      <c r="C898" t="s">
        <v>1599</v>
      </c>
      <c r="D898" t="s">
        <v>386</v>
      </c>
      <c r="E898" t="s">
        <v>458</v>
      </c>
      <c r="F898" t="s">
        <v>25</v>
      </c>
      <c r="G898" s="1">
        <v>44169.606249999997</v>
      </c>
      <c r="H898" t="s">
        <v>26</v>
      </c>
      <c r="I898" t="s">
        <v>27</v>
      </c>
      <c r="K898" s="1">
        <v>43928.82916666667</v>
      </c>
      <c r="L898" t="s">
        <v>373</v>
      </c>
      <c r="M898" t="s">
        <v>160</v>
      </c>
    </row>
    <row r="899" spans="1:18" x14ac:dyDescent="0.25">
      <c r="A899" t="s">
        <v>13</v>
      </c>
      <c r="B899" s="3" t="s">
        <v>1600</v>
      </c>
      <c r="C899" t="s">
        <v>1601</v>
      </c>
      <c r="D899" t="s">
        <v>458</v>
      </c>
      <c r="E899" t="s">
        <v>458</v>
      </c>
      <c r="F899" t="s">
        <v>25</v>
      </c>
      <c r="G899" s="1">
        <v>44169.606249999997</v>
      </c>
      <c r="H899" t="s">
        <v>26</v>
      </c>
      <c r="I899" t="s">
        <v>27</v>
      </c>
      <c r="K899" s="1">
        <v>43928.770138888889</v>
      </c>
      <c r="L899" t="s">
        <v>373</v>
      </c>
      <c r="M899" t="s">
        <v>160</v>
      </c>
    </row>
    <row r="900" spans="1:18" x14ac:dyDescent="0.25">
      <c r="A900" t="s">
        <v>13</v>
      </c>
      <c r="B900" s="3" t="s">
        <v>1602</v>
      </c>
      <c r="C900" t="s">
        <v>1603</v>
      </c>
      <c r="D900" t="s">
        <v>458</v>
      </c>
      <c r="E900" t="s">
        <v>458</v>
      </c>
      <c r="F900" t="s">
        <v>25</v>
      </c>
      <c r="G900" s="1">
        <v>44169.606249999997</v>
      </c>
      <c r="H900" t="s">
        <v>26</v>
      </c>
      <c r="I900" t="s">
        <v>27</v>
      </c>
      <c r="K900" s="1">
        <v>43928.634027777778</v>
      </c>
      <c r="L900" t="s">
        <v>373</v>
      </c>
      <c r="M900" t="s">
        <v>160</v>
      </c>
    </row>
    <row r="901" spans="1:18" x14ac:dyDescent="0.25">
      <c r="A901" t="s">
        <v>13</v>
      </c>
      <c r="B901" s="3" t="s">
        <v>1604</v>
      </c>
      <c r="C901" t="s">
        <v>1605</v>
      </c>
      <c r="D901" t="s">
        <v>458</v>
      </c>
      <c r="E901" t="s">
        <v>458</v>
      </c>
      <c r="F901" t="s">
        <v>25</v>
      </c>
      <c r="G901" s="1">
        <v>44169.606249999997</v>
      </c>
      <c r="H901" t="s">
        <v>26</v>
      </c>
      <c r="I901" t="s">
        <v>27</v>
      </c>
      <c r="K901" s="1">
        <v>43928.59375</v>
      </c>
      <c r="L901" t="s">
        <v>373</v>
      </c>
      <c r="M901" t="s">
        <v>160</v>
      </c>
    </row>
    <row r="902" spans="1:18" x14ac:dyDescent="0.25">
      <c r="A902" t="s">
        <v>13</v>
      </c>
      <c r="B902" s="3" t="s">
        <v>1606</v>
      </c>
      <c r="C902" t="s">
        <v>1607</v>
      </c>
      <c r="D902" t="s">
        <v>458</v>
      </c>
      <c r="E902" t="s">
        <v>458</v>
      </c>
      <c r="F902" t="s">
        <v>25</v>
      </c>
      <c r="G902" s="1">
        <v>44169.716666666667</v>
      </c>
      <c r="H902" t="s">
        <v>44</v>
      </c>
      <c r="I902" t="s">
        <v>32</v>
      </c>
      <c r="K902" s="1">
        <v>43921.762499999997</v>
      </c>
      <c r="L902" t="s">
        <v>373</v>
      </c>
      <c r="M902" t="s">
        <v>160</v>
      </c>
      <c r="N902" t="s">
        <v>1941</v>
      </c>
      <c r="R902" t="s">
        <v>2212</v>
      </c>
    </row>
    <row r="903" spans="1:18" x14ac:dyDescent="0.25">
      <c r="A903" t="s">
        <v>13</v>
      </c>
      <c r="B903" s="3" t="s">
        <v>1608</v>
      </c>
      <c r="C903" t="s">
        <v>1609</v>
      </c>
      <c r="D903" t="s">
        <v>379</v>
      </c>
      <c r="E903" t="s">
        <v>379</v>
      </c>
      <c r="F903" t="s">
        <v>25</v>
      </c>
      <c r="G903" s="1">
        <v>44169.606249999997</v>
      </c>
      <c r="H903" t="s">
        <v>44</v>
      </c>
      <c r="I903" t="s">
        <v>18</v>
      </c>
      <c r="K903" s="1">
        <v>43921.743750000001</v>
      </c>
      <c r="L903" t="s">
        <v>373</v>
      </c>
      <c r="M903" t="s">
        <v>160</v>
      </c>
    </row>
    <row r="904" spans="1:18" x14ac:dyDescent="0.25">
      <c r="A904" t="s">
        <v>13</v>
      </c>
      <c r="B904" s="3" t="s">
        <v>1610</v>
      </c>
      <c r="C904" t="s">
        <v>1611</v>
      </c>
      <c r="D904" t="s">
        <v>379</v>
      </c>
      <c r="E904" t="s">
        <v>379</v>
      </c>
      <c r="F904" t="s">
        <v>25</v>
      </c>
      <c r="G904" s="1">
        <v>44169.606249999997</v>
      </c>
      <c r="H904" t="s">
        <v>44</v>
      </c>
      <c r="I904" t="s">
        <v>27</v>
      </c>
      <c r="K904" s="1">
        <v>43921.658333333333</v>
      </c>
      <c r="L904" t="s">
        <v>373</v>
      </c>
      <c r="M904" t="s">
        <v>28</v>
      </c>
    </row>
    <row r="905" spans="1:18" x14ac:dyDescent="0.25">
      <c r="A905" t="s">
        <v>13</v>
      </c>
      <c r="B905" s="3" t="s">
        <v>1612</v>
      </c>
      <c r="C905" t="s">
        <v>1613</v>
      </c>
      <c r="D905" t="s">
        <v>379</v>
      </c>
      <c r="E905" t="s">
        <v>379</v>
      </c>
      <c r="F905" t="s">
        <v>25</v>
      </c>
      <c r="G905" s="1">
        <v>44169.606249999997</v>
      </c>
      <c r="H905" t="s">
        <v>44</v>
      </c>
      <c r="I905" t="s">
        <v>18</v>
      </c>
      <c r="K905" s="1">
        <v>43921.518055555556</v>
      </c>
      <c r="L905" t="s">
        <v>373</v>
      </c>
      <c r="M905" t="s">
        <v>160</v>
      </c>
    </row>
    <row r="906" spans="1:18" x14ac:dyDescent="0.25">
      <c r="A906" t="s">
        <v>13</v>
      </c>
      <c r="B906" s="3" t="s">
        <v>1614</v>
      </c>
      <c r="C906" t="s">
        <v>1615</v>
      </c>
      <c r="D906" t="s">
        <v>458</v>
      </c>
      <c r="E906" t="s">
        <v>458</v>
      </c>
      <c r="F906" t="s">
        <v>25</v>
      </c>
      <c r="G906" s="1">
        <v>44169.71597222222</v>
      </c>
      <c r="H906" t="s">
        <v>26</v>
      </c>
      <c r="I906" t="s">
        <v>27</v>
      </c>
      <c r="K906" s="1">
        <v>43920.878472222219</v>
      </c>
      <c r="L906" t="s">
        <v>373</v>
      </c>
      <c r="M906" t="s">
        <v>160</v>
      </c>
    </row>
    <row r="907" spans="1:18" x14ac:dyDescent="0.25">
      <c r="A907" t="s">
        <v>13</v>
      </c>
      <c r="B907" s="3" t="s">
        <v>1616</v>
      </c>
      <c r="C907" t="s">
        <v>1617</v>
      </c>
      <c r="D907" t="s">
        <v>379</v>
      </c>
      <c r="E907" t="s">
        <v>379</v>
      </c>
      <c r="F907" t="s">
        <v>25</v>
      </c>
      <c r="G907" s="1">
        <v>44169.606249999997</v>
      </c>
      <c r="H907" t="s">
        <v>31</v>
      </c>
      <c r="I907" t="s">
        <v>32</v>
      </c>
      <c r="K907" s="1">
        <v>43920.870138888888</v>
      </c>
      <c r="L907" t="s">
        <v>373</v>
      </c>
      <c r="M907" t="s">
        <v>160</v>
      </c>
      <c r="N907" t="s">
        <v>1940</v>
      </c>
      <c r="R907" t="s">
        <v>1940</v>
      </c>
    </row>
    <row r="908" spans="1:18" x14ac:dyDescent="0.25">
      <c r="A908" t="s">
        <v>13</v>
      </c>
      <c r="B908" s="3" t="s">
        <v>1618</v>
      </c>
      <c r="C908" t="s">
        <v>1619</v>
      </c>
      <c r="D908" t="s">
        <v>458</v>
      </c>
      <c r="E908" t="s">
        <v>458</v>
      </c>
      <c r="F908" t="s">
        <v>25</v>
      </c>
      <c r="G908" s="1">
        <v>44169.606249999997</v>
      </c>
      <c r="H908" t="s">
        <v>26</v>
      </c>
      <c r="I908" t="s">
        <v>27</v>
      </c>
      <c r="K908" s="1">
        <v>43920.867361111108</v>
      </c>
      <c r="L908" t="s">
        <v>373</v>
      </c>
      <c r="M908" t="s">
        <v>160</v>
      </c>
    </row>
    <row r="909" spans="1:18" x14ac:dyDescent="0.25">
      <c r="A909" t="s">
        <v>13</v>
      </c>
      <c r="B909" s="3" t="s">
        <v>2373</v>
      </c>
      <c r="C909" t="s">
        <v>2374</v>
      </c>
      <c r="D909" t="s">
        <v>1625</v>
      </c>
      <c r="E909" t="s">
        <v>1625</v>
      </c>
      <c r="F909" t="s">
        <v>25</v>
      </c>
      <c r="G909" s="1">
        <v>44347.540277777778</v>
      </c>
      <c r="H909" t="s">
        <v>44</v>
      </c>
      <c r="I909" t="s">
        <v>32</v>
      </c>
      <c r="K909" s="1">
        <v>44343.645833333336</v>
      </c>
      <c r="M909" t="s">
        <v>28</v>
      </c>
      <c r="N909" t="s">
        <v>1941</v>
      </c>
    </row>
    <row r="910" spans="1:18" x14ac:dyDescent="0.25">
      <c r="A910" t="s">
        <v>13</v>
      </c>
      <c r="B910" s="3" t="s">
        <v>2375</v>
      </c>
      <c r="C910" t="s">
        <v>2376</v>
      </c>
      <c r="D910" t="s">
        <v>1646</v>
      </c>
      <c r="E910" t="s">
        <v>1625</v>
      </c>
      <c r="F910" t="s">
        <v>17</v>
      </c>
      <c r="G910" s="1">
        <v>44343.648611111108</v>
      </c>
      <c r="H910" t="s">
        <v>31</v>
      </c>
      <c r="I910" t="s">
        <v>32</v>
      </c>
      <c r="K910" s="1">
        <v>44343.513194444444</v>
      </c>
      <c r="M910" t="s">
        <v>19</v>
      </c>
    </row>
    <row r="911" spans="1:18" x14ac:dyDescent="0.25">
      <c r="A911" t="s">
        <v>13</v>
      </c>
      <c r="B911" s="3" t="s">
        <v>2213</v>
      </c>
      <c r="C911" t="s">
        <v>2214</v>
      </c>
      <c r="D911" t="s">
        <v>1817</v>
      </c>
      <c r="E911" t="s">
        <v>1625</v>
      </c>
      <c r="F911" t="s">
        <v>17</v>
      </c>
      <c r="G911" s="1">
        <v>44307.861111111109</v>
      </c>
      <c r="H911" t="s">
        <v>26</v>
      </c>
      <c r="I911" t="s">
        <v>18</v>
      </c>
      <c r="K911" s="1">
        <v>44307.859027777777</v>
      </c>
      <c r="M911" t="s">
        <v>2215</v>
      </c>
    </row>
    <row r="912" spans="1:18" x14ac:dyDescent="0.25">
      <c r="A912" t="s">
        <v>13</v>
      </c>
      <c r="B912" s="3" t="s">
        <v>1922</v>
      </c>
      <c r="C912" t="s">
        <v>1923</v>
      </c>
      <c r="D912" t="s">
        <v>1817</v>
      </c>
      <c r="E912" t="s">
        <v>1625</v>
      </c>
      <c r="F912" t="s">
        <v>17</v>
      </c>
      <c r="G912" s="1">
        <v>44300.845833333333</v>
      </c>
      <c r="H912" t="s">
        <v>44</v>
      </c>
      <c r="I912" t="s">
        <v>18</v>
      </c>
      <c r="K912" s="1">
        <v>44300.823611111111</v>
      </c>
      <c r="M912" t="s">
        <v>28</v>
      </c>
    </row>
    <row r="913" spans="1:18" x14ac:dyDescent="0.25">
      <c r="A913" t="s">
        <v>13</v>
      </c>
      <c r="B913" s="3" t="s">
        <v>1924</v>
      </c>
      <c r="C913" t="s">
        <v>1925</v>
      </c>
      <c r="D913" t="s">
        <v>1817</v>
      </c>
      <c r="E913" t="s">
        <v>1625</v>
      </c>
      <c r="F913" t="s">
        <v>17</v>
      </c>
      <c r="G913" s="1">
        <v>44300.845138888886</v>
      </c>
      <c r="H913" t="s">
        <v>44</v>
      </c>
      <c r="I913" t="s">
        <v>18</v>
      </c>
      <c r="K913" s="1">
        <v>44300.816666666666</v>
      </c>
    </row>
    <row r="914" spans="1:18" x14ac:dyDescent="0.25">
      <c r="A914" t="s">
        <v>13</v>
      </c>
      <c r="B914" s="3" t="s">
        <v>1866</v>
      </c>
      <c r="C914" t="s">
        <v>1867</v>
      </c>
      <c r="E914" t="s">
        <v>1625</v>
      </c>
      <c r="F914" t="s">
        <v>25</v>
      </c>
      <c r="G914" s="1">
        <v>44327.740972222222</v>
      </c>
      <c r="H914" t="s">
        <v>44</v>
      </c>
      <c r="I914" t="s">
        <v>18</v>
      </c>
      <c r="K914" s="1">
        <v>44294.557638888888</v>
      </c>
      <c r="M914" t="s">
        <v>28</v>
      </c>
      <c r="N914" t="s">
        <v>1938</v>
      </c>
    </row>
    <row r="915" spans="1:18" x14ac:dyDescent="0.25">
      <c r="A915" t="s">
        <v>13</v>
      </c>
      <c r="B915" s="3" t="s">
        <v>1868</v>
      </c>
      <c r="C915" t="s">
        <v>1869</v>
      </c>
      <c r="D915" t="s">
        <v>2216</v>
      </c>
      <c r="E915" t="s">
        <v>1625</v>
      </c>
      <c r="F915" t="s">
        <v>25</v>
      </c>
      <c r="G915" s="1">
        <v>44314.696527777778</v>
      </c>
      <c r="H915" t="s">
        <v>31</v>
      </c>
      <c r="I915" t="s">
        <v>32</v>
      </c>
      <c r="K915" s="1">
        <v>44293.808333333334</v>
      </c>
      <c r="M915" t="s">
        <v>28</v>
      </c>
      <c r="N915" t="s">
        <v>1938</v>
      </c>
    </row>
    <row r="916" spans="1:18" x14ac:dyDescent="0.25">
      <c r="A916" t="s">
        <v>13</v>
      </c>
      <c r="B916" s="3" t="s">
        <v>1870</v>
      </c>
      <c r="C916" t="s">
        <v>1871</v>
      </c>
      <c r="E916" t="s">
        <v>280</v>
      </c>
      <c r="F916" t="s">
        <v>25</v>
      </c>
      <c r="G916" s="1">
        <v>44306.861805555556</v>
      </c>
      <c r="H916" t="s">
        <v>31</v>
      </c>
      <c r="I916" t="s">
        <v>18</v>
      </c>
      <c r="K916" s="1">
        <v>44292.888194444444</v>
      </c>
      <c r="M916" t="s">
        <v>28</v>
      </c>
      <c r="N916" t="s">
        <v>1941</v>
      </c>
    </row>
    <row r="917" spans="1:18" x14ac:dyDescent="0.25">
      <c r="A917" t="s">
        <v>13</v>
      </c>
      <c r="B917" s="3" t="s">
        <v>1815</v>
      </c>
      <c r="C917" t="s">
        <v>1816</v>
      </c>
      <c r="D917" t="s">
        <v>1817</v>
      </c>
      <c r="E917" t="s">
        <v>1625</v>
      </c>
      <c r="F917" t="s">
        <v>17</v>
      </c>
      <c r="G917" s="1">
        <v>44286.833333333336</v>
      </c>
      <c r="H917" t="s">
        <v>44</v>
      </c>
      <c r="I917" t="s">
        <v>18</v>
      </c>
      <c r="K917" s="1">
        <v>44286.822916666664</v>
      </c>
      <c r="M917" t="s">
        <v>28</v>
      </c>
    </row>
    <row r="918" spans="1:18" x14ac:dyDescent="0.25">
      <c r="A918" t="s">
        <v>13</v>
      </c>
      <c r="B918" s="3" t="s">
        <v>1620</v>
      </c>
      <c r="C918" t="s">
        <v>1621</v>
      </c>
      <c r="D918" t="s">
        <v>280</v>
      </c>
      <c r="E918" t="s">
        <v>280</v>
      </c>
      <c r="F918" t="s">
        <v>25</v>
      </c>
      <c r="G918" s="1">
        <v>44319.696527777778</v>
      </c>
      <c r="H918" t="s">
        <v>31</v>
      </c>
      <c r="I918" t="s">
        <v>18</v>
      </c>
      <c r="K918" s="1">
        <v>44267.863194444442</v>
      </c>
      <c r="M918" t="s">
        <v>28</v>
      </c>
      <c r="N918" t="s">
        <v>1938</v>
      </c>
    </row>
    <row r="919" spans="1:18" x14ac:dyDescent="0.25">
      <c r="A919" t="s">
        <v>13</v>
      </c>
      <c r="B919" s="3" t="s">
        <v>1623</v>
      </c>
      <c r="C919" t="s">
        <v>1624</v>
      </c>
      <c r="E919" t="s">
        <v>1625</v>
      </c>
      <c r="F919" t="s">
        <v>25</v>
      </c>
      <c r="G919" s="1">
        <v>44270.741666666669</v>
      </c>
      <c r="H919" t="s">
        <v>44</v>
      </c>
      <c r="I919" t="s">
        <v>32</v>
      </c>
      <c r="K919" s="1">
        <v>44263.62777777778</v>
      </c>
      <c r="M919" t="s">
        <v>19</v>
      </c>
      <c r="N919" t="s">
        <v>1988</v>
      </c>
      <c r="R919" t="s">
        <v>2217</v>
      </c>
    </row>
    <row r="920" spans="1:18" x14ac:dyDescent="0.25">
      <c r="A920" t="s">
        <v>13</v>
      </c>
      <c r="B920" s="3" t="s">
        <v>1626</v>
      </c>
      <c r="C920" t="s">
        <v>1627</v>
      </c>
      <c r="D920" t="s">
        <v>1625</v>
      </c>
      <c r="E920" t="s">
        <v>1625</v>
      </c>
      <c r="F920" t="s">
        <v>25</v>
      </c>
      <c r="G920" s="1">
        <v>44231.118055555555</v>
      </c>
      <c r="H920" t="s">
        <v>31</v>
      </c>
      <c r="I920" t="s">
        <v>18</v>
      </c>
      <c r="K920" s="1">
        <v>44229.586805555555</v>
      </c>
      <c r="M920" t="s">
        <v>28</v>
      </c>
      <c r="N920" t="s">
        <v>1941</v>
      </c>
    </row>
    <row r="921" spans="1:18" x14ac:dyDescent="0.25">
      <c r="A921" t="s">
        <v>13</v>
      </c>
      <c r="B921" s="3" t="s">
        <v>1628</v>
      </c>
      <c r="C921" t="s">
        <v>1629</v>
      </c>
      <c r="E921" t="s">
        <v>1625</v>
      </c>
      <c r="F921" t="s">
        <v>25</v>
      </c>
      <c r="G921" s="1">
        <v>44229.859722222223</v>
      </c>
      <c r="H921" t="s">
        <v>44</v>
      </c>
      <c r="I921" t="s">
        <v>18</v>
      </c>
      <c r="K921" s="1">
        <v>44229.563194444447</v>
      </c>
      <c r="M921" t="s">
        <v>28</v>
      </c>
      <c r="N921" t="s">
        <v>1941</v>
      </c>
    </row>
    <row r="922" spans="1:18" x14ac:dyDescent="0.25">
      <c r="A922" t="s">
        <v>13</v>
      </c>
      <c r="B922" s="3" t="s">
        <v>1630</v>
      </c>
      <c r="C922" t="s">
        <v>1631</v>
      </c>
      <c r="D922" t="s">
        <v>1632</v>
      </c>
      <c r="E922" t="s">
        <v>280</v>
      </c>
      <c r="F922" t="s">
        <v>25</v>
      </c>
      <c r="G922" s="1">
        <v>44217.750694444447</v>
      </c>
      <c r="H922" t="s">
        <v>44</v>
      </c>
      <c r="I922" t="s">
        <v>32</v>
      </c>
      <c r="K922" s="1">
        <v>44209.769444444442</v>
      </c>
      <c r="L922" t="s">
        <v>1633</v>
      </c>
      <c r="M922" t="s">
        <v>28</v>
      </c>
      <c r="N922" t="s">
        <v>1938</v>
      </c>
    </row>
    <row r="923" spans="1:18" x14ac:dyDescent="0.25">
      <c r="A923" t="s">
        <v>13</v>
      </c>
      <c r="B923" s="3" t="s">
        <v>1634</v>
      </c>
      <c r="C923" t="s">
        <v>1635</v>
      </c>
      <c r="D923" t="s">
        <v>280</v>
      </c>
      <c r="E923" t="s">
        <v>280</v>
      </c>
      <c r="F923" t="s">
        <v>25</v>
      </c>
      <c r="G923" s="1">
        <v>44207.722222222219</v>
      </c>
      <c r="H923" t="s">
        <v>44</v>
      </c>
      <c r="I923" t="s">
        <v>18</v>
      </c>
      <c r="K923" s="1">
        <v>44186.868750000001</v>
      </c>
      <c r="L923" t="s">
        <v>1633</v>
      </c>
      <c r="M923" t="s">
        <v>28</v>
      </c>
      <c r="N923" t="s">
        <v>1938</v>
      </c>
    </row>
    <row r="924" spans="1:18" x14ac:dyDescent="0.25">
      <c r="A924" t="s">
        <v>13</v>
      </c>
      <c r="B924" s="3" t="s">
        <v>1636</v>
      </c>
      <c r="C924" t="s">
        <v>1637</v>
      </c>
      <c r="D924" t="s">
        <v>280</v>
      </c>
      <c r="E924" t="s">
        <v>280</v>
      </c>
      <c r="F924" t="s">
        <v>25</v>
      </c>
      <c r="G924" s="1">
        <v>44188.745833333334</v>
      </c>
      <c r="H924" t="s">
        <v>44</v>
      </c>
      <c r="I924" t="s">
        <v>18</v>
      </c>
      <c r="K924" s="1">
        <v>44182.570833333331</v>
      </c>
      <c r="L924" t="s">
        <v>1633</v>
      </c>
      <c r="M924" t="s">
        <v>28</v>
      </c>
      <c r="N924" t="s">
        <v>1941</v>
      </c>
      <c r="R924" t="s">
        <v>2218</v>
      </c>
    </row>
    <row r="925" spans="1:18" x14ac:dyDescent="0.25">
      <c r="A925" t="s">
        <v>13</v>
      </c>
      <c r="B925" s="3" t="s">
        <v>1638</v>
      </c>
      <c r="C925" t="s">
        <v>1639</v>
      </c>
      <c r="D925" t="s">
        <v>1625</v>
      </c>
      <c r="E925" t="s">
        <v>1625</v>
      </c>
      <c r="F925" t="s">
        <v>25</v>
      </c>
      <c r="G925" s="1">
        <v>44174.743055555555</v>
      </c>
      <c r="H925" t="s">
        <v>31</v>
      </c>
      <c r="I925" t="s">
        <v>18</v>
      </c>
      <c r="K925" s="1">
        <v>44173.537499999999</v>
      </c>
      <c r="M925" t="s">
        <v>28</v>
      </c>
      <c r="N925" t="s">
        <v>1941</v>
      </c>
    </row>
    <row r="926" spans="1:18" x14ac:dyDescent="0.25">
      <c r="A926" t="s">
        <v>13</v>
      </c>
      <c r="B926" s="3" t="s">
        <v>1640</v>
      </c>
      <c r="C926" t="s">
        <v>1641</v>
      </c>
      <c r="D926" t="s">
        <v>1625</v>
      </c>
      <c r="E926" t="s">
        <v>1625</v>
      </c>
      <c r="F926" t="s">
        <v>25</v>
      </c>
      <c r="G926" s="1">
        <v>44174.728472222225</v>
      </c>
      <c r="H926" t="s">
        <v>113</v>
      </c>
      <c r="I926" t="s">
        <v>32</v>
      </c>
      <c r="K926" s="1">
        <v>44139.715277777781</v>
      </c>
      <c r="M926" t="s">
        <v>28</v>
      </c>
      <c r="N926" t="s">
        <v>2001</v>
      </c>
      <c r="R926" t="s">
        <v>2219</v>
      </c>
    </row>
    <row r="927" spans="1:18" x14ac:dyDescent="0.25">
      <c r="A927" t="s">
        <v>13</v>
      </c>
      <c r="B927" s="3" t="s">
        <v>1642</v>
      </c>
      <c r="C927" t="s">
        <v>1643</v>
      </c>
      <c r="D927" t="s">
        <v>1625</v>
      </c>
      <c r="E927" t="s">
        <v>1625</v>
      </c>
      <c r="F927" t="s">
        <v>25</v>
      </c>
      <c r="G927" s="1">
        <v>44174.729166666664</v>
      </c>
      <c r="H927" t="s">
        <v>31</v>
      </c>
      <c r="I927" t="s">
        <v>18</v>
      </c>
      <c r="K927" s="1">
        <v>44098.788888888892</v>
      </c>
      <c r="M927" t="s">
        <v>28</v>
      </c>
      <c r="N927" t="s">
        <v>1941</v>
      </c>
    </row>
    <row r="928" spans="1:18" x14ac:dyDescent="0.25">
      <c r="A928" t="s">
        <v>13</v>
      </c>
      <c r="B928" s="3" t="s">
        <v>1644</v>
      </c>
      <c r="C928" t="s">
        <v>1645</v>
      </c>
      <c r="D928" t="s">
        <v>1646</v>
      </c>
      <c r="E928" t="s">
        <v>1625</v>
      </c>
      <c r="F928" t="s">
        <v>17</v>
      </c>
      <c r="G928" s="1">
        <v>44314.875</v>
      </c>
      <c r="H928" t="s">
        <v>44</v>
      </c>
      <c r="I928" t="s">
        <v>27</v>
      </c>
      <c r="K928" s="1">
        <v>44098.783333333333</v>
      </c>
      <c r="M928" t="s">
        <v>28</v>
      </c>
    </row>
    <row r="929" spans="1:14" x14ac:dyDescent="0.25">
      <c r="A929" t="s">
        <v>13</v>
      </c>
      <c r="B929" s="3" t="s">
        <v>1647</v>
      </c>
      <c r="C929" t="s">
        <v>1648</v>
      </c>
      <c r="D929" t="s">
        <v>1622</v>
      </c>
      <c r="E929" t="s">
        <v>1625</v>
      </c>
      <c r="F929" t="s">
        <v>17</v>
      </c>
      <c r="G929" s="1">
        <v>44307.853472222225</v>
      </c>
      <c r="H929" t="s">
        <v>26</v>
      </c>
      <c r="I929" t="s">
        <v>18</v>
      </c>
      <c r="K929" s="1">
        <v>44091.906944444447</v>
      </c>
      <c r="M929" t="s">
        <v>28</v>
      </c>
    </row>
    <row r="930" spans="1:14" x14ac:dyDescent="0.25">
      <c r="A930" t="s">
        <v>13</v>
      </c>
      <c r="B930" s="3" t="s">
        <v>1649</v>
      </c>
      <c r="C930" t="s">
        <v>1650</v>
      </c>
      <c r="D930" t="s">
        <v>1625</v>
      </c>
      <c r="E930" t="s">
        <v>1625</v>
      </c>
      <c r="F930" t="s">
        <v>25</v>
      </c>
      <c r="G930" s="1">
        <v>44174.730555555558</v>
      </c>
      <c r="H930" t="s">
        <v>31</v>
      </c>
      <c r="I930" t="s">
        <v>18</v>
      </c>
      <c r="K930" s="1">
        <v>44091.902083333334</v>
      </c>
      <c r="M930" t="s">
        <v>28</v>
      </c>
      <c r="N930" t="s">
        <v>1940</v>
      </c>
    </row>
    <row r="931" spans="1:14" x14ac:dyDescent="0.25">
      <c r="A931" t="s">
        <v>13</v>
      </c>
      <c r="B931" s="3" t="s">
        <v>1651</v>
      </c>
      <c r="C931" t="s">
        <v>1652</v>
      </c>
      <c r="D931" t="s">
        <v>1646</v>
      </c>
      <c r="E931" t="s">
        <v>1625</v>
      </c>
      <c r="F931" t="s">
        <v>17</v>
      </c>
      <c r="G931" s="1">
        <v>44281.761111111111</v>
      </c>
      <c r="H931" t="s">
        <v>26</v>
      </c>
      <c r="I931" t="s">
        <v>27</v>
      </c>
      <c r="K931" s="1">
        <v>44084.476388888892</v>
      </c>
      <c r="M931" t="s">
        <v>28</v>
      </c>
    </row>
    <row r="932" spans="1:14" x14ac:dyDescent="0.25">
      <c r="A932" t="s">
        <v>13</v>
      </c>
      <c r="B932" s="3" t="s">
        <v>1653</v>
      </c>
      <c r="C932" t="s">
        <v>1654</v>
      </c>
      <c r="D932" t="s">
        <v>1632</v>
      </c>
      <c r="E932" t="s">
        <v>1625</v>
      </c>
      <c r="F932" t="s">
        <v>25</v>
      </c>
      <c r="G932" s="1">
        <v>44174.731249999997</v>
      </c>
      <c r="H932" t="s">
        <v>31</v>
      </c>
      <c r="I932" t="s">
        <v>18</v>
      </c>
      <c r="K932" s="1">
        <v>44076.737500000003</v>
      </c>
      <c r="M932" t="s">
        <v>28</v>
      </c>
      <c r="N932" t="s">
        <v>1941</v>
      </c>
    </row>
    <row r="933" spans="1:14" x14ac:dyDescent="0.25">
      <c r="A933" t="s">
        <v>13</v>
      </c>
      <c r="B933" s="3" t="s">
        <v>1655</v>
      </c>
      <c r="C933" t="s">
        <v>1656</v>
      </c>
      <c r="D933" t="s">
        <v>1625</v>
      </c>
      <c r="E933" t="s">
        <v>1625</v>
      </c>
      <c r="F933" t="s">
        <v>25</v>
      </c>
      <c r="G933" s="1">
        <v>44174.731944444444</v>
      </c>
      <c r="H933" t="s">
        <v>31</v>
      </c>
      <c r="I933" t="s">
        <v>18</v>
      </c>
      <c r="K933" s="1">
        <v>44057.945833333331</v>
      </c>
      <c r="M933" t="s">
        <v>28</v>
      </c>
      <c r="N933" t="s">
        <v>1941</v>
      </c>
    </row>
    <row r="934" spans="1:14" x14ac:dyDescent="0.25">
      <c r="A934" t="s">
        <v>13</v>
      </c>
      <c r="B934" s="3" t="s">
        <v>1657</v>
      </c>
      <c r="C934" t="s">
        <v>1658</v>
      </c>
      <c r="D934" t="s">
        <v>1625</v>
      </c>
      <c r="E934" t="s">
        <v>1625</v>
      </c>
      <c r="F934" t="s">
        <v>25</v>
      </c>
      <c r="G934" s="1">
        <v>44175.684027777781</v>
      </c>
      <c r="H934" t="s">
        <v>44</v>
      </c>
      <c r="I934" t="s">
        <v>32</v>
      </c>
      <c r="K934" s="1">
        <v>44057.803472222222</v>
      </c>
      <c r="M934" t="s">
        <v>28</v>
      </c>
      <c r="N934" t="s">
        <v>1940</v>
      </c>
    </row>
    <row r="935" spans="1:14" x14ac:dyDescent="0.25">
      <c r="A935" t="s">
        <v>13</v>
      </c>
      <c r="B935" s="3" t="s">
        <v>1659</v>
      </c>
      <c r="C935" t="s">
        <v>1660</v>
      </c>
      <c r="D935" t="s">
        <v>1625</v>
      </c>
      <c r="E935" t="s">
        <v>1625</v>
      </c>
      <c r="F935" t="s">
        <v>25</v>
      </c>
      <c r="G935" s="1">
        <v>44174.73333333333</v>
      </c>
      <c r="H935" t="s">
        <v>31</v>
      </c>
      <c r="I935" t="s">
        <v>32</v>
      </c>
      <c r="K935" s="1">
        <v>44054.822916666664</v>
      </c>
      <c r="M935" t="s">
        <v>28</v>
      </c>
      <c r="N935" t="s">
        <v>1941</v>
      </c>
    </row>
    <row r="936" spans="1:14" x14ac:dyDescent="0.25">
      <c r="A936" t="s">
        <v>13</v>
      </c>
      <c r="B936" s="3" t="s">
        <v>1661</v>
      </c>
      <c r="C936" t="s">
        <v>1662</v>
      </c>
      <c r="D936" t="s">
        <v>1625</v>
      </c>
      <c r="E936" t="s">
        <v>1625</v>
      </c>
      <c r="F936" t="s">
        <v>25</v>
      </c>
      <c r="G936" s="1">
        <v>44174.73333333333</v>
      </c>
      <c r="H936" t="s">
        <v>31</v>
      </c>
      <c r="I936" t="s">
        <v>18</v>
      </c>
      <c r="K936" s="1">
        <v>44054.556944444441</v>
      </c>
      <c r="M936" t="s">
        <v>28</v>
      </c>
      <c r="N936" t="s">
        <v>1935</v>
      </c>
    </row>
    <row r="937" spans="1:14" x14ac:dyDescent="0.25">
      <c r="A937" t="s">
        <v>13</v>
      </c>
      <c r="B937" s="3" t="s">
        <v>1663</v>
      </c>
      <c r="C937" t="s">
        <v>1664</v>
      </c>
      <c r="D937" t="s">
        <v>1625</v>
      </c>
      <c r="E937" t="s">
        <v>1625</v>
      </c>
      <c r="F937" t="s">
        <v>25</v>
      </c>
      <c r="G937" s="1">
        <v>44174.734722222223</v>
      </c>
      <c r="H937" t="s">
        <v>26</v>
      </c>
      <c r="I937" t="s">
        <v>18</v>
      </c>
      <c r="K937" s="1">
        <v>44049.529166666667</v>
      </c>
      <c r="M937" t="s">
        <v>28</v>
      </c>
    </row>
    <row r="938" spans="1:14" x14ac:dyDescent="0.25">
      <c r="A938" t="s">
        <v>13</v>
      </c>
      <c r="B938" s="3" t="s">
        <v>1665</v>
      </c>
      <c r="C938" t="s">
        <v>1666</v>
      </c>
      <c r="D938" t="s">
        <v>1625</v>
      </c>
      <c r="E938" t="s">
        <v>1625</v>
      </c>
      <c r="F938" t="s">
        <v>25</v>
      </c>
      <c r="G938" s="1">
        <v>44174.734722222223</v>
      </c>
      <c r="H938" t="s">
        <v>31</v>
      </c>
      <c r="I938" t="s">
        <v>32</v>
      </c>
      <c r="K938" s="1">
        <v>44049.341666666667</v>
      </c>
      <c r="M938" t="s">
        <v>28</v>
      </c>
    </row>
    <row r="939" spans="1:14" x14ac:dyDescent="0.25">
      <c r="A939" t="s">
        <v>13</v>
      </c>
      <c r="B939" s="3" t="s">
        <v>1667</v>
      </c>
      <c r="C939" t="s">
        <v>1668</v>
      </c>
      <c r="D939" t="s">
        <v>1625</v>
      </c>
      <c r="E939" t="s">
        <v>1625</v>
      </c>
      <c r="F939" t="s">
        <v>25</v>
      </c>
      <c r="G939" s="1">
        <v>44174.73541666667</v>
      </c>
      <c r="H939" t="s">
        <v>26</v>
      </c>
      <c r="I939" t="s">
        <v>18</v>
      </c>
      <c r="K939" s="1">
        <v>44047.940972222219</v>
      </c>
      <c r="M939" t="s">
        <v>28</v>
      </c>
    </row>
    <row r="940" spans="1:14" x14ac:dyDescent="0.25">
      <c r="A940" t="s">
        <v>13</v>
      </c>
      <c r="B940" s="3" t="s">
        <v>1669</v>
      </c>
      <c r="C940" t="s">
        <v>1670</v>
      </c>
      <c r="D940" t="s">
        <v>1632</v>
      </c>
      <c r="E940" t="s">
        <v>1625</v>
      </c>
      <c r="F940" t="s">
        <v>25</v>
      </c>
      <c r="G940" s="1">
        <v>44160.53125</v>
      </c>
      <c r="H940" t="s">
        <v>113</v>
      </c>
      <c r="I940" t="s">
        <v>32</v>
      </c>
      <c r="K940" s="1">
        <v>44047.663194444445</v>
      </c>
      <c r="M940" t="s">
        <v>28</v>
      </c>
    </row>
    <row r="941" spans="1:14" x14ac:dyDescent="0.25">
      <c r="A941" t="s">
        <v>13</v>
      </c>
      <c r="B941" s="3" t="s">
        <v>1671</v>
      </c>
      <c r="C941" t="s">
        <v>1672</v>
      </c>
      <c r="D941" t="s">
        <v>1625</v>
      </c>
      <c r="E941" t="s">
        <v>1625</v>
      </c>
      <c r="F941" t="s">
        <v>25</v>
      </c>
      <c r="G941" s="1">
        <v>44174.736111111109</v>
      </c>
      <c r="H941" t="s">
        <v>44</v>
      </c>
      <c r="I941" t="s">
        <v>18</v>
      </c>
      <c r="K941" s="1">
        <v>44043.695833333331</v>
      </c>
      <c r="M941" t="s">
        <v>28</v>
      </c>
      <c r="N941" t="s">
        <v>1941</v>
      </c>
    </row>
    <row r="942" spans="1:14" x14ac:dyDescent="0.25">
      <c r="A942" t="s">
        <v>13</v>
      </c>
      <c r="B942" s="3" t="s">
        <v>1673</v>
      </c>
      <c r="C942" t="s">
        <v>1674</v>
      </c>
      <c r="D942" t="s">
        <v>1625</v>
      </c>
      <c r="E942" t="s">
        <v>1625</v>
      </c>
      <c r="F942" t="s">
        <v>25</v>
      </c>
      <c r="G942" s="1">
        <v>44174.738888888889</v>
      </c>
      <c r="H942" t="s">
        <v>31</v>
      </c>
      <c r="I942" t="s">
        <v>32</v>
      </c>
      <c r="K942" s="1">
        <v>44040.568749999999</v>
      </c>
      <c r="M942" t="s">
        <v>28</v>
      </c>
      <c r="N942" t="s">
        <v>1935</v>
      </c>
    </row>
    <row r="943" spans="1:14" x14ac:dyDescent="0.25">
      <c r="A943" t="s">
        <v>13</v>
      </c>
      <c r="B943" s="3" t="s">
        <v>1675</v>
      </c>
      <c r="C943" t="s">
        <v>1676</v>
      </c>
      <c r="D943" t="s">
        <v>1625</v>
      </c>
      <c r="E943" t="s">
        <v>1625</v>
      </c>
      <c r="F943" t="s">
        <v>25</v>
      </c>
      <c r="G943" s="1">
        <v>44174.739583333336</v>
      </c>
      <c r="H943" t="s">
        <v>113</v>
      </c>
      <c r="I943" t="s">
        <v>32</v>
      </c>
      <c r="K943" s="1">
        <v>44040.507638888892</v>
      </c>
      <c r="M943" t="s">
        <v>28</v>
      </c>
      <c r="N943" t="s">
        <v>1941</v>
      </c>
    </row>
    <row r="944" spans="1:14" x14ac:dyDescent="0.25">
      <c r="A944" t="s">
        <v>13</v>
      </c>
      <c r="B944" s="3" t="s">
        <v>1677</v>
      </c>
      <c r="C944" t="s">
        <v>1678</v>
      </c>
      <c r="D944" t="s">
        <v>1625</v>
      </c>
      <c r="E944" t="s">
        <v>1625</v>
      </c>
      <c r="F944" t="s">
        <v>25</v>
      </c>
      <c r="G944" s="1">
        <v>44174.744444444441</v>
      </c>
      <c r="H944" t="s">
        <v>44</v>
      </c>
      <c r="I944" t="s">
        <v>18</v>
      </c>
      <c r="K944" s="1">
        <v>44032.631944444445</v>
      </c>
      <c r="M944" t="s">
        <v>28</v>
      </c>
      <c r="N944" t="s">
        <v>1941</v>
      </c>
    </row>
    <row r="945" spans="1:14" x14ac:dyDescent="0.25">
      <c r="A945" t="s">
        <v>13</v>
      </c>
      <c r="B945" s="3" t="s">
        <v>1679</v>
      </c>
      <c r="C945" t="s">
        <v>1680</v>
      </c>
      <c r="D945" t="s">
        <v>1625</v>
      </c>
      <c r="E945" t="s">
        <v>1625</v>
      </c>
      <c r="F945" t="s">
        <v>25</v>
      </c>
      <c r="G945" s="1">
        <v>44174.740277777775</v>
      </c>
      <c r="H945" t="s">
        <v>44</v>
      </c>
      <c r="I945" t="s">
        <v>27</v>
      </c>
      <c r="J945" t="s">
        <v>1681</v>
      </c>
      <c r="K945" s="1">
        <v>44005.877083333333</v>
      </c>
      <c r="M945" t="s">
        <v>28</v>
      </c>
      <c r="N945" t="s">
        <v>1935</v>
      </c>
    </row>
  </sheetData>
  <hyperlinks>
    <hyperlink ref="B2" r:id="rId1" xr:uid="{7ABCB715-8FA4-49B2-803F-8513B91EAFDF}"/>
    <hyperlink ref="B3" r:id="rId2" xr:uid="{C07A013C-FAFD-4D81-8069-D77102069681}"/>
    <hyperlink ref="B4" r:id="rId3" xr:uid="{7ACA255F-0FB0-4DFB-8E6E-988544B1A0C2}"/>
    <hyperlink ref="B5" r:id="rId4" xr:uid="{8EE85CD6-193B-4AC2-82A3-F13963D79F98}"/>
    <hyperlink ref="B6" r:id="rId5" xr:uid="{730B3419-4F83-4377-BD60-F0378FA98020}"/>
    <hyperlink ref="B7" r:id="rId6" xr:uid="{99E0DED9-532E-4783-999D-FB4B86152B0A}"/>
    <hyperlink ref="B8" r:id="rId7" xr:uid="{83A6F599-D977-4472-AC53-E6DA4B7B2326}"/>
    <hyperlink ref="B9" r:id="rId8" xr:uid="{913AB9E0-1088-4018-A233-65EB42D5EC6E}"/>
    <hyperlink ref="B10" r:id="rId9" xr:uid="{D8BA5688-9C56-43A1-8233-0527AC0DCC2B}"/>
    <hyperlink ref="B11" r:id="rId10" xr:uid="{F0BF2848-5768-4A8A-AD8A-DCD8C7C1E965}"/>
    <hyperlink ref="B12" r:id="rId11" xr:uid="{AC8BF769-013F-4F52-AF91-D25865833104}"/>
    <hyperlink ref="B13" r:id="rId12" xr:uid="{718FB1A8-DE1D-439A-AD43-E3F5E0261CE3}"/>
    <hyperlink ref="B14" r:id="rId13" xr:uid="{623DD120-D8B8-4AED-BBA3-821421B73354}"/>
    <hyperlink ref="B15" r:id="rId14" xr:uid="{8DE0B7EF-40CE-41C4-8A88-32DAC3435516}"/>
    <hyperlink ref="B16" r:id="rId15" xr:uid="{DD27F2CC-2582-44AD-9B9E-D8934C317906}"/>
    <hyperlink ref="B17" r:id="rId16" xr:uid="{6986B93C-1CC5-4B12-A6E4-2824743BC5F4}"/>
    <hyperlink ref="B18" r:id="rId17" xr:uid="{7051698C-521F-4E18-A67C-2ED70D039162}"/>
    <hyperlink ref="B19" r:id="rId18" xr:uid="{9F7C878F-EC8B-4FB9-9AFE-22F447C25982}"/>
    <hyperlink ref="B20" r:id="rId19" xr:uid="{002E9872-32F7-4CF0-B8AF-62E3AE83883E}"/>
    <hyperlink ref="B21" r:id="rId20" xr:uid="{1181EC3E-091A-4C6B-B924-128EF3C5C5B1}"/>
    <hyperlink ref="B22" r:id="rId21" xr:uid="{96F510DA-5B0F-404F-AD4A-D8C770027FD5}"/>
    <hyperlink ref="B23" r:id="rId22" xr:uid="{DE3D1C07-DC46-42CB-9C7D-8F9A2BDD4B99}"/>
    <hyperlink ref="B24" r:id="rId23" xr:uid="{1E756E32-DC9A-4547-BAD5-D663AB2859A7}"/>
    <hyperlink ref="B25" r:id="rId24" xr:uid="{3A10BC81-843E-4D4F-AAF9-2CB7B5B27853}"/>
    <hyperlink ref="B26" r:id="rId25" xr:uid="{82105AFA-4525-48F8-9A57-08212D85735F}"/>
    <hyperlink ref="B27" r:id="rId26" xr:uid="{4F7141A4-3A65-45BC-8A3E-3C2E2200FE6C}"/>
    <hyperlink ref="B28" r:id="rId27" xr:uid="{8F2A0CD7-09A4-4CF6-A051-F6EF0EFE06E1}"/>
    <hyperlink ref="B29" r:id="rId28" xr:uid="{2C760054-4859-4C48-9707-DB9ED55E4244}"/>
    <hyperlink ref="B30" r:id="rId29" xr:uid="{FFE5FA09-F5C5-4B4E-A7CF-A82235583020}"/>
    <hyperlink ref="B31" r:id="rId30" xr:uid="{98844E72-7DF0-445F-BE98-1B84E98F298E}"/>
    <hyperlink ref="B32" r:id="rId31" xr:uid="{FBE459B3-BC2F-4F88-9637-8DD0C509F181}"/>
    <hyperlink ref="B33" r:id="rId32" xr:uid="{2959D5CB-7947-445B-B972-6D1E6782668F}"/>
    <hyperlink ref="B34" r:id="rId33" xr:uid="{E67D765D-3299-4A41-9EEB-408D813B88DA}"/>
    <hyperlink ref="B35" r:id="rId34" xr:uid="{8FD9AACB-0C7A-4473-A5DC-CEE5D0DD05B1}"/>
    <hyperlink ref="B36" r:id="rId35" xr:uid="{18AD1976-067F-4EA0-A3F8-1FC58F49ED5B}"/>
    <hyperlink ref="B37" r:id="rId36" xr:uid="{DE4C6A89-D544-48A0-AB00-FD0CFA1D9221}"/>
    <hyperlink ref="B38" r:id="rId37" xr:uid="{C4D8D848-64A5-44BC-9E07-DC076EFB25CE}"/>
    <hyperlink ref="B39" r:id="rId38" xr:uid="{5D3E4683-3152-4F19-A431-59E83BB2B359}"/>
    <hyperlink ref="B40" r:id="rId39" xr:uid="{7DBCC9ED-1161-4F17-83EC-BFF348A4C44B}"/>
    <hyperlink ref="B41" r:id="rId40" xr:uid="{27D3E869-B604-4933-8503-3AFC065CE73A}"/>
    <hyperlink ref="B42" r:id="rId41" xr:uid="{71581E0E-1F52-4A87-A3C3-617B677E28EF}"/>
    <hyperlink ref="B43" r:id="rId42" xr:uid="{C0B4D366-574F-4598-821D-EA64246BFE46}"/>
    <hyperlink ref="B44" r:id="rId43" xr:uid="{6A276BBD-E3DC-4DB7-8C54-A0A8F039016F}"/>
    <hyperlink ref="B45" r:id="rId44" xr:uid="{63E7224F-83AA-4C8E-97BF-860A7287CA5D}"/>
    <hyperlink ref="B46" r:id="rId45" xr:uid="{198FE334-C72A-40CE-AAE1-C6CDDCA8552C}"/>
    <hyperlink ref="B47" r:id="rId46" xr:uid="{B046FCCF-14E6-4AE1-8D1C-48E75BCACA14}"/>
    <hyperlink ref="B48" r:id="rId47" xr:uid="{E5D12400-8493-41D6-87B4-3E8A5D53CDC4}"/>
    <hyperlink ref="B49" r:id="rId48" xr:uid="{8EB83B35-6305-4553-9C04-5F94C6D3D1CE}"/>
    <hyperlink ref="B50" r:id="rId49" xr:uid="{C676D192-2C20-46D6-BE42-EF652299B9AA}"/>
    <hyperlink ref="B51" r:id="rId50" xr:uid="{56071F53-7FA8-481F-AA75-7DCF5A791028}"/>
    <hyperlink ref="B52" r:id="rId51" xr:uid="{8D896743-42D5-4599-9A6C-ABDF0BA42ED8}"/>
    <hyperlink ref="B53" r:id="rId52" xr:uid="{D1462DC6-2D92-4F98-8C33-7096A06D804D}"/>
    <hyperlink ref="B54" r:id="rId53" xr:uid="{D9CE458F-239E-42C8-9779-AA7934D7DB1F}"/>
    <hyperlink ref="B55" r:id="rId54" xr:uid="{56B22346-5DAC-46DC-A73D-27971F4B76B4}"/>
    <hyperlink ref="B56" r:id="rId55" xr:uid="{D680AF23-FC75-4FA9-83A4-BEF15A45B1A4}"/>
    <hyperlink ref="B57" r:id="rId56" xr:uid="{F302C515-312F-49BF-861E-4B84A5C820F4}"/>
    <hyperlink ref="B58" r:id="rId57" xr:uid="{60F6A8E3-F785-498A-AF7F-8DCA2D5B8D29}"/>
    <hyperlink ref="B59" r:id="rId58" xr:uid="{AFF1431C-F36E-4537-950D-0F702461A54C}"/>
    <hyperlink ref="B60" r:id="rId59" xr:uid="{ACA2F702-63BF-405F-9008-6B23B7DDAC30}"/>
    <hyperlink ref="B61" r:id="rId60" xr:uid="{5B495752-0B25-4852-AF04-277766BF1942}"/>
    <hyperlink ref="B62" r:id="rId61" xr:uid="{0A6BFB91-7A67-4632-A0D6-8E9BE133852B}"/>
    <hyperlink ref="B63" r:id="rId62" xr:uid="{D3528CC7-0673-4BC6-BA5F-72A81CCF152F}"/>
    <hyperlink ref="B64" r:id="rId63" xr:uid="{5DBBC339-DA99-4AFF-ACBA-6B2E275EF34D}"/>
    <hyperlink ref="B65" r:id="rId64" xr:uid="{5834AD63-6435-4702-89CE-D32C228B5F16}"/>
    <hyperlink ref="B66" r:id="rId65" xr:uid="{87EE1E2E-B218-47C6-AB38-8A83637A270B}"/>
    <hyperlink ref="B67" r:id="rId66" xr:uid="{CE01261F-7DE9-4F89-8C2C-3CE66E575208}"/>
    <hyperlink ref="B68" r:id="rId67" xr:uid="{782BF452-2A6D-465E-B0DC-1A1CE94710EB}"/>
    <hyperlink ref="B69" r:id="rId68" xr:uid="{FAB387D4-D646-4774-A6D0-823B27A0021C}"/>
    <hyperlink ref="B70" r:id="rId69" xr:uid="{639D2F9D-6E36-42EF-BCD5-BBC3773D03B1}"/>
    <hyperlink ref="B71" r:id="rId70" xr:uid="{48B8FD42-6564-43DE-9509-744706757FFC}"/>
    <hyperlink ref="B72" r:id="rId71" xr:uid="{B08A018A-C6D2-490D-B835-ECB765788B6A}"/>
    <hyperlink ref="B73" r:id="rId72" xr:uid="{FE21848F-C3EF-416C-AB5D-AA3E0445F072}"/>
    <hyperlink ref="B74" r:id="rId73" xr:uid="{EFEEB91E-CC2F-4E93-A136-DCE00EB75631}"/>
    <hyperlink ref="B75" r:id="rId74" xr:uid="{ECB5541E-67C0-4749-80CA-B0D826F53A4D}"/>
    <hyperlink ref="B76" r:id="rId75" xr:uid="{B517735C-299E-4F22-AC6A-096842F7E4E7}"/>
    <hyperlink ref="B77" r:id="rId76" xr:uid="{6BB17F37-6CCA-439C-B5AE-A38BA62697F0}"/>
    <hyperlink ref="B78" r:id="rId77" xr:uid="{41953DF7-C112-42BF-B401-EF3421F139A6}"/>
    <hyperlink ref="B79" r:id="rId78" xr:uid="{84D9A6DF-0A30-45DA-8BF4-CDC67A320BF2}"/>
    <hyperlink ref="B80" r:id="rId79" xr:uid="{D9CA3DDA-D4BA-46F5-8D4C-27ECD22D82BC}"/>
    <hyperlink ref="B81" r:id="rId80" xr:uid="{B7ACFDE8-D8B1-49DF-9DB5-00C80C4CBC54}"/>
    <hyperlink ref="B82" r:id="rId81" xr:uid="{2DE72DA1-F6CB-4680-BB6A-F87A3D477D0D}"/>
    <hyperlink ref="B83" r:id="rId82" xr:uid="{6EAC7058-C7BB-49C5-B418-F35AC9C88A6F}"/>
    <hyperlink ref="B84" r:id="rId83" xr:uid="{E488B41E-3751-4994-A5B8-1C8EC5F4C5D8}"/>
    <hyperlink ref="B85" r:id="rId84" xr:uid="{0E12EABE-21C6-4A95-921D-C97D8A47A674}"/>
    <hyperlink ref="B86" r:id="rId85" xr:uid="{CCB6EF21-BD89-46D8-8AF7-C4D9DB3AC247}"/>
    <hyperlink ref="B87" r:id="rId86" xr:uid="{EFA42D04-34FD-408F-ACA0-DA28F00F43DA}"/>
    <hyperlink ref="B88" r:id="rId87" xr:uid="{501E1ABB-F7F2-4AC6-8A17-583A3B2DE6FC}"/>
    <hyperlink ref="B89" r:id="rId88" xr:uid="{16350657-70AF-499B-8A48-A7FD689EB8FD}"/>
    <hyperlink ref="B90" r:id="rId89" xr:uid="{988914E1-B8C3-4B8D-B46F-367C975CB683}"/>
    <hyperlink ref="B91" r:id="rId90" xr:uid="{3239B47B-BF44-4624-9AA0-BBD8C91187B1}"/>
    <hyperlink ref="B92" r:id="rId91" xr:uid="{CE01772B-9B99-483A-8FE1-E39B7C9AAE67}"/>
    <hyperlink ref="B93" r:id="rId92" xr:uid="{AE057CAC-A5D1-4FD7-88E1-33692F33170D}"/>
    <hyperlink ref="B94" r:id="rId93" xr:uid="{D6D7C54B-8114-425F-B81D-1E61242FCD60}"/>
    <hyperlink ref="B95" r:id="rId94" xr:uid="{28187F34-4A79-4741-ADB9-4FD6DD1D79B3}"/>
    <hyperlink ref="B96" r:id="rId95" xr:uid="{59F474CE-675F-4E95-9375-6352D3048D96}"/>
    <hyperlink ref="B97" r:id="rId96" xr:uid="{9B84460E-D150-462F-B1AC-6DDA5D9D1ED4}"/>
    <hyperlink ref="B98" r:id="rId97" xr:uid="{2BF49BC4-29BE-4409-891D-438BA197BD87}"/>
    <hyperlink ref="B99" r:id="rId98" xr:uid="{2140F32E-F654-4022-8C25-A301DC075F3E}"/>
    <hyperlink ref="B100" r:id="rId99" xr:uid="{B2280B2B-245C-49AE-AEF4-580798031801}"/>
    <hyperlink ref="B101" r:id="rId100" xr:uid="{29314410-1EA4-4682-81F3-3629DD8E83B8}"/>
    <hyperlink ref="B102" r:id="rId101" xr:uid="{45CE8CE2-6330-46FA-AF74-73A01CC5CF71}"/>
    <hyperlink ref="B103" r:id="rId102" xr:uid="{BA193DDE-10C1-445D-9B4D-78A1C1DB053A}"/>
    <hyperlink ref="B104" r:id="rId103" xr:uid="{FBF449BC-E501-4253-8ABB-68C8C8E326A9}"/>
    <hyperlink ref="B105" r:id="rId104" xr:uid="{CC975FCE-A332-495C-8AD4-7F8846751AB0}"/>
    <hyperlink ref="B106" r:id="rId105" xr:uid="{99E0F1E1-61BF-4620-961F-3DD8842A9849}"/>
    <hyperlink ref="B107" r:id="rId106" xr:uid="{82724359-EEDB-4EEA-911D-1795080FF46F}"/>
    <hyperlink ref="B108" r:id="rId107" xr:uid="{F3421E91-DBB2-49B8-A421-03E280F912A7}"/>
    <hyperlink ref="B109" r:id="rId108" xr:uid="{8EBA9A10-6CCA-47AE-ACE6-4315113E343A}"/>
    <hyperlink ref="B110" r:id="rId109" xr:uid="{A4804C7A-0B96-48E0-BE3D-06636EF70DF2}"/>
    <hyperlink ref="B111" r:id="rId110" xr:uid="{6E3CD598-2B30-4D09-B141-3A32BD7229D4}"/>
    <hyperlink ref="B112" r:id="rId111" xr:uid="{9D825DD3-9321-41CD-97F6-B25D72E82435}"/>
    <hyperlink ref="B113" r:id="rId112" xr:uid="{BD600B2C-60E0-49DD-B8F2-7D21F0CCE60A}"/>
    <hyperlink ref="B114" r:id="rId113" xr:uid="{DEE4EAAC-A24B-43DC-8244-94CF7DD6BA49}"/>
    <hyperlink ref="B115" r:id="rId114" xr:uid="{BA8129D9-3302-48FD-A20C-54396AC9D8A2}"/>
    <hyperlink ref="B116" r:id="rId115" xr:uid="{FCF0EDCB-076A-4B19-8B81-2CE04729D1F8}"/>
    <hyperlink ref="B117" r:id="rId116" xr:uid="{F7F15B41-C5AC-4EF3-99B7-0F3C14BD4E28}"/>
    <hyperlink ref="B118" r:id="rId117" xr:uid="{9563070D-B529-42A5-8701-4BEAEC10E5E6}"/>
    <hyperlink ref="B119" r:id="rId118" xr:uid="{16E742AD-112C-41F8-96C1-2DAEBDA85583}"/>
    <hyperlink ref="B120" r:id="rId119" xr:uid="{9E3F98E2-F26C-41CC-AE52-65C979DC7348}"/>
    <hyperlink ref="B121" r:id="rId120" xr:uid="{4E4229FD-8C2C-41A2-9E16-858AC7E3F2E2}"/>
    <hyperlink ref="B122" r:id="rId121" xr:uid="{5C6593B3-0FB3-45E2-950A-8C1A6F0DAE9E}"/>
    <hyperlink ref="B123" r:id="rId122" xr:uid="{84D3D3EF-5305-47D1-99C6-51B9A4DD93E6}"/>
    <hyperlink ref="B124" r:id="rId123" xr:uid="{1CF071CF-4C39-4DB4-BB55-E8C298F2BE69}"/>
    <hyperlink ref="B125" r:id="rId124" xr:uid="{29B0388D-113D-4FDF-AFD4-D89614FB1D89}"/>
    <hyperlink ref="B126" r:id="rId125" xr:uid="{B569DC4D-D811-44A2-966E-C412EBAC9412}"/>
    <hyperlink ref="B127" r:id="rId126" xr:uid="{A790A131-EA3B-4DCB-B639-3842CC0C0236}"/>
    <hyperlink ref="B128" r:id="rId127" xr:uid="{67AE0202-2C15-4576-847F-E4F2AAD7999D}"/>
    <hyperlink ref="B129" r:id="rId128" xr:uid="{C1F4E10C-205A-4112-B4BC-72FB1CBD65F2}"/>
    <hyperlink ref="B130" r:id="rId129" xr:uid="{5EB1F9D4-6EC2-4763-B50D-E5ABD80BE955}"/>
    <hyperlink ref="B131" r:id="rId130" xr:uid="{63A14527-05DC-4ED3-9C8F-616147079B8B}"/>
    <hyperlink ref="B132" r:id="rId131" xr:uid="{97E9B4BE-5ED9-47AB-BA69-B28151A018ED}"/>
    <hyperlink ref="B133" r:id="rId132" xr:uid="{4163FC87-C0E0-45D7-8685-61A7ADD3EAE3}"/>
    <hyperlink ref="B134" r:id="rId133" xr:uid="{3FB05788-7DC1-48FA-8289-97CBFEF8A450}"/>
    <hyperlink ref="B135" r:id="rId134" xr:uid="{989AEF79-C06C-43B4-9A60-A27942E6C011}"/>
    <hyperlink ref="B136" r:id="rId135" xr:uid="{DBC41318-F929-4E8E-B08C-F7E3C9882E5D}"/>
    <hyperlink ref="B137" r:id="rId136" xr:uid="{E9A84512-7B13-4BAD-83EF-D1776A0DD08D}"/>
    <hyperlink ref="B138" r:id="rId137" xr:uid="{D40B8155-EE44-46FB-9675-52289D6F0804}"/>
    <hyperlink ref="B139" r:id="rId138" xr:uid="{AD0C45D3-FFB4-4126-9B80-4F3ED03895AB}"/>
    <hyperlink ref="B140" r:id="rId139" xr:uid="{D274B56D-0950-4C6B-A825-DB3BA56F2811}"/>
    <hyperlink ref="B141" r:id="rId140" xr:uid="{C950AEA9-6ED2-4296-BA6A-A1A2DE66A311}"/>
    <hyperlink ref="B142" r:id="rId141" xr:uid="{D1673A88-5D47-4156-9567-711FFE382F3D}"/>
    <hyperlink ref="B143" r:id="rId142" xr:uid="{C56FB3DC-691F-44EC-ACA1-00EE5B846F65}"/>
    <hyperlink ref="B144" r:id="rId143" xr:uid="{6B010376-B454-44A1-BE5C-B4B174C5BAE9}"/>
    <hyperlink ref="B145" r:id="rId144" xr:uid="{3164A9DB-A25A-41ED-921F-D90199932DC1}"/>
    <hyperlink ref="B146" r:id="rId145" xr:uid="{8902A569-0D9E-42AA-91B3-9F70AB0BAEEE}"/>
    <hyperlink ref="B147" r:id="rId146" xr:uid="{A3EB4433-E735-4396-BF85-067A356F8413}"/>
    <hyperlink ref="B148" r:id="rId147" xr:uid="{768E8F7E-5362-4C35-80E3-408CEDB540C4}"/>
    <hyperlink ref="B149" r:id="rId148" xr:uid="{33535FA4-5C20-48F8-B656-CE865B4DAFF4}"/>
    <hyperlink ref="B150" r:id="rId149" xr:uid="{3A805593-853F-4D9F-90E5-3B7D3DFEE38C}"/>
    <hyperlink ref="B151" r:id="rId150" xr:uid="{F873B1C8-6A4D-4104-8BC0-FEE6FE3B59B8}"/>
    <hyperlink ref="B152" r:id="rId151" xr:uid="{A8C22603-6E08-4D7B-BF27-0E5DDDEC5178}"/>
    <hyperlink ref="B153" r:id="rId152" xr:uid="{ED7FA154-2C2F-4D7D-9910-46B4AE39BF2D}"/>
    <hyperlink ref="B154" r:id="rId153" xr:uid="{071A750E-D184-4BE8-9421-54D0C140BFB3}"/>
    <hyperlink ref="B155" r:id="rId154" xr:uid="{8D0D4A3C-A0E0-4C2A-A71A-AD11FBA33D34}"/>
    <hyperlink ref="B156" r:id="rId155" xr:uid="{9C166690-4E56-44E1-9C43-E06F68EC419C}"/>
    <hyperlink ref="B157" r:id="rId156" xr:uid="{BEF8CF0C-B4F1-49B1-95ED-914A19D9A641}"/>
    <hyperlink ref="B158" r:id="rId157" xr:uid="{08E17708-8C2F-47AE-B162-ED8142442E81}"/>
    <hyperlink ref="B159" r:id="rId158" xr:uid="{0398A6D7-CF56-48C8-80AB-3FB65F1688C1}"/>
    <hyperlink ref="B160" r:id="rId159" xr:uid="{A3BE1DBE-204F-48E2-B3DC-C70F8241A4E5}"/>
    <hyperlink ref="B161" r:id="rId160" xr:uid="{EBDDA0A8-C007-4CC8-9A5D-6088B1B5603E}"/>
    <hyperlink ref="B162" r:id="rId161" xr:uid="{7674CE60-70DA-4C87-8441-2F891A4E9EC1}"/>
    <hyperlink ref="B163" r:id="rId162" xr:uid="{5A47AC88-D3BF-490B-8641-7C39AFEA9CF0}"/>
    <hyperlink ref="B164" r:id="rId163" xr:uid="{D4191CF2-CAC1-4531-B2DE-B96161768CE9}"/>
    <hyperlink ref="B165" r:id="rId164" xr:uid="{5D6518E3-DCA2-4E1C-9C30-CE2562DB7053}"/>
    <hyperlink ref="B166" r:id="rId165" xr:uid="{EA8EB10B-F39B-4AE1-AD3F-3F551B505C9A}"/>
    <hyperlink ref="B167" r:id="rId166" xr:uid="{A59DCF8D-A9A3-4117-8EC2-26164A3B3E56}"/>
    <hyperlink ref="B168" r:id="rId167" xr:uid="{2E1D35EB-56EB-470D-81DB-18AFD6AC207C}"/>
    <hyperlink ref="B169" r:id="rId168" xr:uid="{DBEFCE3C-57C0-4B87-AA4C-950968508CCD}"/>
    <hyperlink ref="B170" r:id="rId169" xr:uid="{AD6C39F8-0DB3-4B4B-BD69-F6412C9E8301}"/>
    <hyperlink ref="B171" r:id="rId170" xr:uid="{C09A53F6-E651-4F7A-98E9-D99FEBA64D2D}"/>
    <hyperlink ref="B172" r:id="rId171" xr:uid="{82D983E0-2996-4C01-8A32-7F00FE0DE361}"/>
    <hyperlink ref="B173" r:id="rId172" xr:uid="{23537DCA-59D9-4FA6-8943-ED9E6E475234}"/>
    <hyperlink ref="B174" r:id="rId173" xr:uid="{4FEEC4B6-606E-4EC1-B79C-E9E9A623284A}"/>
    <hyperlink ref="B175" r:id="rId174" xr:uid="{93ABD9EE-8500-4595-B524-5483E87000A8}"/>
    <hyperlink ref="B176" r:id="rId175" xr:uid="{A9EAB2E6-3AD0-4624-A3D7-E11630E82734}"/>
    <hyperlink ref="B177" r:id="rId176" xr:uid="{31DDAD99-F270-4F21-ACB9-3022628CC7F2}"/>
    <hyperlink ref="B178" r:id="rId177" xr:uid="{65D11448-04D4-40CF-85A5-E4E8E31EB983}"/>
    <hyperlink ref="B179" r:id="rId178" xr:uid="{C06DD738-5B26-4B6F-87FC-14AA973CBE5D}"/>
    <hyperlink ref="B180" r:id="rId179" xr:uid="{D4BED05A-078F-41B1-9CDE-93E0957BDD78}"/>
    <hyperlink ref="B181" r:id="rId180" xr:uid="{E5B61BFE-6BF1-44F3-951C-8E593F5D899B}"/>
    <hyperlink ref="B182" r:id="rId181" xr:uid="{A2220EC5-3BD1-4575-8C98-789F8EF1F00E}"/>
    <hyperlink ref="B183" r:id="rId182" xr:uid="{3925B43B-AB11-4E15-A4B8-E1D61FC70E4B}"/>
    <hyperlink ref="B184" r:id="rId183" xr:uid="{6034102E-01BD-492B-9373-DDECAB799743}"/>
    <hyperlink ref="B185" r:id="rId184" xr:uid="{615B5DB2-53AA-42B8-9466-5F216CE05D11}"/>
    <hyperlink ref="B186" r:id="rId185" xr:uid="{2CDEA62D-040D-4619-A97C-039F91E8A6DD}"/>
    <hyperlink ref="B187" r:id="rId186" xr:uid="{7BC9BACB-1DBB-464C-BF0B-90C8EB6568ED}"/>
    <hyperlink ref="B188" r:id="rId187" xr:uid="{F0C7CBB8-A7D7-4195-9514-3740E3A5A842}"/>
    <hyperlink ref="B189" r:id="rId188" xr:uid="{F4F15153-5E01-47CF-84E5-B5A93E2352EC}"/>
    <hyperlink ref="B190" r:id="rId189" xr:uid="{B745E3E5-A023-4E7C-B766-E44A2C7BA075}"/>
    <hyperlink ref="B191" r:id="rId190" xr:uid="{2CF4B5B3-D736-4CF8-A3AD-AFE8C6F7B519}"/>
    <hyperlink ref="B192" r:id="rId191" xr:uid="{4E5582DB-2F29-497B-926E-91876C072C61}"/>
    <hyperlink ref="B193" r:id="rId192" xr:uid="{00E84B45-BD80-4184-B35D-67DF9BAEE5A9}"/>
    <hyperlink ref="B194" r:id="rId193" xr:uid="{CC8ACDCC-4073-48C9-9311-7C181B2BB7FF}"/>
    <hyperlink ref="B195" r:id="rId194" xr:uid="{05A697D3-48CD-424F-AB0F-ED5ED564B0C8}"/>
    <hyperlink ref="B196" r:id="rId195" xr:uid="{D36472AB-344D-4F75-A18B-FFB144A6107A}"/>
    <hyperlink ref="B197" r:id="rId196" xr:uid="{4979D3A5-95BB-4F12-B15F-70562A345C81}"/>
    <hyperlink ref="B198" r:id="rId197" xr:uid="{0E1AC7A8-7451-4E40-BACD-7B9E93330177}"/>
    <hyperlink ref="B199" r:id="rId198" xr:uid="{8FC27420-10B3-4FF3-93E9-0E70A50C2820}"/>
    <hyperlink ref="B200" r:id="rId199" xr:uid="{8B652F6A-6A34-4E96-AE70-73F5D54D9758}"/>
    <hyperlink ref="B201" r:id="rId200" xr:uid="{7995FE7C-4B36-4428-B0F0-FB71462675D3}"/>
    <hyperlink ref="B202" r:id="rId201" xr:uid="{DCBBC33F-82F9-4BE4-8024-371361821830}"/>
    <hyperlink ref="B203" r:id="rId202" xr:uid="{B4C62F22-499E-48A6-BA00-6FCBFE22B013}"/>
    <hyperlink ref="B204" r:id="rId203" xr:uid="{B2942501-815B-4772-9DF7-252A2B3AAE0D}"/>
    <hyperlink ref="B205" r:id="rId204" xr:uid="{E7A7EE91-588C-4F2F-A37A-EDC1284723F2}"/>
    <hyperlink ref="B206" r:id="rId205" xr:uid="{8A6EC640-B535-436C-A756-B50C944B801C}"/>
    <hyperlink ref="B207" r:id="rId206" xr:uid="{C39F3D48-C15E-46FD-B6AF-A902C918D5AD}"/>
    <hyperlink ref="B208" r:id="rId207" xr:uid="{8F2BD3CE-C8F8-4FD1-80A2-D10426ACDC5B}"/>
    <hyperlink ref="B209" r:id="rId208" xr:uid="{063A428F-AEC2-43FB-8C66-BECB79362781}"/>
    <hyperlink ref="B210" r:id="rId209" xr:uid="{866C2C1F-BAF5-4C8D-BBA4-BE7843DA76DC}"/>
    <hyperlink ref="B211" r:id="rId210" xr:uid="{AF7515BA-C8AF-4440-A884-007518E29AAB}"/>
    <hyperlink ref="B212" r:id="rId211" xr:uid="{0D66CCA9-7753-4AD3-9AF8-98B8617135C2}"/>
    <hyperlink ref="B213" r:id="rId212" xr:uid="{1AF0E462-AC7B-473B-A046-071066D27EF1}"/>
    <hyperlink ref="B214" r:id="rId213" xr:uid="{079E6CB4-1468-46D3-91DA-8B7340175D09}"/>
    <hyperlink ref="B215" r:id="rId214" xr:uid="{529A6F59-71FA-4980-9A22-A58B05FC1940}"/>
    <hyperlink ref="B216" r:id="rId215" xr:uid="{5B3E0976-0EF7-4691-8B13-F13C9EBD6D09}"/>
    <hyperlink ref="B217" r:id="rId216" xr:uid="{E1BC1410-AB7B-4607-B25B-847D5398DAC8}"/>
    <hyperlink ref="B218" r:id="rId217" xr:uid="{5900F236-A9FE-46A4-A983-D285A976FA24}"/>
    <hyperlink ref="B219" r:id="rId218" xr:uid="{3CE62F60-717B-49DB-A85A-F5E037A29617}"/>
    <hyperlink ref="B220" r:id="rId219" xr:uid="{98ABAB13-0DFA-4587-8BD7-7CC5E0C69382}"/>
    <hyperlink ref="B221" r:id="rId220" xr:uid="{FEFBBB55-151E-4000-9600-9B1B803DF1C0}"/>
    <hyperlink ref="B222" r:id="rId221" xr:uid="{472A89DB-2C09-41D8-B16C-7C427D59FE67}"/>
    <hyperlink ref="B223" r:id="rId222" xr:uid="{BF8A65EA-4D86-495B-BE60-AA3D3AD52FE7}"/>
    <hyperlink ref="B224" r:id="rId223" xr:uid="{0F487C44-4C94-482F-864E-497676CBAA35}"/>
    <hyperlink ref="B225" r:id="rId224" xr:uid="{5611E2ED-1191-4234-8B54-AAD9AD54123E}"/>
    <hyperlink ref="B226" r:id="rId225" xr:uid="{C5442F3B-375A-46E0-BF90-05E3157C13E6}"/>
    <hyperlink ref="B227" r:id="rId226" xr:uid="{3012BA79-B4E8-40BF-985A-FD2C5479743C}"/>
    <hyperlink ref="B228" r:id="rId227" xr:uid="{5BE832D9-FD03-4BB4-85F1-578274498A3B}"/>
    <hyperlink ref="B229" r:id="rId228" xr:uid="{B9C26BA7-3F67-400F-A7D1-3EC3AA615D79}"/>
    <hyperlink ref="B230" r:id="rId229" xr:uid="{C65C33EE-6C22-4049-AB6B-9979A31BBBCA}"/>
    <hyperlink ref="B231" r:id="rId230" xr:uid="{623CB646-F7D5-40FC-8CE0-AE60390F8506}"/>
    <hyperlink ref="B232" r:id="rId231" xr:uid="{D780466E-6154-4D50-93B2-6AD0A0E75483}"/>
    <hyperlink ref="B233" r:id="rId232" xr:uid="{AA9BF8C2-879D-435A-AB28-E9EC21A310A6}"/>
    <hyperlink ref="B234" r:id="rId233" xr:uid="{DFE022D2-5843-4BCE-9ABC-A30D29119C7E}"/>
    <hyperlink ref="B235" r:id="rId234" xr:uid="{62D6B5F1-E8BA-4684-B6FE-49BE754B63F2}"/>
    <hyperlink ref="B236" r:id="rId235" xr:uid="{9905F0AC-139E-467D-99BE-CB6612E04C57}"/>
    <hyperlink ref="B237" r:id="rId236" xr:uid="{8360BBDB-57EE-4174-A786-D4B9FDA778B9}"/>
    <hyperlink ref="B238" r:id="rId237" xr:uid="{EAC3120B-0F8B-4667-8A55-2351F24CFC35}"/>
    <hyperlink ref="B239" r:id="rId238" xr:uid="{F8E594B1-4BCE-48C5-9545-C7E58E3613C8}"/>
    <hyperlink ref="B240" r:id="rId239" xr:uid="{6EB6ED0A-23F7-4346-9F12-31A5DBA5AAD4}"/>
    <hyperlink ref="B241" r:id="rId240" xr:uid="{1A6CC48B-B2D2-475D-8105-7DE79D9B3788}"/>
    <hyperlink ref="B242" r:id="rId241" xr:uid="{8114C414-4CE3-4D7A-8727-CD3935D998B8}"/>
    <hyperlink ref="B243" r:id="rId242" xr:uid="{3BB8E055-E4A5-4559-8B73-0ED9D468F773}"/>
    <hyperlink ref="B244" r:id="rId243" xr:uid="{7F292743-7967-4A05-B571-156503837154}"/>
    <hyperlink ref="B245" r:id="rId244" xr:uid="{4482AF82-1CC1-4349-BA53-2B047B5AD61D}"/>
    <hyperlink ref="B246" r:id="rId245" xr:uid="{4FFD65DA-7204-423C-A995-29978D27D47B}"/>
    <hyperlink ref="B247" r:id="rId246" xr:uid="{5A20FDC3-CC69-484E-B1A2-E77D0FC1D0FE}"/>
    <hyperlink ref="B248" r:id="rId247" xr:uid="{1AF7AED5-A3AF-48C8-AF29-AEC6B5D8BD42}"/>
    <hyperlink ref="B249" r:id="rId248" xr:uid="{80B0CF34-9778-40B9-A6BA-AF500C3C7812}"/>
    <hyperlink ref="B250" r:id="rId249" xr:uid="{F90FB16A-2B06-4B43-B7B1-1B0512641A2D}"/>
    <hyperlink ref="B251" r:id="rId250" xr:uid="{9CF48FFB-51A8-459B-8741-131D91B23EB6}"/>
    <hyperlink ref="B252" r:id="rId251" xr:uid="{217AF751-041A-4FF4-AF20-C2CA2006ECA9}"/>
    <hyperlink ref="B253" r:id="rId252" xr:uid="{00DE5A79-A622-4B47-BEA1-9AC770834C76}"/>
    <hyperlink ref="B254" r:id="rId253" xr:uid="{11B97C2C-9C23-4476-AE0A-747B501E977A}"/>
    <hyperlink ref="B255" r:id="rId254" xr:uid="{15E4624B-204B-4087-AC2B-6D6BB5F8C005}"/>
    <hyperlink ref="B256" r:id="rId255" xr:uid="{014EA848-4673-4F8B-A951-D3429C71B101}"/>
    <hyperlink ref="B257" r:id="rId256" xr:uid="{FC5F6D5F-54FC-4412-BF3F-23BE26C94D1F}"/>
    <hyperlink ref="B258" r:id="rId257" xr:uid="{D203D19E-F11B-4093-826A-D475511B983A}"/>
    <hyperlink ref="B259" r:id="rId258" xr:uid="{746C544E-14D7-423C-9D34-187970280DB4}"/>
    <hyperlink ref="B260" r:id="rId259" xr:uid="{95886F6B-BDDD-4761-93FF-24B6558CA532}"/>
    <hyperlink ref="B261" r:id="rId260" xr:uid="{312CF612-F171-47BA-B431-6A2258F2C93C}"/>
    <hyperlink ref="B262" r:id="rId261" xr:uid="{797D82E5-85FC-4446-8E83-BFB88FB24F25}"/>
    <hyperlink ref="B263" r:id="rId262" xr:uid="{E727BDCC-460F-4DD0-B916-EA50C5819C6C}"/>
    <hyperlink ref="B264" r:id="rId263" xr:uid="{7638DA7C-5FB2-494A-B20C-5FAA9F9CD8C9}"/>
    <hyperlink ref="B265" r:id="rId264" xr:uid="{2A0FB1A9-01EE-48AC-B8FD-D1C2984B4603}"/>
    <hyperlink ref="B266" r:id="rId265" xr:uid="{A8E802A5-BB54-4DE0-A169-BB0C1A37738B}"/>
    <hyperlink ref="B267" r:id="rId266" xr:uid="{9C839A95-36E4-40BB-A3A2-4FA92C099303}"/>
    <hyperlink ref="B268" r:id="rId267" xr:uid="{48128AB4-DC93-4672-9AF8-90C64A86189A}"/>
    <hyperlink ref="B269" r:id="rId268" xr:uid="{85CF9C2B-976C-4A64-BFF9-50279C577F63}"/>
    <hyperlink ref="B270" r:id="rId269" xr:uid="{1B319FFA-6D56-4F9D-8E03-15BED0DAE145}"/>
    <hyperlink ref="B271" r:id="rId270" xr:uid="{6B288243-0407-41CF-B30E-6D3DD7AD5D81}"/>
    <hyperlink ref="B272" r:id="rId271" xr:uid="{170BEECB-F09B-439F-BB87-D6BEFA672803}"/>
    <hyperlink ref="B273" r:id="rId272" xr:uid="{45FE5181-7244-432F-87CC-E30617577940}"/>
    <hyperlink ref="B274" r:id="rId273" xr:uid="{B50BD9F3-4E54-4422-9DA8-AE93D963CA39}"/>
    <hyperlink ref="B275" r:id="rId274" xr:uid="{04C28FE8-00CF-4FB1-9630-19A8D67B91BA}"/>
    <hyperlink ref="B276" r:id="rId275" xr:uid="{BED06700-369A-4523-B2CE-39937E9A0244}"/>
    <hyperlink ref="B277" r:id="rId276" xr:uid="{BE73BD8C-987D-4518-9770-6085E7D76947}"/>
    <hyperlink ref="B278" r:id="rId277" xr:uid="{0E2BDEE7-2681-4083-B9B4-859BB4AB0ED9}"/>
    <hyperlink ref="B279" r:id="rId278" xr:uid="{38543635-272E-4C31-8A3A-54D55C8CEAB0}"/>
    <hyperlink ref="B280" r:id="rId279" xr:uid="{2022387C-7407-43EB-8BD3-F167C78A0B31}"/>
    <hyperlink ref="B281" r:id="rId280" xr:uid="{982475D2-9386-4808-82F8-E77A6B66D992}"/>
    <hyperlink ref="B282" r:id="rId281" xr:uid="{4184A2A2-9FCB-4883-989E-B2A563320008}"/>
    <hyperlink ref="B283" r:id="rId282" xr:uid="{12975614-1097-404E-8AE4-8A426607DA7F}"/>
    <hyperlink ref="B284" r:id="rId283" xr:uid="{389E4E70-BAEB-4979-8258-F3B6468B6BFB}"/>
    <hyperlink ref="B285" r:id="rId284" xr:uid="{3DEEBFC6-60DE-47B9-B958-B08F0DC2E67E}"/>
    <hyperlink ref="B286" r:id="rId285" xr:uid="{07D7FEE0-C9AA-4E38-971A-259258C3EE83}"/>
    <hyperlink ref="B287" r:id="rId286" xr:uid="{66911FBF-1158-4B16-A1EB-559E5E6CD745}"/>
    <hyperlink ref="B288" r:id="rId287" xr:uid="{C69FD7D4-2776-450A-95D2-F65A587AA9FB}"/>
    <hyperlink ref="B289" r:id="rId288" xr:uid="{19526545-72E8-49F6-82CC-FC4B7D40B121}"/>
    <hyperlink ref="B290" r:id="rId289" xr:uid="{9091F737-EF5F-44F9-A309-21EBC8D07F80}"/>
    <hyperlink ref="B291" r:id="rId290" xr:uid="{15D0D302-94B7-4EBD-9B7C-763792A37D2E}"/>
    <hyperlink ref="B292" r:id="rId291" xr:uid="{785B5340-D207-4AAF-8B82-A97D07D55EFF}"/>
    <hyperlink ref="B293" r:id="rId292" xr:uid="{9348754B-6B0D-4AC4-8B6D-74697A005CD7}"/>
    <hyperlink ref="B294" r:id="rId293" xr:uid="{177794C3-BC35-47BC-AC58-F337C804856C}"/>
    <hyperlink ref="B295" r:id="rId294" xr:uid="{443EC681-1B01-44BE-A11F-26BCEB3D5EAE}"/>
    <hyperlink ref="B296" r:id="rId295" xr:uid="{DA36A7BF-D6E5-4F01-9942-00BA293C6A9E}"/>
    <hyperlink ref="B297" r:id="rId296" xr:uid="{067B95F1-EB02-4B8E-B099-3D0A79839A9F}"/>
    <hyperlink ref="B298" r:id="rId297" xr:uid="{B40510BA-412E-4E36-BE4C-C9F4DF44923E}"/>
    <hyperlink ref="B299" r:id="rId298" xr:uid="{B7372755-3E18-4402-A07E-6F8DC4AB846E}"/>
    <hyperlink ref="B300" r:id="rId299" xr:uid="{41E9402D-2616-4C93-91E2-E2269755C9D3}"/>
    <hyperlink ref="B301" r:id="rId300" xr:uid="{D3C5E0BA-BDF1-4926-B98F-67785571F3A0}"/>
    <hyperlink ref="B302" r:id="rId301" xr:uid="{37B167E3-2CC7-40ED-8093-338A5062C4F5}"/>
    <hyperlink ref="B303" r:id="rId302" xr:uid="{33B07847-03DE-4141-AABE-1A964BC34411}"/>
    <hyperlink ref="B304" r:id="rId303" xr:uid="{F8F1A3D0-9A7F-4CC2-A536-3C15FE2EFA76}"/>
    <hyperlink ref="B305" r:id="rId304" xr:uid="{338A08AA-A634-4CFB-9CB5-C2B43D2F708E}"/>
    <hyperlink ref="B306" r:id="rId305" xr:uid="{0FB3F388-7424-4186-A1EE-033961DE8ACB}"/>
    <hyperlink ref="B307" r:id="rId306" xr:uid="{DACCC81E-132A-4571-8409-4C0BAB17629F}"/>
    <hyperlink ref="B308" r:id="rId307" xr:uid="{7A1DF8AB-E28C-4130-A8C0-88E0BEAB601A}"/>
    <hyperlink ref="B309" r:id="rId308" xr:uid="{CEDA6493-D884-4947-88E2-BD3B22756E56}"/>
    <hyperlink ref="B310" r:id="rId309" xr:uid="{AF954660-BC20-4D23-8944-D1758E43507F}"/>
    <hyperlink ref="B311" r:id="rId310" xr:uid="{7A5DE3ED-3B82-4454-A0F1-36AD216CAB3C}"/>
    <hyperlink ref="B312" r:id="rId311" xr:uid="{7FADAFE3-722A-40D3-917E-9033954E046B}"/>
    <hyperlink ref="B313" r:id="rId312" xr:uid="{394A4BB8-D789-4DAA-8D0F-ABA14B2AB97A}"/>
    <hyperlink ref="B314" r:id="rId313" xr:uid="{60FF15C4-18FD-4A31-B694-B4E74D170B9E}"/>
    <hyperlink ref="B315" r:id="rId314" xr:uid="{5817FE88-CF00-427A-A82C-BD7D4FB1FE55}"/>
    <hyperlink ref="B316" r:id="rId315" xr:uid="{62E44944-58B2-42BF-8C88-49E500A148B9}"/>
    <hyperlink ref="B317" r:id="rId316" xr:uid="{A269C1DD-414D-4673-8F5D-ECD605C86F8D}"/>
    <hyperlink ref="B318" r:id="rId317" xr:uid="{683D47A0-36F2-45BE-924D-74357B20F953}"/>
    <hyperlink ref="B319" r:id="rId318" xr:uid="{54863DA9-AB92-41A5-9BE7-EC4CDF41F83C}"/>
    <hyperlink ref="B320" r:id="rId319" xr:uid="{29536CA1-E64C-472D-AE0B-AC8307D981D4}"/>
    <hyperlink ref="B321" r:id="rId320" xr:uid="{85F16101-C132-49B7-B6EE-A6602D061FE9}"/>
    <hyperlink ref="B322" r:id="rId321" xr:uid="{5963E48D-1FB8-4437-A0C0-48116919009F}"/>
    <hyperlink ref="B323" r:id="rId322" xr:uid="{642ADF1A-DABD-487B-8EC1-D482AAE3D41C}"/>
    <hyperlink ref="B324" r:id="rId323" xr:uid="{BEEC0B78-7018-437E-8B20-274E0F0C3BCF}"/>
    <hyperlink ref="B325" r:id="rId324" xr:uid="{B4D63E08-7849-49FB-A5E3-A33AFE69CD28}"/>
    <hyperlink ref="B326" r:id="rId325" xr:uid="{451F0005-5EC2-4445-ACA8-2165E449085E}"/>
    <hyperlink ref="B327" r:id="rId326" xr:uid="{C5FC99D3-1693-4204-BA35-70A8E0EAA6BF}"/>
    <hyperlink ref="B328" r:id="rId327" xr:uid="{62100A24-3FBF-4D7E-AE06-E9B8A956587E}"/>
    <hyperlink ref="B329" r:id="rId328" xr:uid="{F85649F1-1622-41E5-9452-3462F8539F1A}"/>
    <hyperlink ref="B330" r:id="rId329" xr:uid="{ADE154B5-2462-4FD7-99A5-9E7EC9BF583C}"/>
    <hyperlink ref="B331" r:id="rId330" xr:uid="{3E164A46-A61E-45ED-8FC9-85A33CD4FAE2}"/>
    <hyperlink ref="B332" r:id="rId331" xr:uid="{3CAAEB18-5DC5-40B6-957B-D82AA22D8C1C}"/>
    <hyperlink ref="B333" r:id="rId332" xr:uid="{592B01C3-8D3A-44F1-863E-E24EDC4BD420}"/>
    <hyperlink ref="B334" r:id="rId333" xr:uid="{9690F547-1AEA-4749-823E-FED6554928E1}"/>
    <hyperlink ref="B335" r:id="rId334" xr:uid="{50DB2C3E-6E2F-4F18-A138-12A275B1FE12}"/>
    <hyperlink ref="B336" r:id="rId335" xr:uid="{1BA6244C-653D-4DF5-A994-F7D84ECC9387}"/>
    <hyperlink ref="B337" r:id="rId336" xr:uid="{A6CB712A-EA28-4E8E-BBB3-63DE16DA30DA}"/>
    <hyperlink ref="B338" r:id="rId337" xr:uid="{2B655BC0-1D7D-4F85-85BA-DF503C0ABDCE}"/>
    <hyperlink ref="B339" r:id="rId338" xr:uid="{6D0828E5-5659-4704-8C29-5CD831B1BFDC}"/>
    <hyperlink ref="B340" r:id="rId339" xr:uid="{743B7494-9230-45EB-81A7-5BD8584768BB}"/>
    <hyperlink ref="B341" r:id="rId340" xr:uid="{49E7CA71-8FC2-4E49-AE9B-62BF9F53DABE}"/>
    <hyperlink ref="B342" r:id="rId341" xr:uid="{B690504D-65FA-4BE9-AFB6-6B6DE869F84F}"/>
    <hyperlink ref="B343" r:id="rId342" xr:uid="{8F3185D8-4D7B-4237-8913-4EF516A307E6}"/>
    <hyperlink ref="B344" r:id="rId343" xr:uid="{0ED07770-DFE9-4BA2-B949-D5C750F8C8BE}"/>
    <hyperlink ref="B345" r:id="rId344" xr:uid="{0B04FBD3-6864-458F-A03E-43C2A32AD8C7}"/>
    <hyperlink ref="B346" r:id="rId345" xr:uid="{27E88811-AEF6-4162-9404-B4FC2CBD86FF}"/>
    <hyperlink ref="B347" r:id="rId346" xr:uid="{262232E9-8FC5-4365-A91B-C0D79E69CBC9}"/>
    <hyperlink ref="B348" r:id="rId347" xr:uid="{657D8805-6BBA-4CF9-BF38-1B425F2E325E}"/>
    <hyperlink ref="B349" r:id="rId348" xr:uid="{792BF1E5-D2A1-44BE-AAA1-C51B23422BF2}"/>
    <hyperlink ref="B350" r:id="rId349" xr:uid="{F215C1EE-AD3D-4F9E-965A-28FF4078D24E}"/>
    <hyperlink ref="B351" r:id="rId350" xr:uid="{9E280AE5-D61E-400D-977D-6C75FE4C983A}"/>
    <hyperlink ref="B352" r:id="rId351" xr:uid="{96EAF88C-DFC3-421E-8023-679BC81F08ED}"/>
    <hyperlink ref="B353" r:id="rId352" xr:uid="{AFAF3B0D-CD95-4203-881F-43A9914DEC05}"/>
    <hyperlink ref="B354" r:id="rId353" xr:uid="{EA661245-3BBC-4979-957A-A2AC427C1B08}"/>
    <hyperlink ref="B355" r:id="rId354" xr:uid="{3BC3C4CF-479B-4C47-9FC5-2B1F467C4BF7}"/>
    <hyperlink ref="B356" r:id="rId355" xr:uid="{318397E4-8317-4221-AC47-2EC87B526A85}"/>
    <hyperlink ref="B357" r:id="rId356" xr:uid="{26FFD8CB-642D-41A8-9B65-CEFEF232A60D}"/>
    <hyperlink ref="B358" r:id="rId357" xr:uid="{4F4904C0-4936-44E7-9DB8-A7DF8E640A70}"/>
    <hyperlink ref="B359" r:id="rId358" xr:uid="{6196A270-9FC1-4440-99D5-93DBD9080FC0}"/>
    <hyperlink ref="B360" r:id="rId359" xr:uid="{8580AEBC-F3E7-46D6-817C-D2E3A385BF72}"/>
    <hyperlink ref="B361" r:id="rId360" xr:uid="{A5A8639F-2190-4D8F-B5D8-5E06FA3E1AF5}"/>
    <hyperlink ref="B362" r:id="rId361" xr:uid="{5AF279FE-7AB5-42C7-9FC4-7CDEA91B8B2B}"/>
    <hyperlink ref="B363" r:id="rId362" xr:uid="{3AD5CD4D-6E05-4C0A-A538-5D7C4EF74A41}"/>
    <hyperlink ref="B364" r:id="rId363" xr:uid="{2FEAD138-F13B-4896-9D12-C618D2A9D61B}"/>
    <hyperlink ref="B365" r:id="rId364" xr:uid="{BCBA268B-E4CA-411F-A4BC-139E811375CB}"/>
    <hyperlink ref="B366" r:id="rId365" xr:uid="{AA06F9AB-0269-49BD-B9A2-7E1985BB11B7}"/>
    <hyperlink ref="B367" r:id="rId366" xr:uid="{A371A445-FEAF-4EB5-9252-279A99AC1B39}"/>
    <hyperlink ref="B368" r:id="rId367" xr:uid="{D2A66EEA-6AC6-4865-ACCD-037C914ED48D}"/>
    <hyperlink ref="B369" r:id="rId368" xr:uid="{BA050260-86FB-4F22-87AB-98DB000C951E}"/>
    <hyperlink ref="B370" r:id="rId369" xr:uid="{99206BC9-6F99-4FB0-9E87-1F76DB5B7675}"/>
    <hyperlink ref="B371" r:id="rId370" xr:uid="{2495C7EB-F02E-49EA-9AA0-A7AC7E22EE3B}"/>
    <hyperlink ref="B372" r:id="rId371" xr:uid="{45775F5C-8893-4DE9-BD50-31D7BCF8C6B6}"/>
    <hyperlink ref="B373" r:id="rId372" xr:uid="{72C4B76E-3311-4A08-A8E7-A8633AA57A58}"/>
    <hyperlink ref="B374" r:id="rId373" xr:uid="{9926AD7E-4770-449E-A7B2-2D5FCA6853C2}"/>
    <hyperlink ref="B375" r:id="rId374" xr:uid="{F0D3CCFA-45B5-42B5-96E4-1CDD3F6A089C}"/>
    <hyperlink ref="B376" r:id="rId375" xr:uid="{DD27D047-1E27-4339-A55A-670D6AC3E3BC}"/>
    <hyperlink ref="B377" r:id="rId376" xr:uid="{9CD072CE-063F-40B6-89FB-3082AF24D3D5}"/>
    <hyperlink ref="B378" r:id="rId377" xr:uid="{55513872-7616-4093-94F3-EFB6DFBBD984}"/>
    <hyperlink ref="B379" r:id="rId378" xr:uid="{4F9E5727-9F87-4B26-9F0D-5AE2650B2462}"/>
    <hyperlink ref="B380" r:id="rId379" xr:uid="{DC4280A5-2BDF-46F7-B61D-8983A5BEE0F9}"/>
    <hyperlink ref="B381" r:id="rId380" xr:uid="{49DFF7B9-4BA3-4D66-B029-31761F421406}"/>
    <hyperlink ref="B382" r:id="rId381" xr:uid="{AE6D4A39-8146-48C4-A284-5CBF2612CD68}"/>
    <hyperlink ref="B383" r:id="rId382" xr:uid="{ACA4F49B-D67A-4772-AFA7-EC83F4B3CE62}"/>
    <hyperlink ref="B384" r:id="rId383" xr:uid="{BF3A1FBC-32EB-42BC-B364-91713CAD1F0B}"/>
    <hyperlink ref="B385" r:id="rId384" xr:uid="{AD1E5C72-716E-4A4D-B358-D924EEEDAB74}"/>
    <hyperlink ref="B386" r:id="rId385" xr:uid="{9D3E3B63-4D3F-442C-A8A2-43A55210373E}"/>
    <hyperlink ref="B387" r:id="rId386" xr:uid="{265A6E1F-8F0A-49E6-A38D-C9E861056FFA}"/>
    <hyperlink ref="B388" r:id="rId387" xr:uid="{719AACE5-7AD2-45BA-AED2-849FF53FF322}"/>
    <hyperlink ref="B389" r:id="rId388" xr:uid="{19039E7E-A227-47C7-B960-955117B0F027}"/>
    <hyperlink ref="B390" r:id="rId389" xr:uid="{6FB318E5-725F-4137-96E9-E894D6506FB5}"/>
    <hyperlink ref="B391" r:id="rId390" xr:uid="{610B8D01-B17B-45BA-8811-0A8356A2B5D8}"/>
    <hyperlink ref="B392" r:id="rId391" xr:uid="{FBEB33DC-55DC-495E-A78A-A20B85343E61}"/>
    <hyperlink ref="B393" r:id="rId392" xr:uid="{A4244C85-1D0F-4BC1-A6FA-7C2729EBE46C}"/>
    <hyperlink ref="B394" r:id="rId393" xr:uid="{27A1435F-FC98-4A37-9459-D62C3B3CE243}"/>
    <hyperlink ref="B395" r:id="rId394" xr:uid="{F4AF406D-676D-4936-B1B9-F3EE77B81C30}"/>
    <hyperlink ref="B396" r:id="rId395" xr:uid="{5758310D-3236-46B5-9D5E-1C5D5001ECF1}"/>
    <hyperlink ref="B397" r:id="rId396" xr:uid="{B92D5873-5236-478C-BF75-EA53D0F15B01}"/>
    <hyperlink ref="B398" r:id="rId397" xr:uid="{05D4ECD1-4FB2-4A3C-84C5-879531D0CA65}"/>
    <hyperlink ref="B399" r:id="rId398" xr:uid="{8FAC585F-B95B-46D3-84DD-066DEC31876D}"/>
    <hyperlink ref="B400" r:id="rId399" xr:uid="{5E015FE5-1422-4796-A64F-FEA42FE9A2E0}"/>
    <hyperlink ref="B401" r:id="rId400" xr:uid="{18733C4F-D597-4A23-A26F-C62EAE543BAC}"/>
    <hyperlink ref="B402" r:id="rId401" xr:uid="{9739E587-815F-42CE-BB23-BC82E0A0E2F6}"/>
    <hyperlink ref="B403" r:id="rId402" xr:uid="{CA06B5B7-315E-471A-8FC9-63584C9051B9}"/>
    <hyperlink ref="B404" r:id="rId403" xr:uid="{D2DFFB53-D688-492F-BB0B-D38FD6A04FF1}"/>
    <hyperlink ref="B405" r:id="rId404" xr:uid="{4894AC2E-73D9-45CB-95A9-D4BAA2AF3B29}"/>
    <hyperlink ref="B406" r:id="rId405" xr:uid="{FF546921-B29D-4351-8C0F-09A2125C3FB4}"/>
    <hyperlink ref="B407" r:id="rId406" xr:uid="{D3EEC03E-B6D5-46F0-B9A2-2C71AD3F8E26}"/>
    <hyperlink ref="B408" r:id="rId407" xr:uid="{B5B10309-AF3D-4739-AED5-9F4A8DD54910}"/>
    <hyperlink ref="B409" r:id="rId408" xr:uid="{70D518BB-3CA6-4D0F-9FB8-9B0AF764C76F}"/>
    <hyperlink ref="B410" r:id="rId409" xr:uid="{596E8BB7-83D4-4862-9ACF-877EEF13289C}"/>
    <hyperlink ref="B411" r:id="rId410" xr:uid="{A2ABDF5C-1D2C-472C-A2AC-EFDD99169881}"/>
    <hyperlink ref="B412" r:id="rId411" xr:uid="{D9D6288E-71D5-454A-8136-9741DB03374E}"/>
    <hyperlink ref="B413" r:id="rId412" xr:uid="{F094C187-625D-41B5-9FEE-15FE11FF6C15}"/>
    <hyperlink ref="B414" r:id="rId413" xr:uid="{B9C984D5-5864-47AB-A6D6-FAD704FE7B92}"/>
    <hyperlink ref="B415" r:id="rId414" xr:uid="{FFA28FC5-9373-4212-81F3-E3F26E3E2C82}"/>
    <hyperlink ref="B416" r:id="rId415" xr:uid="{393602DC-E135-410A-B9DF-561E645FEDA1}"/>
    <hyperlink ref="B417" r:id="rId416" xr:uid="{6F4E6520-EB7D-4CA0-90EE-04457275FDFB}"/>
    <hyperlink ref="B418" r:id="rId417" xr:uid="{B5005AB9-0D60-4DDF-B5EE-5F7D4BF9BA95}"/>
    <hyperlink ref="B419" r:id="rId418" xr:uid="{EC1AB45F-FB39-4FCA-B4F9-D14F8D10C7CD}"/>
    <hyperlink ref="B420" r:id="rId419" xr:uid="{8C2A682A-F5E0-4D4B-BE55-5F2DE00CF7E1}"/>
    <hyperlink ref="B421" r:id="rId420" xr:uid="{44BD33AD-39D7-4D03-9FD0-6A6E5E648E60}"/>
    <hyperlink ref="B422" r:id="rId421" xr:uid="{EB22CA02-AFC0-4143-8BAC-1270F25F05E0}"/>
    <hyperlink ref="B423" r:id="rId422" xr:uid="{F7B86617-60A7-4E73-A295-0FD12EA2D10E}"/>
    <hyperlink ref="B424" r:id="rId423" xr:uid="{86C379A0-F2B6-48F2-99B7-0AFDE375F81D}"/>
    <hyperlink ref="B425" r:id="rId424" xr:uid="{E5B3C76D-24EA-4213-92BA-4C54799B6A05}"/>
    <hyperlink ref="B426" r:id="rId425" xr:uid="{97E35CD2-8191-48B0-A799-9A49A90EC9C5}"/>
    <hyperlink ref="B427" r:id="rId426" xr:uid="{46D3CE0E-3C95-445B-9F84-55C30058CE3E}"/>
    <hyperlink ref="B428" r:id="rId427" xr:uid="{30918FC1-00CA-4956-AB59-08A295576AB6}"/>
    <hyperlink ref="B429" r:id="rId428" xr:uid="{93F4014A-0087-451E-B46A-E2C4B607B9DA}"/>
    <hyperlink ref="B430" r:id="rId429" xr:uid="{084194FF-AEA4-4F18-9CE7-80D4ED882639}"/>
    <hyperlink ref="B431" r:id="rId430" xr:uid="{75BA1892-0857-424E-918A-71D1C3AE5A91}"/>
    <hyperlink ref="B432" r:id="rId431" xr:uid="{29D19D35-DD78-42A1-8C40-EB063E21F987}"/>
    <hyperlink ref="B433" r:id="rId432" xr:uid="{C184E2CD-972E-4C21-8E89-B71E879BB1B8}"/>
    <hyperlink ref="B434" r:id="rId433" xr:uid="{D73F7B0B-9353-4436-9531-B08F20F20A81}"/>
    <hyperlink ref="B435" r:id="rId434" xr:uid="{57A77A44-C7C7-4CF2-BF80-97E70BD767A5}"/>
    <hyperlink ref="B436" r:id="rId435" xr:uid="{767D2822-FBA0-4573-82A6-87D5CC3C4604}"/>
    <hyperlink ref="B437" r:id="rId436" xr:uid="{828368E9-BA5A-4E29-8892-BBC5317CC410}"/>
    <hyperlink ref="B438" r:id="rId437" xr:uid="{A8ADDF80-430D-496D-816C-7FC67C2275F0}"/>
    <hyperlink ref="B439" r:id="rId438" xr:uid="{4CB4F8AA-80CB-421D-B619-CAD3C3FF2588}"/>
    <hyperlink ref="B440" r:id="rId439" xr:uid="{3EB7F727-0759-4D07-8339-C1D323E14470}"/>
    <hyperlink ref="B441" r:id="rId440" xr:uid="{7DDB526F-7E35-47B4-AFE7-D631BE136437}"/>
    <hyperlink ref="B442" r:id="rId441" xr:uid="{890AF8D4-F5D1-4E22-AF2E-C352A4BD60E0}"/>
    <hyperlink ref="B443" r:id="rId442" xr:uid="{3F0BA5EE-4AB4-4601-B454-4D587CCF969A}"/>
    <hyperlink ref="B444" r:id="rId443" xr:uid="{C49535ED-C21E-4AEC-9347-5601758F6E74}"/>
    <hyperlink ref="B445" r:id="rId444" xr:uid="{E7FC11EE-5E89-46E4-8AFC-338CB69C1665}"/>
    <hyperlink ref="B446" r:id="rId445" xr:uid="{71CE412E-E1BD-45F4-8F3D-C798A7114718}"/>
    <hyperlink ref="B447" r:id="rId446" xr:uid="{DA6C2D77-7520-45B2-B58E-B1E67566C31A}"/>
    <hyperlink ref="B448" r:id="rId447" xr:uid="{271B0F24-9DEB-409E-8F3E-22A019AF9EC1}"/>
    <hyperlink ref="B449" r:id="rId448" xr:uid="{00CCE775-6ADA-45DB-AF4E-0722012C737C}"/>
    <hyperlink ref="B450" r:id="rId449" xr:uid="{5B3CE444-0BF1-4D88-9617-1707AD32CD59}"/>
    <hyperlink ref="B451" r:id="rId450" xr:uid="{082D6F33-EA81-47AF-97AB-E145EB811BBD}"/>
    <hyperlink ref="B452" r:id="rId451" xr:uid="{1CBFAC2F-62C1-40E8-A4FD-4778104F6A8F}"/>
    <hyperlink ref="B453" r:id="rId452" xr:uid="{A48D0697-8553-47D0-B964-B3EA0865670F}"/>
    <hyperlink ref="B454" r:id="rId453" xr:uid="{0E1120FD-6CD4-443D-9C52-3EDDD851580C}"/>
    <hyperlink ref="B455" r:id="rId454" xr:uid="{21143C49-7585-494E-99EB-990CD1E73DBA}"/>
    <hyperlink ref="B456" r:id="rId455" xr:uid="{97D9C630-6A52-4FEA-8DE3-66CD4E2BA5F9}"/>
    <hyperlink ref="B457" r:id="rId456" xr:uid="{B58FFA08-A246-4A44-8728-FD54210FE922}"/>
    <hyperlink ref="B458" r:id="rId457" xr:uid="{C7408F46-A8BB-4DA2-AB54-25C7F270CCC8}"/>
    <hyperlink ref="B459" r:id="rId458" xr:uid="{DC16D9EB-5B1A-4CE7-A366-EFCB764763C5}"/>
    <hyperlink ref="B460" r:id="rId459" xr:uid="{C31BFC5E-853A-4D66-9396-DEC3B385DDD1}"/>
    <hyperlink ref="B461" r:id="rId460" xr:uid="{58B4AD24-AE8B-4415-B941-51CFC290F40B}"/>
    <hyperlink ref="B462" r:id="rId461" xr:uid="{8D376F6B-0C09-4D1F-BD79-21AC108B892B}"/>
    <hyperlink ref="B463" r:id="rId462" xr:uid="{14ACD9A2-3574-422E-B83E-E005CE66653A}"/>
    <hyperlink ref="B464" r:id="rId463" xr:uid="{038680B0-8603-4A54-9004-65FFE7B57DBE}"/>
    <hyperlink ref="B465" r:id="rId464" xr:uid="{103D0E0A-8C3D-4B4A-8F94-CC649E770253}"/>
    <hyperlink ref="B466" r:id="rId465" xr:uid="{35AEBDD9-8222-4D80-865C-5FBF04F65EE6}"/>
    <hyperlink ref="B467" r:id="rId466" xr:uid="{7BBF8FAC-A034-4039-BF6E-7B547484C24A}"/>
    <hyperlink ref="B468" r:id="rId467" xr:uid="{1D6B76BB-5AA6-4D02-A542-67BDCE8F9FA0}"/>
    <hyperlink ref="B469" r:id="rId468" xr:uid="{58ADBFE2-3C35-434E-87C1-F0CFFF7E9A1A}"/>
    <hyperlink ref="B470" r:id="rId469" xr:uid="{31A857F2-898E-4276-8788-457BEA78538A}"/>
    <hyperlink ref="B471" r:id="rId470" xr:uid="{535EF53A-B8E4-48FF-8785-26531A65BD50}"/>
    <hyperlink ref="B472" r:id="rId471" xr:uid="{EFA60D0B-8DAF-446F-9FE4-1CAB649D369D}"/>
    <hyperlink ref="B473" r:id="rId472" xr:uid="{39E86835-3065-4C45-8058-55F673A57E05}"/>
    <hyperlink ref="B474" r:id="rId473" xr:uid="{954A9574-17B0-4571-BCC0-5C070659AA25}"/>
    <hyperlink ref="B475" r:id="rId474" xr:uid="{7443410C-80C4-4D25-A4A8-F143BF470DC9}"/>
    <hyperlink ref="B476" r:id="rId475" xr:uid="{84E44E98-55B9-4875-A5EE-2A80D0ECDDC5}"/>
    <hyperlink ref="B477" r:id="rId476" xr:uid="{221372A3-3712-4450-AE59-00D11D5EFE3D}"/>
    <hyperlink ref="B478" r:id="rId477" xr:uid="{D43E781E-9D69-4E7B-8179-7A62360B6FA8}"/>
    <hyperlink ref="B479" r:id="rId478" xr:uid="{60FECC9A-C103-40D4-A1D9-36588DE0BE4E}"/>
    <hyperlink ref="B480" r:id="rId479" xr:uid="{331A1DB3-86A7-4125-9BDF-5C82EDAC1349}"/>
    <hyperlink ref="B481" r:id="rId480" xr:uid="{D2803C7B-FE06-4A02-B429-4B89012E20BA}"/>
    <hyperlink ref="B482" r:id="rId481" xr:uid="{1CC150E6-1C7B-4E19-B474-C25AE1BC8CC0}"/>
    <hyperlink ref="B483" r:id="rId482" xr:uid="{98991784-0BE7-4138-B37A-D287633CF18C}"/>
    <hyperlink ref="B484" r:id="rId483" xr:uid="{BE0EFFCA-A377-4D0E-B132-3A6283B7E0EB}"/>
    <hyperlink ref="B485" r:id="rId484" xr:uid="{03BFDA92-8B11-4A82-8C42-404E3AC19D55}"/>
    <hyperlink ref="B486" r:id="rId485" xr:uid="{428C531E-F944-4BEB-AE90-250561A8B924}"/>
    <hyperlink ref="B487" r:id="rId486" xr:uid="{2655E199-52BF-4543-947D-DD8B2E644A21}"/>
    <hyperlink ref="B488" r:id="rId487" xr:uid="{AEE45226-6938-4E8A-AD90-7127CDCBFD29}"/>
    <hyperlink ref="B489" r:id="rId488" xr:uid="{2ECA18DE-22DC-4EFC-AF82-C511AE1711C8}"/>
    <hyperlink ref="B490" r:id="rId489" xr:uid="{0F79C939-3338-4791-AE4B-4E91CBDB22A5}"/>
    <hyperlink ref="B491" r:id="rId490" xr:uid="{E60AE451-5DEA-4A14-9738-DB0FF302F363}"/>
    <hyperlink ref="B492" r:id="rId491" xr:uid="{2422685A-4815-4EA1-B130-521E66135A73}"/>
    <hyperlink ref="B493" r:id="rId492" xr:uid="{B2826282-E733-4FAE-AEC9-82EC2F63CB9E}"/>
    <hyperlink ref="B494" r:id="rId493" xr:uid="{7A024DCD-44C9-4F98-98A9-2E34CCBF1437}"/>
    <hyperlink ref="B495" r:id="rId494" xr:uid="{434D4E70-56E6-4C1E-BDD3-E59D80C37AF9}"/>
    <hyperlink ref="B496" r:id="rId495" xr:uid="{80DE205C-14E8-4B0C-ACD0-6702329D02B0}"/>
    <hyperlink ref="B497" r:id="rId496" xr:uid="{3C593C2F-9BEA-4150-9F7E-9C3980FAD61A}"/>
    <hyperlink ref="B498" r:id="rId497" xr:uid="{DA4041CA-C7CA-4569-A2FC-DD2101C41E27}"/>
    <hyperlink ref="B499" r:id="rId498" xr:uid="{FA3A43A1-E4CA-43A4-9468-A69F35C9DA7F}"/>
    <hyperlink ref="B500" r:id="rId499" xr:uid="{F095FDE8-D63A-4C84-AD35-32C3363326B7}"/>
    <hyperlink ref="B501" r:id="rId500" xr:uid="{22B11FCC-0735-42DE-8C49-59168C983D72}"/>
    <hyperlink ref="B502" r:id="rId501" xr:uid="{73EFF3D1-5AF4-4667-985B-50523D0296A5}"/>
    <hyperlink ref="B503" r:id="rId502" xr:uid="{9F448820-36DE-4443-80BF-9155BA5DAAEE}"/>
    <hyperlink ref="B504" r:id="rId503" xr:uid="{406297E9-08B0-4069-AD8E-E177E6BE3B78}"/>
    <hyperlink ref="B505" r:id="rId504" xr:uid="{5B655B20-2781-4B14-8704-7B61716157BB}"/>
    <hyperlink ref="B506" r:id="rId505" xr:uid="{D9C4B242-82FF-4D5C-A759-9E88577CBB4B}"/>
    <hyperlink ref="B507" r:id="rId506" xr:uid="{6C13E8C4-1A00-43FE-965D-3269058E9DF9}"/>
    <hyperlink ref="B508" r:id="rId507" xr:uid="{E6346887-6C0D-4E9E-A94A-22F26CBFACB4}"/>
    <hyperlink ref="B509" r:id="rId508" xr:uid="{EB1A156F-D529-4BAB-852D-1515D1CD0D0C}"/>
    <hyperlink ref="B510" r:id="rId509" xr:uid="{BA15EAB9-2033-4A1D-A54B-B7E116B89B70}"/>
    <hyperlink ref="B511" r:id="rId510" xr:uid="{AD63A428-E008-488A-BAFF-7B05E2263C32}"/>
    <hyperlink ref="B512" r:id="rId511" xr:uid="{FE1460F1-5E53-4932-B3C0-5D899EC0A4D9}"/>
    <hyperlink ref="B513" r:id="rId512" xr:uid="{C5148792-75B0-4002-B9D0-2F4490E825D9}"/>
    <hyperlink ref="B514" r:id="rId513" xr:uid="{DCD0FAF1-C86F-4702-B4A9-370D22B71651}"/>
    <hyperlink ref="B515" r:id="rId514" xr:uid="{AF8C134F-9C2F-47E3-B60A-C7F722903CEF}"/>
    <hyperlink ref="B516" r:id="rId515" xr:uid="{43C59083-156A-4224-865E-AC72BE0D1BDA}"/>
    <hyperlink ref="B517" r:id="rId516" xr:uid="{9DDFD8B7-E453-4413-81CA-05BD0332401C}"/>
    <hyperlink ref="B518" r:id="rId517" xr:uid="{D6410F48-6F10-4FBD-AABF-000F5F960EBF}"/>
    <hyperlink ref="B519" r:id="rId518" xr:uid="{FE9B78B0-3C74-4016-959B-7CADEE26A55A}"/>
    <hyperlink ref="B520" r:id="rId519" xr:uid="{DEFBC5C0-9418-414B-99BC-D18CBB8FAB57}"/>
    <hyperlink ref="B521" r:id="rId520" xr:uid="{FCF9199B-FDCE-4A1D-B3EB-DB9E7E4BC9EB}"/>
    <hyperlink ref="B522" r:id="rId521" xr:uid="{666D33A4-F133-44D3-BB1E-548386F08E8D}"/>
    <hyperlink ref="B523" r:id="rId522" xr:uid="{317A51ED-05F2-434D-BDF6-57846E177077}"/>
    <hyperlink ref="B524" r:id="rId523" xr:uid="{CB8FD7CF-4B05-4FEE-ABD5-190E06944A1D}"/>
    <hyperlink ref="B525" r:id="rId524" xr:uid="{E3AE8BF9-A11A-4706-8EF0-35F354EBD42D}"/>
    <hyperlink ref="B526" r:id="rId525" xr:uid="{1DDFA1A9-28F9-410C-B590-0BC72DBE381D}"/>
    <hyperlink ref="B527" r:id="rId526" xr:uid="{72606895-8BE0-4E11-94FB-76B1E8962B48}"/>
    <hyperlink ref="B528" r:id="rId527" xr:uid="{1322F21D-69CB-4492-A99F-0B117B1C3115}"/>
    <hyperlink ref="B529" r:id="rId528" xr:uid="{8DE7BB05-0816-4126-A958-AC933A3580B3}"/>
    <hyperlink ref="B530" r:id="rId529" xr:uid="{CA10F3FD-5808-4FFF-8D0A-C51476FFD6C2}"/>
    <hyperlink ref="B531" r:id="rId530" xr:uid="{851239E5-4380-44BC-B920-D47E975B4C55}"/>
    <hyperlink ref="B532" r:id="rId531" xr:uid="{71F456C0-CECE-428A-B2EF-1200F7FD5477}"/>
    <hyperlink ref="B533" r:id="rId532" xr:uid="{39AD0B6C-B0BC-4C50-85CD-F4CC15C47FE1}"/>
    <hyperlink ref="B534" r:id="rId533" xr:uid="{72FCCEF8-B18D-40E7-9575-6B2412E51581}"/>
    <hyperlink ref="B535" r:id="rId534" xr:uid="{3D2678EE-111F-4824-841A-B6EED58E19EE}"/>
    <hyperlink ref="B536" r:id="rId535" xr:uid="{814BAD66-5165-4C2F-845B-3D97B663767B}"/>
    <hyperlink ref="B537" r:id="rId536" xr:uid="{32DA0301-D63A-4603-BD8E-CF6E0C625C34}"/>
    <hyperlink ref="B538" r:id="rId537" xr:uid="{9E684A1E-BB56-43BE-8810-D4A53F97B69C}"/>
    <hyperlink ref="B539" r:id="rId538" xr:uid="{50932CD8-C9E4-4A5A-94B9-C9F9DE5AD05C}"/>
    <hyperlink ref="B540" r:id="rId539" xr:uid="{959CBE07-9260-4B26-9E63-FD19A8376826}"/>
    <hyperlink ref="B541" r:id="rId540" xr:uid="{85D49C71-5FB4-4497-855C-21F44FAB102B}"/>
    <hyperlink ref="B542" r:id="rId541" xr:uid="{2C28C201-D262-43FA-A952-3DC36EE8F36D}"/>
    <hyperlink ref="B543" r:id="rId542" xr:uid="{C527D30C-5DA3-4006-9392-2EA20B6B5C1C}"/>
    <hyperlink ref="B544" r:id="rId543" xr:uid="{15377CCC-413D-4C1E-A12D-0E565C98181C}"/>
    <hyperlink ref="B545" r:id="rId544" xr:uid="{3ED7E7C8-BDE7-42E3-B0CE-6264D9CA4E74}"/>
    <hyperlink ref="B546" r:id="rId545" xr:uid="{B0A2E64A-2BD9-49DE-9C3A-52C90D0F1AE1}"/>
    <hyperlink ref="B547" r:id="rId546" xr:uid="{DE60FBFD-975A-4E9D-B161-CB13E02DC83D}"/>
    <hyperlink ref="B548" r:id="rId547" xr:uid="{1A6654C8-48F8-475D-B92F-BFE64E8E2CAB}"/>
    <hyperlink ref="B549" r:id="rId548" xr:uid="{3F732747-22E0-4F40-9804-68EE32B166E7}"/>
    <hyperlink ref="B550" r:id="rId549" xr:uid="{C703FECD-CC37-4415-B4A7-6FC5ED87D1E9}"/>
    <hyperlink ref="B551" r:id="rId550" xr:uid="{0F84A265-A4E4-421C-A1D6-48F0E03BA99D}"/>
    <hyperlink ref="B552" r:id="rId551" xr:uid="{F07138D4-84A6-4865-8699-28909DF56ADD}"/>
    <hyperlink ref="B553" r:id="rId552" xr:uid="{386D7E0F-A2DE-46E2-A176-3F86C0745668}"/>
    <hyperlink ref="B554" r:id="rId553" xr:uid="{6CB2326E-FA96-47B5-AB0A-3A37A95216BB}"/>
    <hyperlink ref="B555" r:id="rId554" xr:uid="{B8E24A2D-70A6-4F25-8D53-9EF44689EEB8}"/>
    <hyperlink ref="B556" r:id="rId555" xr:uid="{7AEE8CF4-118C-4965-A8E8-2DAAC06A4688}"/>
    <hyperlink ref="B557" r:id="rId556" xr:uid="{D50CA5EC-7C42-4167-9761-DF48D39E1240}"/>
    <hyperlink ref="B558" r:id="rId557" xr:uid="{2911DC3E-D278-4B66-9616-024D25F2803E}"/>
    <hyperlink ref="B559" r:id="rId558" xr:uid="{CCE68B17-1984-4B7D-AC81-9B16069193B4}"/>
    <hyperlink ref="B560" r:id="rId559" xr:uid="{1F05B633-C684-419C-86A8-BB1719C50185}"/>
    <hyperlink ref="B561" r:id="rId560" xr:uid="{FFAA1D4B-D959-42E6-B608-DFBEB9D5BC3B}"/>
    <hyperlink ref="B562" r:id="rId561" xr:uid="{59199832-783B-440A-B493-FA4B0F53A278}"/>
    <hyperlink ref="B563" r:id="rId562" xr:uid="{47DDA2BB-100E-479E-A981-08B9A61D230C}"/>
    <hyperlink ref="B564" r:id="rId563" xr:uid="{F6A79E65-9606-4B54-8734-5227FA1A4C7D}"/>
    <hyperlink ref="B565" r:id="rId564" xr:uid="{55DE3A72-AB15-4A41-AA3B-29247C3898A9}"/>
    <hyperlink ref="B566" r:id="rId565" xr:uid="{94107284-6934-4C79-B83E-CE2B9E4B1975}"/>
    <hyperlink ref="B567" r:id="rId566" xr:uid="{EB9C6CB5-1F32-40D2-BC1F-4157619B808B}"/>
    <hyperlink ref="B568" r:id="rId567" xr:uid="{7E7C2962-E1EA-46DA-83EB-C41A9780D8C1}"/>
    <hyperlink ref="B569" r:id="rId568" xr:uid="{9B179371-691E-4CFF-BC95-4C4732A77A85}"/>
    <hyperlink ref="B570" r:id="rId569" xr:uid="{214744CD-AA01-4130-BEFE-560AF0880E19}"/>
    <hyperlink ref="B571" r:id="rId570" xr:uid="{DC7383BF-B31F-44C8-9E52-11AB868B0291}"/>
    <hyperlink ref="B572" r:id="rId571" xr:uid="{B5D1F7A1-9EE0-496F-90C9-D7204A453EF1}"/>
    <hyperlink ref="B573" r:id="rId572" xr:uid="{06FD1F8D-A899-4226-9ACD-C1FD3FA1F15C}"/>
    <hyperlink ref="B574" r:id="rId573" xr:uid="{9A9B51B8-5B25-4457-A8A5-0A945C2BAADC}"/>
    <hyperlink ref="B575" r:id="rId574" xr:uid="{14479CB1-4168-4BAD-8761-6A6D5DF4C497}"/>
    <hyperlink ref="B576" r:id="rId575" xr:uid="{3E165CFD-99A3-4D6D-A59D-1140569874FC}"/>
    <hyperlink ref="B577" r:id="rId576" xr:uid="{86E48788-1042-47AE-A242-D355913EC92A}"/>
    <hyperlink ref="B578" r:id="rId577" xr:uid="{E3765ED0-07DB-4851-AFF1-AE9BCC7136B6}"/>
    <hyperlink ref="B579" r:id="rId578" xr:uid="{44230A49-0124-42A3-AD2B-F6EBA7C85588}"/>
    <hyperlink ref="B580" r:id="rId579" xr:uid="{53B5B998-53B9-42D9-B733-956E4C4607D6}"/>
    <hyperlink ref="B581" r:id="rId580" xr:uid="{36805B28-9A6E-4B59-A40E-5BF014DC9380}"/>
    <hyperlink ref="B582" r:id="rId581" xr:uid="{26E5F85F-0BC0-4F04-94A1-C97D9819E8F2}"/>
    <hyperlink ref="B583" r:id="rId582" xr:uid="{E21649FF-7909-450B-9389-C23FE4730FCF}"/>
    <hyperlink ref="B584" r:id="rId583" xr:uid="{F3C6A4A2-186F-4B1F-918D-C687D97236D0}"/>
    <hyperlink ref="B585" r:id="rId584" xr:uid="{5BED2492-087E-46F6-A81C-745798AF0478}"/>
    <hyperlink ref="B586" r:id="rId585" xr:uid="{2D2482FD-B44D-4545-8C3E-3FF4E7919C19}"/>
    <hyperlink ref="B587" r:id="rId586" xr:uid="{90C050BD-8F07-434C-8821-38320F2581A3}"/>
    <hyperlink ref="B588" r:id="rId587" xr:uid="{735B4F4C-FEA5-4311-AC3F-291B113AEC7D}"/>
    <hyperlink ref="B589" r:id="rId588" xr:uid="{D9E2B0C1-B05A-419D-86D6-12FDCBA667CA}"/>
    <hyperlink ref="B590" r:id="rId589" xr:uid="{3BC30287-2E29-4EA0-85A7-2BE3937EE8F8}"/>
    <hyperlink ref="B591" r:id="rId590" xr:uid="{EFE9C14D-A501-43FB-BFF4-F38E486F30BD}"/>
    <hyperlink ref="B592" r:id="rId591" xr:uid="{EFF81275-FFC3-4412-96BA-4A2988F94F6E}"/>
    <hyperlink ref="B593" r:id="rId592" xr:uid="{11F772CF-75BB-4AE0-925A-AD8D6DD2DFFB}"/>
    <hyperlink ref="B594" r:id="rId593" xr:uid="{FD75BD16-F01C-4482-ABE8-C62BA5DE0F90}"/>
    <hyperlink ref="B595" r:id="rId594" xr:uid="{E17538ED-9048-446C-8770-8D426319C73A}"/>
    <hyperlink ref="B596" r:id="rId595" xr:uid="{DDA3EB60-83E3-48D8-AD50-9DA9CAF0B084}"/>
    <hyperlink ref="B597" r:id="rId596" xr:uid="{B58A3237-95AA-46B2-AA71-C8DA2C0CD194}"/>
    <hyperlink ref="B598" r:id="rId597" xr:uid="{22A660C0-7B76-4183-9925-3BB07D3FB0DB}"/>
    <hyperlink ref="B599" r:id="rId598" xr:uid="{77094790-B46E-4BEE-9B8A-87EAF29D5C6A}"/>
    <hyperlink ref="B600" r:id="rId599" xr:uid="{BC78755F-41ED-4D18-B03B-5C7ABACCB217}"/>
    <hyperlink ref="B601" r:id="rId600" xr:uid="{192294A7-97F5-40ED-8F00-4C4E5480946B}"/>
    <hyperlink ref="B602" r:id="rId601" xr:uid="{FFCA4D4E-6E51-457D-8355-73F655B5C619}"/>
    <hyperlink ref="B603" r:id="rId602" xr:uid="{A1CD64E7-AF06-45D4-83CC-7532F9DF08FB}"/>
    <hyperlink ref="B604" r:id="rId603" xr:uid="{5601DC48-21A7-47E0-900F-50012BC1A43A}"/>
    <hyperlink ref="B605" r:id="rId604" xr:uid="{D996CC12-E1B0-4348-BF80-41A024612390}"/>
    <hyperlink ref="B606" r:id="rId605" xr:uid="{D11A366D-3D43-41D3-9DC7-82F37E0DAE29}"/>
    <hyperlink ref="B607" r:id="rId606" xr:uid="{DA0EBF83-81A6-4B74-8E82-875FDE8D1B10}"/>
    <hyperlink ref="B608" r:id="rId607" xr:uid="{71E671AB-1837-49FC-B0C6-ECF8760BF56B}"/>
    <hyperlink ref="B609" r:id="rId608" xr:uid="{94626CB7-FA3A-41DD-8657-10E7AA7197E2}"/>
    <hyperlink ref="B610" r:id="rId609" xr:uid="{283D1329-527C-4293-87A7-5953AD9A62E6}"/>
    <hyperlink ref="B611" r:id="rId610" xr:uid="{5D469008-F043-49A5-B842-706A5B57A204}"/>
    <hyperlink ref="B612" r:id="rId611" xr:uid="{F0E05823-7DCB-4A92-BDAE-F8E8F95075D6}"/>
    <hyperlink ref="B613" r:id="rId612" xr:uid="{37C7FA1C-7004-433C-8DC7-E483B1E4DBE6}"/>
    <hyperlink ref="B614" r:id="rId613" xr:uid="{ABB5CA8A-FC58-4DDB-A37E-8B5B85D30B69}"/>
    <hyperlink ref="B615" r:id="rId614" xr:uid="{C040B6ED-8BB8-4EE0-B377-99CBB70C7123}"/>
    <hyperlink ref="B616" r:id="rId615" xr:uid="{3FC85B1A-02A9-4975-8F38-E6748E68DF4B}"/>
    <hyperlink ref="B617" r:id="rId616" xr:uid="{1DEE8EEE-F43E-412C-B0A7-AD72FE6930C3}"/>
    <hyperlink ref="B618" r:id="rId617" xr:uid="{8B3C306D-E8FC-41C9-8B6F-0A15BCCB9613}"/>
    <hyperlink ref="B619" r:id="rId618" xr:uid="{8AEC7A68-8118-4A5D-AEB1-1BD7FC27A854}"/>
    <hyperlink ref="B620" r:id="rId619" xr:uid="{C4E4D5A9-95BD-4F8E-83D3-91E0AAFFF376}"/>
    <hyperlink ref="B621" r:id="rId620" xr:uid="{990729CB-0AE1-4D72-902D-CE498270DF50}"/>
    <hyperlink ref="B622" r:id="rId621" xr:uid="{7A459697-6C87-40BC-9009-F067FD5811C1}"/>
    <hyperlink ref="B623" r:id="rId622" xr:uid="{C571F335-1CD6-45AB-9E4D-38EFB3FB9BF5}"/>
    <hyperlink ref="B624" r:id="rId623" xr:uid="{77A52A1E-EF47-4C9C-B852-1C3D06F5FEBC}"/>
    <hyperlink ref="B625" r:id="rId624" xr:uid="{CA01F8ED-89D8-46DC-A67E-D014FB0415D8}"/>
    <hyperlink ref="B626" r:id="rId625" xr:uid="{93A27035-C9DC-4324-A538-0E9348CBD2D4}"/>
    <hyperlink ref="B627" r:id="rId626" xr:uid="{37318EBD-A9B4-4420-82EA-756F4B678790}"/>
    <hyperlink ref="B628" r:id="rId627" xr:uid="{FB81902C-25E5-46D9-BECA-2DE1E47D2C87}"/>
    <hyperlink ref="B629" r:id="rId628" xr:uid="{E5759BDE-2112-45DB-B49D-7A3970215801}"/>
    <hyperlink ref="B630" r:id="rId629" xr:uid="{6C8884E0-6DA3-4C60-93D7-E7076E5EAE76}"/>
    <hyperlink ref="B631" r:id="rId630" xr:uid="{04CE713E-0948-4DCA-A1F9-A0829BDD8911}"/>
    <hyperlink ref="B632" r:id="rId631" xr:uid="{B882C5D5-8DDB-4D6A-A2C1-6E7F30DDC047}"/>
    <hyperlink ref="B633" r:id="rId632" xr:uid="{16070032-DE2A-42CC-A167-6EA93567C0F3}"/>
    <hyperlink ref="B634" r:id="rId633" xr:uid="{FCCB2DB1-41E5-4CA3-84F5-1EE14EE69ECC}"/>
    <hyperlink ref="B635" r:id="rId634" xr:uid="{8D4CAC40-C802-4F25-9C12-2C5E142B3DBC}"/>
    <hyperlink ref="B636" r:id="rId635" xr:uid="{C6DF1A16-BC1D-4D46-BE5D-FACD6309C0D3}"/>
    <hyperlink ref="B637" r:id="rId636" xr:uid="{C8A16DB6-B6F6-46A5-AA20-4E0D85B93939}"/>
    <hyperlink ref="B638" r:id="rId637" xr:uid="{389EB6DE-7938-4C0B-99C8-12C10094E6F9}"/>
    <hyperlink ref="B639" r:id="rId638" xr:uid="{46634DAB-CF53-466F-9181-ECFEC89E5C81}"/>
    <hyperlink ref="B640" r:id="rId639" xr:uid="{7C45760B-D952-402F-98CD-4C955175EAFB}"/>
    <hyperlink ref="B641" r:id="rId640" xr:uid="{CEF50957-9FAE-4335-8168-8092611C0B20}"/>
    <hyperlink ref="B642" r:id="rId641" xr:uid="{93703C35-A446-42D8-8070-9B745241884D}"/>
    <hyperlink ref="B643" r:id="rId642" xr:uid="{058F3650-F3A1-44E8-9A07-CE237A13289A}"/>
    <hyperlink ref="B644" r:id="rId643" xr:uid="{15D48F13-D9FA-43F2-80C4-FD1612C056BB}"/>
    <hyperlink ref="B645" r:id="rId644" xr:uid="{5F3D1277-C094-4064-B1A6-3015AED4DD38}"/>
    <hyperlink ref="B646" r:id="rId645" xr:uid="{26BC48CB-D344-4899-9223-203E795C35C5}"/>
    <hyperlink ref="B647" r:id="rId646" xr:uid="{43B03B30-EA0E-45CE-B4A3-60D43811FD56}"/>
    <hyperlink ref="B648" r:id="rId647" xr:uid="{809A78F5-62E6-4DEB-9856-CDBEC0EC4B4D}"/>
    <hyperlink ref="B649" r:id="rId648" xr:uid="{7CBB42F8-D674-4745-875D-9F5557EEC0A5}"/>
    <hyperlink ref="B650" r:id="rId649" xr:uid="{C6605DCE-93AC-460B-9DF7-2F5C65B0397A}"/>
    <hyperlink ref="B651" r:id="rId650" xr:uid="{34824C3A-612A-42E7-9C8C-26E9BFCD6C20}"/>
    <hyperlink ref="B652" r:id="rId651" xr:uid="{7E6139E7-9822-4DDB-B1D5-37A79A3F1F06}"/>
    <hyperlink ref="B653" r:id="rId652" xr:uid="{F2533B3F-F84C-422B-A19B-6F9EED2BB386}"/>
    <hyperlink ref="B654" r:id="rId653" xr:uid="{1C448104-EF94-4BD1-879B-7F57BBCEEC9E}"/>
    <hyperlink ref="B655" r:id="rId654" xr:uid="{BA559D07-4953-47F0-AE78-F06B7702137D}"/>
    <hyperlink ref="B656" r:id="rId655" xr:uid="{47E5F080-E4B6-4494-86C2-AA3F2159E5E0}"/>
    <hyperlink ref="B657" r:id="rId656" xr:uid="{769EF3C6-6934-4E71-9357-2EEE6A16BBB6}"/>
    <hyperlink ref="B658" r:id="rId657" xr:uid="{0553B283-194C-41D9-8EBD-9137B9C92D17}"/>
    <hyperlink ref="B659" r:id="rId658" xr:uid="{71F78E4A-C2D2-4144-A4FB-D44D48D0F638}"/>
    <hyperlink ref="B660" r:id="rId659" xr:uid="{5D2317A2-4DFC-410A-BF77-7E4517692E8A}"/>
    <hyperlink ref="B661" r:id="rId660" xr:uid="{B32AE1E3-06C7-4AC4-B608-67E3B87966B8}"/>
    <hyperlink ref="B662" r:id="rId661" xr:uid="{323BE446-5786-4352-AC00-DBD95E275B89}"/>
    <hyperlink ref="B663" r:id="rId662" xr:uid="{DF9F556A-0F69-45BA-95FB-C1FE6338E0C4}"/>
    <hyperlink ref="B664" r:id="rId663" xr:uid="{EFA3A2CB-9FE9-4BA6-99EF-ED5990B7EE4D}"/>
    <hyperlink ref="B665" r:id="rId664" xr:uid="{33D462A5-BFDC-4A91-83DB-8B9AD0960861}"/>
    <hyperlink ref="B666" r:id="rId665" xr:uid="{08F64525-2D0E-4C0D-9C9D-BF5C5F5917CE}"/>
    <hyperlink ref="B667" r:id="rId666" xr:uid="{3EA937B7-FEDF-4469-A13F-701628364553}"/>
    <hyperlink ref="B668" r:id="rId667" xr:uid="{A7F10E95-7B07-45AC-8A49-B5ED37F810F6}"/>
    <hyperlink ref="B669" r:id="rId668" xr:uid="{5B2CA916-EAFA-4E0A-942B-8AEB92E6F603}"/>
    <hyperlink ref="B670" r:id="rId669" xr:uid="{E754DD2B-2F38-4BEB-830E-8333A066383C}"/>
    <hyperlink ref="B671" r:id="rId670" xr:uid="{784EC961-B114-4B81-A3B7-2327578F3044}"/>
    <hyperlink ref="B672" r:id="rId671" xr:uid="{AC5BA0AD-2974-401D-B5CD-CAC688DB44A0}"/>
    <hyperlink ref="B673" r:id="rId672" xr:uid="{6BE8E20A-AD94-489A-B97C-EC665DD67DBD}"/>
    <hyperlink ref="B674" r:id="rId673" xr:uid="{C0BCA509-BE75-4A03-BEAB-7B1E9E3B2ACF}"/>
    <hyperlink ref="B675" r:id="rId674" xr:uid="{774D9F2A-1F46-453D-9C10-E43F6B9E836F}"/>
    <hyperlink ref="B676" r:id="rId675" xr:uid="{AA1CAA0F-3ADC-472A-99C3-6A8F95E9AAA2}"/>
    <hyperlink ref="B677" r:id="rId676" xr:uid="{4344D0F1-87BA-4E2B-B3C1-88945CC94468}"/>
    <hyperlink ref="B678" r:id="rId677" xr:uid="{3E005985-F77F-4574-AE47-31308F5CA84A}"/>
    <hyperlink ref="B679" r:id="rId678" xr:uid="{C831898D-817A-4F34-9713-2B24AA545048}"/>
    <hyperlink ref="B680" r:id="rId679" xr:uid="{EBD89D9C-3E8B-4513-8431-F5E2625332BB}"/>
    <hyperlink ref="B681" r:id="rId680" xr:uid="{2CCFF127-1F7E-4892-81C1-6186582AACB0}"/>
    <hyperlink ref="B682" r:id="rId681" xr:uid="{2BD67D84-E2E0-4423-B710-337A85D917C6}"/>
    <hyperlink ref="B683" r:id="rId682" xr:uid="{32E2D948-B65D-4EAB-B34A-35AC95ACBA89}"/>
    <hyperlink ref="B684" r:id="rId683" xr:uid="{BDEB544C-6B53-459C-956B-1CB2C2CB88C0}"/>
    <hyperlink ref="B685" r:id="rId684" xr:uid="{5AED3A08-F857-4905-8ED5-EA311B99F6BC}"/>
    <hyperlink ref="B686" r:id="rId685" xr:uid="{6FB8EC7B-35E0-4EBE-BD31-5B07AE713B79}"/>
    <hyperlink ref="B687" r:id="rId686" xr:uid="{05678F91-DE65-45AA-8DA2-6BF51274A060}"/>
    <hyperlink ref="B688" r:id="rId687" xr:uid="{613C108C-6DC3-4C5A-81A2-D498EE69AAAC}"/>
    <hyperlink ref="B689" r:id="rId688" xr:uid="{3E0DFBAA-7676-4506-ADC7-6138315931D5}"/>
    <hyperlink ref="B690" r:id="rId689" xr:uid="{37C15420-BB98-45A9-8E93-3D32A097A997}"/>
    <hyperlink ref="B691" r:id="rId690" xr:uid="{A9795C78-4CDF-442D-B683-DD2A1E3F886B}"/>
    <hyperlink ref="B692" r:id="rId691" xr:uid="{D37CE939-E0B5-482A-8517-20BEEB2F6FBB}"/>
    <hyperlink ref="B693" r:id="rId692" xr:uid="{76E94B9B-E701-46FC-BD56-F25B48408B36}"/>
    <hyperlink ref="B694" r:id="rId693" xr:uid="{0A38011F-F6B7-4499-A34F-E9D4E8B89C28}"/>
    <hyperlink ref="B695" r:id="rId694" xr:uid="{67F8DCD8-57F5-4633-A55F-8A0D8E71A789}"/>
    <hyperlink ref="B696" r:id="rId695" xr:uid="{30814C53-BDE5-498D-9633-13CAAC14F9BA}"/>
    <hyperlink ref="B697" r:id="rId696" xr:uid="{3FB3BF37-5D19-45D1-9A1F-C6A333C99CDA}"/>
    <hyperlink ref="B698" r:id="rId697" xr:uid="{20244237-D7BC-4137-ABA3-59588BD4EA10}"/>
    <hyperlink ref="B699" r:id="rId698" xr:uid="{372A405B-6295-48C5-AD5C-3FA214810D89}"/>
    <hyperlink ref="B700" r:id="rId699" xr:uid="{96A2740C-36B1-47CE-8B6C-44AAC8E2E942}"/>
    <hyperlink ref="B701" r:id="rId700" xr:uid="{FA36C295-E33F-487E-BF78-4AE34244E535}"/>
    <hyperlink ref="B702" r:id="rId701" xr:uid="{AEB0FA24-65C5-44F0-A4E9-0DEB3D69E784}"/>
    <hyperlink ref="B703" r:id="rId702" xr:uid="{194B6815-CE07-49AF-B25D-22031FDE3F3F}"/>
    <hyperlink ref="B704" r:id="rId703" xr:uid="{0FC19C07-2C08-4BEA-8F27-2104B5579B71}"/>
    <hyperlink ref="B705" r:id="rId704" xr:uid="{48FE89BD-0C81-4237-81DE-81D706903256}"/>
    <hyperlink ref="B706" r:id="rId705" xr:uid="{CA424729-A2D0-4EBD-A280-8974C40310DC}"/>
    <hyperlink ref="B707" r:id="rId706" xr:uid="{9214755F-E43E-41C5-8A16-63644DA4CF04}"/>
    <hyperlink ref="B708" r:id="rId707" xr:uid="{6E79F70E-BB3A-4A3D-AFF7-757CC7D02FE8}"/>
    <hyperlink ref="B709" r:id="rId708" xr:uid="{2A47D86B-9138-48BC-9EB6-8B044792CC56}"/>
    <hyperlink ref="B710" r:id="rId709" xr:uid="{04749E98-A313-4D64-ADA7-5700F8592039}"/>
    <hyperlink ref="B711" r:id="rId710" xr:uid="{281E4993-F9A7-4C41-95E3-7A5C593E0005}"/>
    <hyperlink ref="B712" r:id="rId711" xr:uid="{F5B9D9E9-2A50-45A9-8507-EF6C8CE64A73}"/>
    <hyperlink ref="B713" r:id="rId712" xr:uid="{E5157F2A-C746-4C54-A7CF-A881C89C36BC}"/>
    <hyperlink ref="B714" r:id="rId713" xr:uid="{5FC2A381-7FCD-4CB1-A845-0501D5227AA3}"/>
    <hyperlink ref="B715" r:id="rId714" xr:uid="{31368C4C-F788-4C4A-B017-A07C6B209B75}"/>
    <hyperlink ref="B716" r:id="rId715" xr:uid="{AE1A45A1-4E20-4136-9EFE-A3BB2E29F094}"/>
    <hyperlink ref="B717" r:id="rId716" xr:uid="{8798BC53-E3B6-4514-B57F-DB11516092A8}"/>
    <hyperlink ref="B718" r:id="rId717" xr:uid="{2A200A84-C9CC-4A5F-889D-398F19A818E2}"/>
    <hyperlink ref="B719" r:id="rId718" xr:uid="{A4B122F2-D3A8-42B2-9885-E24099F22298}"/>
    <hyperlink ref="B720" r:id="rId719" xr:uid="{01AC41E6-4469-49B9-B686-11DE9E8E45D1}"/>
    <hyperlink ref="B721" r:id="rId720" xr:uid="{A56D6215-D127-4A3F-BE15-DC691FFE93C8}"/>
    <hyperlink ref="B722" r:id="rId721" xr:uid="{A88E136B-0766-495E-AAD1-3D70ECEDD145}"/>
    <hyperlink ref="B723" r:id="rId722" xr:uid="{4F91EC2D-2304-41D5-BF3C-183045659BB6}"/>
    <hyperlink ref="B724" r:id="rId723" xr:uid="{C0E109A7-3D1D-49AE-9B60-78EC07F7B9C3}"/>
    <hyperlink ref="B725" r:id="rId724" xr:uid="{46B18B1A-2A8C-4048-9CE6-D10C9FBB2738}"/>
    <hyperlink ref="B726" r:id="rId725" xr:uid="{8C87466A-7582-4F53-8918-D8F91691FC21}"/>
    <hyperlink ref="B727" r:id="rId726" xr:uid="{EEBB95D1-79BD-47E2-997D-0C33E1BC2AD8}"/>
    <hyperlink ref="B728" r:id="rId727" xr:uid="{451A045B-F803-470F-8BEF-1770701D1A8F}"/>
    <hyperlink ref="B729" r:id="rId728" xr:uid="{4715103C-C633-43BB-A3D2-92913E8EA14B}"/>
    <hyperlink ref="B730" r:id="rId729" xr:uid="{A70D1E25-4029-4687-9859-2E66369D681C}"/>
    <hyperlink ref="B731" r:id="rId730" xr:uid="{DECC14F7-A9BA-4FEA-BB0C-0ADDBC171798}"/>
    <hyperlink ref="B732" r:id="rId731" xr:uid="{6853AC88-81B4-4543-B9CB-23D9B83D0AFE}"/>
    <hyperlink ref="B733" r:id="rId732" xr:uid="{D40585F3-F065-430A-B24E-299A106BC050}"/>
    <hyperlink ref="B734" r:id="rId733" xr:uid="{A94AFB17-94A9-4B81-AB84-AEFFC6016950}"/>
    <hyperlink ref="B735" r:id="rId734" xr:uid="{0EAB864E-8218-4E21-B196-DAB64F0A0AF7}"/>
    <hyperlink ref="B736" r:id="rId735" xr:uid="{FC50FEB4-AC14-49A2-AFAE-BF6B57219CFC}"/>
    <hyperlink ref="B737" r:id="rId736" xr:uid="{F2EF957F-3A42-471C-80EB-6F066BAFF0DC}"/>
    <hyperlink ref="B738" r:id="rId737" xr:uid="{62AC83B4-04B1-459E-A2FF-DF36F95A2113}"/>
    <hyperlink ref="B739" r:id="rId738" xr:uid="{46A2FBA8-F8EB-426F-98F5-4AEF757189D0}"/>
    <hyperlink ref="B740" r:id="rId739" xr:uid="{BE84351B-DA79-4167-89A3-75C037F3C0D9}"/>
    <hyperlink ref="B741" r:id="rId740" xr:uid="{C575A8B6-918E-4D58-8D55-9D7BE4B36AA2}"/>
    <hyperlink ref="B742" r:id="rId741" xr:uid="{E9630A45-67BB-498D-A768-D1F0F832BCC1}"/>
    <hyperlink ref="B743" r:id="rId742" xr:uid="{D7884A18-D90C-4FB8-BA25-1CC63C6DEA73}"/>
    <hyperlink ref="B744" r:id="rId743" xr:uid="{8D401480-065E-4F75-898F-478338D558DC}"/>
    <hyperlink ref="B745" r:id="rId744" xr:uid="{02D10833-6584-4D65-BBB8-5E42BA422CBF}"/>
    <hyperlink ref="B746" r:id="rId745" xr:uid="{2832EE59-C1F5-4AB6-BB16-0070F2B6D5A2}"/>
    <hyperlink ref="B747" r:id="rId746" xr:uid="{A038DF21-8500-4DB1-80F4-9E0348FDDBAC}"/>
    <hyperlink ref="B748" r:id="rId747" xr:uid="{8E9B5A64-FA88-4360-AC2A-F417528E533B}"/>
    <hyperlink ref="B749" r:id="rId748" xr:uid="{D524C638-4EEB-414E-AE60-33E2F8F4EFE6}"/>
    <hyperlink ref="B750" r:id="rId749" xr:uid="{748224BA-5256-4EF1-BF63-8F9F63F8BEFC}"/>
    <hyperlink ref="B751" r:id="rId750" xr:uid="{92E01296-AA9A-4433-9545-6542125CC334}"/>
    <hyperlink ref="B752" r:id="rId751" xr:uid="{B5181083-93DC-4258-ACB5-B70C4D4B1D2B}"/>
    <hyperlink ref="B753" r:id="rId752" xr:uid="{44936EE0-55E6-474C-A99E-9ADE8F9FF747}"/>
    <hyperlink ref="B754" r:id="rId753" xr:uid="{DADC5AA8-0004-4221-8CD7-81AD946DF42B}"/>
    <hyperlink ref="B755" r:id="rId754" xr:uid="{BAA23D2C-D805-47FC-BC0C-A5CE1F569C54}"/>
    <hyperlink ref="B756" r:id="rId755" xr:uid="{F08131C4-6056-488D-B542-A1D46C92E055}"/>
    <hyperlink ref="B757" r:id="rId756" xr:uid="{E41EE2B7-F822-4920-A881-60A6BDB9F216}"/>
    <hyperlink ref="B758" r:id="rId757" xr:uid="{2E847073-6C69-4E71-BFEE-BFFAD8F34F26}"/>
    <hyperlink ref="B759" r:id="rId758" xr:uid="{1A282A62-59AA-455A-8C6A-5B872636E50A}"/>
    <hyperlink ref="B760" r:id="rId759" xr:uid="{ED0C64A8-2DA4-47C9-AD8B-B331F0C05775}"/>
    <hyperlink ref="B761" r:id="rId760" xr:uid="{BA2B0A9F-EB69-4145-A8E4-35F475949C37}"/>
    <hyperlink ref="B762" r:id="rId761" xr:uid="{72751C0C-5F71-470E-8634-983F2D90DCE4}"/>
    <hyperlink ref="B763" r:id="rId762" xr:uid="{9BD03FC9-325A-4953-BB6E-4BB3AF72EBE1}"/>
    <hyperlink ref="B764" r:id="rId763" xr:uid="{87180A8B-F832-42B1-A9E0-5F5D4EE7D71C}"/>
    <hyperlink ref="B765" r:id="rId764" xr:uid="{C2B7FECC-BCE5-4641-8067-79B5CDB7B1D3}"/>
    <hyperlink ref="B766" r:id="rId765" xr:uid="{EF9311E8-C6A3-46A7-8890-1138E251F565}"/>
    <hyperlink ref="B767" r:id="rId766" xr:uid="{8DC4F907-7CED-4419-8212-9A0E6ADC21E1}"/>
    <hyperlink ref="B768" r:id="rId767" xr:uid="{5DBB8F83-DF57-4B8F-BD2E-A6977CD4DBB6}"/>
    <hyperlink ref="B769" r:id="rId768" xr:uid="{3F3F3110-BD93-42EA-AED2-9EB431AC2EDA}"/>
    <hyperlink ref="B770" r:id="rId769" xr:uid="{924FFD1B-5D8F-40B5-9A67-368E1EF17762}"/>
    <hyperlink ref="B771" r:id="rId770" xr:uid="{E9A74103-663A-4EDC-A5C7-0F82AD9D0AC8}"/>
    <hyperlink ref="B772" r:id="rId771" xr:uid="{D5D11880-74F6-4291-9EA8-8E6A8992E6F8}"/>
    <hyperlink ref="B773" r:id="rId772" xr:uid="{A1E8FF56-A873-4C08-9526-30EDFC568D81}"/>
    <hyperlink ref="B774" r:id="rId773" xr:uid="{BD3ADC92-6CE2-4F18-8D82-5FC5E9C296CB}"/>
    <hyperlink ref="B775" r:id="rId774" xr:uid="{4827B92D-808B-4CF9-BE4B-8A853A78353C}"/>
    <hyperlink ref="B776" r:id="rId775" xr:uid="{4526DFE9-D845-4A90-95FD-EFA9B612CDF5}"/>
    <hyperlink ref="B777" r:id="rId776" xr:uid="{85BCA664-F7DA-4F65-B44D-6EBADB423329}"/>
    <hyperlink ref="B778" r:id="rId777" xr:uid="{A382226D-6EEB-48D7-B6AC-40581F49C38C}"/>
    <hyperlink ref="B779" r:id="rId778" xr:uid="{4E6A5D6A-853A-42D4-BB81-77F725630F4B}"/>
    <hyperlink ref="B780" r:id="rId779" xr:uid="{1C6F8E83-D3B2-49CB-9477-2CDDE74EA4F9}"/>
    <hyperlink ref="B781" r:id="rId780" xr:uid="{3E69146A-DEA3-4649-A125-9A1963649F60}"/>
    <hyperlink ref="B782" r:id="rId781" xr:uid="{B8C691A5-BDE6-4CA5-8970-0692703A1086}"/>
    <hyperlink ref="B783" r:id="rId782" xr:uid="{60E8569D-B852-4AC2-B15E-D1DD3481293E}"/>
    <hyperlink ref="B784" r:id="rId783" xr:uid="{34C71846-D73F-4086-820D-C94D78F28284}"/>
    <hyperlink ref="B785" r:id="rId784" xr:uid="{DBAF3028-D28C-49DA-B199-C81ADBC1212D}"/>
    <hyperlink ref="B786" r:id="rId785" xr:uid="{3B78C0D4-BEAE-4537-8C8A-AB388BFB3130}"/>
    <hyperlink ref="B787" r:id="rId786" xr:uid="{5C000DBB-70B2-4359-8AFC-DC40AE53C212}"/>
    <hyperlink ref="B788" r:id="rId787" xr:uid="{10EA1794-AEA5-42BD-AD01-4ED0FA2425DB}"/>
    <hyperlink ref="B789" r:id="rId788" xr:uid="{DAB159D6-C010-489C-BDBA-CEC3C120EEDE}"/>
    <hyperlink ref="B790" r:id="rId789" xr:uid="{AF53543D-0DB5-4F5D-9A87-C7C19777ADA2}"/>
    <hyperlink ref="B791" r:id="rId790" xr:uid="{2812C47E-52A3-4E04-8E99-9BDEF3632C2A}"/>
    <hyperlink ref="B792" r:id="rId791" xr:uid="{F14B9E32-67A5-402B-A6BD-7FCF0601B20A}"/>
    <hyperlink ref="B793" r:id="rId792" xr:uid="{9CD80BBB-66B9-47CC-8C27-7085F21541C7}"/>
    <hyperlink ref="B794" r:id="rId793" xr:uid="{5C984124-C042-4DD3-A792-15CE77700AB2}"/>
    <hyperlink ref="B795" r:id="rId794" xr:uid="{D3DECB2F-52F7-4D41-A74C-F5243CDFDEF2}"/>
    <hyperlink ref="B796" r:id="rId795" xr:uid="{AC5E6D63-27C7-4C9D-A434-7120621AC22D}"/>
    <hyperlink ref="B797" r:id="rId796" xr:uid="{43F02AAE-E7B8-46E8-B1D5-0C2F01AC4DEC}"/>
    <hyperlink ref="B798" r:id="rId797" xr:uid="{A00F2C43-9C61-4A29-8BB7-DE67C9D12EEB}"/>
    <hyperlink ref="B799" r:id="rId798" xr:uid="{AABF7F04-36D0-46DF-9598-8EBBC898E84D}"/>
    <hyperlink ref="B800" r:id="rId799" xr:uid="{2B9E61EB-D4CD-4B5E-AD53-2157AFD88C18}"/>
    <hyperlink ref="B801" r:id="rId800" xr:uid="{7679718B-E728-4B8F-8F00-7B6B3E8301DE}"/>
    <hyperlink ref="B802" r:id="rId801" xr:uid="{BA94B4CF-258E-4517-BE7E-F23F6E651559}"/>
    <hyperlink ref="B803" r:id="rId802" xr:uid="{E1FFFE4D-D56F-4D42-BD8C-A98A6A1533EC}"/>
    <hyperlink ref="B804" r:id="rId803" xr:uid="{C83CF306-1509-4748-8249-FCB6741AC829}"/>
    <hyperlink ref="B805" r:id="rId804" xr:uid="{38C868C2-9646-4807-8204-6AB255D3A8F1}"/>
    <hyperlink ref="B806" r:id="rId805" xr:uid="{E97C3BED-A984-41A7-B562-369BEB972948}"/>
    <hyperlink ref="B807" r:id="rId806" xr:uid="{AEA89596-766C-4DE1-8473-4047418CA6C9}"/>
    <hyperlink ref="B808" r:id="rId807" xr:uid="{C120D5BA-7D49-4B64-88A5-87C8B70AAD2D}"/>
    <hyperlink ref="B809" r:id="rId808" xr:uid="{99C3C7DB-7DE5-49BD-9B2B-29F7D976DDC2}"/>
    <hyperlink ref="B810" r:id="rId809" xr:uid="{715D3418-2809-4390-8DE8-4F014E6BE5BD}"/>
    <hyperlink ref="B811" r:id="rId810" xr:uid="{6423757A-05C8-429B-9A0D-085837FC191C}"/>
    <hyperlink ref="B812" r:id="rId811" xr:uid="{477E2E65-9A51-41EA-8E73-47138202E6FA}"/>
    <hyperlink ref="B813" r:id="rId812" xr:uid="{89C8C547-540A-4443-B6CF-44827470F4DB}"/>
    <hyperlink ref="B814" r:id="rId813" xr:uid="{10CD11EC-DD02-4728-AB29-B8DB75371746}"/>
    <hyperlink ref="B815" r:id="rId814" xr:uid="{B808D980-AAC1-4D7E-B279-AE3C294ECA41}"/>
    <hyperlink ref="B816" r:id="rId815" xr:uid="{C630968A-FA46-4FAA-BB68-4E7EC2657577}"/>
    <hyperlink ref="B817" r:id="rId816" xr:uid="{E758D675-AABD-4A42-B213-BAE1B764EFD0}"/>
    <hyperlink ref="B818" r:id="rId817" xr:uid="{6ED12F22-49E2-40D7-B46B-B195D0D55910}"/>
    <hyperlink ref="B819" r:id="rId818" xr:uid="{DF2E1C4C-6CA2-49FC-98FF-94018C1EB361}"/>
    <hyperlink ref="B820" r:id="rId819" xr:uid="{D075CD5D-633A-446E-BD55-503258D009B8}"/>
    <hyperlink ref="B821" r:id="rId820" xr:uid="{56D5B7B1-C7F6-47D4-9B42-141895640DD9}"/>
    <hyperlink ref="B822" r:id="rId821" xr:uid="{309A2182-E628-46C6-AEE9-7401D500CF82}"/>
    <hyperlink ref="B823" r:id="rId822" xr:uid="{3EF64468-68D4-436C-912E-3994E7A9FF00}"/>
    <hyperlink ref="B824" r:id="rId823" xr:uid="{33882126-A596-449C-B4C7-1AC69BA2E001}"/>
    <hyperlink ref="B825" r:id="rId824" xr:uid="{7AC9117E-5331-4AD0-85E9-67C318AD9CC6}"/>
    <hyperlink ref="B826" r:id="rId825" xr:uid="{043C1BC5-43B1-4E26-9F24-977638B6D005}"/>
    <hyperlink ref="B827" r:id="rId826" xr:uid="{2C0025A8-1A87-42A3-B020-4AB6F723ED79}"/>
    <hyperlink ref="B828" r:id="rId827" xr:uid="{51CADF8A-52B3-4610-90F2-B5F605D25C98}"/>
    <hyperlink ref="B829" r:id="rId828" xr:uid="{BE242035-DA33-48E2-92C8-3542136BDCFA}"/>
    <hyperlink ref="B830" r:id="rId829" xr:uid="{FD19A5C2-5E5E-4DBD-AECA-C168E1064B52}"/>
    <hyperlink ref="B831" r:id="rId830" xr:uid="{299FB1D1-9E19-4F60-B8D2-B18796DD4D46}"/>
    <hyperlink ref="B832" r:id="rId831" xr:uid="{1ADBB0D2-86E9-4135-9FED-250E3964ED70}"/>
    <hyperlink ref="B833" r:id="rId832" xr:uid="{4A7B0AD7-BCC0-4951-8176-A7EC745F2BF0}"/>
    <hyperlink ref="B834" r:id="rId833" xr:uid="{E34BD1BE-21C4-4298-BA7B-6A2572A07840}"/>
    <hyperlink ref="B835" r:id="rId834" xr:uid="{FCE54749-6570-4D2E-A405-471BBEA9C591}"/>
    <hyperlink ref="B836" r:id="rId835" xr:uid="{74ECD91A-A17A-4AE8-B5D8-6D2B336D349D}"/>
    <hyperlink ref="B837" r:id="rId836" xr:uid="{D44E33C0-E295-4470-A596-F6D814D211A0}"/>
    <hyperlink ref="B838" r:id="rId837" xr:uid="{6FC903C1-AC6E-4FCA-8AEE-AF40B11FEED9}"/>
    <hyperlink ref="B839" r:id="rId838" xr:uid="{713FC33F-4B95-45BD-90F8-9916FA88C9B7}"/>
    <hyperlink ref="B840" r:id="rId839" xr:uid="{24EFE932-73B2-4818-8652-0720BE496670}"/>
    <hyperlink ref="B841" r:id="rId840" xr:uid="{FB966950-1C99-456C-8E09-A5A59E8B5310}"/>
    <hyperlink ref="B842" r:id="rId841" xr:uid="{22B545E1-6F2D-498F-B31A-FBCA9AACF075}"/>
    <hyperlink ref="B843" r:id="rId842" xr:uid="{48CB095B-0BC3-47FB-9FC1-AFA3E693BB11}"/>
    <hyperlink ref="B844" r:id="rId843" xr:uid="{1DCB096F-85B8-4083-8567-CB8AC26D7E74}"/>
    <hyperlink ref="B845" r:id="rId844" xr:uid="{E53F7E12-EA42-48EC-A911-57374003B603}"/>
    <hyperlink ref="B846" r:id="rId845" xr:uid="{34A854CA-7DB8-4652-A1E3-B74EE52EB374}"/>
    <hyperlink ref="B847" r:id="rId846" xr:uid="{86D2A49E-09DF-4D1D-9C7E-56128E8D4046}"/>
    <hyperlink ref="B848" r:id="rId847" xr:uid="{F5BC5E05-147E-458E-9DF2-A71E835B1414}"/>
    <hyperlink ref="B849" r:id="rId848" xr:uid="{7E5E8E49-CB55-4406-88CE-4A3F186E3DC3}"/>
    <hyperlink ref="B850" r:id="rId849" xr:uid="{AFF23F0A-FF67-444A-BA6F-8EB14665A626}"/>
    <hyperlink ref="B851" r:id="rId850" xr:uid="{172D4E77-F8C2-40C0-B023-96653AC5FFCE}"/>
    <hyperlink ref="B852" r:id="rId851" xr:uid="{6F3D15C4-D28C-4402-85B9-821740AC3302}"/>
    <hyperlink ref="B853" r:id="rId852" xr:uid="{0C5BA538-82AB-4DB4-907E-02190C8387E5}"/>
    <hyperlink ref="B854" r:id="rId853" xr:uid="{5F1E6E44-FB21-4CDC-B9C1-9401D28DD864}"/>
    <hyperlink ref="B855" r:id="rId854" xr:uid="{926937D3-10BD-4250-ADF1-F4AD5BFC850D}"/>
    <hyperlink ref="B856" r:id="rId855" xr:uid="{811DB93F-2529-4B5C-9F7D-F0461CE55842}"/>
    <hyperlink ref="B857" r:id="rId856" xr:uid="{F0F2DF3C-D1C0-474E-A064-A06EFD0996C2}"/>
    <hyperlink ref="B858" r:id="rId857" xr:uid="{5848D348-F273-4414-9891-34EF79F5E305}"/>
    <hyperlink ref="B859" r:id="rId858" xr:uid="{A9D1540F-9F20-4B32-B4A8-0652F7812A3C}"/>
    <hyperlink ref="B860" r:id="rId859" xr:uid="{7D61EB72-C8C6-47EA-9A86-9A9AE869D045}"/>
    <hyperlink ref="B861" r:id="rId860" xr:uid="{18672E3E-13AF-429E-AF88-A272E907AAB0}"/>
    <hyperlink ref="B862" r:id="rId861" xr:uid="{C89058EE-E17D-4447-9FB5-62DB8BCEF963}"/>
    <hyperlink ref="B863" r:id="rId862" xr:uid="{2187E3F0-FB24-40A2-8A51-56FB851894DE}"/>
    <hyperlink ref="B864" r:id="rId863" xr:uid="{F32C1DCB-2F73-4C3F-9615-613501F199FB}"/>
    <hyperlink ref="B865" r:id="rId864" xr:uid="{BB59FBB9-1969-4A26-A82A-713A14BD2E27}"/>
    <hyperlink ref="B866" r:id="rId865" xr:uid="{436441BB-147D-4F02-A893-3B633348BC59}"/>
    <hyperlink ref="B867" r:id="rId866" xr:uid="{63368915-9C32-468D-A289-533B9B66FB13}"/>
    <hyperlink ref="B868" r:id="rId867" xr:uid="{C8D0A936-D0A6-478E-A6B7-BAD57221094A}"/>
    <hyperlink ref="B869" r:id="rId868" xr:uid="{CA817253-2F49-4D25-897D-F25066753408}"/>
    <hyperlink ref="B870" r:id="rId869" xr:uid="{2E8DCBD8-95FB-4F76-B0F7-B643C4733EEE}"/>
    <hyperlink ref="B871" r:id="rId870" xr:uid="{79AB4573-F856-4AF5-BDA3-E0BF4CD0D0BB}"/>
    <hyperlink ref="B872" r:id="rId871" xr:uid="{F5C7FA16-556D-4E49-B488-6CA3C502717F}"/>
    <hyperlink ref="B873" r:id="rId872" xr:uid="{720FF9A3-7395-4CED-9ABE-F7866188FE92}"/>
    <hyperlink ref="B874" r:id="rId873" xr:uid="{47B22305-813D-4634-BC47-0523518EDACC}"/>
    <hyperlink ref="B875" r:id="rId874" xr:uid="{A45BD347-0D00-4398-BB04-833ECF9204DA}"/>
    <hyperlink ref="B876" r:id="rId875" xr:uid="{D98E2DA9-FAF6-44EA-A619-6D4D0C46ED95}"/>
    <hyperlink ref="B877" r:id="rId876" xr:uid="{BAF2C25B-E74A-4EC6-8CB5-02F155FF4D10}"/>
    <hyperlink ref="B878" r:id="rId877" xr:uid="{CF3A1351-436E-484A-9AEB-C6E82522D571}"/>
    <hyperlink ref="B879" r:id="rId878" xr:uid="{0041777D-C1E0-40F2-BA12-F843B68D74CB}"/>
    <hyperlink ref="B880" r:id="rId879" xr:uid="{7455446D-C450-4406-B76E-C35599C031A1}"/>
    <hyperlink ref="B881" r:id="rId880" xr:uid="{95AC666E-F587-4DF5-BB25-B1817C276B50}"/>
    <hyperlink ref="B882" r:id="rId881" xr:uid="{03923B01-754E-49BD-BD2F-129242932BEF}"/>
    <hyperlink ref="B883" r:id="rId882" xr:uid="{BAC4282E-497A-45BE-8C7F-21A25EC30DAC}"/>
    <hyperlink ref="B884" r:id="rId883" xr:uid="{615B17D8-0363-40A3-8305-82661EF08B12}"/>
    <hyperlink ref="B885" r:id="rId884" xr:uid="{EAE80E82-3B0F-44D1-BA36-04EC9CF87BDA}"/>
    <hyperlink ref="B886" r:id="rId885" xr:uid="{64948568-C8CE-46DB-8865-0AFE9233D26D}"/>
    <hyperlink ref="B887" r:id="rId886" xr:uid="{2316DC43-0CF5-483C-953D-B189286B7E35}"/>
    <hyperlink ref="B888" r:id="rId887" xr:uid="{043F4A29-24A3-4C9F-A456-B438C633F720}"/>
    <hyperlink ref="B889" r:id="rId888" xr:uid="{FCDFBC57-6AC5-4EA6-9129-B608CC720AA4}"/>
    <hyperlink ref="B890" r:id="rId889" xr:uid="{D9E63D9E-FC33-4984-A00B-42AFCC9AAD54}"/>
    <hyperlink ref="B891" r:id="rId890" xr:uid="{A6F0FCAF-DF85-40AA-9C9B-8E0648158047}"/>
    <hyperlink ref="B892" r:id="rId891" xr:uid="{E2B118C7-299C-4839-A093-8ABA9EFCC2D2}"/>
    <hyperlink ref="B893" r:id="rId892" xr:uid="{5B7F86DA-6D07-4ACF-9734-6F3A503F8D4A}"/>
    <hyperlink ref="B894" r:id="rId893" xr:uid="{392B3AA5-ACD9-4F6D-9AB8-403A35E7F4A5}"/>
    <hyperlink ref="B895" r:id="rId894" xr:uid="{A75EFF01-1107-4AE5-99B8-DD092EAB3A05}"/>
    <hyperlink ref="B896" r:id="rId895" xr:uid="{4DAE3895-7762-47CE-925B-A594FC8F357E}"/>
    <hyperlink ref="B897" r:id="rId896" xr:uid="{04084ECE-D2E6-4054-956E-AF422AC09976}"/>
    <hyperlink ref="B898" r:id="rId897" xr:uid="{DF62CADE-DE25-45D1-96EA-61F931A500AA}"/>
    <hyperlink ref="B899" r:id="rId898" xr:uid="{5FD421DB-A6ED-4F54-83A7-84530B952E9A}"/>
    <hyperlink ref="B900" r:id="rId899" xr:uid="{8CE7BD3E-C90C-46E5-AF1D-D3AC20118306}"/>
    <hyperlink ref="B901" r:id="rId900" xr:uid="{25413B7E-9D78-436D-ABF8-B7EC487A06BE}"/>
    <hyperlink ref="B902" r:id="rId901" xr:uid="{153BF488-099B-46FA-ABD2-917769B29EC8}"/>
    <hyperlink ref="B903" r:id="rId902" xr:uid="{3CD2D143-C68E-4185-88D0-39B8B1F04C81}"/>
    <hyperlink ref="B904" r:id="rId903" xr:uid="{F5ABE09B-D5C5-41C5-8ECE-D252664DB324}"/>
    <hyperlink ref="B905" r:id="rId904" xr:uid="{42549EAB-BC57-4211-B356-499C0DF2172D}"/>
    <hyperlink ref="B906" r:id="rId905" xr:uid="{A95DBF5A-FA72-4C37-BF4A-6B1EABDD21E4}"/>
    <hyperlink ref="B907" r:id="rId906" xr:uid="{A2039A44-BE84-42D7-B7EF-21E141026403}"/>
    <hyperlink ref="B908" r:id="rId907" xr:uid="{F9AFEF57-7581-4E36-843A-3ABBBDDCE373}"/>
    <hyperlink ref="B909" r:id="rId908" xr:uid="{ACCB62E5-4971-4DBA-A0E8-D5662FAEF2F6}"/>
    <hyperlink ref="B910" r:id="rId909" xr:uid="{5A010EE0-D772-4672-A78A-A577D7D02A5D}"/>
    <hyperlink ref="B911" r:id="rId910" xr:uid="{ECE0B61C-5097-4CF1-9D66-F1CF784EB211}"/>
    <hyperlink ref="B912" r:id="rId911" xr:uid="{A5086A54-A1F5-4548-9A9F-F1D2A52895DD}"/>
    <hyperlink ref="B913" r:id="rId912" xr:uid="{FD2EA53F-F401-4CE0-A8EE-80C179A86F33}"/>
    <hyperlink ref="B914" r:id="rId913" xr:uid="{8CFC5D0B-5021-4ADA-BD4D-68B173941F2B}"/>
    <hyperlink ref="B915" r:id="rId914" xr:uid="{67D06878-906B-4CAF-8137-916136C7F500}"/>
    <hyperlink ref="B916" r:id="rId915" xr:uid="{A7AFB620-9AFD-42EA-A778-66D478194A71}"/>
    <hyperlink ref="B917" r:id="rId916" xr:uid="{56804E7D-95A6-454D-A7D2-E4D9F01892A9}"/>
    <hyperlink ref="B918" r:id="rId917" xr:uid="{31D1A3DB-78D7-4662-9E00-7B39422BC700}"/>
    <hyperlink ref="B919" r:id="rId918" xr:uid="{7C8D1895-B954-4BAC-B6F2-3608E17F6E84}"/>
    <hyperlink ref="B920" r:id="rId919" xr:uid="{99A895CD-D9D2-4041-9661-8369F88C9A2B}"/>
    <hyperlink ref="B921" r:id="rId920" xr:uid="{F699148B-168A-4695-9BC5-04D5D4F0E5B3}"/>
    <hyperlink ref="B922" r:id="rId921" xr:uid="{099C9360-B717-47BF-AB24-5150C19A4A36}"/>
    <hyperlink ref="B923" r:id="rId922" xr:uid="{D13344A8-6E45-4402-96F1-95ABBD706FCA}"/>
    <hyperlink ref="B924" r:id="rId923" xr:uid="{8BAAE52E-C816-4837-B29F-A5C8C2A35179}"/>
    <hyperlink ref="B925" r:id="rId924" xr:uid="{7058A592-D1B1-43E9-A445-289940C89017}"/>
    <hyperlink ref="B926" r:id="rId925" xr:uid="{8ADFC9CF-16F8-4F9B-A4F4-5018C1434262}"/>
    <hyperlink ref="B927" r:id="rId926" xr:uid="{1AEB473D-F516-4AAA-9E81-DD4F4ABB06BC}"/>
    <hyperlink ref="B928" r:id="rId927" xr:uid="{A4A566EF-1412-4569-BDD9-EE2970D3BBE4}"/>
    <hyperlink ref="B929" r:id="rId928" xr:uid="{2D08CA56-3E18-400E-8BB1-72DAF9A8CA0F}"/>
    <hyperlink ref="B930" r:id="rId929" xr:uid="{BF7C6A7B-7A76-42D8-8444-61907CCADA86}"/>
    <hyperlink ref="B931" r:id="rId930" xr:uid="{FF55D58D-C869-46D0-9E68-281890662BF0}"/>
    <hyperlink ref="B932" r:id="rId931" xr:uid="{712A98D4-C872-400C-B559-A8C9CB0A5846}"/>
    <hyperlink ref="B933" r:id="rId932" xr:uid="{A8F6EA39-D49B-49E4-9507-590E4910C91F}"/>
    <hyperlink ref="B934" r:id="rId933" xr:uid="{51532CFF-7B2F-4880-833A-5801E6337329}"/>
    <hyperlink ref="B935" r:id="rId934" xr:uid="{B29B56A1-61D7-4FD8-9597-F4BE1B6F7896}"/>
    <hyperlink ref="B936" r:id="rId935" xr:uid="{388D777E-38B7-4736-85AC-87FD64B3BB4C}"/>
    <hyperlink ref="B937" r:id="rId936" xr:uid="{5B88A8B1-F8A2-45CB-AD2B-B4EA69D175A9}"/>
    <hyperlink ref="B938" r:id="rId937" xr:uid="{6794DBFE-3849-4BE1-8CA8-C1E5FAF135E6}"/>
    <hyperlink ref="B939" r:id="rId938" xr:uid="{0F9C8ECA-C1B0-47C4-8411-80DA3E3D711D}"/>
    <hyperlink ref="B940" r:id="rId939" xr:uid="{7D26149A-DD2C-4E8F-982C-395EB78203E6}"/>
    <hyperlink ref="B941" r:id="rId940" xr:uid="{80F05A4A-EE6B-4032-AEB6-C47992A926A7}"/>
    <hyperlink ref="B942" r:id="rId941" xr:uid="{6ECF4FB3-8640-4FA1-B055-A150CCAF2EAA}"/>
    <hyperlink ref="B943" r:id="rId942" xr:uid="{C37B167E-7848-47C1-82EC-829ED6F3F27D}"/>
    <hyperlink ref="B944" r:id="rId943" xr:uid="{FD75403A-02BB-471C-8871-23E916229929}"/>
    <hyperlink ref="B945" r:id="rId944" xr:uid="{7AC4F4DB-172D-4B47-91D8-8919F5B2039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Defect Categorization vs Age</vt:lpstr>
      <vt:lpstr>DefectAnalysis</vt:lpstr>
      <vt:lpstr>Comments</vt:lpstr>
      <vt:lpstr>Jira_RawData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ILANGOVAN PONNURAMAN</dc:creator>
  <cp:lastModifiedBy>ILANGOVAN PONNURAMAN</cp:lastModifiedBy>
  <dcterms:created xsi:type="dcterms:W3CDTF">2021-03-15T12:24:27Z</dcterms:created>
  <dcterms:modified xsi:type="dcterms:W3CDTF">2021-05-31T11:26:21Z</dcterms:modified>
</cp:coreProperties>
</file>