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ran/Documents/GitHub/electrical-2024/rp2040_base/"/>
    </mc:Choice>
  </mc:AlternateContent>
  <xr:revisionPtr revIDLastSave="0" documentId="13_ncr:1_{7C202956-0C6E-AD44-85CA-E6DA5C20C374}" xr6:coauthVersionLast="47" xr6:coauthVersionMax="47" xr10:uidLastSave="{00000000-0000-0000-0000-000000000000}"/>
  <bookViews>
    <workbookView xWindow="0" yWindow="500" windowWidth="51200" windowHeight="26200" xr2:uid="{EF2819A9-DE63-5A4C-AB0A-1680EFD18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K12" i="1"/>
  <c r="K11" i="1"/>
  <c r="K10" i="1"/>
  <c r="K9" i="1"/>
  <c r="K2" i="1"/>
  <c r="K8" i="1"/>
  <c r="K7" i="1"/>
  <c r="K6" i="1"/>
  <c r="K5" i="1"/>
  <c r="K4" i="1"/>
  <c r="K3" i="1"/>
  <c r="E10" i="1"/>
  <c r="E12" i="1"/>
  <c r="E11" i="1"/>
  <c r="E9" i="1"/>
  <c r="E8" i="1"/>
  <c r="E7" i="1"/>
  <c r="E6" i="1"/>
  <c r="E5" i="1"/>
  <c r="E4" i="1"/>
  <c r="E3" i="1"/>
  <c r="E2" i="1"/>
  <c r="I12" i="1" l="1"/>
  <c r="J12" i="1" s="1"/>
  <c r="I6" i="1"/>
  <c r="J6" i="1" s="1"/>
  <c r="I9" i="1"/>
  <c r="J9" i="1" s="1"/>
  <c r="I10" i="1"/>
  <c r="L10" i="1" s="1"/>
  <c r="I11" i="1"/>
  <c r="J11" i="1" s="1"/>
  <c r="L9" i="1"/>
  <c r="L12" i="1"/>
  <c r="I7" i="1"/>
  <c r="I5" i="1"/>
  <c r="I8" i="1"/>
  <c r="I2" i="1"/>
  <c r="I3" i="1"/>
  <c r="I4" i="1"/>
  <c r="L6" i="1" l="1"/>
  <c r="J10" i="1"/>
  <c r="L11" i="1"/>
  <c r="J5" i="1"/>
  <c r="L5" i="1"/>
  <c r="J2" i="1"/>
  <c r="L2" i="1"/>
  <c r="J7" i="1"/>
  <c r="L7" i="1"/>
  <c r="J4" i="1"/>
  <c r="L4" i="1"/>
  <c r="J8" i="1"/>
  <c r="L8" i="1"/>
  <c r="J3" i="1"/>
  <c r="L3" i="1"/>
</calcChain>
</file>

<file path=xl/sharedStrings.xml><?xml version="1.0" encoding="utf-8"?>
<sst xmlns="http://schemas.openxmlformats.org/spreadsheetml/2006/main" count="26" uniqueCount="25">
  <si>
    <t>Value</t>
  </si>
  <si>
    <t>Footprint</t>
  </si>
  <si>
    <t>Quantity</t>
  </si>
  <si>
    <t>Unit Price</t>
  </si>
  <si>
    <t>0.1uF</t>
  </si>
  <si>
    <t>27pF</t>
  </si>
  <si>
    <t>USB-C</t>
  </si>
  <si>
    <t>RP2040</t>
  </si>
  <si>
    <t>QFN-56</t>
  </si>
  <si>
    <t>27Ω</t>
  </si>
  <si>
    <t>1kΩ</t>
  </si>
  <si>
    <t>10kΩ</t>
  </si>
  <si>
    <t>5.1kΩ</t>
  </si>
  <si>
    <t>12MHz</t>
  </si>
  <si>
    <t>W25Q64JVXGIQ</t>
  </si>
  <si>
    <t>XSON-8</t>
  </si>
  <si>
    <t>1uF</t>
  </si>
  <si>
    <t>JLC Extended</t>
  </si>
  <si>
    <t>Component Total</t>
  </si>
  <si>
    <t>Assembly Quantity</t>
  </si>
  <si>
    <t>JLC Unit Price:</t>
  </si>
  <si>
    <t>XIAO Unit Price</t>
  </si>
  <si>
    <t>JLC Total:</t>
  </si>
  <si>
    <t>Pico Unit Price</t>
  </si>
  <si>
    <t>WS2128B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</si>
</sst>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&quot;$&quot;#,##0.0000"/>
    <numFmt numFmtId="166" formatCode="&quot;$&quot;#,##0.00000"/>
    <numFmt numFmtId="167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Custom/RP2040</a:t>
            </a:r>
            <a:r>
              <a:rPr lang="en-US" baseline="0"/>
              <a:t> Xiao/Pico Unit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JLC Unit Price: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Sheet1!$H$2:$H$31</c:f>
              <c:numCache>
                <c:formatCode>0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Sheet1!$J$2:$J$31</c:f>
              <c:numCache>
                <c:formatCode>"$"#,##0.00000</c:formatCode>
                <c:ptCount val="30"/>
                <c:pt idx="0">
                  <c:v>16.401</c:v>
                </c:pt>
                <c:pt idx="1">
                  <c:v>4.4009999999999998</c:v>
                </c:pt>
                <c:pt idx="2">
                  <c:v>2.9009999999999998</c:v>
                </c:pt>
                <c:pt idx="3">
                  <c:v>2.4010000000000002</c:v>
                </c:pt>
                <c:pt idx="4">
                  <c:v>2.1509999999999998</c:v>
                </c:pt>
                <c:pt idx="5">
                  <c:v>2.0009999999999994</c:v>
                </c:pt>
                <c:pt idx="6">
                  <c:v>1.9009999999999998</c:v>
                </c:pt>
                <c:pt idx="7">
                  <c:v>1.8295714285714284</c:v>
                </c:pt>
                <c:pt idx="8">
                  <c:v>1.7759999999999998</c:v>
                </c:pt>
                <c:pt idx="9">
                  <c:v>1.7343333333333331</c:v>
                </c:pt>
                <c:pt idx="10">
                  <c:v>1.7009999999999996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D845-BF19-77ABD6DCF2B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XIAO Unit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Sheet1!$H$2:$H$31</c:f>
              <c:numCache>
                <c:formatCode>0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Sheet1!$K$2:$K$31</c:f>
              <c:numCache>
                <c:formatCode>"$"#,##0.00</c:formatCode>
                <c:ptCount val="3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F-D845-BF19-77ABD6DCF2BE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Pico Unit 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Sheet1!$H$2:$H$31</c:f>
              <c:numCache>
                <c:formatCode>0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Sheet1!$L$2:$L$31</c:f>
              <c:numCache>
                <c:formatCode>"$"#,##0.00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F-D845-BF19-77ABD6DC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88528"/>
        <c:axId val="312790800"/>
      </c:scatterChart>
      <c:valAx>
        <c:axId val="3127885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90800"/>
        <c:crosses val="autoZero"/>
        <c:crossBetween val="midCat"/>
      </c:valAx>
      <c:valAx>
        <c:axId val="3127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238760</xdr:colOff>
      <xdr:row>16</xdr:row>
      <xdr:rowOff>185420</xdr:rowOff>
    </xdr:from>
    <xdr:to>
      <xdr:col>7</xdr:col>
      <xdr:colOff>1243622</xdr:colOff>
      <xdr:row>40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495EF-0948-F7E8-02D0-35872DC4D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92B-DCAE-214D-808F-5856988CC71E}">
  <dimension ref="A1:L31"/>
  <sheetViews>
    <sheetView tabSelected="1" zoomScale="250" zoomScaleNormal="250" workbookViewId="0">
      <selection activeCell="I14" sqref="I14"/>
    </sheetView>
  </sheetViews>
  <sheetFormatPr baseColWidth="10" defaultRowHeight="16" x14ac:dyDescent="0.2"/>
  <cols>
    <col min="1" max="1" width="15" customWidth="1"/>
    <col min="2" max="2" width="10.83203125" style="2"/>
    <col min="4" max="4" width="10.83203125" style="3"/>
    <col min="5" max="5" width="16" style="4" customWidth="1"/>
    <col min="6" max="6" width="12.33203125" style="5" customWidth="1"/>
    <col min="8" max="8" width="18.6640625" style="1" customWidth="1"/>
    <col min="9" max="9" width="15.83203125" customWidth="1"/>
    <col min="10" max="10" width="15.33203125" customWidth="1"/>
    <col min="11" max="11" width="15.33203125" style="5" customWidth="1"/>
    <col min="12" max="12" width="12.6640625" style="5" customWidth="1"/>
  </cols>
  <sheetData>
    <row r="1" spans="1:12" x14ac:dyDescent="0.2">
      <c r="A1" t="s">
        <v>0</v>
      </c>
      <c r="B1" s="2" t="s">
        <v>1</v>
      </c>
      <c r="C1" t="s">
        <v>2</v>
      </c>
      <c r="D1" s="3" t="s">
        <v>3</v>
      </c>
      <c r="E1" s="4" t="s">
        <v>18</v>
      </c>
      <c r="F1" s="5" t="s">
        <v>17</v>
      </c>
      <c r="H1" s="1" t="s">
        <v>19</v>
      </c>
      <c r="I1" t="s">
        <v>22</v>
      </c>
      <c r="J1" t="s">
        <v>20</v>
      </c>
      <c r="K1" s="5" t="s">
        <v>21</v>
      </c>
      <c r="L1" s="5" t="s">
        <v>23</v>
      </c>
    </row>
    <row r="2" spans="1:12" x14ac:dyDescent="0.2">
      <c r="A2" t="s">
        <v>10</v>
      </c>
      <c r="B2" s="2">
        <v>402</v>
      </c>
      <c r="C2">
        <v>2</v>
      </c>
      <c r="D2" s="3">
        <v>5.0000000000000001E-4</v>
      </c>
      <c r="E2" s="4">
        <f t="shared" ref="E2:E13" si="0">PRODUCT(C2, D2)</f>
        <v>1E-3</v>
      </c>
      <c r="F2" s="5">
        <v>0</v>
      </c>
      <c r="H2" s="1">
        <v>1</v>
      </c>
      <c r="I2" s="4">
        <f t="shared" ref="I2:I12" si="1">SUM(E:E) * H2 + SUM(F:F)</f>
        <v>16.401</v>
      </c>
      <c r="J2" s="4">
        <f t="shared" ref="J2:J12" si="2">I2/H2</f>
        <v>16.401</v>
      </c>
      <c r="K2" s="5">
        <f t="shared" ref="K2:K12" si="3">PRODUCT(5.4, H2) / H2</f>
        <v>5.4</v>
      </c>
      <c r="L2" s="5">
        <f>PRODUCT(4, I2) / I2</f>
        <v>4</v>
      </c>
    </row>
    <row r="3" spans="1:12" x14ac:dyDescent="0.2">
      <c r="A3" t="s">
        <v>4</v>
      </c>
      <c r="B3" s="2">
        <v>402</v>
      </c>
      <c r="C3">
        <v>9</v>
      </c>
      <c r="D3" s="3">
        <v>8.0000000000000004E-4</v>
      </c>
      <c r="E3" s="4">
        <f t="shared" si="0"/>
        <v>7.2000000000000007E-3</v>
      </c>
      <c r="F3" s="5">
        <v>0</v>
      </c>
      <c r="H3" s="1">
        <v>5</v>
      </c>
      <c r="I3" s="4">
        <f t="shared" si="1"/>
        <v>22.004999999999999</v>
      </c>
      <c r="J3" s="4">
        <f t="shared" si="2"/>
        <v>4.4009999999999998</v>
      </c>
      <c r="K3" s="5">
        <f t="shared" si="3"/>
        <v>5.4</v>
      </c>
      <c r="L3" s="5">
        <f t="shared" ref="L3:L12" si="4">PRODUCT(4, I3) / I3</f>
        <v>4</v>
      </c>
    </row>
    <row r="4" spans="1:12" x14ac:dyDescent="0.2">
      <c r="A4" t="s">
        <v>5</v>
      </c>
      <c r="B4" s="2">
        <v>402</v>
      </c>
      <c r="C4">
        <v>2</v>
      </c>
      <c r="D4" s="3">
        <v>1E-3</v>
      </c>
      <c r="E4" s="4">
        <f t="shared" si="0"/>
        <v>2E-3</v>
      </c>
      <c r="F4" s="5">
        <v>0</v>
      </c>
      <c r="H4" s="1">
        <v>10</v>
      </c>
      <c r="I4" s="4">
        <f t="shared" si="1"/>
        <v>29.009999999999998</v>
      </c>
      <c r="J4" s="4">
        <f t="shared" si="2"/>
        <v>2.9009999999999998</v>
      </c>
      <c r="K4" s="5">
        <f t="shared" si="3"/>
        <v>5.4</v>
      </c>
      <c r="L4" s="5">
        <f t="shared" si="4"/>
        <v>4</v>
      </c>
    </row>
    <row r="5" spans="1:12" x14ac:dyDescent="0.2">
      <c r="A5" t="s">
        <v>6</v>
      </c>
      <c r="B5" s="2" t="s">
        <v>6</v>
      </c>
      <c r="C5">
        <v>1</v>
      </c>
      <c r="D5" s="3">
        <v>0.20069999999999999</v>
      </c>
      <c r="E5" s="4">
        <f t="shared" si="0"/>
        <v>0.20069999999999999</v>
      </c>
      <c r="F5" s="5">
        <v>3</v>
      </c>
      <c r="H5" s="1">
        <v>15</v>
      </c>
      <c r="I5" s="4">
        <f t="shared" si="1"/>
        <v>36.015000000000001</v>
      </c>
      <c r="J5" s="4">
        <f t="shared" si="2"/>
        <v>2.4010000000000002</v>
      </c>
      <c r="K5" s="5">
        <f t="shared" si="3"/>
        <v>5.4</v>
      </c>
      <c r="L5" s="5">
        <f>PRODUCT(4, I5) / I5</f>
        <v>4</v>
      </c>
    </row>
    <row r="6" spans="1:12" x14ac:dyDescent="0.2">
      <c r="A6" t="s">
        <v>7</v>
      </c>
      <c r="B6" s="2" t="s">
        <v>8</v>
      </c>
      <c r="C6">
        <v>1</v>
      </c>
      <c r="D6" s="3">
        <v>0.97609999999999997</v>
      </c>
      <c r="E6" s="4">
        <f t="shared" si="0"/>
        <v>0.97609999999999997</v>
      </c>
      <c r="F6" s="5">
        <v>3</v>
      </c>
      <c r="H6" s="1">
        <v>20</v>
      </c>
      <c r="I6" s="4">
        <f t="shared" si="1"/>
        <v>43.019999999999996</v>
      </c>
      <c r="J6" s="4">
        <f t="shared" si="2"/>
        <v>2.1509999999999998</v>
      </c>
      <c r="K6" s="5">
        <f t="shared" si="3"/>
        <v>5.4</v>
      </c>
      <c r="L6" s="5">
        <f t="shared" si="4"/>
        <v>4</v>
      </c>
    </row>
    <row r="7" spans="1:12" x14ac:dyDescent="0.2">
      <c r="A7" t="s">
        <v>9</v>
      </c>
      <c r="B7" s="2">
        <v>603</v>
      </c>
      <c r="C7">
        <v>2</v>
      </c>
      <c r="D7" s="3">
        <v>8.9999999999999998E-4</v>
      </c>
      <c r="E7" s="4">
        <f t="shared" si="0"/>
        <v>1.8E-3</v>
      </c>
      <c r="F7" s="5">
        <v>0</v>
      </c>
      <c r="H7" s="1">
        <v>25</v>
      </c>
      <c r="I7" s="4">
        <f t="shared" si="1"/>
        <v>50.024999999999991</v>
      </c>
      <c r="J7" s="4">
        <f t="shared" si="2"/>
        <v>2.0009999999999994</v>
      </c>
      <c r="K7" s="5">
        <f t="shared" si="3"/>
        <v>5.4</v>
      </c>
      <c r="L7" s="5">
        <f t="shared" si="4"/>
        <v>4</v>
      </c>
    </row>
    <row r="8" spans="1:12" x14ac:dyDescent="0.2">
      <c r="A8" t="s">
        <v>11</v>
      </c>
      <c r="B8" s="2">
        <v>402</v>
      </c>
      <c r="C8">
        <v>2</v>
      </c>
      <c r="D8" s="3">
        <v>5.0000000000000001E-4</v>
      </c>
      <c r="E8" s="4">
        <f t="shared" si="0"/>
        <v>1E-3</v>
      </c>
      <c r="F8" s="5">
        <v>0</v>
      </c>
      <c r="H8" s="1">
        <v>30</v>
      </c>
      <c r="I8" s="4">
        <f t="shared" si="1"/>
        <v>57.029999999999994</v>
      </c>
      <c r="J8" s="4">
        <f t="shared" si="2"/>
        <v>1.9009999999999998</v>
      </c>
      <c r="K8" s="5">
        <f t="shared" si="3"/>
        <v>5.4</v>
      </c>
      <c r="L8" s="5">
        <f t="shared" si="4"/>
        <v>4</v>
      </c>
    </row>
    <row r="9" spans="1:12" x14ac:dyDescent="0.2">
      <c r="A9" t="s">
        <v>12</v>
      </c>
      <c r="B9" s="2">
        <v>402</v>
      </c>
      <c r="C9">
        <v>2</v>
      </c>
      <c r="D9" s="3">
        <v>5.0000000000000001E-4</v>
      </c>
      <c r="E9" s="4">
        <f t="shared" si="0"/>
        <v>1E-3</v>
      </c>
      <c r="F9" s="5">
        <v>0</v>
      </c>
      <c r="H9" s="1">
        <v>35</v>
      </c>
      <c r="I9" s="4">
        <f t="shared" si="1"/>
        <v>64.034999999999997</v>
      </c>
      <c r="J9" s="4">
        <f t="shared" si="2"/>
        <v>1.8295714285714284</v>
      </c>
      <c r="K9" s="5">
        <f t="shared" si="3"/>
        <v>5.4</v>
      </c>
      <c r="L9" s="5">
        <f t="shared" si="4"/>
        <v>4</v>
      </c>
    </row>
    <row r="10" spans="1:12" x14ac:dyDescent="0.2">
      <c r="A10" t="s">
        <v>13</v>
      </c>
      <c r="B10" s="2">
        <v>2016</v>
      </c>
      <c r="C10">
        <v>1</v>
      </c>
      <c r="D10" s="3">
        <v>7.6499999999999999E-2</v>
      </c>
      <c r="E10" s="4">
        <f t="shared" si="0"/>
        <v>7.6499999999999999E-2</v>
      </c>
      <c r="F10" s="5">
        <v>3</v>
      </c>
      <c r="H10" s="1">
        <v>40</v>
      </c>
      <c r="I10" s="4">
        <f t="shared" si="1"/>
        <v>71.039999999999992</v>
      </c>
      <c r="J10" s="4">
        <f t="shared" si="2"/>
        <v>1.7759999999999998</v>
      </c>
      <c r="K10" s="5">
        <f t="shared" si="3"/>
        <v>5.4</v>
      </c>
      <c r="L10" s="5">
        <f t="shared" si="4"/>
        <v>4</v>
      </c>
    </row>
    <row r="11" spans="1:12" x14ac:dyDescent="0.2">
      <c r="A11" t="s">
        <v>14</v>
      </c>
      <c r="B11" s="2" t="s">
        <v>15</v>
      </c>
      <c r="C11">
        <v>1</v>
      </c>
      <c r="D11" s="3">
        <v>7.6499999999999999E-2</v>
      </c>
      <c r="E11" s="4">
        <f t="shared" si="0"/>
        <v>7.6499999999999999E-2</v>
      </c>
      <c r="F11" s="5">
        <v>3</v>
      </c>
      <c r="H11" s="1">
        <v>45</v>
      </c>
      <c r="I11" s="4">
        <f t="shared" si="1"/>
        <v>78.044999999999987</v>
      </c>
      <c r="J11" s="4">
        <f t="shared" si="2"/>
        <v>1.7343333333333331</v>
      </c>
      <c r="K11" s="5">
        <f t="shared" si="3"/>
        <v>5.4</v>
      </c>
      <c r="L11" s="5">
        <f t="shared" si="4"/>
        <v>4</v>
      </c>
    </row>
    <row r="12" spans="1:12" x14ac:dyDescent="0.2">
      <c r="A12" t="s">
        <v>16</v>
      </c>
      <c r="B12" s="2">
        <v>402</v>
      </c>
      <c r="C12">
        <v>3</v>
      </c>
      <c r="D12" s="3">
        <v>3.8E-3</v>
      </c>
      <c r="E12" s="4">
        <f t="shared" si="0"/>
        <v>1.14E-2</v>
      </c>
      <c r="F12" s="5">
        <v>0</v>
      </c>
      <c r="H12" s="1">
        <v>50</v>
      </c>
      <c r="I12" s="4">
        <f t="shared" si="1"/>
        <v>85.049999999999983</v>
      </c>
      <c r="J12" s="4">
        <f t="shared" si="2"/>
        <v>1.7009999999999996</v>
      </c>
      <c r="K12" s="5">
        <f t="shared" si="3"/>
        <v>5.4</v>
      </c>
      <c r="L12" s="5">
        <f t="shared" si="4"/>
        <v>4</v>
      </c>
    </row>
    <row r="13" spans="1:12" x14ac:dyDescent="0.2">
      <c r="A13" t="s">
        <v>24</v>
      </c>
      <c r="B13" s="2">
        <v>5050</v>
      </c>
      <c r="C13">
        <v>1</v>
      </c>
      <c r="D13" s="3">
        <v>4.58E-2</v>
      </c>
      <c r="E13" s="4">
        <f t="shared" si="0"/>
        <v>4.58E-2</v>
      </c>
      <c r="F13" s="5">
        <v>3</v>
      </c>
      <c r="I13" s="4"/>
      <c r="J13" s="4"/>
    </row>
    <row r="14" spans="1:12" x14ac:dyDescent="0.2">
      <c r="I14" s="4"/>
      <c r="J14" s="4"/>
    </row>
    <row r="15" spans="1:12" x14ac:dyDescent="0.2">
      <c r="I15" s="4"/>
      <c r="J15" s="4"/>
    </row>
    <row r="16" spans="1:12" x14ac:dyDescent="0.2">
      <c r="I16" s="4"/>
    </row>
    <row r="17" spans="9:10" x14ac:dyDescent="0.2">
      <c r="J17" s="4"/>
    </row>
    <row r="18" spans="9:10" x14ac:dyDescent="0.2">
      <c r="I18" s="4"/>
      <c r="J18" s="4"/>
    </row>
    <row r="19" spans="9:10" x14ac:dyDescent="0.2">
      <c r="I19" s="4"/>
      <c r="J19" s="4"/>
    </row>
    <row r="20" spans="9:10" x14ac:dyDescent="0.2">
      <c r="I20" s="4"/>
      <c r="J20" s="4"/>
    </row>
    <row r="21" spans="9:10" x14ac:dyDescent="0.2">
      <c r="I21" s="4"/>
    </row>
    <row r="22" spans="9:10" x14ac:dyDescent="0.2">
      <c r="J22" s="4"/>
    </row>
    <row r="23" spans="9:10" x14ac:dyDescent="0.2">
      <c r="I23" s="4"/>
      <c r="J23" s="4"/>
    </row>
    <row r="24" spans="9:10" x14ac:dyDescent="0.2">
      <c r="I24" s="4"/>
      <c r="J24" s="4"/>
    </row>
    <row r="25" spans="9:10" x14ac:dyDescent="0.2">
      <c r="I25" s="4"/>
      <c r="J25" s="4"/>
    </row>
    <row r="26" spans="9:10" x14ac:dyDescent="0.2">
      <c r="I26" s="4"/>
    </row>
    <row r="27" spans="9:10" x14ac:dyDescent="0.2">
      <c r="J27" s="4"/>
    </row>
    <row r="28" spans="9:10" x14ac:dyDescent="0.2">
      <c r="I28" s="4"/>
      <c r="J28" s="4"/>
    </row>
    <row r="29" spans="9:10" x14ac:dyDescent="0.2">
      <c r="I29" s="4"/>
      <c r="J29" s="4"/>
    </row>
    <row r="30" spans="9:10" x14ac:dyDescent="0.2">
      <c r="I30" s="4"/>
      <c r="J30" s="4"/>
    </row>
    <row r="31" spans="9:10" x14ac:dyDescent="0.2">
      <c r="I31" s="4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2023-07-10T20:23:30Z</dcterms:created>
  <dcterms:modified xsi:type="dcterms:W3CDTF">2023-07-10T20:57:42Z</dcterms:modified>
</cp:coreProperties>
</file>