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80986E4-35F1-4DB1-877C-4E2353A09F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ic Weapon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1" i="24" l="1"/>
  <c r="O101" i="24" s="1"/>
  <c r="M101" i="24"/>
  <c r="K101" i="24"/>
  <c r="M98" i="24"/>
  <c r="K98" i="24"/>
  <c r="F98" i="24"/>
  <c r="O98" i="24" s="1"/>
  <c r="M95" i="24"/>
  <c r="K95" i="24"/>
  <c r="L95" i="24" s="1"/>
  <c r="I95" i="24"/>
  <c r="F95" i="24"/>
  <c r="O95" i="24" s="1"/>
  <c r="K92" i="24"/>
  <c r="I92" i="24"/>
  <c r="M92" i="24" s="1"/>
  <c r="F92" i="24"/>
  <c r="M89" i="24"/>
  <c r="O89" i="24" s="1"/>
  <c r="K89" i="24"/>
  <c r="L89" i="24" s="1"/>
  <c r="M86" i="24"/>
  <c r="O86" i="24" s="1"/>
  <c r="K86" i="24"/>
  <c r="L86" i="24" s="1"/>
  <c r="O83" i="24"/>
  <c r="M83" i="24"/>
  <c r="K83" i="24"/>
  <c r="L83" i="24" s="1"/>
  <c r="M80" i="24"/>
  <c r="O80" i="24" s="1"/>
  <c r="K80" i="24"/>
  <c r="L80" i="24" s="1"/>
  <c r="M77" i="24"/>
  <c r="O77" i="24" s="1"/>
  <c r="K77" i="24"/>
  <c r="L77" i="24" s="1"/>
  <c r="M74" i="24"/>
  <c r="O74" i="24" s="1"/>
  <c r="K74" i="24"/>
  <c r="L74" i="24" s="1"/>
  <c r="M71" i="24"/>
  <c r="O71" i="24" s="1"/>
  <c r="K71" i="24"/>
  <c r="M68" i="24"/>
  <c r="O68" i="24" s="1"/>
  <c r="K68" i="24"/>
  <c r="L68" i="24" s="1"/>
  <c r="M65" i="24"/>
  <c r="O65" i="24" s="1"/>
  <c r="K65" i="24"/>
  <c r="L65" i="24" s="1"/>
  <c r="S62" i="24"/>
  <c r="R62" i="24"/>
  <c r="Q62" i="24"/>
  <c r="N62" i="24"/>
  <c r="M62" i="24"/>
  <c r="K62" i="24"/>
  <c r="T62" i="24" s="1"/>
  <c r="S59" i="24"/>
  <c r="R59" i="24"/>
  <c r="Q59" i="24"/>
  <c r="N59" i="24"/>
  <c r="M59" i="24"/>
  <c r="K59" i="24"/>
  <c r="U59" i="24" s="1"/>
  <c r="S56" i="24"/>
  <c r="R56" i="24"/>
  <c r="Q56" i="24"/>
  <c r="N56" i="24"/>
  <c r="M56" i="24"/>
  <c r="K56" i="24"/>
  <c r="U56" i="24" s="1"/>
  <c r="S53" i="24"/>
  <c r="R53" i="24"/>
  <c r="Q53" i="24"/>
  <c r="N53" i="24"/>
  <c r="M53" i="24"/>
  <c r="K53" i="24"/>
  <c r="V53" i="24" s="1"/>
  <c r="S50" i="24"/>
  <c r="R50" i="24"/>
  <c r="Q50" i="24"/>
  <c r="N50" i="24"/>
  <c r="M50" i="24"/>
  <c r="K50" i="24"/>
  <c r="U50" i="24" s="1"/>
  <c r="S47" i="24"/>
  <c r="R47" i="24"/>
  <c r="Q47" i="24"/>
  <c r="N47" i="24"/>
  <c r="M47" i="24"/>
  <c r="V47" i="24" s="1"/>
  <c r="K47" i="24"/>
  <c r="U47" i="24" s="1"/>
  <c r="S44" i="24"/>
  <c r="R44" i="24"/>
  <c r="Q44" i="24"/>
  <c r="N44" i="24"/>
  <c r="M44" i="24"/>
  <c r="V44" i="24" s="1"/>
  <c r="K44" i="24"/>
  <c r="U44" i="24" s="1"/>
  <c r="S41" i="24"/>
  <c r="R41" i="24"/>
  <c r="Q41" i="24"/>
  <c r="N41" i="24"/>
  <c r="M41" i="24"/>
  <c r="K41" i="24"/>
  <c r="T41" i="24" s="1"/>
  <c r="S38" i="24"/>
  <c r="R38" i="24"/>
  <c r="Q38" i="24"/>
  <c r="N38" i="24"/>
  <c r="M38" i="24"/>
  <c r="L38" i="24" s="1"/>
  <c r="K38" i="24"/>
  <c r="U38" i="24" s="1"/>
  <c r="S35" i="24"/>
  <c r="R35" i="24"/>
  <c r="Q35" i="24"/>
  <c r="N35" i="24"/>
  <c r="M35" i="24"/>
  <c r="L35" i="24" s="1"/>
  <c r="K35" i="24"/>
  <c r="V35" i="24" s="1"/>
  <c r="S32" i="24"/>
  <c r="R32" i="24"/>
  <c r="Q32" i="24"/>
  <c r="N32" i="24"/>
  <c r="M32" i="24"/>
  <c r="L32" i="24" s="1"/>
  <c r="K32" i="24"/>
  <c r="U32" i="24" s="1"/>
  <c r="S29" i="24"/>
  <c r="R29" i="24"/>
  <c r="Q29" i="24"/>
  <c r="N29" i="24"/>
  <c r="L29" i="24" s="1"/>
  <c r="M29" i="24"/>
  <c r="O29" i="24" s="1"/>
  <c r="K29" i="24"/>
  <c r="V29" i="24" s="1"/>
  <c r="S26" i="24"/>
  <c r="R26" i="24"/>
  <c r="Q26" i="24"/>
  <c r="N26" i="24"/>
  <c r="M26" i="24"/>
  <c r="K26" i="24"/>
  <c r="T26" i="24" s="1"/>
  <c r="S23" i="24"/>
  <c r="R23" i="24"/>
  <c r="Q23" i="24"/>
  <c r="N23" i="24"/>
  <c r="M23" i="24"/>
  <c r="K23" i="24"/>
  <c r="V23" i="24" s="1"/>
  <c r="S20" i="24"/>
  <c r="R20" i="24"/>
  <c r="Q20" i="24"/>
  <c r="N20" i="24"/>
  <c r="M20" i="24"/>
  <c r="V20" i="24" s="1"/>
  <c r="L20" i="24"/>
  <c r="K20" i="24"/>
  <c r="T20" i="24" s="1"/>
  <c r="U17" i="24"/>
  <c r="S17" i="24"/>
  <c r="R17" i="24"/>
  <c r="Q17" i="24"/>
  <c r="N17" i="24"/>
  <c r="M17" i="24"/>
  <c r="O17" i="24" s="1"/>
  <c r="L17" i="24"/>
  <c r="K17" i="24"/>
  <c r="T17" i="24" s="1"/>
  <c r="S14" i="24"/>
  <c r="R14" i="24"/>
  <c r="Q14" i="24"/>
  <c r="N14" i="24"/>
  <c r="M14" i="24"/>
  <c r="K14" i="24"/>
  <c r="U14" i="24" s="1"/>
  <c r="S11" i="24"/>
  <c r="R11" i="24"/>
  <c r="Q11" i="24"/>
  <c r="N11" i="24"/>
  <c r="M11" i="24"/>
  <c r="K11" i="24"/>
  <c r="U11" i="24" s="1"/>
  <c r="S8" i="24"/>
  <c r="R8" i="24"/>
  <c r="Q8" i="24"/>
  <c r="N8" i="24"/>
  <c r="M8" i="24"/>
  <c r="O8" i="24" s="1"/>
  <c r="K8" i="24"/>
  <c r="T8" i="24" s="1"/>
  <c r="S5" i="24"/>
  <c r="R5" i="24"/>
  <c r="Q5" i="24"/>
  <c r="N5" i="24"/>
  <c r="M5" i="24"/>
  <c r="O5" i="24" s="1"/>
  <c r="K5" i="24"/>
  <c r="T5" i="24" s="1"/>
  <c r="M97" i="24"/>
  <c r="N102" i="24"/>
  <c r="O102" i="24" s="1"/>
  <c r="M102" i="24"/>
  <c r="K102" i="24"/>
  <c r="N100" i="24"/>
  <c r="O100" i="24" s="1"/>
  <c r="M100" i="24"/>
  <c r="K100" i="24"/>
  <c r="K99" i="24"/>
  <c r="I99" i="24"/>
  <c r="M99" i="24" s="1"/>
  <c r="F99" i="24"/>
  <c r="K97" i="24"/>
  <c r="F97" i="24"/>
  <c r="K96" i="24"/>
  <c r="I96" i="24"/>
  <c r="M96" i="24" s="1"/>
  <c r="F96" i="24"/>
  <c r="K94" i="24"/>
  <c r="I94" i="24"/>
  <c r="M94" i="24" s="1"/>
  <c r="F94" i="24"/>
  <c r="K93" i="24"/>
  <c r="I93" i="24"/>
  <c r="M93" i="24" s="1"/>
  <c r="F93" i="24"/>
  <c r="K91" i="24"/>
  <c r="I91" i="24"/>
  <c r="F91" i="24"/>
  <c r="L101" i="24" l="1"/>
  <c r="L41" i="24"/>
  <c r="V41" i="24"/>
  <c r="V26" i="24"/>
  <c r="L23" i="24"/>
  <c r="L71" i="24"/>
  <c r="L98" i="24"/>
  <c r="V50" i="24"/>
  <c r="L62" i="24"/>
  <c r="V62" i="24"/>
  <c r="L59" i="24"/>
  <c r="V56" i="24"/>
  <c r="L53" i="24"/>
  <c r="V14" i="24"/>
  <c r="L11" i="24"/>
  <c r="L8" i="24"/>
  <c r="U8" i="24"/>
  <c r="L5" i="24"/>
  <c r="U5" i="24"/>
  <c r="L92" i="24"/>
  <c r="O92" i="24"/>
  <c r="O62" i="24"/>
  <c r="U62" i="24"/>
  <c r="V59" i="24"/>
  <c r="O59" i="24"/>
  <c r="T59" i="24"/>
  <c r="O56" i="24"/>
  <c r="T56" i="24"/>
  <c r="L56" i="24"/>
  <c r="O53" i="24"/>
  <c r="T53" i="24"/>
  <c r="U53" i="24"/>
  <c r="O50" i="24"/>
  <c r="T50" i="24"/>
  <c r="L50" i="24"/>
  <c r="O47" i="24"/>
  <c r="T47" i="24"/>
  <c r="L47" i="24"/>
  <c r="O44" i="24"/>
  <c r="T44" i="24"/>
  <c r="L44" i="24"/>
  <c r="O41" i="24"/>
  <c r="U41" i="24"/>
  <c r="V38" i="24"/>
  <c r="O38" i="24"/>
  <c r="T38" i="24"/>
  <c r="O35" i="24"/>
  <c r="T35" i="24"/>
  <c r="U35" i="24"/>
  <c r="O32" i="24"/>
  <c r="T32" i="24"/>
  <c r="V32" i="24"/>
  <c r="T29" i="24"/>
  <c r="U29" i="24"/>
  <c r="O26" i="24"/>
  <c r="L26" i="24"/>
  <c r="U26" i="24"/>
  <c r="O23" i="24"/>
  <c r="T23" i="24"/>
  <c r="U23" i="24"/>
  <c r="O20" i="24"/>
  <c r="U20" i="24"/>
  <c r="V17" i="24"/>
  <c r="O14" i="24"/>
  <c r="T14" i="24"/>
  <c r="L14" i="24"/>
  <c r="V11" i="24"/>
  <c r="O11" i="24"/>
  <c r="T11" i="24"/>
  <c r="V8" i="24"/>
  <c r="V5" i="24"/>
  <c r="O94" i="24"/>
  <c r="O99" i="24"/>
  <c r="O97" i="24"/>
  <c r="L96" i="24"/>
  <c r="O93" i="24"/>
  <c r="L93" i="24"/>
  <c r="L97" i="24"/>
  <c r="O96" i="24"/>
  <c r="L99" i="24"/>
  <c r="L94" i="24"/>
  <c r="L100" i="24"/>
  <c r="M91" i="24"/>
  <c r="L91" i="24" s="1"/>
  <c r="L102" i="24"/>
  <c r="S63" i="24"/>
  <c r="R63" i="24"/>
  <c r="Q63" i="24"/>
  <c r="S61" i="24"/>
  <c r="R61" i="24"/>
  <c r="Q61" i="24"/>
  <c r="S60" i="24"/>
  <c r="R60" i="24"/>
  <c r="Q60" i="24"/>
  <c r="S58" i="24"/>
  <c r="R58" i="24"/>
  <c r="Q58" i="24"/>
  <c r="S57" i="24"/>
  <c r="R57" i="24"/>
  <c r="Q57" i="24"/>
  <c r="S55" i="24"/>
  <c r="R55" i="24"/>
  <c r="Q55" i="24"/>
  <c r="S54" i="24"/>
  <c r="R54" i="24"/>
  <c r="Q54" i="24"/>
  <c r="S52" i="24"/>
  <c r="R52" i="24"/>
  <c r="Q52" i="24"/>
  <c r="S51" i="24"/>
  <c r="R51" i="24"/>
  <c r="Q51" i="24"/>
  <c r="S49" i="24"/>
  <c r="R49" i="24"/>
  <c r="Q49" i="24"/>
  <c r="S48" i="24"/>
  <c r="R48" i="24"/>
  <c r="Q48" i="24"/>
  <c r="S46" i="24"/>
  <c r="R46" i="24"/>
  <c r="Q46" i="24"/>
  <c r="S45" i="24"/>
  <c r="R45" i="24"/>
  <c r="Q45" i="24"/>
  <c r="S43" i="24"/>
  <c r="R43" i="24"/>
  <c r="Q43" i="24"/>
  <c r="M90" i="24"/>
  <c r="O90" i="24" s="1"/>
  <c r="M88" i="24"/>
  <c r="O88" i="24" s="1"/>
  <c r="M87" i="24"/>
  <c r="O87" i="24" s="1"/>
  <c r="M85" i="24"/>
  <c r="O85" i="24" s="1"/>
  <c r="M84" i="24"/>
  <c r="O84" i="24" s="1"/>
  <c r="M82" i="24"/>
  <c r="O82" i="24" s="1"/>
  <c r="M81" i="24"/>
  <c r="O81" i="24" s="1"/>
  <c r="M79" i="24"/>
  <c r="O79" i="24" s="1"/>
  <c r="M78" i="24"/>
  <c r="O78" i="24" s="1"/>
  <c r="M76" i="24"/>
  <c r="O76" i="24" s="1"/>
  <c r="M75" i="24"/>
  <c r="O75" i="24" s="1"/>
  <c r="M73" i="24"/>
  <c r="O73" i="24" s="1"/>
  <c r="M72" i="24"/>
  <c r="O72" i="24" s="1"/>
  <c r="M70" i="24"/>
  <c r="O70" i="24" s="1"/>
  <c r="M69" i="24"/>
  <c r="O69" i="24" s="1"/>
  <c r="M67" i="24"/>
  <c r="O67" i="24" s="1"/>
  <c r="M66" i="24"/>
  <c r="O66" i="24" s="1"/>
  <c r="M64" i="24"/>
  <c r="O64" i="24" s="1"/>
  <c r="M63" i="24"/>
  <c r="M61" i="24"/>
  <c r="M60" i="24"/>
  <c r="M58" i="24"/>
  <c r="M57" i="24"/>
  <c r="M55" i="24"/>
  <c r="M54" i="24"/>
  <c r="M52" i="24"/>
  <c r="M51" i="24"/>
  <c r="M49" i="24"/>
  <c r="M48" i="24"/>
  <c r="M46" i="24"/>
  <c r="M45" i="24"/>
  <c r="M42" i="24"/>
  <c r="M40" i="24"/>
  <c r="M39" i="24"/>
  <c r="M37" i="24"/>
  <c r="M36" i="24"/>
  <c r="M34" i="24"/>
  <c r="M33" i="24"/>
  <c r="M31" i="24"/>
  <c r="M30" i="24"/>
  <c r="M28" i="24"/>
  <c r="M27" i="24"/>
  <c r="M25" i="24"/>
  <c r="M24" i="24"/>
  <c r="M22" i="24"/>
  <c r="M21" i="24"/>
  <c r="M19" i="24"/>
  <c r="M18" i="24"/>
  <c r="M16" i="24"/>
  <c r="M15" i="24"/>
  <c r="M13" i="24"/>
  <c r="M12" i="24"/>
  <c r="M10" i="24"/>
  <c r="M9" i="24"/>
  <c r="M7" i="24"/>
  <c r="M6" i="24"/>
  <c r="M43" i="24"/>
  <c r="M4" i="24"/>
  <c r="S42" i="24"/>
  <c r="R42" i="24"/>
  <c r="Q42" i="24"/>
  <c r="S40" i="24"/>
  <c r="R40" i="24"/>
  <c r="Q40" i="24"/>
  <c r="S39" i="24"/>
  <c r="R39" i="24"/>
  <c r="Q39" i="24"/>
  <c r="S37" i="24"/>
  <c r="R37" i="24"/>
  <c r="Q37" i="24"/>
  <c r="S36" i="24"/>
  <c r="R36" i="24"/>
  <c r="Q36" i="24"/>
  <c r="S34" i="24"/>
  <c r="R34" i="24"/>
  <c r="Q34" i="24"/>
  <c r="S33" i="24"/>
  <c r="R33" i="24"/>
  <c r="Q33" i="24"/>
  <c r="S31" i="24"/>
  <c r="R31" i="24"/>
  <c r="Q31" i="24"/>
  <c r="S30" i="24"/>
  <c r="R30" i="24"/>
  <c r="Q30" i="24"/>
  <c r="S28" i="24"/>
  <c r="R28" i="24"/>
  <c r="Q28" i="24"/>
  <c r="S27" i="24"/>
  <c r="R27" i="24"/>
  <c r="Q27" i="24"/>
  <c r="S25" i="24"/>
  <c r="R25" i="24"/>
  <c r="Q25" i="24"/>
  <c r="S24" i="24"/>
  <c r="R24" i="24"/>
  <c r="Q24" i="24"/>
  <c r="S22" i="24"/>
  <c r="R22" i="24"/>
  <c r="Q22" i="24"/>
  <c r="S21" i="24"/>
  <c r="R21" i="24"/>
  <c r="Q21" i="24"/>
  <c r="S19" i="24"/>
  <c r="R19" i="24"/>
  <c r="Q19" i="24"/>
  <c r="S18" i="24"/>
  <c r="R18" i="24"/>
  <c r="Q18" i="24"/>
  <c r="S16" i="24"/>
  <c r="R16" i="24"/>
  <c r="Q16" i="24"/>
  <c r="S15" i="24"/>
  <c r="R15" i="24"/>
  <c r="Q15" i="24"/>
  <c r="S13" i="24"/>
  <c r="R13" i="24"/>
  <c r="Q13" i="24"/>
  <c r="S12" i="24"/>
  <c r="R12" i="24"/>
  <c r="Q12" i="24"/>
  <c r="S10" i="24"/>
  <c r="R10" i="24"/>
  <c r="Q10" i="24"/>
  <c r="S9" i="24"/>
  <c r="R9" i="24"/>
  <c r="Q9" i="24"/>
  <c r="S7" i="24"/>
  <c r="R7" i="24"/>
  <c r="Q7" i="24"/>
  <c r="S6" i="24"/>
  <c r="R6" i="24"/>
  <c r="Q6" i="24"/>
  <c r="S4" i="24"/>
  <c r="R4" i="24"/>
  <c r="Q4" i="24"/>
  <c r="K90" i="24"/>
  <c r="K88" i="24"/>
  <c r="K87" i="24"/>
  <c r="K85" i="24"/>
  <c r="K84" i="24"/>
  <c r="K82" i="24"/>
  <c r="K81" i="24"/>
  <c r="K79" i="24"/>
  <c r="K78" i="24"/>
  <c r="K76" i="24"/>
  <c r="K75" i="24"/>
  <c r="K73" i="24"/>
  <c r="K72" i="24"/>
  <c r="K70" i="24"/>
  <c r="K69" i="24"/>
  <c r="K67" i="24"/>
  <c r="K66" i="24"/>
  <c r="K64" i="24"/>
  <c r="N63" i="24"/>
  <c r="N61" i="24"/>
  <c r="N60" i="24"/>
  <c r="N58" i="24"/>
  <c r="N57" i="24"/>
  <c r="N55" i="24"/>
  <c r="N54" i="24"/>
  <c r="N52" i="24"/>
  <c r="N51" i="24"/>
  <c r="N49" i="24"/>
  <c r="N48" i="24"/>
  <c r="N46" i="24"/>
  <c r="N45" i="24"/>
  <c r="N43" i="24"/>
  <c r="N42" i="24"/>
  <c r="N40" i="24"/>
  <c r="N39" i="24"/>
  <c r="N37" i="24"/>
  <c r="N36" i="24"/>
  <c r="N34" i="24"/>
  <c r="N33" i="24"/>
  <c r="N31" i="24"/>
  <c r="N30" i="24"/>
  <c r="N28" i="24"/>
  <c r="N27" i="24"/>
  <c r="N25" i="24"/>
  <c r="N24" i="24"/>
  <c r="N22" i="24"/>
  <c r="N21" i="24"/>
  <c r="N19" i="24"/>
  <c r="N18" i="24"/>
  <c r="N16" i="24"/>
  <c r="N15" i="24"/>
  <c r="N13" i="24"/>
  <c r="N12" i="24"/>
  <c r="N10" i="24"/>
  <c r="N9" i="24"/>
  <c r="N7" i="24"/>
  <c r="N6" i="24"/>
  <c r="N4" i="24"/>
  <c r="K4" i="24"/>
  <c r="K30" i="24"/>
  <c r="K28" i="24"/>
  <c r="K27" i="24"/>
  <c r="K25" i="24"/>
  <c r="K24" i="24"/>
  <c r="K22" i="24"/>
  <c r="K21" i="24"/>
  <c r="K19" i="24"/>
  <c r="K42" i="24"/>
  <c r="K40" i="24"/>
  <c r="K39" i="24"/>
  <c r="K37" i="24"/>
  <c r="K36" i="24"/>
  <c r="K34" i="24"/>
  <c r="K33" i="24"/>
  <c r="K31" i="24"/>
  <c r="K18" i="24"/>
  <c r="K16" i="24"/>
  <c r="K63" i="24"/>
  <c r="K61" i="24"/>
  <c r="K60" i="24"/>
  <c r="K58" i="24"/>
  <c r="K57" i="24"/>
  <c r="K55" i="24"/>
  <c r="K54" i="24"/>
  <c r="K52" i="24"/>
  <c r="K51" i="24"/>
  <c r="K49" i="24"/>
  <c r="K48" i="24"/>
  <c r="K46" i="24"/>
  <c r="K45" i="24"/>
  <c r="K43" i="24"/>
  <c r="K15" i="24"/>
  <c r="K13" i="24"/>
  <c r="K12" i="24"/>
  <c r="K10" i="24"/>
  <c r="K9" i="24"/>
  <c r="K7" i="24"/>
  <c r="K6" i="24"/>
  <c r="O91" i="24" l="1"/>
  <c r="O34" i="24"/>
  <c r="O10" i="24"/>
  <c r="O58" i="24"/>
  <c r="O4" i="24"/>
  <c r="O16" i="24"/>
  <c r="O22" i="24"/>
  <c r="O28" i="24"/>
  <c r="O40" i="24"/>
  <c r="O46" i="24"/>
  <c r="O52" i="24"/>
  <c r="O7" i="24"/>
  <c r="O31" i="24"/>
  <c r="O55" i="24"/>
  <c r="O21" i="24"/>
  <c r="O39" i="24"/>
  <c r="O57" i="24"/>
  <c r="O63" i="24"/>
  <c r="O19" i="24"/>
  <c r="O37" i="24"/>
  <c r="O61" i="24"/>
  <c r="O9" i="24"/>
  <c r="O27" i="24"/>
  <c r="O45" i="24"/>
  <c r="O43" i="24"/>
  <c r="O13" i="24"/>
  <c r="O25" i="24"/>
  <c r="O49" i="24"/>
  <c r="O15" i="24"/>
  <c r="O33" i="24"/>
  <c r="O51" i="24"/>
  <c r="O6" i="24"/>
  <c r="O12" i="24"/>
  <c r="O18" i="24"/>
  <c r="O24" i="24"/>
  <c r="O30" i="24"/>
  <c r="O36" i="24"/>
  <c r="O42" i="24"/>
  <c r="O48" i="24"/>
  <c r="O54" i="24"/>
  <c r="O60" i="24"/>
  <c r="U49" i="24"/>
  <c r="U55" i="24"/>
  <c r="U61" i="24"/>
  <c r="L72" i="24"/>
  <c r="U33" i="24"/>
  <c r="U27" i="24"/>
  <c r="T45" i="24"/>
  <c r="U16" i="24"/>
  <c r="U34" i="24"/>
  <c r="T40" i="24"/>
  <c r="T22" i="24"/>
  <c r="U28" i="24"/>
  <c r="U6" i="24"/>
  <c r="U12" i="24"/>
  <c r="U63" i="24"/>
  <c r="U51" i="24"/>
  <c r="U57" i="24"/>
  <c r="U9" i="24"/>
  <c r="U15" i="24"/>
  <c r="U48" i="24"/>
  <c r="U30" i="24"/>
  <c r="T34" i="24"/>
  <c r="T51" i="24"/>
  <c r="L90" i="24"/>
  <c r="U13" i="24"/>
  <c r="U37" i="24"/>
  <c r="L85" i="24"/>
  <c r="T16" i="24"/>
  <c r="U40" i="24"/>
  <c r="L84" i="24"/>
  <c r="U54" i="24"/>
  <c r="U60" i="24"/>
  <c r="L66" i="24"/>
  <c r="T48" i="24"/>
  <c r="U10" i="24"/>
  <c r="U21" i="24"/>
  <c r="U45" i="24"/>
  <c r="U36" i="24"/>
  <c r="U22" i="24"/>
  <c r="T28" i="24"/>
  <c r="U46" i="24"/>
  <c r="U52" i="24"/>
  <c r="U58" i="24"/>
  <c r="U18" i="24"/>
  <c r="U42" i="24"/>
  <c r="T4" i="24"/>
  <c r="U4" i="24"/>
  <c r="U39" i="24"/>
  <c r="U24" i="24"/>
  <c r="U7" i="24"/>
  <c r="U19" i="24"/>
  <c r="U25" i="24"/>
  <c r="T31" i="24"/>
  <c r="T54" i="24"/>
  <c r="U43" i="24"/>
  <c r="L78" i="24"/>
  <c r="U31" i="24"/>
  <c r="T19" i="24"/>
  <c r="T25" i="24"/>
  <c r="T37" i="24"/>
  <c r="T13" i="24"/>
  <c r="T43" i="24"/>
  <c r="T46" i="24"/>
  <c r="T52" i="24"/>
  <c r="T55" i="24"/>
  <c r="T57" i="24"/>
  <c r="T58" i="24"/>
  <c r="T60" i="24"/>
  <c r="T61" i="24"/>
  <c r="T63" i="24"/>
  <c r="L67" i="24"/>
  <c r="V4" i="24"/>
  <c r="V7" i="24"/>
  <c r="V10" i="24"/>
  <c r="V13" i="24"/>
  <c r="V16" i="24"/>
  <c r="V19" i="24"/>
  <c r="V22" i="24"/>
  <c r="V25" i="24"/>
  <c r="V28" i="24"/>
  <c r="V31" i="24"/>
  <c r="V34" i="24"/>
  <c r="V37" i="24"/>
  <c r="V40" i="24"/>
  <c r="T7" i="24"/>
  <c r="L73" i="24"/>
  <c r="L79" i="24"/>
  <c r="T6" i="24"/>
  <c r="T9" i="24"/>
  <c r="T12" i="24"/>
  <c r="T15" i="24"/>
  <c r="T18" i="24"/>
  <c r="T21" i="24"/>
  <c r="T24" i="24"/>
  <c r="T27" i="24"/>
  <c r="T30" i="24"/>
  <c r="T33" i="24"/>
  <c r="T36" i="24"/>
  <c r="T39" i="24"/>
  <c r="T42" i="24"/>
  <c r="V43" i="24"/>
  <c r="V45" i="24"/>
  <c r="V46" i="24"/>
  <c r="V48" i="24"/>
  <c r="V49" i="24"/>
  <c r="V51" i="24"/>
  <c r="V52" i="24"/>
  <c r="V54" i="24"/>
  <c r="V55" i="24"/>
  <c r="V57" i="24"/>
  <c r="V58" i="24"/>
  <c r="V60" i="24"/>
  <c r="V61" i="24"/>
  <c r="V63" i="24"/>
  <c r="T10" i="24"/>
  <c r="T49" i="24"/>
  <c r="V6" i="24"/>
  <c r="V9" i="24"/>
  <c r="V12" i="24"/>
  <c r="V15" i="24"/>
  <c r="V18" i="24"/>
  <c r="V21" i="24"/>
  <c r="V24" i="24"/>
  <c r="V27" i="24"/>
  <c r="V30" i="24"/>
  <c r="V33" i="24"/>
  <c r="V36" i="24"/>
  <c r="V39" i="24"/>
  <c r="V42" i="24"/>
  <c r="L43" i="24"/>
  <c r="L45" i="24"/>
  <c r="L46" i="24"/>
  <c r="L48" i="24"/>
  <c r="L49" i="24"/>
  <c r="L51" i="24"/>
  <c r="L52" i="24"/>
  <c r="L54" i="24"/>
  <c r="L55" i="24"/>
  <c r="L57" i="24"/>
  <c r="L58" i="24"/>
  <c r="L60" i="24"/>
  <c r="L61" i="24"/>
  <c r="L63" i="24"/>
  <c r="L64" i="24"/>
  <c r="L70" i="24"/>
  <c r="L76" i="24"/>
  <c r="L82" i="24"/>
  <c r="L88" i="24"/>
  <c r="L69" i="24"/>
  <c r="L75" i="24"/>
  <c r="L81" i="24"/>
  <c r="L87" i="24"/>
  <c r="L4" i="24"/>
  <c r="L31" i="24"/>
  <c r="L30" i="24"/>
  <c r="L19" i="24"/>
  <c r="L28" i="24"/>
  <c r="L7" i="24"/>
  <c r="L25" i="24"/>
  <c r="L22" i="24"/>
  <c r="L40" i="24"/>
  <c r="L37" i="24"/>
  <c r="L34" i="24"/>
  <c r="L12" i="24"/>
  <c r="L13" i="24"/>
  <c r="L18" i="24"/>
  <c r="L33" i="24"/>
  <c r="L36" i="24"/>
  <c r="L39" i="24"/>
  <c r="L42" i="24"/>
  <c r="L21" i="24"/>
  <c r="L24" i="24"/>
  <c r="L27" i="24"/>
  <c r="L10" i="24"/>
  <c r="L15" i="24"/>
  <c r="L6" i="24"/>
  <c r="L9" i="24"/>
  <c r="L16" i="24"/>
</calcChain>
</file>

<file path=xl/sharedStrings.xml><?xml version="1.0" encoding="utf-8"?>
<sst xmlns="http://schemas.openxmlformats.org/spreadsheetml/2006/main" count="491" uniqueCount="67">
  <si>
    <t>-</t>
  </si>
  <si>
    <t>Designation</t>
  </si>
  <si>
    <t>Type</t>
  </si>
  <si>
    <t>Tonnage</t>
  </si>
  <si>
    <t>Shots</t>
  </si>
  <si>
    <t>Damage</t>
  </si>
  <si>
    <t>Heat</t>
  </si>
  <si>
    <t>Rounds per</t>
  </si>
  <si>
    <t>AC/2</t>
  </si>
  <si>
    <t>Ballistic</t>
  </si>
  <si>
    <t>AC/5</t>
  </si>
  <si>
    <t>AC/10</t>
  </si>
  <si>
    <t>AC/20</t>
  </si>
  <si>
    <t>SRM2</t>
  </si>
  <si>
    <t>Missile</t>
  </si>
  <si>
    <t>SRM4</t>
  </si>
  <si>
    <t>SRM6</t>
  </si>
  <si>
    <t>LRM5</t>
  </si>
  <si>
    <t>LRM10</t>
  </si>
  <si>
    <t>LRM15</t>
  </si>
  <si>
    <t>LRM20</t>
  </si>
  <si>
    <t>MG</t>
  </si>
  <si>
    <t>Support</t>
  </si>
  <si>
    <t>S Laser</t>
  </si>
  <si>
    <t>Energy</t>
  </si>
  <si>
    <t>PPC</t>
  </si>
  <si>
    <t>ER S Laser</t>
  </si>
  <si>
    <t>ER L Laser</t>
  </si>
  <si>
    <t>ER PPC</t>
  </si>
  <si>
    <t>Snub PPC</t>
  </si>
  <si>
    <t>Gauss Rifle</t>
  </si>
  <si>
    <t>UAC/2</t>
  </si>
  <si>
    <t>UAC/5</t>
  </si>
  <si>
    <t>UAC/20</t>
  </si>
  <si>
    <t>DMG/Tonn</t>
  </si>
  <si>
    <t>Heatsink, Tonn</t>
  </si>
  <si>
    <t>Heat Neutral + 10 Rounds</t>
  </si>
  <si>
    <t>Full DMG</t>
  </si>
  <si>
    <t>UAC/10</t>
  </si>
  <si>
    <t>Ammo 10 Rounds, Tonn</t>
  </si>
  <si>
    <t>Ammo 13 Rounds, Tonn</t>
  </si>
  <si>
    <t>Heat Neutral + 13 Rounds</t>
  </si>
  <si>
    <t>Ammo 7 Rounds, Tonn</t>
  </si>
  <si>
    <t>Heat Neutral + 7 Rounds</t>
  </si>
  <si>
    <t>Full Weight, Tonn</t>
  </si>
  <si>
    <t>Ammo 1xTon</t>
  </si>
  <si>
    <t>Modification</t>
  </si>
  <si>
    <t>++</t>
  </si>
  <si>
    <t>UACs</t>
  </si>
  <si>
    <t>Rifles</t>
  </si>
  <si>
    <t>LBXs</t>
  </si>
  <si>
    <t>SRMs</t>
  </si>
  <si>
    <t>LRMs</t>
  </si>
  <si>
    <t>Class</t>
  </si>
  <si>
    <t>ACs</t>
  </si>
  <si>
    <t>None</t>
  </si>
  <si>
    <t>+</t>
  </si>
  <si>
    <t>L Laser</t>
  </si>
  <si>
    <t>M Laser</t>
  </si>
  <si>
    <t>S P Laser</t>
  </si>
  <si>
    <t>M P Laser</t>
  </si>
  <si>
    <t>LBX/2</t>
  </si>
  <si>
    <t>LBX/5</t>
  </si>
  <si>
    <t>LBX/10</t>
  </si>
  <si>
    <t>LBX/20</t>
  </si>
  <si>
    <t>L P Laser</t>
  </si>
  <si>
    <t>ER M 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</si>
</sst>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0">
    <xf numFmtId="0" fontId="0" fillId="0" borderId="0" xfId="0"/>
    <xf numFmtId="0" fontId="0" fillId="3" borderId="0" xfId="0" applyFill="1"/>
    <xf numFmtId="0" fontId="0" fillId="0" borderId="0" xfId="0" applyAlignment="1">
      <alignment horizontal="left"/>
    </xf>
    <xf numFmtId="0" fontId="4" fillId="0" borderId="25" xfId="0" applyFont="1" applyBorder="1" applyAlignment="1">
      <alignment wrapText="1"/>
    </xf>
    <xf numFmtId="0" fontId="4" fillId="3" borderId="25" xfId="0" applyFont="1" applyFill="1" applyBorder="1" applyAlignment="1">
      <alignment wrapText="1"/>
    </xf>
    <xf numFmtId="0" fontId="4" fillId="3" borderId="29" xfId="0" applyFont="1" applyFill="1" applyBorder="1" applyAlignment="1">
      <alignment wrapText="1"/>
    </xf>
    <xf numFmtId="0" fontId="4" fillId="3" borderId="28" xfId="0" applyFont="1" applyFill="1" applyBorder="1" applyAlignment="1">
      <alignment wrapText="1"/>
    </xf>
    <xf numFmtId="0" fontId="4" fillId="3" borderId="30" xfId="0" applyFont="1" applyFill="1" applyBorder="1" applyAlignment="1">
      <alignment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left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wrapText="1"/>
    </xf>
    <xf numFmtId="0" fontId="6" fillId="4" borderId="34" xfId="0" applyFont="1" applyFill="1" applyBorder="1" applyAlignment="1">
      <alignment horizontal="center" wrapText="1"/>
    </xf>
    <xf numFmtId="0" fontId="7" fillId="6" borderId="3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4" fillId="2" borderId="7" xfId="0" applyNumberFormat="1" applyFont="1" applyFill="1" applyBorder="1" applyAlignment="1">
      <alignment horizontal="center"/>
    </xf>
    <xf numFmtId="0" fontId="4" fillId="2" borderId="14" xfId="0" quotePrefix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64" fontId="4" fillId="2" borderId="20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14" xfId="0" quotePrefix="1" applyFont="1" applyFill="1" applyBorder="1" applyAlignment="1">
      <alignment horizontal="center"/>
    </xf>
    <xf numFmtId="164" fontId="4" fillId="2" borderId="21" xfId="0" applyNumberFormat="1" applyFont="1" applyFill="1" applyBorder="1" applyAlignment="1">
      <alignment horizontal="center"/>
    </xf>
    <xf numFmtId="0" fontId="4" fillId="3" borderId="27" xfId="0" applyFont="1" applyFill="1" applyBorder="1" applyAlignment="1">
      <alignment wrapText="1"/>
    </xf>
    <xf numFmtId="164" fontId="4" fillId="2" borderId="22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4" fillId="2" borderId="23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3" borderId="25" xfId="0" applyFont="1" applyFill="1" applyBorder="1" applyAlignment="1">
      <alignment horizontal="left" wrapText="1"/>
    </xf>
    <xf numFmtId="0" fontId="4" fillId="8" borderId="31" xfId="0" quotePrefix="1" applyFont="1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/>
    </xf>
    <xf numFmtId="0" fontId="4" fillId="2" borderId="13" xfId="0" quotePrefix="1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vertical="center" wrapText="1"/>
    </xf>
    <xf numFmtId="0" fontId="7" fillId="7" borderId="35" xfId="0" applyFont="1" applyFill="1" applyBorder="1" applyAlignment="1">
      <alignment horizontal="center"/>
    </xf>
    <xf numFmtId="0" fontId="7" fillId="7" borderId="36" xfId="0" applyFont="1" applyFill="1" applyBorder="1" applyAlignment="1">
      <alignment horizontal="left"/>
    </xf>
    <xf numFmtId="0" fontId="4" fillId="7" borderId="36" xfId="0" applyFont="1" applyFill="1" applyBorder="1" applyAlignment="1">
      <alignment horizontal="left"/>
    </xf>
    <xf numFmtId="0" fontId="4" fillId="6" borderId="36" xfId="0" applyFont="1" applyFill="1" applyBorder="1" applyAlignment="1">
      <alignment horizontal="left"/>
    </xf>
    <xf numFmtId="0" fontId="7" fillId="6" borderId="36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left"/>
    </xf>
    <xf numFmtId="0" fontId="4" fillId="6" borderId="35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left" wrapText="1"/>
    </xf>
    <xf numFmtId="0" fontId="7" fillId="7" borderId="37" xfId="0" applyFont="1" applyFill="1" applyBorder="1" applyAlignment="1">
      <alignment horizontal="center" vertical="center"/>
    </xf>
    <xf numFmtId="0" fontId="7" fillId="7" borderId="37" xfId="0" quotePrefix="1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7" fillId="8" borderId="37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164" fontId="7" fillId="7" borderId="31" xfId="0" applyNumberFormat="1" applyFont="1" applyFill="1" applyBorder="1" applyAlignment="1">
      <alignment horizontal="center"/>
    </xf>
    <xf numFmtId="164" fontId="4" fillId="7" borderId="31" xfId="0" applyNumberFormat="1" applyFont="1" applyFill="1" applyBorder="1" applyAlignment="1">
      <alignment horizontal="center"/>
    </xf>
    <xf numFmtId="164" fontId="4" fillId="6" borderId="31" xfId="0" applyNumberFormat="1" applyFont="1" applyFill="1" applyBorder="1" applyAlignment="1">
      <alignment horizontal="center"/>
    </xf>
    <xf numFmtId="164" fontId="7" fillId="6" borderId="31" xfId="0" applyNumberFormat="1" applyFont="1" applyFill="1" applyBorder="1" applyAlignment="1">
      <alignment horizontal="center"/>
    </xf>
    <xf numFmtId="164" fontId="7" fillId="8" borderId="31" xfId="0" applyNumberFormat="1" applyFont="1" applyFill="1" applyBorder="1" applyAlignment="1">
      <alignment horizontal="center"/>
    </xf>
    <xf numFmtId="164" fontId="4" fillId="8" borderId="31" xfId="0" applyNumberFormat="1" applyFont="1" applyFill="1" applyBorder="1" applyAlignment="1">
      <alignment horizontal="center"/>
    </xf>
    <xf numFmtId="164" fontId="7" fillId="2" borderId="31" xfId="0" applyNumberFormat="1" applyFont="1" applyFill="1" applyBorder="1" applyAlignment="1">
      <alignment horizontal="center"/>
    </xf>
  </cellXfs>
  <cellStyles count="3">
    <cellStyle name="Normal 2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9"/>
  <sheetViews>
    <sheetView tabSelected="1" workbookViewId="0">
      <selection activeCell="Z16" sqref="Z16"/>
    </sheetView>
  </sheetViews>
  <sheetFormatPr defaultRowHeight="15" x14ac:dyDescent="0.25"/>
  <cols>
    <col min="1" max="1" width="5" style="1" customWidth="1"/>
    <col min="2" max="3" width="7.5703125" style="1" bestFit="1" customWidth="1"/>
    <col min="4" max="4" width="11.7109375" style="2" bestFit="1" customWidth="1"/>
    <col min="5" max="5" width="12.140625" style="2" bestFit="1" customWidth="1"/>
    <col min="6" max="6" width="9" bestFit="1" customWidth="1"/>
    <col min="7" max="7" width="6" bestFit="1" customWidth="1"/>
    <col min="8" max="8" width="8.5703125" bestFit="1" customWidth="1"/>
    <col min="9" max="9" width="6.28515625" customWidth="1"/>
    <col min="10" max="10" width="10" customWidth="1"/>
    <col min="11" max="11" width="5.28515625" bestFit="1" customWidth="1"/>
    <col min="12" max="12" width="11.42578125" customWidth="1"/>
    <col min="13" max="13" width="11.140625" customWidth="1"/>
    <col min="14" max="15" width="9.28515625" customWidth="1"/>
    <col min="16" max="16" width="3.28515625" customWidth="1"/>
    <col min="17" max="17" width="11.28515625" customWidth="1"/>
    <col min="18" max="20" width="9.28515625" customWidth="1"/>
    <col min="21" max="22" width="9.42578125" customWidth="1"/>
    <col min="23" max="23" width="4.42578125" customWidth="1"/>
    <col min="24" max="24" width="14" customWidth="1"/>
    <col min="25" max="25" width="9.28515625" bestFit="1" customWidth="1"/>
    <col min="26" max="26" width="9.28515625" customWidth="1"/>
    <col min="27" max="27" width="7.5703125" customWidth="1"/>
    <col min="29" max="29" width="10.5703125" bestFit="1" customWidth="1"/>
  </cols>
  <sheetData>
    <row r="1" spans="2:28" ht="16.5" thickBot="1" x14ac:dyDescent="0.3">
      <c r="D1" s="86"/>
      <c r="E1" s="87"/>
      <c r="F1" s="87"/>
      <c r="G1" s="87"/>
      <c r="H1" s="87"/>
      <c r="I1" s="87"/>
      <c r="J1" s="87"/>
      <c r="K1" s="5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3"/>
      <c r="Y1" s="3"/>
      <c r="Z1" s="3"/>
      <c r="AA1" s="3"/>
      <c r="AB1" s="3"/>
    </row>
    <row r="2" spans="2:28" ht="25.5" customHeight="1" thickBot="1" x14ac:dyDescent="0.3">
      <c r="B2" s="82" t="s">
        <v>2</v>
      </c>
      <c r="C2" s="82" t="s">
        <v>53</v>
      </c>
      <c r="D2" s="82" t="s">
        <v>1</v>
      </c>
      <c r="E2" s="82" t="s">
        <v>46</v>
      </c>
      <c r="F2" s="82" t="s">
        <v>3</v>
      </c>
      <c r="G2" s="82" t="s">
        <v>4</v>
      </c>
      <c r="H2" s="82" t="s">
        <v>5</v>
      </c>
      <c r="I2" s="82" t="s">
        <v>6</v>
      </c>
      <c r="J2" s="12" t="s">
        <v>7</v>
      </c>
      <c r="K2" s="84" t="s">
        <v>37</v>
      </c>
      <c r="L2" s="65" t="s">
        <v>34</v>
      </c>
      <c r="M2" s="84" t="s">
        <v>35</v>
      </c>
      <c r="N2" s="84" t="s">
        <v>39</v>
      </c>
      <c r="O2" s="84" t="s">
        <v>44</v>
      </c>
      <c r="P2" s="4"/>
      <c r="Q2" s="91" t="s">
        <v>42</v>
      </c>
      <c r="R2" s="91" t="s">
        <v>39</v>
      </c>
      <c r="S2" s="91" t="s">
        <v>40</v>
      </c>
      <c r="T2" s="88" t="s">
        <v>34</v>
      </c>
      <c r="U2" s="89"/>
      <c r="V2" s="90"/>
      <c r="W2" s="6"/>
      <c r="X2" s="3"/>
      <c r="Y2" s="3"/>
      <c r="Z2" s="3"/>
    </row>
    <row r="3" spans="2:28" ht="48.75" customHeight="1" thickBot="1" x14ac:dyDescent="0.3">
      <c r="B3" s="83"/>
      <c r="C3" s="83"/>
      <c r="D3" s="83"/>
      <c r="E3" s="83"/>
      <c r="F3" s="83"/>
      <c r="G3" s="83"/>
      <c r="H3" s="83"/>
      <c r="I3" s="83"/>
      <c r="J3" s="13" t="s">
        <v>45</v>
      </c>
      <c r="K3" s="85"/>
      <c r="L3" s="11" t="s">
        <v>36</v>
      </c>
      <c r="M3" s="85"/>
      <c r="N3" s="85"/>
      <c r="O3" s="85"/>
      <c r="P3" s="4"/>
      <c r="Q3" s="92"/>
      <c r="R3" s="92"/>
      <c r="S3" s="92"/>
      <c r="T3" s="9" t="s">
        <v>43</v>
      </c>
      <c r="U3" s="8" t="s">
        <v>36</v>
      </c>
      <c r="V3" s="8" t="s">
        <v>41</v>
      </c>
      <c r="W3" s="6"/>
      <c r="X3" s="3"/>
      <c r="Y3" s="3"/>
      <c r="Z3" s="3"/>
    </row>
    <row r="4" spans="2:28" ht="15.75" thickBot="1" x14ac:dyDescent="0.3">
      <c r="B4" s="66" t="s">
        <v>9</v>
      </c>
      <c r="C4" s="66" t="s">
        <v>54</v>
      </c>
      <c r="D4" s="67" t="s">
        <v>8</v>
      </c>
      <c r="E4" s="77" t="s">
        <v>55</v>
      </c>
      <c r="F4" s="93">
        <v>6</v>
      </c>
      <c r="G4" s="28">
        <v>1</v>
      </c>
      <c r="H4" s="28">
        <v>25</v>
      </c>
      <c r="I4" s="28">
        <v>4</v>
      </c>
      <c r="J4" s="28">
        <v>25</v>
      </c>
      <c r="K4" s="29">
        <f t="shared" ref="K4:K51" si="0">G4*H4</f>
        <v>25</v>
      </c>
      <c r="L4" s="30">
        <f t="shared" ref="L4:L63" si="1">K4/(F4+M4+N4)</f>
        <v>3.125</v>
      </c>
      <c r="M4" s="31">
        <f t="shared" ref="M4:M51" si="2">ROUNDDOWN(I4/3,0)</f>
        <v>1</v>
      </c>
      <c r="N4" s="32">
        <f t="shared" ref="N4:N63" si="3">ROUNDUP((10*G4)/J4,0)</f>
        <v>1</v>
      </c>
      <c r="O4" s="32">
        <f t="shared" ref="O4:O63" si="4">F4+M4+N4</f>
        <v>8</v>
      </c>
      <c r="P4" s="41"/>
      <c r="Q4" s="47">
        <f t="shared" ref="Q4:Q63" si="5">ROUNDUP((7*G4)/J4,0)</f>
        <v>1</v>
      </c>
      <c r="R4" s="48">
        <f t="shared" ref="R4:R63" si="6">ROUNDUP((10*G4)/J4,0)</f>
        <v>1</v>
      </c>
      <c r="S4" s="49">
        <f t="shared" ref="S4:S63" si="7">ROUNDUP((13*G4)/J4,0)</f>
        <v>1</v>
      </c>
      <c r="T4" s="43">
        <f t="shared" ref="T4:T63" si="8">K4/(F4+M4+Q4)</f>
        <v>3.125</v>
      </c>
      <c r="U4" s="24">
        <f t="shared" ref="U4:U63" si="9">K4/(F4+M4+R4)</f>
        <v>3.125</v>
      </c>
      <c r="V4" s="27">
        <f t="shared" ref="V4:V63" si="10">K4/(F4+M4+S4)</f>
        <v>3.125</v>
      </c>
      <c r="W4" s="6"/>
      <c r="X4" s="3"/>
      <c r="Y4" s="3"/>
      <c r="Z4" s="3"/>
    </row>
    <row r="5" spans="2:28" ht="15.75" thickBot="1" x14ac:dyDescent="0.3">
      <c r="B5" s="66" t="s">
        <v>9</v>
      </c>
      <c r="C5" s="66" t="s">
        <v>54</v>
      </c>
      <c r="D5" s="67" t="s">
        <v>8</v>
      </c>
      <c r="E5" s="78" t="s">
        <v>56</v>
      </c>
      <c r="F5" s="93">
        <v>6</v>
      </c>
      <c r="G5" s="28">
        <v>1</v>
      </c>
      <c r="H5" s="28">
        <v>30</v>
      </c>
      <c r="I5" s="28">
        <v>4</v>
      </c>
      <c r="J5" s="28">
        <v>25</v>
      </c>
      <c r="K5" s="29">
        <f t="shared" ref="K5" si="11">G5*H5</f>
        <v>30</v>
      </c>
      <c r="L5" s="30">
        <f t="shared" ref="L5" si="12">K5/(F5+M5+N5)</f>
        <v>3.75</v>
      </c>
      <c r="M5" s="31">
        <f t="shared" ref="M5" si="13">ROUNDDOWN(I5/3,0)</f>
        <v>1</v>
      </c>
      <c r="N5" s="32">
        <f t="shared" ref="N5" si="14">ROUNDUP((10*G5)/J5,0)</f>
        <v>1</v>
      </c>
      <c r="O5" s="32">
        <f t="shared" ref="O5" si="15">F5+M5+N5</f>
        <v>8</v>
      </c>
      <c r="P5" s="41"/>
      <c r="Q5" s="47">
        <f t="shared" ref="Q5" si="16">ROUNDUP((7*G5)/J5,0)</f>
        <v>1</v>
      </c>
      <c r="R5" s="48">
        <f t="shared" ref="R5" si="17">ROUNDUP((10*G5)/J5,0)</f>
        <v>1</v>
      </c>
      <c r="S5" s="49">
        <f t="shared" ref="S5" si="18">ROUNDUP((13*G5)/J5,0)</f>
        <v>1</v>
      </c>
      <c r="T5" s="43">
        <f t="shared" ref="T5" si="19">K5/(F5+M5+Q5)</f>
        <v>3.75</v>
      </c>
      <c r="U5" s="24">
        <f t="shared" ref="U5" si="20">K5/(F5+M5+R5)</f>
        <v>3.75</v>
      </c>
      <c r="V5" s="27">
        <f t="shared" ref="V5" si="21">K5/(F5+M5+S5)</f>
        <v>3.75</v>
      </c>
      <c r="W5" s="6"/>
      <c r="X5" s="3"/>
      <c r="Y5" s="3"/>
      <c r="Z5" s="3"/>
    </row>
    <row r="6" spans="2:28" ht="15.75" thickBot="1" x14ac:dyDescent="0.3">
      <c r="B6" s="66" t="s">
        <v>9</v>
      </c>
      <c r="C6" s="66" t="s">
        <v>54</v>
      </c>
      <c r="D6" s="67" t="s">
        <v>8</v>
      </c>
      <c r="E6" s="78" t="s">
        <v>47</v>
      </c>
      <c r="F6" s="93">
        <v>6</v>
      </c>
      <c r="G6" s="28">
        <v>1</v>
      </c>
      <c r="H6" s="28">
        <v>35</v>
      </c>
      <c r="I6" s="28">
        <v>4</v>
      </c>
      <c r="J6" s="28">
        <v>25</v>
      </c>
      <c r="K6" s="29">
        <f t="shared" si="0"/>
        <v>35</v>
      </c>
      <c r="L6" s="30">
        <f t="shared" si="1"/>
        <v>4.375</v>
      </c>
      <c r="M6" s="31">
        <f t="shared" si="2"/>
        <v>1</v>
      </c>
      <c r="N6" s="32">
        <f t="shared" si="3"/>
        <v>1</v>
      </c>
      <c r="O6" s="32">
        <f t="shared" si="4"/>
        <v>8</v>
      </c>
      <c r="P6" s="41"/>
      <c r="Q6" s="47">
        <f t="shared" si="5"/>
        <v>1</v>
      </c>
      <c r="R6" s="48">
        <f t="shared" si="6"/>
        <v>1</v>
      </c>
      <c r="S6" s="49">
        <f t="shared" si="7"/>
        <v>1</v>
      </c>
      <c r="T6" s="43">
        <f t="shared" si="8"/>
        <v>4.375</v>
      </c>
      <c r="U6" s="24">
        <f t="shared" si="9"/>
        <v>4.375</v>
      </c>
      <c r="V6" s="27">
        <f t="shared" si="10"/>
        <v>4.375</v>
      </c>
      <c r="W6" s="6"/>
      <c r="X6" s="3"/>
      <c r="Y6" s="3"/>
      <c r="Z6" s="3"/>
    </row>
    <row r="7" spans="2:28" ht="16.5" customHeight="1" thickBot="1" x14ac:dyDescent="0.3">
      <c r="B7" s="66" t="s">
        <v>9</v>
      </c>
      <c r="C7" s="66" t="s">
        <v>54</v>
      </c>
      <c r="D7" s="67" t="s">
        <v>10</v>
      </c>
      <c r="E7" s="77" t="s">
        <v>55</v>
      </c>
      <c r="F7" s="93">
        <v>8</v>
      </c>
      <c r="G7" s="28">
        <v>1</v>
      </c>
      <c r="H7" s="28">
        <v>45</v>
      </c>
      <c r="I7" s="28">
        <v>8</v>
      </c>
      <c r="J7" s="28">
        <v>15</v>
      </c>
      <c r="K7" s="29">
        <f t="shared" si="0"/>
        <v>45</v>
      </c>
      <c r="L7" s="30">
        <f t="shared" si="1"/>
        <v>4.0909090909090908</v>
      </c>
      <c r="M7" s="31">
        <f t="shared" si="2"/>
        <v>2</v>
      </c>
      <c r="N7" s="32">
        <f t="shared" si="3"/>
        <v>1</v>
      </c>
      <c r="O7" s="32">
        <f t="shared" si="4"/>
        <v>11</v>
      </c>
      <c r="P7" s="41"/>
      <c r="Q7" s="47">
        <f t="shared" si="5"/>
        <v>1</v>
      </c>
      <c r="R7" s="48">
        <f t="shared" si="6"/>
        <v>1</v>
      </c>
      <c r="S7" s="49">
        <f t="shared" si="7"/>
        <v>1</v>
      </c>
      <c r="T7" s="43">
        <f t="shared" si="8"/>
        <v>4.0909090909090908</v>
      </c>
      <c r="U7" s="24">
        <f t="shared" si="9"/>
        <v>4.0909090909090908</v>
      </c>
      <c r="V7" s="27">
        <f t="shared" si="10"/>
        <v>4.0909090909090908</v>
      </c>
      <c r="W7" s="6"/>
      <c r="X7" s="3"/>
      <c r="Y7" s="3"/>
      <c r="Z7" s="3"/>
    </row>
    <row r="8" spans="2:28" ht="16.5" customHeight="1" thickBot="1" x14ac:dyDescent="0.3">
      <c r="B8" s="66" t="s">
        <v>9</v>
      </c>
      <c r="C8" s="66" t="s">
        <v>54</v>
      </c>
      <c r="D8" s="67" t="s">
        <v>10</v>
      </c>
      <c r="E8" s="78" t="s">
        <v>56</v>
      </c>
      <c r="F8" s="93">
        <v>8</v>
      </c>
      <c r="G8" s="28">
        <v>1</v>
      </c>
      <c r="H8" s="28">
        <v>50</v>
      </c>
      <c r="I8" s="28">
        <v>8</v>
      </c>
      <c r="J8" s="28">
        <v>15</v>
      </c>
      <c r="K8" s="29">
        <f t="shared" ref="K8" si="22">G8*H8</f>
        <v>50</v>
      </c>
      <c r="L8" s="30">
        <f t="shared" ref="L8" si="23">K8/(F8+M8+N8)</f>
        <v>4.5454545454545459</v>
      </c>
      <c r="M8" s="31">
        <f t="shared" ref="M8" si="24">ROUNDDOWN(I8/3,0)</f>
        <v>2</v>
      </c>
      <c r="N8" s="32">
        <f t="shared" ref="N8" si="25">ROUNDUP((10*G8)/J8,0)</f>
        <v>1</v>
      </c>
      <c r="O8" s="32">
        <f t="shared" ref="O8" si="26">F8+M8+N8</f>
        <v>11</v>
      </c>
      <c r="P8" s="41"/>
      <c r="Q8" s="47">
        <f t="shared" ref="Q8" si="27">ROUNDUP((7*G8)/J8,0)</f>
        <v>1</v>
      </c>
      <c r="R8" s="48">
        <f t="shared" ref="R8" si="28">ROUNDUP((10*G8)/J8,0)</f>
        <v>1</v>
      </c>
      <c r="S8" s="49">
        <f t="shared" ref="S8" si="29">ROUNDUP((13*G8)/J8,0)</f>
        <v>1</v>
      </c>
      <c r="T8" s="43">
        <f t="shared" ref="T8" si="30">K8/(F8+M8+Q8)</f>
        <v>4.5454545454545459</v>
      </c>
      <c r="U8" s="24">
        <f t="shared" ref="U8" si="31">K8/(F8+M8+R8)</f>
        <v>4.5454545454545459</v>
      </c>
      <c r="V8" s="27">
        <f t="shared" ref="V8" si="32">K8/(F8+M8+S8)</f>
        <v>4.5454545454545459</v>
      </c>
      <c r="W8" s="6"/>
      <c r="X8" s="3"/>
      <c r="Y8" s="3"/>
      <c r="Z8" s="3"/>
    </row>
    <row r="9" spans="2:28" ht="16.5" customHeight="1" thickBot="1" x14ac:dyDescent="0.3">
      <c r="B9" s="66" t="s">
        <v>9</v>
      </c>
      <c r="C9" s="66" t="s">
        <v>54</v>
      </c>
      <c r="D9" s="67" t="s">
        <v>10</v>
      </c>
      <c r="E9" s="78" t="s">
        <v>47</v>
      </c>
      <c r="F9" s="93">
        <v>8</v>
      </c>
      <c r="G9" s="28">
        <v>1</v>
      </c>
      <c r="H9" s="28">
        <v>55</v>
      </c>
      <c r="I9" s="28">
        <v>8</v>
      </c>
      <c r="J9" s="28">
        <v>15</v>
      </c>
      <c r="K9" s="29">
        <f t="shared" si="0"/>
        <v>55</v>
      </c>
      <c r="L9" s="30">
        <f t="shared" si="1"/>
        <v>5</v>
      </c>
      <c r="M9" s="31">
        <f t="shared" si="2"/>
        <v>2</v>
      </c>
      <c r="N9" s="32">
        <f t="shared" si="3"/>
        <v>1</v>
      </c>
      <c r="O9" s="32">
        <f t="shared" si="4"/>
        <v>11</v>
      </c>
      <c r="P9" s="41"/>
      <c r="Q9" s="47">
        <f t="shared" si="5"/>
        <v>1</v>
      </c>
      <c r="R9" s="48">
        <f t="shared" si="6"/>
        <v>1</v>
      </c>
      <c r="S9" s="49">
        <f t="shared" si="7"/>
        <v>1</v>
      </c>
      <c r="T9" s="43">
        <f t="shared" si="8"/>
        <v>5</v>
      </c>
      <c r="U9" s="24">
        <f t="shared" si="9"/>
        <v>5</v>
      </c>
      <c r="V9" s="27">
        <f t="shared" si="10"/>
        <v>5</v>
      </c>
      <c r="W9" s="6"/>
      <c r="X9" s="3"/>
      <c r="Y9" s="3"/>
      <c r="Z9" s="3"/>
    </row>
    <row r="10" spans="2:28" ht="15.75" thickBot="1" x14ac:dyDescent="0.3">
      <c r="B10" s="66" t="s">
        <v>9</v>
      </c>
      <c r="C10" s="66" t="s">
        <v>54</v>
      </c>
      <c r="D10" s="67" t="s">
        <v>11</v>
      </c>
      <c r="E10" s="77" t="s">
        <v>55</v>
      </c>
      <c r="F10" s="93">
        <v>12</v>
      </c>
      <c r="G10" s="28">
        <v>1</v>
      </c>
      <c r="H10" s="28">
        <v>60</v>
      </c>
      <c r="I10" s="28">
        <v>12</v>
      </c>
      <c r="J10" s="28">
        <v>8</v>
      </c>
      <c r="K10" s="29">
        <f t="shared" si="0"/>
        <v>60</v>
      </c>
      <c r="L10" s="30">
        <f t="shared" si="1"/>
        <v>3.3333333333333335</v>
      </c>
      <c r="M10" s="31">
        <f t="shared" si="2"/>
        <v>4</v>
      </c>
      <c r="N10" s="32">
        <f t="shared" si="3"/>
        <v>2</v>
      </c>
      <c r="O10" s="32">
        <f t="shared" si="4"/>
        <v>18</v>
      </c>
      <c r="P10" s="41"/>
      <c r="Q10" s="47">
        <f t="shared" si="5"/>
        <v>1</v>
      </c>
      <c r="R10" s="48">
        <f t="shared" si="6"/>
        <v>2</v>
      </c>
      <c r="S10" s="49">
        <f t="shared" si="7"/>
        <v>2</v>
      </c>
      <c r="T10" s="43">
        <f t="shared" si="8"/>
        <v>3.5294117647058822</v>
      </c>
      <c r="U10" s="24">
        <f t="shared" si="9"/>
        <v>3.3333333333333335</v>
      </c>
      <c r="V10" s="27">
        <f t="shared" si="10"/>
        <v>3.3333333333333335</v>
      </c>
      <c r="W10" s="6"/>
      <c r="X10" s="3"/>
      <c r="Y10" s="3"/>
      <c r="Z10" s="3"/>
    </row>
    <row r="11" spans="2:28" ht="15.75" thickBot="1" x14ac:dyDescent="0.3">
      <c r="B11" s="66" t="s">
        <v>9</v>
      </c>
      <c r="C11" s="66" t="s">
        <v>54</v>
      </c>
      <c r="D11" s="67" t="s">
        <v>11</v>
      </c>
      <c r="E11" s="78" t="s">
        <v>56</v>
      </c>
      <c r="F11" s="93">
        <v>12</v>
      </c>
      <c r="G11" s="28">
        <v>1</v>
      </c>
      <c r="H11" s="28">
        <v>65</v>
      </c>
      <c r="I11" s="28">
        <v>12</v>
      </c>
      <c r="J11" s="28">
        <v>8</v>
      </c>
      <c r="K11" s="29">
        <f t="shared" ref="K11" si="33">G11*H11</f>
        <v>65</v>
      </c>
      <c r="L11" s="30">
        <f t="shared" ref="L11" si="34">K11/(F11+M11+N11)</f>
        <v>3.6111111111111112</v>
      </c>
      <c r="M11" s="31">
        <f t="shared" ref="M11" si="35">ROUNDDOWN(I11/3,0)</f>
        <v>4</v>
      </c>
      <c r="N11" s="32">
        <f t="shared" ref="N11" si="36">ROUNDUP((10*G11)/J11,0)</f>
        <v>2</v>
      </c>
      <c r="O11" s="32">
        <f t="shared" ref="O11" si="37">F11+M11+N11</f>
        <v>18</v>
      </c>
      <c r="P11" s="41"/>
      <c r="Q11" s="47">
        <f t="shared" ref="Q11" si="38">ROUNDUP((7*G11)/J11,0)</f>
        <v>1</v>
      </c>
      <c r="R11" s="48">
        <f t="shared" ref="R11" si="39">ROUNDUP((10*G11)/J11,0)</f>
        <v>2</v>
      </c>
      <c r="S11" s="49">
        <f t="shared" ref="S11" si="40">ROUNDUP((13*G11)/J11,0)</f>
        <v>2</v>
      </c>
      <c r="T11" s="43">
        <f t="shared" ref="T11" si="41">K11/(F11+M11+Q11)</f>
        <v>3.8235294117647061</v>
      </c>
      <c r="U11" s="24">
        <f t="shared" ref="U11" si="42">K11/(F11+M11+R11)</f>
        <v>3.6111111111111112</v>
      </c>
      <c r="V11" s="27">
        <f t="shared" ref="V11" si="43">K11/(F11+M11+S11)</f>
        <v>3.6111111111111112</v>
      </c>
      <c r="W11" s="6"/>
      <c r="X11" s="3"/>
      <c r="Y11" s="3"/>
      <c r="Z11" s="3"/>
    </row>
    <row r="12" spans="2:28" ht="15.75" thickBot="1" x14ac:dyDescent="0.3">
      <c r="B12" s="66" t="s">
        <v>9</v>
      </c>
      <c r="C12" s="66" t="s">
        <v>54</v>
      </c>
      <c r="D12" s="67" t="s">
        <v>11</v>
      </c>
      <c r="E12" s="78" t="s">
        <v>47</v>
      </c>
      <c r="F12" s="93">
        <v>12</v>
      </c>
      <c r="G12" s="28">
        <v>1</v>
      </c>
      <c r="H12" s="28">
        <v>70</v>
      </c>
      <c r="I12" s="28">
        <v>12</v>
      </c>
      <c r="J12" s="28">
        <v>8</v>
      </c>
      <c r="K12" s="29">
        <f t="shared" si="0"/>
        <v>70</v>
      </c>
      <c r="L12" s="30">
        <f t="shared" si="1"/>
        <v>3.8888888888888888</v>
      </c>
      <c r="M12" s="31">
        <f t="shared" si="2"/>
        <v>4</v>
      </c>
      <c r="N12" s="32">
        <f t="shared" si="3"/>
        <v>2</v>
      </c>
      <c r="O12" s="32">
        <f t="shared" si="4"/>
        <v>18</v>
      </c>
      <c r="P12" s="41"/>
      <c r="Q12" s="47">
        <f t="shared" si="5"/>
        <v>1</v>
      </c>
      <c r="R12" s="48">
        <f t="shared" si="6"/>
        <v>2</v>
      </c>
      <c r="S12" s="49">
        <f t="shared" si="7"/>
        <v>2</v>
      </c>
      <c r="T12" s="43">
        <f t="shared" si="8"/>
        <v>4.117647058823529</v>
      </c>
      <c r="U12" s="24">
        <f t="shared" si="9"/>
        <v>3.8888888888888888</v>
      </c>
      <c r="V12" s="27">
        <f t="shared" si="10"/>
        <v>3.8888888888888888</v>
      </c>
      <c r="W12" s="6"/>
      <c r="X12" s="3"/>
      <c r="Y12" s="3"/>
      <c r="Z12" s="3"/>
    </row>
    <row r="13" spans="2:28" ht="15.75" thickBot="1" x14ac:dyDescent="0.3">
      <c r="B13" s="66" t="s">
        <v>9</v>
      </c>
      <c r="C13" s="66" t="s">
        <v>54</v>
      </c>
      <c r="D13" s="68" t="s">
        <v>12</v>
      </c>
      <c r="E13" s="77" t="s">
        <v>55</v>
      </c>
      <c r="F13" s="94">
        <v>14</v>
      </c>
      <c r="G13" s="33">
        <v>1</v>
      </c>
      <c r="H13" s="33">
        <v>100</v>
      </c>
      <c r="I13" s="33">
        <v>24</v>
      </c>
      <c r="J13" s="28">
        <v>5</v>
      </c>
      <c r="K13" s="29">
        <f t="shared" si="0"/>
        <v>100</v>
      </c>
      <c r="L13" s="30">
        <f t="shared" si="1"/>
        <v>4.166666666666667</v>
      </c>
      <c r="M13" s="31">
        <f t="shared" si="2"/>
        <v>8</v>
      </c>
      <c r="N13" s="32">
        <f t="shared" si="3"/>
        <v>2</v>
      </c>
      <c r="O13" s="32">
        <f t="shared" si="4"/>
        <v>24</v>
      </c>
      <c r="P13" s="41"/>
      <c r="Q13" s="47">
        <f t="shared" si="5"/>
        <v>2</v>
      </c>
      <c r="R13" s="48">
        <f t="shared" si="6"/>
        <v>2</v>
      </c>
      <c r="S13" s="49">
        <f t="shared" si="7"/>
        <v>3</v>
      </c>
      <c r="T13" s="43">
        <f t="shared" si="8"/>
        <v>4.166666666666667</v>
      </c>
      <c r="U13" s="24">
        <f t="shared" si="9"/>
        <v>4.166666666666667</v>
      </c>
      <c r="V13" s="27">
        <f t="shared" si="10"/>
        <v>4</v>
      </c>
      <c r="W13" s="6"/>
      <c r="X13" s="3"/>
      <c r="Y13" s="3"/>
      <c r="Z13" s="3"/>
    </row>
    <row r="14" spans="2:28" ht="15.75" thickBot="1" x14ac:dyDescent="0.3">
      <c r="B14" s="66" t="s">
        <v>9</v>
      </c>
      <c r="C14" s="66" t="s">
        <v>54</v>
      </c>
      <c r="D14" s="68" t="s">
        <v>12</v>
      </c>
      <c r="E14" s="78" t="s">
        <v>56</v>
      </c>
      <c r="F14" s="94">
        <v>14</v>
      </c>
      <c r="G14" s="33">
        <v>1</v>
      </c>
      <c r="H14" s="33">
        <v>110</v>
      </c>
      <c r="I14" s="33">
        <v>24</v>
      </c>
      <c r="J14" s="28">
        <v>5</v>
      </c>
      <c r="K14" s="29">
        <f t="shared" ref="K14" si="44">G14*H14</f>
        <v>110</v>
      </c>
      <c r="L14" s="30">
        <f t="shared" ref="L14" si="45">K14/(F14+M14+N14)</f>
        <v>4.583333333333333</v>
      </c>
      <c r="M14" s="31">
        <f t="shared" ref="M14" si="46">ROUNDDOWN(I14/3,0)</f>
        <v>8</v>
      </c>
      <c r="N14" s="32">
        <f t="shared" ref="N14" si="47">ROUNDUP((10*G14)/J14,0)</f>
        <v>2</v>
      </c>
      <c r="O14" s="32">
        <f t="shared" ref="O14" si="48">F14+M14+N14</f>
        <v>24</v>
      </c>
      <c r="P14" s="41"/>
      <c r="Q14" s="47">
        <f t="shared" ref="Q14" si="49">ROUNDUP((7*G14)/J14,0)</f>
        <v>2</v>
      </c>
      <c r="R14" s="48">
        <f t="shared" ref="R14" si="50">ROUNDUP((10*G14)/J14,0)</f>
        <v>2</v>
      </c>
      <c r="S14" s="49">
        <f t="shared" ref="S14" si="51">ROUNDUP((13*G14)/J14,0)</f>
        <v>3</v>
      </c>
      <c r="T14" s="43">
        <f t="shared" ref="T14" si="52">K14/(F14+M14+Q14)</f>
        <v>4.583333333333333</v>
      </c>
      <c r="U14" s="24">
        <f t="shared" ref="U14" si="53">K14/(F14+M14+R14)</f>
        <v>4.583333333333333</v>
      </c>
      <c r="V14" s="27">
        <f t="shared" ref="V14" si="54">K14/(F14+M14+S14)</f>
        <v>4.4000000000000004</v>
      </c>
      <c r="W14" s="6"/>
      <c r="X14" s="3"/>
      <c r="Y14" s="3"/>
      <c r="Z14" s="3"/>
    </row>
    <row r="15" spans="2:28" ht="15.75" thickBot="1" x14ac:dyDescent="0.3">
      <c r="B15" s="66" t="s">
        <v>9</v>
      </c>
      <c r="C15" s="66" t="s">
        <v>54</v>
      </c>
      <c r="D15" s="68" t="s">
        <v>12</v>
      </c>
      <c r="E15" s="78" t="s">
        <v>47</v>
      </c>
      <c r="F15" s="94">
        <v>14</v>
      </c>
      <c r="G15" s="33">
        <v>1</v>
      </c>
      <c r="H15" s="33">
        <v>120</v>
      </c>
      <c r="I15" s="33">
        <v>24</v>
      </c>
      <c r="J15" s="28">
        <v>5</v>
      </c>
      <c r="K15" s="29">
        <f t="shared" si="0"/>
        <v>120</v>
      </c>
      <c r="L15" s="30">
        <f t="shared" si="1"/>
        <v>5</v>
      </c>
      <c r="M15" s="31">
        <f t="shared" si="2"/>
        <v>8</v>
      </c>
      <c r="N15" s="32">
        <f t="shared" si="3"/>
        <v>2</v>
      </c>
      <c r="O15" s="32">
        <f t="shared" si="4"/>
        <v>24</v>
      </c>
      <c r="P15" s="41"/>
      <c r="Q15" s="47">
        <f t="shared" si="5"/>
        <v>2</v>
      </c>
      <c r="R15" s="48">
        <f t="shared" si="6"/>
        <v>2</v>
      </c>
      <c r="S15" s="49">
        <f t="shared" si="7"/>
        <v>3</v>
      </c>
      <c r="T15" s="43">
        <f t="shared" si="8"/>
        <v>5</v>
      </c>
      <c r="U15" s="24">
        <f t="shared" si="9"/>
        <v>5</v>
      </c>
      <c r="V15" s="27">
        <f t="shared" si="10"/>
        <v>4.8</v>
      </c>
      <c r="W15" s="6"/>
      <c r="X15" s="3"/>
      <c r="Y15" s="3"/>
      <c r="Z15" s="3"/>
    </row>
    <row r="16" spans="2:28" ht="15" customHeight="1" thickBot="1" x14ac:dyDescent="0.3">
      <c r="B16" s="66" t="s">
        <v>9</v>
      </c>
      <c r="C16" s="66" t="s">
        <v>49</v>
      </c>
      <c r="D16" s="67" t="s">
        <v>30</v>
      </c>
      <c r="E16" s="77" t="s">
        <v>55</v>
      </c>
      <c r="F16" s="93">
        <v>15</v>
      </c>
      <c r="G16" s="28">
        <v>1</v>
      </c>
      <c r="H16" s="28">
        <v>75</v>
      </c>
      <c r="I16" s="28">
        <v>5</v>
      </c>
      <c r="J16" s="33">
        <v>8</v>
      </c>
      <c r="K16" s="29">
        <f t="shared" si="0"/>
        <v>75</v>
      </c>
      <c r="L16" s="30">
        <f t="shared" si="1"/>
        <v>4.166666666666667</v>
      </c>
      <c r="M16" s="31">
        <f t="shared" si="2"/>
        <v>1</v>
      </c>
      <c r="N16" s="32">
        <f t="shared" si="3"/>
        <v>2</v>
      </c>
      <c r="O16" s="32">
        <f t="shared" si="4"/>
        <v>18</v>
      </c>
      <c r="P16" s="41"/>
      <c r="Q16" s="47">
        <f t="shared" si="5"/>
        <v>1</v>
      </c>
      <c r="R16" s="48">
        <f t="shared" si="6"/>
        <v>2</v>
      </c>
      <c r="S16" s="49">
        <f t="shared" si="7"/>
        <v>2</v>
      </c>
      <c r="T16" s="43">
        <f t="shared" si="8"/>
        <v>4.4117647058823533</v>
      </c>
      <c r="U16" s="24">
        <f t="shared" si="9"/>
        <v>4.166666666666667</v>
      </c>
      <c r="V16" s="27">
        <f t="shared" si="10"/>
        <v>4.166666666666667</v>
      </c>
      <c r="W16" s="6"/>
      <c r="X16" s="3"/>
      <c r="Y16" s="3"/>
      <c r="Z16" s="3"/>
    </row>
    <row r="17" spans="2:26" ht="15" customHeight="1" thickBot="1" x14ac:dyDescent="0.3">
      <c r="B17" s="66" t="s">
        <v>9</v>
      </c>
      <c r="C17" s="66" t="s">
        <v>49</v>
      </c>
      <c r="D17" s="67" t="s">
        <v>30</v>
      </c>
      <c r="E17" s="78" t="s">
        <v>56</v>
      </c>
      <c r="F17" s="93">
        <v>13</v>
      </c>
      <c r="G17" s="28">
        <v>1</v>
      </c>
      <c r="H17" s="28">
        <v>75</v>
      </c>
      <c r="I17" s="28">
        <v>5</v>
      </c>
      <c r="J17" s="33">
        <v>8</v>
      </c>
      <c r="K17" s="29">
        <f t="shared" ref="K17" si="55">G17*H17</f>
        <v>75</v>
      </c>
      <c r="L17" s="30">
        <f t="shared" ref="L17" si="56">K17/(F17+M17+N17)</f>
        <v>4.6875</v>
      </c>
      <c r="M17" s="31">
        <f t="shared" ref="M17" si="57">ROUNDDOWN(I17/3,0)</f>
        <v>1</v>
      </c>
      <c r="N17" s="32">
        <f t="shared" ref="N17" si="58">ROUNDUP((10*G17)/J17,0)</f>
        <v>2</v>
      </c>
      <c r="O17" s="32">
        <f t="shared" ref="O17" si="59">F17+M17+N17</f>
        <v>16</v>
      </c>
      <c r="P17" s="41"/>
      <c r="Q17" s="47">
        <f t="shared" ref="Q17" si="60">ROUNDUP((7*G17)/J17,0)</f>
        <v>1</v>
      </c>
      <c r="R17" s="48">
        <f t="shared" ref="R17" si="61">ROUNDUP((10*G17)/J17,0)</f>
        <v>2</v>
      </c>
      <c r="S17" s="49">
        <f t="shared" ref="S17" si="62">ROUNDUP((13*G17)/J17,0)</f>
        <v>2</v>
      </c>
      <c r="T17" s="43">
        <f t="shared" ref="T17" si="63">K17/(F17+M17+Q17)</f>
        <v>5</v>
      </c>
      <c r="U17" s="24">
        <f t="shared" ref="U17" si="64">K17/(F17+M17+R17)</f>
        <v>4.6875</v>
      </c>
      <c r="V17" s="27">
        <f t="shared" ref="V17" si="65">K17/(F17+M17+S17)</f>
        <v>4.6875</v>
      </c>
      <c r="W17" s="6"/>
      <c r="X17" s="3"/>
      <c r="Y17" s="3"/>
      <c r="Z17" s="3"/>
    </row>
    <row r="18" spans="2:26" ht="16.5" customHeight="1" thickBot="1" x14ac:dyDescent="0.3">
      <c r="B18" s="66" t="s">
        <v>9</v>
      </c>
      <c r="C18" s="66" t="s">
        <v>49</v>
      </c>
      <c r="D18" s="67" t="s">
        <v>30</v>
      </c>
      <c r="E18" s="78" t="s">
        <v>47</v>
      </c>
      <c r="F18" s="93">
        <v>13</v>
      </c>
      <c r="G18" s="28">
        <v>1</v>
      </c>
      <c r="H18" s="28">
        <v>75</v>
      </c>
      <c r="I18" s="28">
        <v>5</v>
      </c>
      <c r="J18" s="33">
        <v>8</v>
      </c>
      <c r="K18" s="29">
        <f t="shared" si="0"/>
        <v>75</v>
      </c>
      <c r="L18" s="30">
        <f t="shared" si="1"/>
        <v>4.6875</v>
      </c>
      <c r="M18" s="31">
        <f t="shared" si="2"/>
        <v>1</v>
      </c>
      <c r="N18" s="32">
        <f t="shared" si="3"/>
        <v>2</v>
      </c>
      <c r="O18" s="32">
        <f t="shared" si="4"/>
        <v>16</v>
      </c>
      <c r="P18" s="41"/>
      <c r="Q18" s="47">
        <f t="shared" si="5"/>
        <v>1</v>
      </c>
      <c r="R18" s="48">
        <f t="shared" si="6"/>
        <v>2</v>
      </c>
      <c r="S18" s="49">
        <f t="shared" si="7"/>
        <v>2</v>
      </c>
      <c r="T18" s="43">
        <f t="shared" si="8"/>
        <v>5</v>
      </c>
      <c r="U18" s="24">
        <f t="shared" si="9"/>
        <v>4.6875</v>
      </c>
      <c r="V18" s="27">
        <f t="shared" si="10"/>
        <v>4.6875</v>
      </c>
      <c r="W18" s="6"/>
      <c r="X18" s="3"/>
      <c r="Y18" s="3"/>
      <c r="Z18" s="3"/>
    </row>
    <row r="19" spans="2:26" ht="15.75" thickBot="1" x14ac:dyDescent="0.3">
      <c r="B19" s="66" t="s">
        <v>9</v>
      </c>
      <c r="C19" s="66" t="s">
        <v>48</v>
      </c>
      <c r="D19" s="68" t="s">
        <v>31</v>
      </c>
      <c r="E19" s="77" t="s">
        <v>55</v>
      </c>
      <c r="F19" s="94">
        <v>7</v>
      </c>
      <c r="G19" s="33">
        <v>2</v>
      </c>
      <c r="H19" s="28">
        <v>25</v>
      </c>
      <c r="I19" s="33">
        <v>8</v>
      </c>
      <c r="J19" s="28">
        <v>25</v>
      </c>
      <c r="K19" s="29">
        <f t="shared" si="0"/>
        <v>50</v>
      </c>
      <c r="L19" s="30">
        <f t="shared" si="1"/>
        <v>5</v>
      </c>
      <c r="M19" s="31">
        <f t="shared" si="2"/>
        <v>2</v>
      </c>
      <c r="N19" s="32">
        <f t="shared" si="3"/>
        <v>1</v>
      </c>
      <c r="O19" s="32">
        <f t="shared" si="4"/>
        <v>10</v>
      </c>
      <c r="P19" s="41"/>
      <c r="Q19" s="47">
        <f t="shared" si="5"/>
        <v>1</v>
      </c>
      <c r="R19" s="48">
        <f t="shared" si="6"/>
        <v>1</v>
      </c>
      <c r="S19" s="49">
        <f t="shared" si="7"/>
        <v>2</v>
      </c>
      <c r="T19" s="43">
        <f t="shared" si="8"/>
        <v>5</v>
      </c>
      <c r="U19" s="24">
        <f t="shared" si="9"/>
        <v>5</v>
      </c>
      <c r="V19" s="27">
        <f t="shared" si="10"/>
        <v>4.5454545454545459</v>
      </c>
      <c r="W19" s="6"/>
      <c r="X19" s="3"/>
      <c r="Y19" s="3"/>
      <c r="Z19" s="3"/>
    </row>
    <row r="20" spans="2:26" ht="15.75" thickBot="1" x14ac:dyDescent="0.3">
      <c r="B20" s="66" t="s">
        <v>9</v>
      </c>
      <c r="C20" s="66" t="s">
        <v>48</v>
      </c>
      <c r="D20" s="68" t="s">
        <v>31</v>
      </c>
      <c r="E20" s="78" t="s">
        <v>56</v>
      </c>
      <c r="F20" s="94">
        <v>6</v>
      </c>
      <c r="G20" s="33">
        <v>2</v>
      </c>
      <c r="H20" s="28">
        <v>30</v>
      </c>
      <c r="I20" s="33">
        <v>8</v>
      </c>
      <c r="J20" s="28">
        <v>25</v>
      </c>
      <c r="K20" s="29">
        <f t="shared" ref="K20" si="66">G20*H20</f>
        <v>60</v>
      </c>
      <c r="L20" s="30">
        <f t="shared" ref="L20" si="67">K20/(F20+M20+N20)</f>
        <v>6.666666666666667</v>
      </c>
      <c r="M20" s="31">
        <f t="shared" ref="M20" si="68">ROUNDDOWN(I20/3,0)</f>
        <v>2</v>
      </c>
      <c r="N20" s="32">
        <f t="shared" ref="N20" si="69">ROUNDUP((10*G20)/J20,0)</f>
        <v>1</v>
      </c>
      <c r="O20" s="32">
        <f t="shared" ref="O20" si="70">F20+M20+N20</f>
        <v>9</v>
      </c>
      <c r="P20" s="41"/>
      <c r="Q20" s="47">
        <f t="shared" ref="Q20" si="71">ROUNDUP((7*G20)/J20,0)</f>
        <v>1</v>
      </c>
      <c r="R20" s="48">
        <f t="shared" ref="R20" si="72">ROUNDUP((10*G20)/J20,0)</f>
        <v>1</v>
      </c>
      <c r="S20" s="49">
        <f t="shared" ref="S20" si="73">ROUNDUP((13*G20)/J20,0)</f>
        <v>2</v>
      </c>
      <c r="T20" s="43">
        <f t="shared" ref="T20" si="74">K20/(F20+M20+Q20)</f>
        <v>6.666666666666667</v>
      </c>
      <c r="U20" s="24">
        <f t="shared" ref="U20" si="75">K20/(F20+M20+R20)</f>
        <v>6.666666666666667</v>
      </c>
      <c r="V20" s="27">
        <f t="shared" ref="V20" si="76">K20/(F20+M20+S20)</f>
        <v>6</v>
      </c>
      <c r="W20" s="6"/>
      <c r="X20" s="3"/>
      <c r="Y20" s="3"/>
      <c r="Z20" s="3"/>
    </row>
    <row r="21" spans="2:26" ht="15.75" thickBot="1" x14ac:dyDescent="0.3">
      <c r="B21" s="66" t="s">
        <v>9</v>
      </c>
      <c r="C21" s="66" t="s">
        <v>48</v>
      </c>
      <c r="D21" s="68" t="s">
        <v>31</v>
      </c>
      <c r="E21" s="78" t="s">
        <v>47</v>
      </c>
      <c r="F21" s="94">
        <v>5</v>
      </c>
      <c r="G21" s="33">
        <v>2</v>
      </c>
      <c r="H21" s="28">
        <v>35</v>
      </c>
      <c r="I21" s="33">
        <v>8</v>
      </c>
      <c r="J21" s="28">
        <v>25</v>
      </c>
      <c r="K21" s="29">
        <f t="shared" si="0"/>
        <v>70</v>
      </c>
      <c r="L21" s="30">
        <f t="shared" si="1"/>
        <v>8.75</v>
      </c>
      <c r="M21" s="31">
        <f t="shared" si="2"/>
        <v>2</v>
      </c>
      <c r="N21" s="32">
        <f t="shared" si="3"/>
        <v>1</v>
      </c>
      <c r="O21" s="32">
        <f t="shared" si="4"/>
        <v>8</v>
      </c>
      <c r="P21" s="41"/>
      <c r="Q21" s="47">
        <f t="shared" si="5"/>
        <v>1</v>
      </c>
      <c r="R21" s="48">
        <f t="shared" si="6"/>
        <v>1</v>
      </c>
      <c r="S21" s="49">
        <f t="shared" si="7"/>
        <v>2</v>
      </c>
      <c r="T21" s="43">
        <f t="shared" si="8"/>
        <v>8.75</v>
      </c>
      <c r="U21" s="24">
        <f t="shared" si="9"/>
        <v>8.75</v>
      </c>
      <c r="V21" s="27">
        <f t="shared" si="10"/>
        <v>7.7777777777777777</v>
      </c>
      <c r="W21" s="6"/>
      <c r="X21" s="3"/>
      <c r="Y21" s="3"/>
      <c r="Z21" s="3"/>
    </row>
    <row r="22" spans="2:26" ht="15.75" thickBot="1" x14ac:dyDescent="0.3">
      <c r="B22" s="66" t="s">
        <v>9</v>
      </c>
      <c r="C22" s="66" t="s">
        <v>48</v>
      </c>
      <c r="D22" s="68" t="s">
        <v>32</v>
      </c>
      <c r="E22" s="77" t="s">
        <v>55</v>
      </c>
      <c r="F22" s="94">
        <v>9</v>
      </c>
      <c r="G22" s="33">
        <v>2</v>
      </c>
      <c r="H22" s="28">
        <v>45</v>
      </c>
      <c r="I22" s="33">
        <v>16</v>
      </c>
      <c r="J22" s="28">
        <v>15</v>
      </c>
      <c r="K22" s="29">
        <f t="shared" si="0"/>
        <v>90</v>
      </c>
      <c r="L22" s="30">
        <f t="shared" si="1"/>
        <v>5.625</v>
      </c>
      <c r="M22" s="31">
        <f t="shared" si="2"/>
        <v>5</v>
      </c>
      <c r="N22" s="32">
        <f t="shared" si="3"/>
        <v>2</v>
      </c>
      <c r="O22" s="32">
        <f t="shared" si="4"/>
        <v>16</v>
      </c>
      <c r="P22" s="41"/>
      <c r="Q22" s="47">
        <f t="shared" si="5"/>
        <v>1</v>
      </c>
      <c r="R22" s="48">
        <f t="shared" si="6"/>
        <v>2</v>
      </c>
      <c r="S22" s="49">
        <f t="shared" si="7"/>
        <v>2</v>
      </c>
      <c r="T22" s="43">
        <f t="shared" si="8"/>
        <v>6</v>
      </c>
      <c r="U22" s="24">
        <f t="shared" si="9"/>
        <v>5.625</v>
      </c>
      <c r="V22" s="27">
        <f t="shared" si="10"/>
        <v>5.625</v>
      </c>
      <c r="W22" s="6"/>
      <c r="X22" s="3"/>
      <c r="Y22" s="3"/>
      <c r="Z22" s="3"/>
    </row>
    <row r="23" spans="2:26" ht="15.75" thickBot="1" x14ac:dyDescent="0.3">
      <c r="B23" s="66" t="s">
        <v>9</v>
      </c>
      <c r="C23" s="66" t="s">
        <v>48</v>
      </c>
      <c r="D23" s="68" t="s">
        <v>32</v>
      </c>
      <c r="E23" s="78" t="s">
        <v>56</v>
      </c>
      <c r="F23" s="94">
        <v>8</v>
      </c>
      <c r="G23" s="33">
        <v>2</v>
      </c>
      <c r="H23" s="28">
        <v>45</v>
      </c>
      <c r="I23" s="33">
        <v>16</v>
      </c>
      <c r="J23" s="28">
        <v>15</v>
      </c>
      <c r="K23" s="29">
        <f t="shared" ref="K23" si="77">G23*H23</f>
        <v>90</v>
      </c>
      <c r="L23" s="30">
        <f t="shared" ref="L23" si="78">K23/(F23+M23+N23)</f>
        <v>6</v>
      </c>
      <c r="M23" s="31">
        <f t="shared" ref="M23" si="79">ROUNDDOWN(I23/3,0)</f>
        <v>5</v>
      </c>
      <c r="N23" s="32">
        <f t="shared" ref="N23" si="80">ROUNDUP((10*G23)/J23,0)</f>
        <v>2</v>
      </c>
      <c r="O23" s="32">
        <f t="shared" ref="O23" si="81">F23+M23+N23</f>
        <v>15</v>
      </c>
      <c r="P23" s="41"/>
      <c r="Q23" s="47">
        <f t="shared" ref="Q23" si="82">ROUNDUP((7*G23)/J23,0)</f>
        <v>1</v>
      </c>
      <c r="R23" s="48">
        <f t="shared" ref="R23" si="83">ROUNDUP((10*G23)/J23,0)</f>
        <v>2</v>
      </c>
      <c r="S23" s="49">
        <f t="shared" ref="S23" si="84">ROUNDUP((13*G23)/J23,0)</f>
        <v>2</v>
      </c>
      <c r="T23" s="43">
        <f t="shared" ref="T23" si="85">K23/(F23+M23+Q23)</f>
        <v>6.4285714285714288</v>
      </c>
      <c r="U23" s="24">
        <f t="shared" ref="U23" si="86">K23/(F23+M23+R23)</f>
        <v>6</v>
      </c>
      <c r="V23" s="27">
        <f t="shared" ref="V23" si="87">K23/(F23+M23+S23)</f>
        <v>6</v>
      </c>
      <c r="W23" s="6"/>
      <c r="X23" s="3"/>
      <c r="Y23" s="3"/>
      <c r="Z23" s="3"/>
    </row>
    <row r="24" spans="2:26" ht="15.75" thickBot="1" x14ac:dyDescent="0.3">
      <c r="B24" s="66" t="s">
        <v>9</v>
      </c>
      <c r="C24" s="66" t="s">
        <v>48</v>
      </c>
      <c r="D24" s="68" t="s">
        <v>32</v>
      </c>
      <c r="E24" s="78" t="s">
        <v>47</v>
      </c>
      <c r="F24" s="94">
        <v>7</v>
      </c>
      <c r="G24" s="33">
        <v>2</v>
      </c>
      <c r="H24" s="28">
        <v>45</v>
      </c>
      <c r="I24" s="33">
        <v>16</v>
      </c>
      <c r="J24" s="28">
        <v>15</v>
      </c>
      <c r="K24" s="29">
        <f t="shared" si="0"/>
        <v>90</v>
      </c>
      <c r="L24" s="30">
        <f t="shared" si="1"/>
        <v>6.4285714285714288</v>
      </c>
      <c r="M24" s="31">
        <f t="shared" si="2"/>
        <v>5</v>
      </c>
      <c r="N24" s="32">
        <f t="shared" si="3"/>
        <v>2</v>
      </c>
      <c r="O24" s="32">
        <f t="shared" si="4"/>
        <v>14</v>
      </c>
      <c r="P24" s="41"/>
      <c r="Q24" s="47">
        <f t="shared" si="5"/>
        <v>1</v>
      </c>
      <c r="R24" s="48">
        <f t="shared" si="6"/>
        <v>2</v>
      </c>
      <c r="S24" s="49">
        <f t="shared" si="7"/>
        <v>2</v>
      </c>
      <c r="T24" s="43">
        <f t="shared" si="8"/>
        <v>6.9230769230769234</v>
      </c>
      <c r="U24" s="24">
        <f t="shared" si="9"/>
        <v>6.4285714285714288</v>
      </c>
      <c r="V24" s="27">
        <f t="shared" si="10"/>
        <v>6.4285714285714288</v>
      </c>
      <c r="W24" s="6"/>
      <c r="X24" s="3"/>
      <c r="Y24" s="3"/>
      <c r="Z24" s="3"/>
    </row>
    <row r="25" spans="2:26" ht="15.75" thickBot="1" x14ac:dyDescent="0.3">
      <c r="B25" s="66" t="s">
        <v>9</v>
      </c>
      <c r="C25" s="66" t="s">
        <v>48</v>
      </c>
      <c r="D25" s="68" t="s">
        <v>38</v>
      </c>
      <c r="E25" s="77" t="s">
        <v>55</v>
      </c>
      <c r="F25" s="94">
        <v>13</v>
      </c>
      <c r="G25" s="33">
        <v>2</v>
      </c>
      <c r="H25" s="28">
        <v>60</v>
      </c>
      <c r="I25" s="33">
        <v>24</v>
      </c>
      <c r="J25" s="28">
        <v>8</v>
      </c>
      <c r="K25" s="29">
        <f t="shared" si="0"/>
        <v>120</v>
      </c>
      <c r="L25" s="30">
        <f t="shared" si="1"/>
        <v>5</v>
      </c>
      <c r="M25" s="31">
        <f t="shared" si="2"/>
        <v>8</v>
      </c>
      <c r="N25" s="32">
        <f t="shared" si="3"/>
        <v>3</v>
      </c>
      <c r="O25" s="32">
        <f t="shared" si="4"/>
        <v>24</v>
      </c>
      <c r="P25" s="41"/>
      <c r="Q25" s="47">
        <f t="shared" si="5"/>
        <v>2</v>
      </c>
      <c r="R25" s="48">
        <f t="shared" si="6"/>
        <v>3</v>
      </c>
      <c r="S25" s="49">
        <f t="shared" si="7"/>
        <v>4</v>
      </c>
      <c r="T25" s="43">
        <f t="shared" si="8"/>
        <v>5.2173913043478262</v>
      </c>
      <c r="U25" s="24">
        <f t="shared" si="9"/>
        <v>5</v>
      </c>
      <c r="V25" s="27">
        <f t="shared" si="10"/>
        <v>4.8</v>
      </c>
      <c r="W25" s="6"/>
      <c r="X25" s="3"/>
      <c r="Y25" s="3"/>
      <c r="Z25" s="3"/>
    </row>
    <row r="26" spans="2:26" ht="15.75" thickBot="1" x14ac:dyDescent="0.3">
      <c r="B26" s="66" t="s">
        <v>9</v>
      </c>
      <c r="C26" s="66" t="s">
        <v>48</v>
      </c>
      <c r="D26" s="68" t="s">
        <v>38</v>
      </c>
      <c r="E26" s="78" t="s">
        <v>56</v>
      </c>
      <c r="F26" s="94">
        <v>11.5</v>
      </c>
      <c r="G26" s="33">
        <v>2</v>
      </c>
      <c r="H26" s="28">
        <v>60</v>
      </c>
      <c r="I26" s="33">
        <v>24</v>
      </c>
      <c r="J26" s="28">
        <v>8</v>
      </c>
      <c r="K26" s="29">
        <f t="shared" ref="K26" si="88">G26*H26</f>
        <v>120</v>
      </c>
      <c r="L26" s="30">
        <f t="shared" ref="L26" si="89">K26/(F26+M26+N26)</f>
        <v>5.333333333333333</v>
      </c>
      <c r="M26" s="31">
        <f t="shared" ref="M26" si="90">ROUNDDOWN(I26/3,0)</f>
        <v>8</v>
      </c>
      <c r="N26" s="32">
        <f t="shared" ref="N26" si="91">ROUNDUP((10*G26)/J26,0)</f>
        <v>3</v>
      </c>
      <c r="O26" s="32">
        <f t="shared" ref="O26" si="92">F26+M26+N26</f>
        <v>22.5</v>
      </c>
      <c r="P26" s="41"/>
      <c r="Q26" s="47">
        <f t="shared" ref="Q26" si="93">ROUNDUP((7*G26)/J26,0)</f>
        <v>2</v>
      </c>
      <c r="R26" s="48">
        <f t="shared" ref="R26" si="94">ROUNDUP((10*G26)/J26,0)</f>
        <v>3</v>
      </c>
      <c r="S26" s="49">
        <f t="shared" ref="S26" si="95">ROUNDUP((13*G26)/J26,0)</f>
        <v>4</v>
      </c>
      <c r="T26" s="43">
        <f t="shared" ref="T26" si="96">K26/(F26+M26+Q26)</f>
        <v>5.5813953488372094</v>
      </c>
      <c r="U26" s="24">
        <f t="shared" ref="U26" si="97">K26/(F26+M26+R26)</f>
        <v>5.333333333333333</v>
      </c>
      <c r="V26" s="27">
        <f t="shared" ref="V26" si="98">K26/(F26+M26+S26)</f>
        <v>5.1063829787234045</v>
      </c>
      <c r="W26" s="6"/>
      <c r="X26" s="3"/>
      <c r="Y26" s="3"/>
      <c r="Z26" s="3"/>
    </row>
    <row r="27" spans="2:26" ht="15.75" thickBot="1" x14ac:dyDescent="0.3">
      <c r="B27" s="66" t="s">
        <v>9</v>
      </c>
      <c r="C27" s="66" t="s">
        <v>48</v>
      </c>
      <c r="D27" s="68" t="s">
        <v>38</v>
      </c>
      <c r="E27" s="78" t="s">
        <v>47</v>
      </c>
      <c r="F27" s="94">
        <v>10</v>
      </c>
      <c r="G27" s="33">
        <v>2</v>
      </c>
      <c r="H27" s="28">
        <v>60</v>
      </c>
      <c r="I27" s="33">
        <v>24</v>
      </c>
      <c r="J27" s="28">
        <v>8</v>
      </c>
      <c r="K27" s="29">
        <f t="shared" si="0"/>
        <v>120</v>
      </c>
      <c r="L27" s="30">
        <f t="shared" si="1"/>
        <v>5.7142857142857144</v>
      </c>
      <c r="M27" s="31">
        <f t="shared" si="2"/>
        <v>8</v>
      </c>
      <c r="N27" s="32">
        <f t="shared" si="3"/>
        <v>3</v>
      </c>
      <c r="O27" s="32">
        <f t="shared" si="4"/>
        <v>21</v>
      </c>
      <c r="P27" s="41"/>
      <c r="Q27" s="47">
        <f t="shared" si="5"/>
        <v>2</v>
      </c>
      <c r="R27" s="48">
        <f t="shared" si="6"/>
        <v>3</v>
      </c>
      <c r="S27" s="49">
        <f t="shared" si="7"/>
        <v>4</v>
      </c>
      <c r="T27" s="43">
        <f t="shared" si="8"/>
        <v>6</v>
      </c>
      <c r="U27" s="24">
        <f t="shared" si="9"/>
        <v>5.7142857142857144</v>
      </c>
      <c r="V27" s="27">
        <f t="shared" si="10"/>
        <v>5.4545454545454541</v>
      </c>
      <c r="W27" s="6"/>
      <c r="X27" s="3"/>
      <c r="Y27" s="3"/>
      <c r="Z27" s="3"/>
    </row>
    <row r="28" spans="2:26" ht="15.75" thickBot="1" x14ac:dyDescent="0.3">
      <c r="B28" s="66" t="s">
        <v>9</v>
      </c>
      <c r="C28" s="66" t="s">
        <v>48</v>
      </c>
      <c r="D28" s="68" t="s">
        <v>33</v>
      </c>
      <c r="E28" s="77" t="s">
        <v>55</v>
      </c>
      <c r="F28" s="94">
        <v>16</v>
      </c>
      <c r="G28" s="33">
        <v>2</v>
      </c>
      <c r="H28" s="33">
        <v>100</v>
      </c>
      <c r="I28" s="33">
        <v>48</v>
      </c>
      <c r="J28" s="28">
        <v>5</v>
      </c>
      <c r="K28" s="29">
        <f t="shared" si="0"/>
        <v>200</v>
      </c>
      <c r="L28" s="30">
        <f t="shared" si="1"/>
        <v>5.5555555555555554</v>
      </c>
      <c r="M28" s="31">
        <f t="shared" si="2"/>
        <v>16</v>
      </c>
      <c r="N28" s="32">
        <f t="shared" si="3"/>
        <v>4</v>
      </c>
      <c r="O28" s="32">
        <f t="shared" si="4"/>
        <v>36</v>
      </c>
      <c r="P28" s="41"/>
      <c r="Q28" s="47">
        <f t="shared" si="5"/>
        <v>3</v>
      </c>
      <c r="R28" s="48">
        <f t="shared" si="6"/>
        <v>4</v>
      </c>
      <c r="S28" s="49">
        <f t="shared" si="7"/>
        <v>6</v>
      </c>
      <c r="T28" s="43">
        <f t="shared" si="8"/>
        <v>5.7142857142857144</v>
      </c>
      <c r="U28" s="24">
        <f t="shared" si="9"/>
        <v>5.5555555555555554</v>
      </c>
      <c r="V28" s="27">
        <f t="shared" si="10"/>
        <v>5.2631578947368425</v>
      </c>
      <c r="W28" s="6"/>
      <c r="X28" s="3"/>
      <c r="Y28" s="3"/>
      <c r="Z28" s="3"/>
    </row>
    <row r="29" spans="2:26" ht="15.75" thickBot="1" x14ac:dyDescent="0.3">
      <c r="B29" s="66" t="s">
        <v>9</v>
      </c>
      <c r="C29" s="66" t="s">
        <v>48</v>
      </c>
      <c r="D29" s="68" t="s">
        <v>33</v>
      </c>
      <c r="E29" s="78" t="s">
        <v>56</v>
      </c>
      <c r="F29" s="94">
        <v>14.5</v>
      </c>
      <c r="G29" s="33">
        <v>2</v>
      </c>
      <c r="H29" s="33">
        <v>110</v>
      </c>
      <c r="I29" s="33">
        <v>48</v>
      </c>
      <c r="J29" s="28">
        <v>5</v>
      </c>
      <c r="K29" s="29">
        <f t="shared" ref="K29" si="99">G29*H29</f>
        <v>220</v>
      </c>
      <c r="L29" s="30">
        <f t="shared" ref="L29" si="100">K29/(F29+M29+N29)</f>
        <v>6.3768115942028984</v>
      </c>
      <c r="M29" s="31">
        <f t="shared" ref="M29" si="101">ROUNDDOWN(I29/3,0)</f>
        <v>16</v>
      </c>
      <c r="N29" s="32">
        <f t="shared" ref="N29" si="102">ROUNDUP((10*G29)/J29,0)</f>
        <v>4</v>
      </c>
      <c r="O29" s="32">
        <f t="shared" ref="O29" si="103">F29+M29+N29</f>
        <v>34.5</v>
      </c>
      <c r="P29" s="41"/>
      <c r="Q29" s="47">
        <f t="shared" ref="Q29" si="104">ROUNDUP((7*G29)/J29,0)</f>
        <v>3</v>
      </c>
      <c r="R29" s="48">
        <f t="shared" ref="R29" si="105">ROUNDUP((10*G29)/J29,0)</f>
        <v>4</v>
      </c>
      <c r="S29" s="49">
        <f t="shared" ref="S29" si="106">ROUNDUP((13*G29)/J29,0)</f>
        <v>6</v>
      </c>
      <c r="T29" s="43">
        <f t="shared" ref="T29" si="107">K29/(F29+M29+Q29)</f>
        <v>6.5671641791044779</v>
      </c>
      <c r="U29" s="24">
        <f t="shared" ref="U29" si="108">K29/(F29+M29+R29)</f>
        <v>6.3768115942028984</v>
      </c>
      <c r="V29" s="27">
        <f t="shared" ref="V29" si="109">K29/(F29+M29+S29)</f>
        <v>6.0273972602739727</v>
      </c>
      <c r="W29" s="6"/>
      <c r="X29" s="3"/>
      <c r="Y29" s="3"/>
      <c r="Z29" s="3"/>
    </row>
    <row r="30" spans="2:26" ht="15.75" thickBot="1" x14ac:dyDescent="0.3">
      <c r="B30" s="66" t="s">
        <v>9</v>
      </c>
      <c r="C30" s="66" t="s">
        <v>48</v>
      </c>
      <c r="D30" s="68" t="s">
        <v>33</v>
      </c>
      <c r="E30" s="78" t="s">
        <v>47</v>
      </c>
      <c r="F30" s="94">
        <v>13</v>
      </c>
      <c r="G30" s="33">
        <v>2</v>
      </c>
      <c r="H30" s="33">
        <v>120</v>
      </c>
      <c r="I30" s="33">
        <v>48</v>
      </c>
      <c r="J30" s="28">
        <v>5</v>
      </c>
      <c r="K30" s="29">
        <f t="shared" si="0"/>
        <v>240</v>
      </c>
      <c r="L30" s="30">
        <f t="shared" si="1"/>
        <v>7.2727272727272725</v>
      </c>
      <c r="M30" s="31">
        <f t="shared" si="2"/>
        <v>16</v>
      </c>
      <c r="N30" s="32">
        <f t="shared" si="3"/>
        <v>4</v>
      </c>
      <c r="O30" s="32">
        <f t="shared" si="4"/>
        <v>33</v>
      </c>
      <c r="P30" s="41"/>
      <c r="Q30" s="47">
        <f t="shared" si="5"/>
        <v>3</v>
      </c>
      <c r="R30" s="48">
        <f t="shared" si="6"/>
        <v>4</v>
      </c>
      <c r="S30" s="49">
        <f t="shared" si="7"/>
        <v>6</v>
      </c>
      <c r="T30" s="43">
        <f t="shared" si="8"/>
        <v>7.5</v>
      </c>
      <c r="U30" s="24">
        <f t="shared" si="9"/>
        <v>7.2727272727272725</v>
      </c>
      <c r="V30" s="27">
        <f t="shared" si="10"/>
        <v>6.8571428571428568</v>
      </c>
      <c r="W30" s="6"/>
      <c r="X30" s="3"/>
      <c r="Y30" s="3"/>
      <c r="Z30" s="3"/>
    </row>
    <row r="31" spans="2:26" ht="15.75" thickBot="1" x14ac:dyDescent="0.3">
      <c r="B31" s="66" t="s">
        <v>9</v>
      </c>
      <c r="C31" s="66" t="s">
        <v>50</v>
      </c>
      <c r="D31" s="68" t="s">
        <v>61</v>
      </c>
      <c r="E31" s="77" t="s">
        <v>55</v>
      </c>
      <c r="F31" s="94">
        <v>5</v>
      </c>
      <c r="G31" s="33">
        <v>1</v>
      </c>
      <c r="H31" s="33">
        <v>48</v>
      </c>
      <c r="I31" s="33">
        <v>2</v>
      </c>
      <c r="J31" s="28">
        <v>25</v>
      </c>
      <c r="K31" s="29">
        <f t="shared" si="0"/>
        <v>48</v>
      </c>
      <c r="L31" s="30">
        <f t="shared" si="1"/>
        <v>8</v>
      </c>
      <c r="M31" s="31">
        <f t="shared" si="2"/>
        <v>0</v>
      </c>
      <c r="N31" s="32">
        <f t="shared" si="3"/>
        <v>1</v>
      </c>
      <c r="O31" s="32">
        <f t="shared" si="4"/>
        <v>6</v>
      </c>
      <c r="P31" s="41"/>
      <c r="Q31" s="47">
        <f t="shared" si="5"/>
        <v>1</v>
      </c>
      <c r="R31" s="48">
        <f t="shared" si="6"/>
        <v>1</v>
      </c>
      <c r="S31" s="49">
        <f t="shared" si="7"/>
        <v>1</v>
      </c>
      <c r="T31" s="43">
        <f t="shared" si="8"/>
        <v>8</v>
      </c>
      <c r="U31" s="24">
        <f t="shared" si="9"/>
        <v>8</v>
      </c>
      <c r="V31" s="27">
        <f t="shared" si="10"/>
        <v>8</v>
      </c>
      <c r="W31" s="6"/>
      <c r="X31" s="3"/>
      <c r="Y31" s="3"/>
      <c r="Z31" s="3"/>
    </row>
    <row r="32" spans="2:26" ht="15.75" thickBot="1" x14ac:dyDescent="0.3">
      <c r="B32" s="66" t="s">
        <v>9</v>
      </c>
      <c r="C32" s="66" t="s">
        <v>50</v>
      </c>
      <c r="D32" s="68" t="s">
        <v>61</v>
      </c>
      <c r="E32" s="78" t="s">
        <v>56</v>
      </c>
      <c r="F32" s="94">
        <v>5</v>
      </c>
      <c r="G32" s="33">
        <v>1</v>
      </c>
      <c r="H32" s="33">
        <v>48</v>
      </c>
      <c r="I32" s="33">
        <v>2</v>
      </c>
      <c r="J32" s="28">
        <v>25</v>
      </c>
      <c r="K32" s="29">
        <f t="shared" ref="K32" si="110">G32*H32</f>
        <v>48</v>
      </c>
      <c r="L32" s="30">
        <f t="shared" ref="L32" si="111">K32/(F32+M32+N32)</f>
        <v>8</v>
      </c>
      <c r="M32" s="31">
        <f t="shared" ref="M32" si="112">ROUNDDOWN(I32/3,0)</f>
        <v>0</v>
      </c>
      <c r="N32" s="32">
        <f t="shared" ref="N32" si="113">ROUNDUP((10*G32)/J32,0)</f>
        <v>1</v>
      </c>
      <c r="O32" s="32">
        <f t="shared" ref="O32" si="114">F32+M32+N32</f>
        <v>6</v>
      </c>
      <c r="P32" s="41"/>
      <c r="Q32" s="47">
        <f t="shared" ref="Q32" si="115">ROUNDUP((7*G32)/J32,0)</f>
        <v>1</v>
      </c>
      <c r="R32" s="48">
        <f t="shared" ref="R32" si="116">ROUNDUP((10*G32)/J32,0)</f>
        <v>1</v>
      </c>
      <c r="S32" s="49">
        <f t="shared" ref="S32" si="117">ROUNDUP((13*G32)/J32,0)</f>
        <v>1</v>
      </c>
      <c r="T32" s="43">
        <f t="shared" ref="T32" si="118">K32/(F32+M32+Q32)</f>
        <v>8</v>
      </c>
      <c r="U32" s="24">
        <f t="shared" ref="U32" si="119">K32/(F32+M32+R32)</f>
        <v>8</v>
      </c>
      <c r="V32" s="27">
        <f t="shared" ref="V32" si="120">K32/(F32+M32+S32)</f>
        <v>8</v>
      </c>
      <c r="W32" s="6"/>
      <c r="X32" s="3"/>
      <c r="Y32" s="3"/>
      <c r="Z32" s="3"/>
    </row>
    <row r="33" spans="2:26" ht="15.75" thickBot="1" x14ac:dyDescent="0.3">
      <c r="B33" s="66" t="s">
        <v>9</v>
      </c>
      <c r="C33" s="66" t="s">
        <v>50</v>
      </c>
      <c r="D33" s="68" t="s">
        <v>61</v>
      </c>
      <c r="E33" s="78" t="s">
        <v>47</v>
      </c>
      <c r="F33" s="94">
        <v>5</v>
      </c>
      <c r="G33" s="33">
        <v>1</v>
      </c>
      <c r="H33" s="33">
        <v>72</v>
      </c>
      <c r="I33" s="33">
        <v>2</v>
      </c>
      <c r="J33" s="28">
        <v>25</v>
      </c>
      <c r="K33" s="29">
        <f t="shared" si="0"/>
        <v>72</v>
      </c>
      <c r="L33" s="30">
        <f t="shared" si="1"/>
        <v>12</v>
      </c>
      <c r="M33" s="31">
        <f t="shared" si="2"/>
        <v>0</v>
      </c>
      <c r="N33" s="32">
        <f t="shared" si="3"/>
        <v>1</v>
      </c>
      <c r="O33" s="32">
        <f t="shared" si="4"/>
        <v>6</v>
      </c>
      <c r="P33" s="41"/>
      <c r="Q33" s="47">
        <f t="shared" si="5"/>
        <v>1</v>
      </c>
      <c r="R33" s="48">
        <f t="shared" si="6"/>
        <v>1</v>
      </c>
      <c r="S33" s="49">
        <f t="shared" si="7"/>
        <v>1</v>
      </c>
      <c r="T33" s="43">
        <f t="shared" si="8"/>
        <v>12</v>
      </c>
      <c r="U33" s="24">
        <f t="shared" si="9"/>
        <v>12</v>
      </c>
      <c r="V33" s="27">
        <f t="shared" si="10"/>
        <v>12</v>
      </c>
      <c r="W33" s="6"/>
      <c r="X33" s="3"/>
      <c r="Y33" s="3"/>
      <c r="Z33" s="3"/>
    </row>
    <row r="34" spans="2:26" ht="15.75" customHeight="1" thickBot="1" x14ac:dyDescent="0.3">
      <c r="B34" s="66" t="s">
        <v>9</v>
      </c>
      <c r="C34" s="66" t="s">
        <v>50</v>
      </c>
      <c r="D34" s="68" t="s">
        <v>62</v>
      </c>
      <c r="E34" s="77" t="s">
        <v>55</v>
      </c>
      <c r="F34" s="94">
        <v>8</v>
      </c>
      <c r="G34" s="33">
        <v>1</v>
      </c>
      <c r="H34" s="33">
        <v>60</v>
      </c>
      <c r="I34" s="33">
        <v>6</v>
      </c>
      <c r="J34" s="28">
        <v>15</v>
      </c>
      <c r="K34" s="29">
        <f t="shared" si="0"/>
        <v>60</v>
      </c>
      <c r="L34" s="30">
        <f t="shared" si="1"/>
        <v>5.4545454545454541</v>
      </c>
      <c r="M34" s="31">
        <f t="shared" si="2"/>
        <v>2</v>
      </c>
      <c r="N34" s="32">
        <f t="shared" si="3"/>
        <v>1</v>
      </c>
      <c r="O34" s="32">
        <f t="shared" si="4"/>
        <v>11</v>
      </c>
      <c r="P34" s="41"/>
      <c r="Q34" s="47">
        <f t="shared" si="5"/>
        <v>1</v>
      </c>
      <c r="R34" s="48">
        <f t="shared" si="6"/>
        <v>1</v>
      </c>
      <c r="S34" s="49">
        <f t="shared" si="7"/>
        <v>1</v>
      </c>
      <c r="T34" s="43">
        <f t="shared" si="8"/>
        <v>5.4545454545454541</v>
      </c>
      <c r="U34" s="24">
        <f t="shared" si="9"/>
        <v>5.4545454545454541</v>
      </c>
      <c r="V34" s="27">
        <f t="shared" si="10"/>
        <v>5.4545454545454541</v>
      </c>
      <c r="W34" s="6"/>
      <c r="X34" s="3"/>
      <c r="Y34" s="3"/>
      <c r="Z34" s="3"/>
    </row>
    <row r="35" spans="2:26" ht="15.75" customHeight="1" thickBot="1" x14ac:dyDescent="0.3">
      <c r="B35" s="66" t="s">
        <v>9</v>
      </c>
      <c r="C35" s="66" t="s">
        <v>50</v>
      </c>
      <c r="D35" s="68" t="s">
        <v>62</v>
      </c>
      <c r="E35" s="78" t="s">
        <v>56</v>
      </c>
      <c r="F35" s="94">
        <v>7.5</v>
      </c>
      <c r="G35" s="33">
        <v>1</v>
      </c>
      <c r="H35" s="33">
        <v>60</v>
      </c>
      <c r="I35" s="33">
        <v>6</v>
      </c>
      <c r="J35" s="28">
        <v>15</v>
      </c>
      <c r="K35" s="29">
        <f t="shared" ref="K35" si="121">G35*H35</f>
        <v>60</v>
      </c>
      <c r="L35" s="30">
        <f t="shared" ref="L35" si="122">K35/(F35+M35+N35)</f>
        <v>5.7142857142857144</v>
      </c>
      <c r="M35" s="31">
        <f t="shared" ref="M35" si="123">ROUNDDOWN(I35/3,0)</f>
        <v>2</v>
      </c>
      <c r="N35" s="32">
        <f t="shared" ref="N35" si="124">ROUNDUP((10*G35)/J35,0)</f>
        <v>1</v>
      </c>
      <c r="O35" s="32">
        <f t="shared" ref="O35" si="125">F35+M35+N35</f>
        <v>10.5</v>
      </c>
      <c r="P35" s="41"/>
      <c r="Q35" s="47">
        <f t="shared" ref="Q35" si="126">ROUNDUP((7*G35)/J35,0)</f>
        <v>1</v>
      </c>
      <c r="R35" s="48">
        <f t="shared" ref="R35" si="127">ROUNDUP((10*G35)/J35,0)</f>
        <v>1</v>
      </c>
      <c r="S35" s="49">
        <f t="shared" ref="S35" si="128">ROUNDUP((13*G35)/J35,0)</f>
        <v>1</v>
      </c>
      <c r="T35" s="43">
        <f t="shared" ref="T35" si="129">K35/(F35+M35+Q35)</f>
        <v>5.7142857142857144</v>
      </c>
      <c r="U35" s="24">
        <f t="shared" ref="U35" si="130">K35/(F35+M35+R35)</f>
        <v>5.7142857142857144</v>
      </c>
      <c r="V35" s="27">
        <f t="shared" ref="V35" si="131">K35/(F35+M35+S35)</f>
        <v>5.7142857142857144</v>
      </c>
      <c r="W35" s="6"/>
      <c r="X35" s="3"/>
      <c r="Y35" s="3"/>
      <c r="Z35" s="3"/>
    </row>
    <row r="36" spans="2:26" ht="15.75" thickBot="1" x14ac:dyDescent="0.3">
      <c r="B36" s="66" t="s">
        <v>9</v>
      </c>
      <c r="C36" s="66" t="s">
        <v>50</v>
      </c>
      <c r="D36" s="68" t="s">
        <v>62</v>
      </c>
      <c r="E36" s="78" t="s">
        <v>47</v>
      </c>
      <c r="F36" s="94">
        <v>7</v>
      </c>
      <c r="G36" s="33">
        <v>1</v>
      </c>
      <c r="H36" s="33">
        <v>60</v>
      </c>
      <c r="I36" s="33">
        <v>6</v>
      </c>
      <c r="J36" s="28">
        <v>15</v>
      </c>
      <c r="K36" s="29">
        <f t="shared" si="0"/>
        <v>60</v>
      </c>
      <c r="L36" s="30">
        <f t="shared" si="1"/>
        <v>6</v>
      </c>
      <c r="M36" s="31">
        <f t="shared" si="2"/>
        <v>2</v>
      </c>
      <c r="N36" s="32">
        <f t="shared" si="3"/>
        <v>1</v>
      </c>
      <c r="O36" s="32">
        <f t="shared" si="4"/>
        <v>10</v>
      </c>
      <c r="P36" s="41"/>
      <c r="Q36" s="47">
        <f t="shared" si="5"/>
        <v>1</v>
      </c>
      <c r="R36" s="48">
        <f t="shared" si="6"/>
        <v>1</v>
      </c>
      <c r="S36" s="49">
        <f t="shared" si="7"/>
        <v>1</v>
      </c>
      <c r="T36" s="43">
        <f t="shared" si="8"/>
        <v>6</v>
      </c>
      <c r="U36" s="24">
        <f t="shared" si="9"/>
        <v>6</v>
      </c>
      <c r="V36" s="27">
        <f t="shared" si="10"/>
        <v>6</v>
      </c>
      <c r="W36" s="6"/>
      <c r="X36" s="3"/>
      <c r="Y36" s="3"/>
      <c r="Z36" s="3"/>
    </row>
    <row r="37" spans="2:26" ht="15.75" thickBot="1" x14ac:dyDescent="0.3">
      <c r="B37" s="66" t="s">
        <v>9</v>
      </c>
      <c r="C37" s="66" t="s">
        <v>50</v>
      </c>
      <c r="D37" s="68" t="s">
        <v>63</v>
      </c>
      <c r="E37" s="77" t="s">
        <v>55</v>
      </c>
      <c r="F37" s="94">
        <v>11</v>
      </c>
      <c r="G37" s="33">
        <v>1</v>
      </c>
      <c r="H37" s="33">
        <v>80</v>
      </c>
      <c r="I37" s="33">
        <v>10</v>
      </c>
      <c r="J37" s="28">
        <v>8</v>
      </c>
      <c r="K37" s="29">
        <f t="shared" si="0"/>
        <v>80</v>
      </c>
      <c r="L37" s="30">
        <f t="shared" si="1"/>
        <v>5</v>
      </c>
      <c r="M37" s="31">
        <f t="shared" si="2"/>
        <v>3</v>
      </c>
      <c r="N37" s="32">
        <f t="shared" si="3"/>
        <v>2</v>
      </c>
      <c r="O37" s="32">
        <f t="shared" si="4"/>
        <v>16</v>
      </c>
      <c r="P37" s="41"/>
      <c r="Q37" s="47">
        <f t="shared" si="5"/>
        <v>1</v>
      </c>
      <c r="R37" s="48">
        <f t="shared" si="6"/>
        <v>2</v>
      </c>
      <c r="S37" s="49">
        <f t="shared" si="7"/>
        <v>2</v>
      </c>
      <c r="T37" s="43">
        <f t="shared" si="8"/>
        <v>5.333333333333333</v>
      </c>
      <c r="U37" s="24">
        <f t="shared" si="9"/>
        <v>5</v>
      </c>
      <c r="V37" s="27">
        <f t="shared" si="10"/>
        <v>5</v>
      </c>
      <c r="W37" s="6"/>
      <c r="X37" s="3"/>
      <c r="Y37" s="3"/>
      <c r="Z37" s="3"/>
    </row>
    <row r="38" spans="2:26" ht="15.75" thickBot="1" x14ac:dyDescent="0.3">
      <c r="B38" s="66" t="s">
        <v>9</v>
      </c>
      <c r="C38" s="66" t="s">
        <v>50</v>
      </c>
      <c r="D38" s="68" t="s">
        <v>63</v>
      </c>
      <c r="E38" s="78" t="s">
        <v>56</v>
      </c>
      <c r="F38" s="94">
        <v>10.5</v>
      </c>
      <c r="G38" s="33">
        <v>1</v>
      </c>
      <c r="H38" s="33">
        <v>88</v>
      </c>
      <c r="I38" s="33">
        <v>10</v>
      </c>
      <c r="J38" s="28">
        <v>8</v>
      </c>
      <c r="K38" s="29">
        <f t="shared" ref="K38" si="132">G38*H38</f>
        <v>88</v>
      </c>
      <c r="L38" s="30">
        <f t="shared" ref="L38" si="133">K38/(F38+M38+N38)</f>
        <v>5.67741935483871</v>
      </c>
      <c r="M38" s="31">
        <f t="shared" ref="M38" si="134">ROUNDDOWN(I38/3,0)</f>
        <v>3</v>
      </c>
      <c r="N38" s="32">
        <f t="shared" ref="N38" si="135">ROUNDUP((10*G38)/J38,0)</f>
        <v>2</v>
      </c>
      <c r="O38" s="32">
        <f t="shared" ref="O38" si="136">F38+M38+N38</f>
        <v>15.5</v>
      </c>
      <c r="P38" s="41"/>
      <c r="Q38" s="47">
        <f t="shared" ref="Q38" si="137">ROUNDUP((7*G38)/J38,0)</f>
        <v>1</v>
      </c>
      <c r="R38" s="48">
        <f t="shared" ref="R38" si="138">ROUNDUP((10*G38)/J38,0)</f>
        <v>2</v>
      </c>
      <c r="S38" s="49">
        <f t="shared" ref="S38" si="139">ROUNDUP((13*G38)/J38,0)</f>
        <v>2</v>
      </c>
      <c r="T38" s="43">
        <f t="shared" ref="T38" si="140">K38/(F38+M38+Q38)</f>
        <v>6.068965517241379</v>
      </c>
      <c r="U38" s="24">
        <f t="shared" ref="U38" si="141">K38/(F38+M38+R38)</f>
        <v>5.67741935483871</v>
      </c>
      <c r="V38" s="27">
        <f t="shared" ref="V38" si="142">K38/(F38+M38+S38)</f>
        <v>5.67741935483871</v>
      </c>
      <c r="W38" s="6"/>
      <c r="X38" s="3"/>
      <c r="Y38" s="3"/>
      <c r="Z38" s="3"/>
    </row>
    <row r="39" spans="2:26" ht="15.75" thickBot="1" x14ac:dyDescent="0.3">
      <c r="B39" s="66" t="s">
        <v>9</v>
      </c>
      <c r="C39" s="66" t="s">
        <v>50</v>
      </c>
      <c r="D39" s="68" t="s">
        <v>63</v>
      </c>
      <c r="E39" s="78" t="s">
        <v>47</v>
      </c>
      <c r="F39" s="94">
        <v>10</v>
      </c>
      <c r="G39" s="33">
        <v>1</v>
      </c>
      <c r="H39" s="33">
        <v>96</v>
      </c>
      <c r="I39" s="33">
        <v>10</v>
      </c>
      <c r="J39" s="28">
        <v>8</v>
      </c>
      <c r="K39" s="29">
        <f t="shared" si="0"/>
        <v>96</v>
      </c>
      <c r="L39" s="30">
        <f t="shared" si="1"/>
        <v>6.4</v>
      </c>
      <c r="M39" s="31">
        <f t="shared" si="2"/>
        <v>3</v>
      </c>
      <c r="N39" s="32">
        <f t="shared" si="3"/>
        <v>2</v>
      </c>
      <c r="O39" s="32">
        <f t="shared" si="4"/>
        <v>15</v>
      </c>
      <c r="P39" s="41"/>
      <c r="Q39" s="47">
        <f t="shared" si="5"/>
        <v>1</v>
      </c>
      <c r="R39" s="48">
        <f t="shared" si="6"/>
        <v>2</v>
      </c>
      <c r="S39" s="49">
        <f t="shared" si="7"/>
        <v>2</v>
      </c>
      <c r="T39" s="43">
        <f t="shared" si="8"/>
        <v>6.8571428571428568</v>
      </c>
      <c r="U39" s="24">
        <f t="shared" si="9"/>
        <v>6.4</v>
      </c>
      <c r="V39" s="27">
        <f t="shared" si="10"/>
        <v>6.4</v>
      </c>
      <c r="W39" s="6"/>
      <c r="X39" s="3"/>
      <c r="Y39" s="3"/>
      <c r="Z39" s="3"/>
    </row>
    <row r="40" spans="2:26" ht="17.25" customHeight="1" thickBot="1" x14ac:dyDescent="0.3">
      <c r="B40" s="66" t="s">
        <v>9</v>
      </c>
      <c r="C40" s="66" t="s">
        <v>50</v>
      </c>
      <c r="D40" s="68" t="s">
        <v>64</v>
      </c>
      <c r="E40" s="77" t="s">
        <v>55</v>
      </c>
      <c r="F40" s="94">
        <v>14</v>
      </c>
      <c r="G40" s="33">
        <v>1</v>
      </c>
      <c r="H40" s="33">
        <v>120</v>
      </c>
      <c r="I40" s="33">
        <v>20</v>
      </c>
      <c r="J40" s="28">
        <v>5</v>
      </c>
      <c r="K40" s="29">
        <f t="shared" si="0"/>
        <v>120</v>
      </c>
      <c r="L40" s="30">
        <f t="shared" si="1"/>
        <v>5.4545454545454541</v>
      </c>
      <c r="M40" s="31">
        <f t="shared" si="2"/>
        <v>6</v>
      </c>
      <c r="N40" s="32">
        <f t="shared" si="3"/>
        <v>2</v>
      </c>
      <c r="O40" s="32">
        <f t="shared" si="4"/>
        <v>22</v>
      </c>
      <c r="P40" s="41"/>
      <c r="Q40" s="47">
        <f t="shared" si="5"/>
        <v>2</v>
      </c>
      <c r="R40" s="48">
        <f t="shared" si="6"/>
        <v>2</v>
      </c>
      <c r="S40" s="49">
        <f t="shared" si="7"/>
        <v>3</v>
      </c>
      <c r="T40" s="43">
        <f t="shared" si="8"/>
        <v>5.4545454545454541</v>
      </c>
      <c r="U40" s="24">
        <f t="shared" si="9"/>
        <v>5.4545454545454541</v>
      </c>
      <c r="V40" s="27">
        <f t="shared" si="10"/>
        <v>5.2173913043478262</v>
      </c>
      <c r="W40" s="6"/>
      <c r="X40" s="3"/>
      <c r="Y40" s="3"/>
      <c r="Z40" s="3"/>
    </row>
    <row r="41" spans="2:26" ht="17.25" customHeight="1" thickBot="1" x14ac:dyDescent="0.3">
      <c r="B41" s="66" t="s">
        <v>9</v>
      </c>
      <c r="C41" s="66" t="s">
        <v>50</v>
      </c>
      <c r="D41" s="68" t="s">
        <v>64</v>
      </c>
      <c r="E41" s="78" t="s">
        <v>56</v>
      </c>
      <c r="F41" s="94">
        <v>13</v>
      </c>
      <c r="G41" s="33">
        <v>1</v>
      </c>
      <c r="H41" s="33">
        <v>120</v>
      </c>
      <c r="I41" s="33">
        <v>20</v>
      </c>
      <c r="J41" s="28">
        <v>5</v>
      </c>
      <c r="K41" s="29">
        <f t="shared" ref="K41" si="143">G41*H41</f>
        <v>120</v>
      </c>
      <c r="L41" s="30">
        <f t="shared" ref="L41" si="144">K41/(F41+M41+N41)</f>
        <v>5.7142857142857144</v>
      </c>
      <c r="M41" s="31">
        <f t="shared" ref="M41" si="145">ROUNDDOWN(I41/3,0)</f>
        <v>6</v>
      </c>
      <c r="N41" s="32">
        <f t="shared" ref="N41" si="146">ROUNDUP((10*G41)/J41,0)</f>
        <v>2</v>
      </c>
      <c r="O41" s="32">
        <f t="shared" ref="O41" si="147">F41+M41+N41</f>
        <v>21</v>
      </c>
      <c r="P41" s="41"/>
      <c r="Q41" s="47">
        <f t="shared" ref="Q41" si="148">ROUNDUP((7*G41)/J41,0)</f>
        <v>2</v>
      </c>
      <c r="R41" s="48">
        <f t="shared" ref="R41" si="149">ROUNDUP((10*G41)/J41,0)</f>
        <v>2</v>
      </c>
      <c r="S41" s="49">
        <f t="shared" ref="S41" si="150">ROUNDUP((13*G41)/J41,0)</f>
        <v>3</v>
      </c>
      <c r="T41" s="43">
        <f t="shared" ref="T41" si="151">K41/(F41+M41+Q41)</f>
        <v>5.7142857142857144</v>
      </c>
      <c r="U41" s="24">
        <f t="shared" ref="U41" si="152">K41/(F41+M41+R41)</f>
        <v>5.7142857142857144</v>
      </c>
      <c r="V41" s="27">
        <f t="shared" ref="V41" si="153">K41/(F41+M41+S41)</f>
        <v>5.4545454545454541</v>
      </c>
      <c r="W41" s="6"/>
      <c r="X41" s="3"/>
      <c r="Y41" s="3"/>
      <c r="Z41" s="3"/>
    </row>
    <row r="42" spans="2:26" ht="15.75" thickBot="1" x14ac:dyDescent="0.3">
      <c r="B42" s="66" t="s">
        <v>9</v>
      </c>
      <c r="C42" s="66" t="s">
        <v>50</v>
      </c>
      <c r="D42" s="68" t="s">
        <v>64</v>
      </c>
      <c r="E42" s="78" t="s">
        <v>47</v>
      </c>
      <c r="F42" s="94">
        <v>12</v>
      </c>
      <c r="G42" s="33">
        <v>1</v>
      </c>
      <c r="H42" s="33">
        <v>120</v>
      </c>
      <c r="I42" s="33">
        <v>20</v>
      </c>
      <c r="J42" s="28">
        <v>5</v>
      </c>
      <c r="K42" s="29">
        <f t="shared" si="0"/>
        <v>120</v>
      </c>
      <c r="L42" s="30">
        <f t="shared" si="1"/>
        <v>6</v>
      </c>
      <c r="M42" s="31">
        <f t="shared" si="2"/>
        <v>6</v>
      </c>
      <c r="N42" s="32">
        <f t="shared" si="3"/>
        <v>2</v>
      </c>
      <c r="O42" s="32">
        <f t="shared" si="4"/>
        <v>20</v>
      </c>
      <c r="P42" s="41"/>
      <c r="Q42" s="47">
        <f t="shared" si="5"/>
        <v>2</v>
      </c>
      <c r="R42" s="48">
        <f t="shared" si="6"/>
        <v>2</v>
      </c>
      <c r="S42" s="49">
        <f t="shared" si="7"/>
        <v>3</v>
      </c>
      <c r="T42" s="43">
        <f t="shared" si="8"/>
        <v>6</v>
      </c>
      <c r="U42" s="24">
        <f t="shared" si="9"/>
        <v>6</v>
      </c>
      <c r="V42" s="27">
        <f t="shared" si="10"/>
        <v>5.7142857142857144</v>
      </c>
      <c r="W42" s="6"/>
      <c r="X42" s="3"/>
      <c r="Y42" s="3"/>
      <c r="Z42" s="3"/>
    </row>
    <row r="43" spans="2:26" ht="15.75" thickBot="1" x14ac:dyDescent="0.3">
      <c r="B43" s="73" t="s">
        <v>14</v>
      </c>
      <c r="C43" s="69" t="s">
        <v>51</v>
      </c>
      <c r="D43" s="69" t="s">
        <v>13</v>
      </c>
      <c r="E43" s="79" t="s">
        <v>55</v>
      </c>
      <c r="F43" s="95">
        <v>1</v>
      </c>
      <c r="G43" s="15">
        <v>2</v>
      </c>
      <c r="H43" s="15">
        <v>8</v>
      </c>
      <c r="I43" s="15">
        <v>4</v>
      </c>
      <c r="J43" s="14">
        <v>100</v>
      </c>
      <c r="K43" s="16">
        <f t="shared" si="0"/>
        <v>16</v>
      </c>
      <c r="L43" s="25">
        <f t="shared" si="1"/>
        <v>5.333333333333333</v>
      </c>
      <c r="M43" s="17">
        <f t="shared" si="2"/>
        <v>1</v>
      </c>
      <c r="N43" s="34">
        <f t="shared" si="3"/>
        <v>1</v>
      </c>
      <c r="O43" s="34">
        <f t="shared" si="4"/>
        <v>3</v>
      </c>
      <c r="P43" s="41"/>
      <c r="Q43" s="53">
        <f t="shared" si="5"/>
        <v>1</v>
      </c>
      <c r="R43" s="54">
        <f t="shared" si="6"/>
        <v>1</v>
      </c>
      <c r="S43" s="55">
        <f t="shared" si="7"/>
        <v>1</v>
      </c>
      <c r="T43" s="42">
        <f t="shared" si="8"/>
        <v>5.333333333333333</v>
      </c>
      <c r="U43" s="23">
        <f t="shared" si="9"/>
        <v>5.333333333333333</v>
      </c>
      <c r="V43" s="40">
        <f t="shared" si="10"/>
        <v>5.333333333333333</v>
      </c>
      <c r="W43" s="6"/>
      <c r="X43" s="3"/>
      <c r="Y43" s="3"/>
      <c r="Z43" s="3"/>
    </row>
    <row r="44" spans="2:26" ht="15.75" thickBot="1" x14ac:dyDescent="0.3">
      <c r="B44" s="73" t="s">
        <v>14</v>
      </c>
      <c r="C44" s="69" t="s">
        <v>51</v>
      </c>
      <c r="D44" s="69" t="s">
        <v>13</v>
      </c>
      <c r="E44" s="79" t="s">
        <v>56</v>
      </c>
      <c r="F44" s="95">
        <v>1</v>
      </c>
      <c r="G44" s="15">
        <v>2</v>
      </c>
      <c r="H44" s="15">
        <v>10</v>
      </c>
      <c r="I44" s="15">
        <v>4</v>
      </c>
      <c r="J44" s="14">
        <v>100</v>
      </c>
      <c r="K44" s="16">
        <f t="shared" ref="K44" si="154">G44*H44</f>
        <v>20</v>
      </c>
      <c r="L44" s="25">
        <f t="shared" ref="L44" si="155">K44/(F44+M44+N44)</f>
        <v>6.666666666666667</v>
      </c>
      <c r="M44" s="17">
        <f t="shared" ref="M44" si="156">ROUNDDOWN(I44/3,0)</f>
        <v>1</v>
      </c>
      <c r="N44" s="34">
        <f t="shared" ref="N44" si="157">ROUNDUP((10*G44)/J44,0)</f>
        <v>1</v>
      </c>
      <c r="O44" s="34">
        <f t="shared" ref="O44" si="158">F44+M44+N44</f>
        <v>3</v>
      </c>
      <c r="P44" s="41"/>
      <c r="Q44" s="53">
        <f t="shared" ref="Q44" si="159">ROUNDUP((7*G44)/J44,0)</f>
        <v>1</v>
      </c>
      <c r="R44" s="54">
        <f t="shared" ref="R44" si="160">ROUNDUP((10*G44)/J44,0)</f>
        <v>1</v>
      </c>
      <c r="S44" s="55">
        <f t="shared" ref="S44" si="161">ROUNDUP((13*G44)/J44,0)</f>
        <v>1</v>
      </c>
      <c r="T44" s="42">
        <f t="shared" ref="T44" si="162">K44/(F44+M44+Q44)</f>
        <v>6.666666666666667</v>
      </c>
      <c r="U44" s="23">
        <f t="shared" ref="U44" si="163">K44/(F44+M44+R44)</f>
        <v>6.666666666666667</v>
      </c>
      <c r="V44" s="40">
        <f t="shared" ref="V44" si="164">K44/(F44+M44+S44)</f>
        <v>6.666666666666667</v>
      </c>
      <c r="W44" s="6"/>
      <c r="X44" s="3"/>
      <c r="Y44" s="3"/>
      <c r="Z44" s="3"/>
    </row>
    <row r="45" spans="2:26" ht="15.75" thickBot="1" x14ac:dyDescent="0.3">
      <c r="B45" s="73" t="s">
        <v>14</v>
      </c>
      <c r="C45" s="69" t="s">
        <v>51</v>
      </c>
      <c r="D45" s="69" t="s">
        <v>13</v>
      </c>
      <c r="E45" s="79" t="s">
        <v>47</v>
      </c>
      <c r="F45" s="95">
        <v>1</v>
      </c>
      <c r="G45" s="15">
        <v>2</v>
      </c>
      <c r="H45" s="15">
        <v>12</v>
      </c>
      <c r="I45" s="15">
        <v>4</v>
      </c>
      <c r="J45" s="14">
        <v>100</v>
      </c>
      <c r="K45" s="16">
        <f t="shared" si="0"/>
        <v>24</v>
      </c>
      <c r="L45" s="25">
        <f t="shared" si="1"/>
        <v>8</v>
      </c>
      <c r="M45" s="17">
        <f t="shared" si="2"/>
        <v>1</v>
      </c>
      <c r="N45" s="34">
        <f t="shared" si="3"/>
        <v>1</v>
      </c>
      <c r="O45" s="34">
        <f t="shared" si="4"/>
        <v>3</v>
      </c>
      <c r="P45" s="41"/>
      <c r="Q45" s="50">
        <f t="shared" si="5"/>
        <v>1</v>
      </c>
      <c r="R45" s="51">
        <f t="shared" si="6"/>
        <v>1</v>
      </c>
      <c r="S45" s="52">
        <f t="shared" si="7"/>
        <v>1</v>
      </c>
      <c r="T45" s="43">
        <f t="shared" si="8"/>
        <v>8</v>
      </c>
      <c r="U45" s="24">
        <f t="shared" si="9"/>
        <v>8</v>
      </c>
      <c r="V45" s="27">
        <f t="shared" si="10"/>
        <v>8</v>
      </c>
      <c r="W45" s="6"/>
      <c r="X45" s="3"/>
      <c r="Y45" s="3"/>
      <c r="Z45" s="3"/>
    </row>
    <row r="46" spans="2:26" ht="15.75" thickBot="1" x14ac:dyDescent="0.3">
      <c r="B46" s="73" t="s">
        <v>14</v>
      </c>
      <c r="C46" s="69" t="s">
        <v>51</v>
      </c>
      <c r="D46" s="69" t="s">
        <v>15</v>
      </c>
      <c r="E46" s="79" t="s">
        <v>55</v>
      </c>
      <c r="F46" s="95">
        <v>2</v>
      </c>
      <c r="G46" s="15">
        <v>4</v>
      </c>
      <c r="H46" s="15">
        <v>8</v>
      </c>
      <c r="I46" s="15">
        <v>8</v>
      </c>
      <c r="J46" s="14">
        <v>100</v>
      </c>
      <c r="K46" s="16">
        <f t="shared" si="0"/>
        <v>32</v>
      </c>
      <c r="L46" s="25">
        <f t="shared" si="1"/>
        <v>6.4</v>
      </c>
      <c r="M46" s="17">
        <f t="shared" si="2"/>
        <v>2</v>
      </c>
      <c r="N46" s="34">
        <f t="shared" si="3"/>
        <v>1</v>
      </c>
      <c r="O46" s="34">
        <f t="shared" si="4"/>
        <v>5</v>
      </c>
      <c r="P46" s="41"/>
      <c r="Q46" s="50">
        <f t="shared" si="5"/>
        <v>1</v>
      </c>
      <c r="R46" s="51">
        <f t="shared" si="6"/>
        <v>1</v>
      </c>
      <c r="S46" s="52">
        <f t="shared" si="7"/>
        <v>1</v>
      </c>
      <c r="T46" s="43">
        <f t="shared" si="8"/>
        <v>6.4</v>
      </c>
      <c r="U46" s="24">
        <f t="shared" si="9"/>
        <v>6.4</v>
      </c>
      <c r="V46" s="27">
        <f t="shared" si="10"/>
        <v>6.4</v>
      </c>
      <c r="W46" s="6"/>
      <c r="X46" s="3"/>
      <c r="Y46" s="3"/>
      <c r="Z46" s="3"/>
    </row>
    <row r="47" spans="2:26" ht="15.75" thickBot="1" x14ac:dyDescent="0.3">
      <c r="B47" s="73" t="s">
        <v>14</v>
      </c>
      <c r="C47" s="69" t="s">
        <v>51</v>
      </c>
      <c r="D47" s="69" t="s">
        <v>15</v>
      </c>
      <c r="E47" s="79" t="s">
        <v>56</v>
      </c>
      <c r="F47" s="95">
        <v>2</v>
      </c>
      <c r="G47" s="15">
        <v>4</v>
      </c>
      <c r="H47" s="15">
        <v>10</v>
      </c>
      <c r="I47" s="15">
        <v>8</v>
      </c>
      <c r="J47" s="14">
        <v>100</v>
      </c>
      <c r="K47" s="16">
        <f t="shared" ref="K47" si="165">G47*H47</f>
        <v>40</v>
      </c>
      <c r="L47" s="25">
        <f t="shared" ref="L47" si="166">K47/(F47+M47+N47)</f>
        <v>8</v>
      </c>
      <c r="M47" s="17">
        <f t="shared" ref="M47" si="167">ROUNDDOWN(I47/3,0)</f>
        <v>2</v>
      </c>
      <c r="N47" s="34">
        <f t="shared" ref="N47" si="168">ROUNDUP((10*G47)/J47,0)</f>
        <v>1</v>
      </c>
      <c r="O47" s="34">
        <f t="shared" ref="O47" si="169">F47+M47+N47</f>
        <v>5</v>
      </c>
      <c r="P47" s="41"/>
      <c r="Q47" s="50">
        <f t="shared" ref="Q47" si="170">ROUNDUP((7*G47)/J47,0)</f>
        <v>1</v>
      </c>
      <c r="R47" s="51">
        <f t="shared" ref="R47" si="171">ROUNDUP((10*G47)/J47,0)</f>
        <v>1</v>
      </c>
      <c r="S47" s="52">
        <f t="shared" ref="S47" si="172">ROUNDUP((13*G47)/J47,0)</f>
        <v>1</v>
      </c>
      <c r="T47" s="43">
        <f t="shared" ref="T47" si="173">K47/(F47+M47+Q47)</f>
        <v>8</v>
      </c>
      <c r="U47" s="24">
        <f t="shared" ref="U47" si="174">K47/(F47+M47+R47)</f>
        <v>8</v>
      </c>
      <c r="V47" s="27">
        <f t="shared" ref="V47" si="175">K47/(F47+M47+S47)</f>
        <v>8</v>
      </c>
      <c r="W47" s="6"/>
      <c r="X47" s="3"/>
      <c r="Y47" s="3"/>
      <c r="Z47" s="3"/>
    </row>
    <row r="48" spans="2:26" ht="15.75" thickBot="1" x14ac:dyDescent="0.3">
      <c r="B48" s="73" t="s">
        <v>14</v>
      </c>
      <c r="C48" s="69" t="s">
        <v>51</v>
      </c>
      <c r="D48" s="69" t="s">
        <v>15</v>
      </c>
      <c r="E48" s="79" t="s">
        <v>47</v>
      </c>
      <c r="F48" s="95">
        <v>2</v>
      </c>
      <c r="G48" s="15">
        <v>4</v>
      </c>
      <c r="H48" s="15">
        <v>12</v>
      </c>
      <c r="I48" s="15">
        <v>8</v>
      </c>
      <c r="J48" s="14">
        <v>100</v>
      </c>
      <c r="K48" s="16">
        <f t="shared" si="0"/>
        <v>48</v>
      </c>
      <c r="L48" s="25">
        <f t="shared" si="1"/>
        <v>9.6</v>
      </c>
      <c r="M48" s="17">
        <f t="shared" si="2"/>
        <v>2</v>
      </c>
      <c r="N48" s="34">
        <f t="shared" si="3"/>
        <v>1</v>
      </c>
      <c r="O48" s="34">
        <f t="shared" si="4"/>
        <v>5</v>
      </c>
      <c r="P48" s="41"/>
      <c r="Q48" s="50">
        <f t="shared" si="5"/>
        <v>1</v>
      </c>
      <c r="R48" s="51">
        <f t="shared" si="6"/>
        <v>1</v>
      </c>
      <c r="S48" s="52">
        <f t="shared" si="7"/>
        <v>1</v>
      </c>
      <c r="T48" s="43">
        <f t="shared" si="8"/>
        <v>9.6</v>
      </c>
      <c r="U48" s="24">
        <f t="shared" si="9"/>
        <v>9.6</v>
      </c>
      <c r="V48" s="27">
        <f t="shared" si="10"/>
        <v>9.6</v>
      </c>
      <c r="W48" s="6"/>
      <c r="X48" s="3"/>
      <c r="Y48" s="3"/>
      <c r="Z48" s="3"/>
    </row>
    <row r="49" spans="2:31" ht="15.75" thickBot="1" x14ac:dyDescent="0.3">
      <c r="B49" s="73" t="s">
        <v>14</v>
      </c>
      <c r="C49" s="69" t="s">
        <v>51</v>
      </c>
      <c r="D49" s="69" t="s">
        <v>16</v>
      </c>
      <c r="E49" s="79" t="s">
        <v>55</v>
      </c>
      <c r="F49" s="95">
        <v>3</v>
      </c>
      <c r="G49" s="15">
        <v>6</v>
      </c>
      <c r="H49" s="15">
        <v>8</v>
      </c>
      <c r="I49" s="15">
        <v>12</v>
      </c>
      <c r="J49" s="14">
        <v>100</v>
      </c>
      <c r="K49" s="16">
        <f t="shared" si="0"/>
        <v>48</v>
      </c>
      <c r="L49" s="25">
        <f t="shared" si="1"/>
        <v>6</v>
      </c>
      <c r="M49" s="17">
        <f t="shared" si="2"/>
        <v>4</v>
      </c>
      <c r="N49" s="34">
        <f t="shared" si="3"/>
        <v>1</v>
      </c>
      <c r="O49" s="34">
        <f t="shared" si="4"/>
        <v>8</v>
      </c>
      <c r="P49" s="41"/>
      <c r="Q49" s="50">
        <f t="shared" si="5"/>
        <v>1</v>
      </c>
      <c r="R49" s="51">
        <f t="shared" si="6"/>
        <v>1</v>
      </c>
      <c r="S49" s="52">
        <f t="shared" si="7"/>
        <v>1</v>
      </c>
      <c r="T49" s="43">
        <f t="shared" si="8"/>
        <v>6</v>
      </c>
      <c r="U49" s="24">
        <f t="shared" si="9"/>
        <v>6</v>
      </c>
      <c r="V49" s="27">
        <f t="shared" si="10"/>
        <v>6</v>
      </c>
      <c r="W49" s="6"/>
      <c r="X49" s="3"/>
      <c r="Y49" s="3"/>
      <c r="Z49" s="3"/>
    </row>
    <row r="50" spans="2:31" ht="15.75" thickBot="1" x14ac:dyDescent="0.3">
      <c r="B50" s="73" t="s">
        <v>14</v>
      </c>
      <c r="C50" s="69" t="s">
        <v>51</v>
      </c>
      <c r="D50" s="69" t="s">
        <v>16</v>
      </c>
      <c r="E50" s="79" t="s">
        <v>56</v>
      </c>
      <c r="F50" s="95">
        <v>3</v>
      </c>
      <c r="G50" s="15">
        <v>6</v>
      </c>
      <c r="H50" s="15">
        <v>10</v>
      </c>
      <c r="I50" s="15">
        <v>12</v>
      </c>
      <c r="J50" s="14">
        <v>100</v>
      </c>
      <c r="K50" s="16">
        <f t="shared" ref="K50" si="176">G50*H50</f>
        <v>60</v>
      </c>
      <c r="L50" s="25">
        <f t="shared" ref="L50" si="177">K50/(F50+M50+N50)</f>
        <v>7.5</v>
      </c>
      <c r="M50" s="17">
        <f t="shared" ref="M50" si="178">ROUNDDOWN(I50/3,0)</f>
        <v>4</v>
      </c>
      <c r="N50" s="34">
        <f t="shared" ref="N50" si="179">ROUNDUP((10*G50)/J50,0)</f>
        <v>1</v>
      </c>
      <c r="O50" s="34">
        <f t="shared" ref="O50" si="180">F50+M50+N50</f>
        <v>8</v>
      </c>
      <c r="P50" s="41"/>
      <c r="Q50" s="50">
        <f t="shared" ref="Q50" si="181">ROUNDUP((7*G50)/J50,0)</f>
        <v>1</v>
      </c>
      <c r="R50" s="51">
        <f t="shared" ref="R50" si="182">ROUNDUP((10*G50)/J50,0)</f>
        <v>1</v>
      </c>
      <c r="S50" s="52">
        <f t="shared" ref="S50" si="183">ROUNDUP((13*G50)/J50,0)</f>
        <v>1</v>
      </c>
      <c r="T50" s="43">
        <f t="shared" ref="T50" si="184">K50/(F50+M50+Q50)</f>
        <v>7.5</v>
      </c>
      <c r="U50" s="24">
        <f t="shared" ref="U50" si="185">K50/(F50+M50+R50)</f>
        <v>7.5</v>
      </c>
      <c r="V50" s="27">
        <f t="shared" ref="V50" si="186">K50/(F50+M50+S50)</f>
        <v>7.5</v>
      </c>
      <c r="W50" s="6"/>
      <c r="X50" s="3"/>
      <c r="Y50" s="3"/>
      <c r="Z50" s="3"/>
    </row>
    <row r="51" spans="2:31" ht="15.75" thickBot="1" x14ac:dyDescent="0.3">
      <c r="B51" s="73" t="s">
        <v>14</v>
      </c>
      <c r="C51" s="69" t="s">
        <v>51</v>
      </c>
      <c r="D51" s="69" t="s">
        <v>16</v>
      </c>
      <c r="E51" s="79" t="s">
        <v>47</v>
      </c>
      <c r="F51" s="95">
        <v>3</v>
      </c>
      <c r="G51" s="15">
        <v>6</v>
      </c>
      <c r="H51" s="15">
        <v>12</v>
      </c>
      <c r="I51" s="15">
        <v>12</v>
      </c>
      <c r="J51" s="14">
        <v>100</v>
      </c>
      <c r="K51" s="16">
        <f t="shared" si="0"/>
        <v>72</v>
      </c>
      <c r="L51" s="25">
        <f t="shared" si="1"/>
        <v>9</v>
      </c>
      <c r="M51" s="17">
        <f t="shared" si="2"/>
        <v>4</v>
      </c>
      <c r="N51" s="34">
        <f t="shared" si="3"/>
        <v>1</v>
      </c>
      <c r="O51" s="34">
        <f t="shared" si="4"/>
        <v>8</v>
      </c>
      <c r="P51" s="41"/>
      <c r="Q51" s="50">
        <f t="shared" si="5"/>
        <v>1</v>
      </c>
      <c r="R51" s="51">
        <f t="shared" si="6"/>
        <v>1</v>
      </c>
      <c r="S51" s="52">
        <f t="shared" si="7"/>
        <v>1</v>
      </c>
      <c r="T51" s="43">
        <f t="shared" si="8"/>
        <v>9</v>
      </c>
      <c r="U51" s="24">
        <f t="shared" si="9"/>
        <v>9</v>
      </c>
      <c r="V51" s="27">
        <f t="shared" si="10"/>
        <v>9</v>
      </c>
      <c r="W51" s="6"/>
      <c r="X51" s="3"/>
      <c r="Y51" s="3"/>
      <c r="Z51" s="3"/>
    </row>
    <row r="52" spans="2:31" ht="15.75" thickBot="1" x14ac:dyDescent="0.3">
      <c r="B52" s="73" t="s">
        <v>14</v>
      </c>
      <c r="C52" s="70" t="s">
        <v>52</v>
      </c>
      <c r="D52" s="70" t="s">
        <v>17</v>
      </c>
      <c r="E52" s="79" t="s">
        <v>55</v>
      </c>
      <c r="F52" s="96">
        <v>2</v>
      </c>
      <c r="G52" s="14">
        <v>5</v>
      </c>
      <c r="H52" s="14">
        <v>4</v>
      </c>
      <c r="I52" s="14">
        <v>6</v>
      </c>
      <c r="J52" s="14">
        <v>120</v>
      </c>
      <c r="K52" s="16">
        <f t="shared" ref="K52:K102" si="187">G52*H52</f>
        <v>20</v>
      </c>
      <c r="L52" s="25">
        <f t="shared" si="1"/>
        <v>4</v>
      </c>
      <c r="M52" s="17">
        <f t="shared" ref="M52:M102" si="188">ROUNDDOWN(I52/3,0)</f>
        <v>2</v>
      </c>
      <c r="N52" s="34">
        <f t="shared" si="3"/>
        <v>1</v>
      </c>
      <c r="O52" s="34">
        <f t="shared" si="4"/>
        <v>5</v>
      </c>
      <c r="P52" s="41"/>
      <c r="Q52" s="50">
        <f t="shared" si="5"/>
        <v>1</v>
      </c>
      <c r="R52" s="51">
        <f t="shared" si="6"/>
        <v>1</v>
      </c>
      <c r="S52" s="52">
        <f t="shared" si="7"/>
        <v>1</v>
      </c>
      <c r="T52" s="43">
        <f t="shared" si="8"/>
        <v>4</v>
      </c>
      <c r="U52" s="24">
        <f t="shared" si="9"/>
        <v>4</v>
      </c>
      <c r="V52" s="27">
        <f t="shared" si="10"/>
        <v>4</v>
      </c>
      <c r="W52" s="6"/>
      <c r="X52" s="3"/>
      <c r="Y52" s="3"/>
      <c r="Z52" s="3"/>
    </row>
    <row r="53" spans="2:31" ht="15.75" thickBot="1" x14ac:dyDescent="0.3">
      <c r="B53" s="73" t="s">
        <v>14</v>
      </c>
      <c r="C53" s="70" t="s">
        <v>52</v>
      </c>
      <c r="D53" s="70" t="s">
        <v>17</v>
      </c>
      <c r="E53" s="79" t="s">
        <v>56</v>
      </c>
      <c r="F53" s="96">
        <v>2</v>
      </c>
      <c r="G53" s="14">
        <v>5</v>
      </c>
      <c r="H53" s="14">
        <v>5</v>
      </c>
      <c r="I53" s="14">
        <v>6</v>
      </c>
      <c r="J53" s="14">
        <v>120</v>
      </c>
      <c r="K53" s="16">
        <f t="shared" ref="K53" si="189">G53*H53</f>
        <v>25</v>
      </c>
      <c r="L53" s="25">
        <f t="shared" ref="L53" si="190">K53/(F53+M53+N53)</f>
        <v>5</v>
      </c>
      <c r="M53" s="17">
        <f t="shared" ref="M53" si="191">ROUNDDOWN(I53/3,0)</f>
        <v>2</v>
      </c>
      <c r="N53" s="34">
        <f t="shared" ref="N53" si="192">ROUNDUP((10*G53)/J53,0)</f>
        <v>1</v>
      </c>
      <c r="O53" s="34">
        <f t="shared" ref="O53" si="193">F53+M53+N53</f>
        <v>5</v>
      </c>
      <c r="P53" s="41"/>
      <c r="Q53" s="50">
        <f t="shared" ref="Q53" si="194">ROUNDUP((7*G53)/J53,0)</f>
        <v>1</v>
      </c>
      <c r="R53" s="51">
        <f t="shared" ref="R53" si="195">ROUNDUP((10*G53)/J53,0)</f>
        <v>1</v>
      </c>
      <c r="S53" s="52">
        <f t="shared" ref="S53" si="196">ROUNDUP((13*G53)/J53,0)</f>
        <v>1</v>
      </c>
      <c r="T53" s="43">
        <f t="shared" ref="T53" si="197">K53/(F53+M53+Q53)</f>
        <v>5</v>
      </c>
      <c r="U53" s="24">
        <f t="shared" ref="U53" si="198">K53/(F53+M53+R53)</f>
        <v>5</v>
      </c>
      <c r="V53" s="27">
        <f t="shared" ref="V53" si="199">K53/(F53+M53+S53)</f>
        <v>5</v>
      </c>
      <c r="W53" s="6"/>
      <c r="X53" s="3"/>
      <c r="Y53" s="3"/>
      <c r="Z53" s="3"/>
    </row>
    <row r="54" spans="2:31" ht="15.75" thickBot="1" x14ac:dyDescent="0.3">
      <c r="B54" s="73" t="s">
        <v>14</v>
      </c>
      <c r="C54" s="70" t="s">
        <v>52</v>
      </c>
      <c r="D54" s="70" t="s">
        <v>17</v>
      </c>
      <c r="E54" s="79" t="s">
        <v>47</v>
      </c>
      <c r="F54" s="96">
        <v>2</v>
      </c>
      <c r="G54" s="14">
        <v>5</v>
      </c>
      <c r="H54" s="14">
        <v>6</v>
      </c>
      <c r="I54" s="14">
        <v>6</v>
      </c>
      <c r="J54" s="14">
        <v>120</v>
      </c>
      <c r="K54" s="16">
        <f t="shared" si="187"/>
        <v>30</v>
      </c>
      <c r="L54" s="25">
        <f t="shared" si="1"/>
        <v>6</v>
      </c>
      <c r="M54" s="17">
        <f t="shared" si="188"/>
        <v>2</v>
      </c>
      <c r="N54" s="34">
        <f t="shared" si="3"/>
        <v>1</v>
      </c>
      <c r="O54" s="34">
        <f t="shared" si="4"/>
        <v>5</v>
      </c>
      <c r="P54" s="41"/>
      <c r="Q54" s="50">
        <f t="shared" si="5"/>
        <v>1</v>
      </c>
      <c r="R54" s="51">
        <f t="shared" si="6"/>
        <v>1</v>
      </c>
      <c r="S54" s="52">
        <f t="shared" si="7"/>
        <v>1</v>
      </c>
      <c r="T54" s="43">
        <f t="shared" si="8"/>
        <v>6</v>
      </c>
      <c r="U54" s="24">
        <f t="shared" si="9"/>
        <v>6</v>
      </c>
      <c r="V54" s="27">
        <f t="shared" si="10"/>
        <v>6</v>
      </c>
      <c r="W54" s="6"/>
      <c r="X54" s="3"/>
      <c r="Y54" s="3"/>
      <c r="Z54" s="3"/>
    </row>
    <row r="55" spans="2:31" ht="15.75" thickBot="1" x14ac:dyDescent="0.3">
      <c r="B55" s="73" t="s">
        <v>14</v>
      </c>
      <c r="C55" s="70" t="s">
        <v>52</v>
      </c>
      <c r="D55" s="70" t="s">
        <v>18</v>
      </c>
      <c r="E55" s="79" t="s">
        <v>55</v>
      </c>
      <c r="F55" s="96">
        <v>5</v>
      </c>
      <c r="G55" s="14">
        <v>10</v>
      </c>
      <c r="H55" s="14">
        <v>4</v>
      </c>
      <c r="I55" s="14">
        <v>10</v>
      </c>
      <c r="J55" s="14">
        <v>120</v>
      </c>
      <c r="K55" s="16">
        <f t="shared" si="187"/>
        <v>40</v>
      </c>
      <c r="L55" s="25">
        <f t="shared" si="1"/>
        <v>4.4444444444444446</v>
      </c>
      <c r="M55" s="17">
        <f t="shared" si="188"/>
        <v>3</v>
      </c>
      <c r="N55" s="34">
        <f t="shared" si="3"/>
        <v>1</v>
      </c>
      <c r="O55" s="34">
        <f t="shared" si="4"/>
        <v>9</v>
      </c>
      <c r="P55" s="41"/>
      <c r="Q55" s="50">
        <f t="shared" si="5"/>
        <v>1</v>
      </c>
      <c r="R55" s="51">
        <f t="shared" si="6"/>
        <v>1</v>
      </c>
      <c r="S55" s="52">
        <f t="shared" si="7"/>
        <v>2</v>
      </c>
      <c r="T55" s="43">
        <f t="shared" si="8"/>
        <v>4.4444444444444446</v>
      </c>
      <c r="U55" s="24">
        <f t="shared" si="9"/>
        <v>4.4444444444444446</v>
      </c>
      <c r="V55" s="27">
        <f t="shared" si="10"/>
        <v>4</v>
      </c>
      <c r="W55" s="6"/>
      <c r="X55" s="3"/>
      <c r="Y55" s="3"/>
      <c r="Z55" s="3"/>
    </row>
    <row r="56" spans="2:31" ht="15.75" thickBot="1" x14ac:dyDescent="0.3">
      <c r="B56" s="73" t="s">
        <v>14</v>
      </c>
      <c r="C56" s="70" t="s">
        <v>52</v>
      </c>
      <c r="D56" s="70" t="s">
        <v>18</v>
      </c>
      <c r="E56" s="79" t="s">
        <v>56</v>
      </c>
      <c r="F56" s="96">
        <v>5</v>
      </c>
      <c r="G56" s="14">
        <v>10</v>
      </c>
      <c r="H56" s="14">
        <v>5</v>
      </c>
      <c r="I56" s="14">
        <v>10</v>
      </c>
      <c r="J56" s="14">
        <v>120</v>
      </c>
      <c r="K56" s="16">
        <f t="shared" ref="K56" si="200">G56*H56</f>
        <v>50</v>
      </c>
      <c r="L56" s="25">
        <f t="shared" ref="L56" si="201">K56/(F56+M56+N56)</f>
        <v>5.5555555555555554</v>
      </c>
      <c r="M56" s="17">
        <f t="shared" ref="M56" si="202">ROUNDDOWN(I56/3,0)</f>
        <v>3</v>
      </c>
      <c r="N56" s="34">
        <f t="shared" ref="N56" si="203">ROUNDUP((10*G56)/J56,0)</f>
        <v>1</v>
      </c>
      <c r="O56" s="34">
        <f t="shared" ref="O56" si="204">F56+M56+N56</f>
        <v>9</v>
      </c>
      <c r="P56" s="41"/>
      <c r="Q56" s="50">
        <f t="shared" ref="Q56" si="205">ROUNDUP((7*G56)/J56,0)</f>
        <v>1</v>
      </c>
      <c r="R56" s="51">
        <f t="shared" ref="R56" si="206">ROUNDUP((10*G56)/J56,0)</f>
        <v>1</v>
      </c>
      <c r="S56" s="52">
        <f t="shared" ref="S56" si="207">ROUNDUP((13*G56)/J56,0)</f>
        <v>2</v>
      </c>
      <c r="T56" s="43">
        <f t="shared" ref="T56" si="208">K56/(F56+M56+Q56)</f>
        <v>5.5555555555555554</v>
      </c>
      <c r="U56" s="24">
        <f t="shared" ref="U56" si="209">K56/(F56+M56+R56)</f>
        <v>5.5555555555555554</v>
      </c>
      <c r="V56" s="27">
        <f t="shared" ref="V56" si="210">K56/(F56+M56+S56)</f>
        <v>5</v>
      </c>
      <c r="W56" s="6"/>
      <c r="X56" s="3"/>
      <c r="Y56" s="3"/>
      <c r="Z56" s="3"/>
    </row>
    <row r="57" spans="2:31" ht="15.75" thickBot="1" x14ac:dyDescent="0.3">
      <c r="B57" s="73" t="s">
        <v>14</v>
      </c>
      <c r="C57" s="70" t="s">
        <v>52</v>
      </c>
      <c r="D57" s="70" t="s">
        <v>18</v>
      </c>
      <c r="E57" s="79" t="s">
        <v>47</v>
      </c>
      <c r="F57" s="96">
        <v>5</v>
      </c>
      <c r="G57" s="14">
        <v>10</v>
      </c>
      <c r="H57" s="14">
        <v>6</v>
      </c>
      <c r="I57" s="14">
        <v>10</v>
      </c>
      <c r="J57" s="14">
        <v>120</v>
      </c>
      <c r="K57" s="16">
        <f t="shared" si="187"/>
        <v>60</v>
      </c>
      <c r="L57" s="25">
        <f t="shared" si="1"/>
        <v>6.666666666666667</v>
      </c>
      <c r="M57" s="17">
        <f t="shared" si="188"/>
        <v>3</v>
      </c>
      <c r="N57" s="34">
        <f t="shared" si="3"/>
        <v>1</v>
      </c>
      <c r="O57" s="34">
        <f t="shared" si="4"/>
        <v>9</v>
      </c>
      <c r="P57" s="41"/>
      <c r="Q57" s="50">
        <f t="shared" si="5"/>
        <v>1</v>
      </c>
      <c r="R57" s="51">
        <f t="shared" si="6"/>
        <v>1</v>
      </c>
      <c r="S57" s="52">
        <f t="shared" si="7"/>
        <v>2</v>
      </c>
      <c r="T57" s="43">
        <f t="shared" si="8"/>
        <v>6.666666666666667</v>
      </c>
      <c r="U57" s="24">
        <f t="shared" si="9"/>
        <v>6.666666666666667</v>
      </c>
      <c r="V57" s="27">
        <f t="shared" si="10"/>
        <v>6</v>
      </c>
      <c r="W57" s="6"/>
      <c r="X57" s="3"/>
      <c r="Y57" s="3"/>
      <c r="Z57" s="3"/>
    </row>
    <row r="58" spans="2:31" ht="15.75" thickBot="1" x14ac:dyDescent="0.3">
      <c r="B58" s="73" t="s">
        <v>14</v>
      </c>
      <c r="C58" s="70" t="s">
        <v>52</v>
      </c>
      <c r="D58" s="70" t="s">
        <v>19</v>
      </c>
      <c r="E58" s="79" t="s">
        <v>55</v>
      </c>
      <c r="F58" s="96">
        <v>7</v>
      </c>
      <c r="G58" s="14">
        <v>15</v>
      </c>
      <c r="H58" s="14">
        <v>4</v>
      </c>
      <c r="I58" s="14">
        <v>14</v>
      </c>
      <c r="J58" s="14">
        <v>120</v>
      </c>
      <c r="K58" s="16">
        <f t="shared" si="187"/>
        <v>60</v>
      </c>
      <c r="L58" s="25">
        <f t="shared" si="1"/>
        <v>4.615384615384615</v>
      </c>
      <c r="M58" s="17">
        <f t="shared" si="188"/>
        <v>4</v>
      </c>
      <c r="N58" s="34">
        <f t="shared" si="3"/>
        <v>2</v>
      </c>
      <c r="O58" s="34">
        <f t="shared" si="4"/>
        <v>13</v>
      </c>
      <c r="P58" s="41"/>
      <c r="Q58" s="50">
        <f t="shared" si="5"/>
        <v>1</v>
      </c>
      <c r="R58" s="51">
        <f t="shared" si="6"/>
        <v>2</v>
      </c>
      <c r="S58" s="52">
        <f t="shared" si="7"/>
        <v>2</v>
      </c>
      <c r="T58" s="43">
        <f t="shared" si="8"/>
        <v>5</v>
      </c>
      <c r="U58" s="24">
        <f t="shared" si="9"/>
        <v>4.615384615384615</v>
      </c>
      <c r="V58" s="27">
        <f t="shared" si="10"/>
        <v>4.615384615384615</v>
      </c>
      <c r="W58" s="6"/>
      <c r="X58" s="3"/>
      <c r="Y58" s="3"/>
      <c r="Z58" s="3"/>
    </row>
    <row r="59" spans="2:31" ht="15.75" thickBot="1" x14ac:dyDescent="0.3">
      <c r="B59" s="73" t="s">
        <v>14</v>
      </c>
      <c r="C59" s="70" t="s">
        <v>52</v>
      </c>
      <c r="D59" s="70" t="s">
        <v>19</v>
      </c>
      <c r="E59" s="79" t="s">
        <v>56</v>
      </c>
      <c r="F59" s="96">
        <v>7</v>
      </c>
      <c r="G59" s="14">
        <v>15</v>
      </c>
      <c r="H59" s="14">
        <v>5</v>
      </c>
      <c r="I59" s="14">
        <v>14</v>
      </c>
      <c r="J59" s="14">
        <v>120</v>
      </c>
      <c r="K59" s="16">
        <f t="shared" ref="K59" si="211">G59*H59</f>
        <v>75</v>
      </c>
      <c r="L59" s="25">
        <f t="shared" ref="L59" si="212">K59/(F59+M59+N59)</f>
        <v>5.7692307692307692</v>
      </c>
      <c r="M59" s="17">
        <f t="shared" ref="M59" si="213">ROUNDDOWN(I59/3,0)</f>
        <v>4</v>
      </c>
      <c r="N59" s="34">
        <f t="shared" ref="N59" si="214">ROUNDUP((10*G59)/J59,0)</f>
        <v>2</v>
      </c>
      <c r="O59" s="34">
        <f t="shared" ref="O59" si="215">F59+M59+N59</f>
        <v>13</v>
      </c>
      <c r="P59" s="41"/>
      <c r="Q59" s="50">
        <f t="shared" ref="Q59" si="216">ROUNDUP((7*G59)/J59,0)</f>
        <v>1</v>
      </c>
      <c r="R59" s="51">
        <f t="shared" ref="R59" si="217">ROUNDUP((10*G59)/J59,0)</f>
        <v>2</v>
      </c>
      <c r="S59" s="52">
        <f t="shared" ref="S59" si="218">ROUNDUP((13*G59)/J59,0)</f>
        <v>2</v>
      </c>
      <c r="T59" s="43">
        <f t="shared" ref="T59" si="219">K59/(F59+M59+Q59)</f>
        <v>6.25</v>
      </c>
      <c r="U59" s="24">
        <f t="shared" ref="U59" si="220">K59/(F59+M59+R59)</f>
        <v>5.7692307692307692</v>
      </c>
      <c r="V59" s="27">
        <f t="shared" ref="V59" si="221">K59/(F59+M59+S59)</f>
        <v>5.7692307692307692</v>
      </c>
      <c r="W59" s="6"/>
      <c r="X59" s="3"/>
      <c r="Y59" s="3"/>
      <c r="Z59" s="3"/>
    </row>
    <row r="60" spans="2:31" ht="15.75" thickBot="1" x14ac:dyDescent="0.3">
      <c r="B60" s="73" t="s">
        <v>14</v>
      </c>
      <c r="C60" s="70" t="s">
        <v>52</v>
      </c>
      <c r="D60" s="70" t="s">
        <v>19</v>
      </c>
      <c r="E60" s="79" t="s">
        <v>47</v>
      </c>
      <c r="F60" s="96">
        <v>7</v>
      </c>
      <c r="G60" s="14">
        <v>15</v>
      </c>
      <c r="H60" s="14">
        <v>6</v>
      </c>
      <c r="I60" s="14">
        <v>14</v>
      </c>
      <c r="J60" s="14">
        <v>120</v>
      </c>
      <c r="K60" s="16">
        <f t="shared" si="187"/>
        <v>90</v>
      </c>
      <c r="L60" s="25">
        <f t="shared" si="1"/>
        <v>6.9230769230769234</v>
      </c>
      <c r="M60" s="17">
        <f t="shared" si="188"/>
        <v>4</v>
      </c>
      <c r="N60" s="34">
        <f t="shared" si="3"/>
        <v>2</v>
      </c>
      <c r="O60" s="34">
        <f t="shared" si="4"/>
        <v>13</v>
      </c>
      <c r="P60" s="41"/>
      <c r="Q60" s="50">
        <f t="shared" si="5"/>
        <v>1</v>
      </c>
      <c r="R60" s="51">
        <f t="shared" si="6"/>
        <v>2</v>
      </c>
      <c r="S60" s="52">
        <f t="shared" si="7"/>
        <v>2</v>
      </c>
      <c r="T60" s="43">
        <f t="shared" si="8"/>
        <v>7.5</v>
      </c>
      <c r="U60" s="24">
        <f t="shared" si="9"/>
        <v>6.9230769230769234</v>
      </c>
      <c r="V60" s="27">
        <f t="shared" si="10"/>
        <v>6.9230769230769234</v>
      </c>
      <c r="W60" s="6"/>
      <c r="X60" s="3"/>
      <c r="Y60" s="3"/>
      <c r="Z60" s="3"/>
    </row>
    <row r="61" spans="2:31" ht="15.75" thickBot="1" x14ac:dyDescent="0.3">
      <c r="B61" s="73" t="s">
        <v>14</v>
      </c>
      <c r="C61" s="70" t="s">
        <v>52</v>
      </c>
      <c r="D61" s="70" t="s">
        <v>20</v>
      </c>
      <c r="E61" s="79" t="s">
        <v>55</v>
      </c>
      <c r="F61" s="96">
        <v>10</v>
      </c>
      <c r="G61" s="14">
        <v>20</v>
      </c>
      <c r="H61" s="14">
        <v>4</v>
      </c>
      <c r="I61" s="14">
        <v>18</v>
      </c>
      <c r="J61" s="14">
        <v>120</v>
      </c>
      <c r="K61" s="16">
        <f t="shared" si="187"/>
        <v>80</v>
      </c>
      <c r="L61" s="25">
        <f t="shared" si="1"/>
        <v>4.4444444444444446</v>
      </c>
      <c r="M61" s="17">
        <f t="shared" si="188"/>
        <v>6</v>
      </c>
      <c r="N61" s="34">
        <f t="shared" si="3"/>
        <v>2</v>
      </c>
      <c r="O61" s="34">
        <f t="shared" si="4"/>
        <v>18</v>
      </c>
      <c r="P61" s="41"/>
      <c r="Q61" s="50">
        <f t="shared" si="5"/>
        <v>2</v>
      </c>
      <c r="R61" s="51">
        <f t="shared" si="6"/>
        <v>2</v>
      </c>
      <c r="S61" s="52">
        <f t="shared" si="7"/>
        <v>3</v>
      </c>
      <c r="T61" s="43">
        <f t="shared" si="8"/>
        <v>4.4444444444444446</v>
      </c>
      <c r="U61" s="24">
        <f t="shared" si="9"/>
        <v>4.4444444444444446</v>
      </c>
      <c r="V61" s="27">
        <f t="shared" si="10"/>
        <v>4.2105263157894735</v>
      </c>
      <c r="W61" s="6"/>
      <c r="X61" s="3"/>
      <c r="Y61" s="3"/>
      <c r="Z61" s="3"/>
    </row>
    <row r="62" spans="2:31" ht="15.75" thickBot="1" x14ac:dyDescent="0.3">
      <c r="B62" s="73" t="s">
        <v>14</v>
      </c>
      <c r="C62" s="70" t="s">
        <v>52</v>
      </c>
      <c r="D62" s="70" t="s">
        <v>20</v>
      </c>
      <c r="E62" s="79" t="s">
        <v>56</v>
      </c>
      <c r="F62" s="96">
        <v>10</v>
      </c>
      <c r="G62" s="14">
        <v>20</v>
      </c>
      <c r="H62" s="14">
        <v>5</v>
      </c>
      <c r="I62" s="14">
        <v>18</v>
      </c>
      <c r="J62" s="14">
        <v>120</v>
      </c>
      <c r="K62" s="16">
        <f t="shared" ref="K62" si="222">G62*H62</f>
        <v>100</v>
      </c>
      <c r="L62" s="25">
        <f t="shared" ref="L62" si="223">K62/(F62+M62+N62)</f>
        <v>5.5555555555555554</v>
      </c>
      <c r="M62" s="17">
        <f t="shared" ref="M62" si="224">ROUNDDOWN(I62/3,0)</f>
        <v>6</v>
      </c>
      <c r="N62" s="34">
        <f t="shared" ref="N62" si="225">ROUNDUP((10*G62)/J62,0)</f>
        <v>2</v>
      </c>
      <c r="O62" s="34">
        <f t="shared" ref="O62" si="226">F62+M62+N62</f>
        <v>18</v>
      </c>
      <c r="P62" s="41"/>
      <c r="Q62" s="50">
        <f t="shared" ref="Q62" si="227">ROUNDUP((7*G62)/J62,0)</f>
        <v>2</v>
      </c>
      <c r="R62" s="51">
        <f t="shared" ref="R62" si="228">ROUNDUP((10*G62)/J62,0)</f>
        <v>2</v>
      </c>
      <c r="S62" s="52">
        <f t="shared" ref="S62" si="229">ROUNDUP((13*G62)/J62,0)</f>
        <v>3</v>
      </c>
      <c r="T62" s="43">
        <f t="shared" ref="T62" si="230">K62/(F62+M62+Q62)</f>
        <v>5.5555555555555554</v>
      </c>
      <c r="U62" s="24">
        <f t="shared" ref="U62" si="231">K62/(F62+M62+R62)</f>
        <v>5.5555555555555554</v>
      </c>
      <c r="V62" s="27">
        <f t="shared" ref="V62" si="232">K62/(F62+M62+S62)</f>
        <v>5.2631578947368425</v>
      </c>
      <c r="W62" s="6"/>
      <c r="X62" s="3"/>
      <c r="Y62" s="3"/>
      <c r="Z62" s="3"/>
    </row>
    <row r="63" spans="2:31" ht="15.75" thickBot="1" x14ac:dyDescent="0.3">
      <c r="B63" s="73" t="s">
        <v>14</v>
      </c>
      <c r="C63" s="70" t="s">
        <v>52</v>
      </c>
      <c r="D63" s="70" t="s">
        <v>20</v>
      </c>
      <c r="E63" s="79" t="s">
        <v>47</v>
      </c>
      <c r="F63" s="96">
        <v>10</v>
      </c>
      <c r="G63" s="14">
        <v>20</v>
      </c>
      <c r="H63" s="14">
        <v>6</v>
      </c>
      <c r="I63" s="14">
        <v>18</v>
      </c>
      <c r="J63" s="14">
        <v>120</v>
      </c>
      <c r="K63" s="16">
        <f t="shared" si="187"/>
        <v>120</v>
      </c>
      <c r="L63" s="25">
        <f t="shared" si="1"/>
        <v>6.666666666666667</v>
      </c>
      <c r="M63" s="17">
        <f t="shared" si="188"/>
        <v>6</v>
      </c>
      <c r="N63" s="34">
        <f t="shared" si="3"/>
        <v>2</v>
      </c>
      <c r="O63" s="34">
        <f t="shared" si="4"/>
        <v>18</v>
      </c>
      <c r="P63" s="41"/>
      <c r="Q63" s="56">
        <f t="shared" si="5"/>
        <v>2</v>
      </c>
      <c r="R63" s="57">
        <f t="shared" si="6"/>
        <v>2</v>
      </c>
      <c r="S63" s="58">
        <f t="shared" si="7"/>
        <v>3</v>
      </c>
      <c r="T63" s="46">
        <f t="shared" si="8"/>
        <v>6.666666666666667</v>
      </c>
      <c r="U63" s="44">
        <f t="shared" si="9"/>
        <v>6.666666666666667</v>
      </c>
      <c r="V63" s="45">
        <f t="shared" si="10"/>
        <v>6.3157894736842106</v>
      </c>
      <c r="W63" s="6"/>
      <c r="X63" s="3"/>
      <c r="Y63" s="3"/>
      <c r="Z63" s="3"/>
    </row>
    <row r="64" spans="2:31" ht="15.75" thickBot="1" x14ac:dyDescent="0.3">
      <c r="B64" s="74" t="s">
        <v>24</v>
      </c>
      <c r="C64" s="74" t="s">
        <v>24</v>
      </c>
      <c r="D64" s="71" t="s">
        <v>58</v>
      </c>
      <c r="E64" s="80" t="s">
        <v>55</v>
      </c>
      <c r="F64" s="97">
        <v>1</v>
      </c>
      <c r="G64" s="35">
        <v>1</v>
      </c>
      <c r="H64" s="35">
        <v>25</v>
      </c>
      <c r="I64" s="35">
        <v>12</v>
      </c>
      <c r="J64" s="61" t="s">
        <v>0</v>
      </c>
      <c r="K64" s="37">
        <f t="shared" si="187"/>
        <v>25</v>
      </c>
      <c r="L64" s="20">
        <f t="shared" ref="L64:L99" si="233">K64/(F64+M64)</f>
        <v>5</v>
      </c>
      <c r="M64" s="38">
        <f t="shared" si="188"/>
        <v>4</v>
      </c>
      <c r="N64" s="39" t="s">
        <v>0</v>
      </c>
      <c r="O64" s="39">
        <f t="shared" ref="O64:O99" si="234">F64+M64</f>
        <v>5</v>
      </c>
      <c r="P64" s="6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2:31" ht="15.75" thickBot="1" x14ac:dyDescent="0.3">
      <c r="B65" s="74" t="s">
        <v>24</v>
      </c>
      <c r="C65" s="74" t="s">
        <v>24</v>
      </c>
      <c r="D65" s="71" t="s">
        <v>58</v>
      </c>
      <c r="E65" s="80" t="s">
        <v>56</v>
      </c>
      <c r="F65" s="97">
        <v>1</v>
      </c>
      <c r="G65" s="35">
        <v>1</v>
      </c>
      <c r="H65" s="35">
        <v>30</v>
      </c>
      <c r="I65" s="35">
        <v>12</v>
      </c>
      <c r="J65" s="61" t="s">
        <v>0</v>
      </c>
      <c r="K65" s="37">
        <f t="shared" ref="K65" si="235">G65*H65</f>
        <v>30</v>
      </c>
      <c r="L65" s="20">
        <f t="shared" ref="L65" si="236">K65/(F65+M65)</f>
        <v>6</v>
      </c>
      <c r="M65" s="38">
        <f t="shared" ref="M65" si="237">ROUNDDOWN(I65/3,0)</f>
        <v>4</v>
      </c>
      <c r="N65" s="39" t="s">
        <v>0</v>
      </c>
      <c r="O65" s="39">
        <f t="shared" ref="O65" si="238">F65+M65</f>
        <v>5</v>
      </c>
      <c r="P65" s="6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2:31" ht="15.75" thickBot="1" x14ac:dyDescent="0.3">
      <c r="B66" s="74" t="s">
        <v>24</v>
      </c>
      <c r="C66" s="74" t="s">
        <v>24</v>
      </c>
      <c r="D66" s="71" t="s">
        <v>58</v>
      </c>
      <c r="E66" s="80" t="s">
        <v>47</v>
      </c>
      <c r="F66" s="97">
        <v>1</v>
      </c>
      <c r="G66" s="35">
        <v>1</v>
      </c>
      <c r="H66" s="35">
        <v>35</v>
      </c>
      <c r="I66" s="35">
        <v>12</v>
      </c>
      <c r="J66" s="61" t="s">
        <v>0</v>
      </c>
      <c r="K66" s="37">
        <f t="shared" si="187"/>
        <v>35</v>
      </c>
      <c r="L66" s="20">
        <f t="shared" si="233"/>
        <v>7</v>
      </c>
      <c r="M66" s="38">
        <f t="shared" si="188"/>
        <v>4</v>
      </c>
      <c r="N66" s="39" t="s">
        <v>0</v>
      </c>
      <c r="O66" s="39">
        <f t="shared" si="234"/>
        <v>5</v>
      </c>
      <c r="P66" s="6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2:31" ht="15.75" thickBot="1" x14ac:dyDescent="0.3">
      <c r="B67" s="74" t="s">
        <v>24</v>
      </c>
      <c r="C67" s="74" t="s">
        <v>24</v>
      </c>
      <c r="D67" s="71" t="s">
        <v>66</v>
      </c>
      <c r="E67" s="80" t="s">
        <v>55</v>
      </c>
      <c r="F67" s="98">
        <v>1</v>
      </c>
      <c r="G67" s="36">
        <v>1</v>
      </c>
      <c r="H67" s="36">
        <v>35</v>
      </c>
      <c r="I67" s="36">
        <v>20</v>
      </c>
      <c r="J67" s="61" t="s">
        <v>0</v>
      </c>
      <c r="K67" s="37">
        <f t="shared" si="187"/>
        <v>35</v>
      </c>
      <c r="L67" s="20">
        <f t="shared" si="233"/>
        <v>5</v>
      </c>
      <c r="M67" s="38">
        <f t="shared" si="188"/>
        <v>6</v>
      </c>
      <c r="N67" s="39" t="s">
        <v>0</v>
      </c>
      <c r="O67" s="39">
        <f t="shared" si="234"/>
        <v>7</v>
      </c>
      <c r="P67" s="6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2:31" ht="15.75" thickBot="1" x14ac:dyDescent="0.3">
      <c r="B68" s="74" t="s">
        <v>24</v>
      </c>
      <c r="C68" s="74" t="s">
        <v>24</v>
      </c>
      <c r="D68" s="71" t="s">
        <v>66</v>
      </c>
      <c r="E68" s="80" t="s">
        <v>56</v>
      </c>
      <c r="F68" s="98">
        <v>1</v>
      </c>
      <c r="G68" s="36">
        <v>1</v>
      </c>
      <c r="H68" s="36">
        <v>40</v>
      </c>
      <c r="I68" s="36">
        <v>20</v>
      </c>
      <c r="J68" s="61" t="s">
        <v>0</v>
      </c>
      <c r="K68" s="37">
        <f t="shared" ref="K68" si="239">G68*H68</f>
        <v>40</v>
      </c>
      <c r="L68" s="20">
        <f t="shared" ref="L68" si="240">K68/(F68+M68)</f>
        <v>5.7142857142857144</v>
      </c>
      <c r="M68" s="38">
        <f t="shared" ref="M68" si="241">ROUNDDOWN(I68/3,0)</f>
        <v>6</v>
      </c>
      <c r="N68" s="39" t="s">
        <v>0</v>
      </c>
      <c r="O68" s="39">
        <f t="shared" ref="O68" si="242">F68+M68</f>
        <v>7</v>
      </c>
      <c r="P68" s="6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2:31" ht="15.75" thickBot="1" x14ac:dyDescent="0.3">
      <c r="B69" s="74" t="s">
        <v>24</v>
      </c>
      <c r="C69" s="74" t="s">
        <v>24</v>
      </c>
      <c r="D69" s="71" t="s">
        <v>66</v>
      </c>
      <c r="E69" s="80" t="s">
        <v>47</v>
      </c>
      <c r="F69" s="98">
        <v>1</v>
      </c>
      <c r="G69" s="36">
        <v>1</v>
      </c>
      <c r="H69" s="36">
        <v>45</v>
      </c>
      <c r="I69" s="36">
        <v>20</v>
      </c>
      <c r="J69" s="61" t="s">
        <v>0</v>
      </c>
      <c r="K69" s="37">
        <f t="shared" si="187"/>
        <v>45</v>
      </c>
      <c r="L69" s="20">
        <f t="shared" si="233"/>
        <v>6.4285714285714288</v>
      </c>
      <c r="M69" s="38">
        <f t="shared" si="188"/>
        <v>6</v>
      </c>
      <c r="N69" s="39" t="s">
        <v>0</v>
      </c>
      <c r="O69" s="39">
        <f t="shared" si="234"/>
        <v>7</v>
      </c>
      <c r="P69" s="6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2:31" ht="15.75" thickBot="1" x14ac:dyDescent="0.3">
      <c r="B70" s="74" t="s">
        <v>24</v>
      </c>
      <c r="C70" s="74" t="s">
        <v>24</v>
      </c>
      <c r="D70" s="71" t="s">
        <v>60</v>
      </c>
      <c r="E70" s="80" t="s">
        <v>55</v>
      </c>
      <c r="F70" s="97">
        <v>2</v>
      </c>
      <c r="G70" s="35">
        <v>1</v>
      </c>
      <c r="H70" s="35">
        <v>40</v>
      </c>
      <c r="I70" s="35">
        <v>20</v>
      </c>
      <c r="J70" s="61" t="s">
        <v>0</v>
      </c>
      <c r="K70" s="37">
        <f t="shared" si="187"/>
        <v>40</v>
      </c>
      <c r="L70" s="20">
        <f t="shared" si="233"/>
        <v>5</v>
      </c>
      <c r="M70" s="38">
        <f t="shared" si="188"/>
        <v>6</v>
      </c>
      <c r="N70" s="39" t="s">
        <v>0</v>
      </c>
      <c r="O70" s="39">
        <f t="shared" si="234"/>
        <v>8</v>
      </c>
      <c r="P70" s="6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2:31" ht="15.75" thickBot="1" x14ac:dyDescent="0.3">
      <c r="B71" s="74" t="s">
        <v>24</v>
      </c>
      <c r="C71" s="74" t="s">
        <v>24</v>
      </c>
      <c r="D71" s="71" t="s">
        <v>60</v>
      </c>
      <c r="E71" s="80" t="s">
        <v>56</v>
      </c>
      <c r="F71" s="97">
        <v>2</v>
      </c>
      <c r="G71" s="35">
        <v>1</v>
      </c>
      <c r="H71" s="35">
        <v>45</v>
      </c>
      <c r="I71" s="35">
        <v>18</v>
      </c>
      <c r="J71" s="61" t="s">
        <v>0</v>
      </c>
      <c r="K71" s="37">
        <f t="shared" ref="K71" si="243">G71*H71</f>
        <v>45</v>
      </c>
      <c r="L71" s="20">
        <f t="shared" ref="L71" si="244">K71/(F71+M71)</f>
        <v>5.625</v>
      </c>
      <c r="M71" s="38">
        <f t="shared" ref="M71" si="245">ROUNDDOWN(I71/3,0)</f>
        <v>6</v>
      </c>
      <c r="N71" s="39" t="s">
        <v>0</v>
      </c>
      <c r="O71" s="39">
        <f t="shared" ref="O71" si="246">F71+M71</f>
        <v>8</v>
      </c>
      <c r="P71" s="6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2:31" ht="15.75" thickBot="1" x14ac:dyDescent="0.3">
      <c r="B72" s="74" t="s">
        <v>24</v>
      </c>
      <c r="C72" s="74" t="s">
        <v>24</v>
      </c>
      <c r="D72" s="71" t="s">
        <v>60</v>
      </c>
      <c r="E72" s="80" t="s">
        <v>47</v>
      </c>
      <c r="F72" s="97">
        <v>2</v>
      </c>
      <c r="G72" s="35">
        <v>1</v>
      </c>
      <c r="H72" s="35">
        <v>50</v>
      </c>
      <c r="I72" s="35">
        <v>16</v>
      </c>
      <c r="J72" s="61" t="s">
        <v>0</v>
      </c>
      <c r="K72" s="37">
        <f t="shared" si="187"/>
        <v>50</v>
      </c>
      <c r="L72" s="20">
        <f t="shared" si="233"/>
        <v>7.1428571428571432</v>
      </c>
      <c r="M72" s="38">
        <f t="shared" si="188"/>
        <v>5</v>
      </c>
      <c r="N72" s="39" t="s">
        <v>0</v>
      </c>
      <c r="O72" s="39">
        <f t="shared" si="234"/>
        <v>7</v>
      </c>
      <c r="P72" s="6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2:31" ht="15.75" thickBot="1" x14ac:dyDescent="0.3">
      <c r="B73" s="74" t="s">
        <v>24</v>
      </c>
      <c r="C73" s="74" t="s">
        <v>24</v>
      </c>
      <c r="D73" s="71" t="s">
        <v>57</v>
      </c>
      <c r="E73" s="80" t="s">
        <v>55</v>
      </c>
      <c r="F73" s="97">
        <v>5</v>
      </c>
      <c r="G73" s="35">
        <v>1</v>
      </c>
      <c r="H73" s="35">
        <v>40</v>
      </c>
      <c r="I73" s="35">
        <v>18</v>
      </c>
      <c r="J73" s="61" t="s">
        <v>0</v>
      </c>
      <c r="K73" s="37">
        <f t="shared" si="187"/>
        <v>40</v>
      </c>
      <c r="L73" s="20">
        <f t="shared" si="233"/>
        <v>3.6363636363636362</v>
      </c>
      <c r="M73" s="38">
        <f t="shared" si="188"/>
        <v>6</v>
      </c>
      <c r="N73" s="39" t="s">
        <v>0</v>
      </c>
      <c r="O73" s="39">
        <f t="shared" si="234"/>
        <v>11</v>
      </c>
      <c r="P73" s="6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2:31" ht="15.75" thickBot="1" x14ac:dyDescent="0.3">
      <c r="B74" s="74" t="s">
        <v>24</v>
      </c>
      <c r="C74" s="74" t="s">
        <v>24</v>
      </c>
      <c r="D74" s="71" t="s">
        <v>57</v>
      </c>
      <c r="E74" s="80" t="s">
        <v>56</v>
      </c>
      <c r="F74" s="97">
        <v>5</v>
      </c>
      <c r="G74" s="35">
        <v>1</v>
      </c>
      <c r="H74" s="35">
        <v>45</v>
      </c>
      <c r="I74" s="35">
        <v>18</v>
      </c>
      <c r="J74" s="61" t="s">
        <v>0</v>
      </c>
      <c r="K74" s="37">
        <f t="shared" ref="K74" si="247">G74*H74</f>
        <v>45</v>
      </c>
      <c r="L74" s="20">
        <f t="shared" ref="L74" si="248">K74/(F74+M74)</f>
        <v>4.0909090909090908</v>
      </c>
      <c r="M74" s="38">
        <f t="shared" ref="M74" si="249">ROUNDDOWN(I74/3,0)</f>
        <v>6</v>
      </c>
      <c r="N74" s="39" t="s">
        <v>0</v>
      </c>
      <c r="O74" s="39">
        <f t="shared" ref="O74" si="250">F74+M74</f>
        <v>11</v>
      </c>
      <c r="P74" s="6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2:31" ht="15.75" thickBot="1" x14ac:dyDescent="0.3">
      <c r="B75" s="74" t="s">
        <v>24</v>
      </c>
      <c r="C75" s="74" t="s">
        <v>24</v>
      </c>
      <c r="D75" s="71" t="s">
        <v>57</v>
      </c>
      <c r="E75" s="80" t="s">
        <v>47</v>
      </c>
      <c r="F75" s="97">
        <v>5</v>
      </c>
      <c r="G75" s="35">
        <v>1</v>
      </c>
      <c r="H75" s="35">
        <v>50</v>
      </c>
      <c r="I75" s="35">
        <v>18</v>
      </c>
      <c r="J75" s="61" t="s">
        <v>0</v>
      </c>
      <c r="K75" s="37">
        <f t="shared" si="187"/>
        <v>50</v>
      </c>
      <c r="L75" s="20">
        <f t="shared" si="233"/>
        <v>4.5454545454545459</v>
      </c>
      <c r="M75" s="38">
        <f t="shared" si="188"/>
        <v>6</v>
      </c>
      <c r="N75" s="39" t="s">
        <v>0</v>
      </c>
      <c r="O75" s="39">
        <f t="shared" si="234"/>
        <v>11</v>
      </c>
      <c r="P75" s="6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2:31" ht="15.75" thickBot="1" x14ac:dyDescent="0.3">
      <c r="B76" s="74" t="s">
        <v>24</v>
      </c>
      <c r="C76" s="74" t="s">
        <v>24</v>
      </c>
      <c r="D76" s="71" t="s">
        <v>27</v>
      </c>
      <c r="E76" s="80" t="s">
        <v>55</v>
      </c>
      <c r="F76" s="97">
        <v>5</v>
      </c>
      <c r="G76" s="35">
        <v>1</v>
      </c>
      <c r="H76" s="35">
        <v>45</v>
      </c>
      <c r="I76" s="35">
        <v>25</v>
      </c>
      <c r="J76" s="61" t="s">
        <v>0</v>
      </c>
      <c r="K76" s="37">
        <f t="shared" si="187"/>
        <v>45</v>
      </c>
      <c r="L76" s="20">
        <f t="shared" si="233"/>
        <v>3.4615384615384617</v>
      </c>
      <c r="M76" s="38">
        <f t="shared" si="188"/>
        <v>8</v>
      </c>
      <c r="N76" s="39" t="s">
        <v>0</v>
      </c>
      <c r="O76" s="39">
        <f t="shared" si="234"/>
        <v>13</v>
      </c>
      <c r="P76" s="6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2:31" ht="15.75" thickBot="1" x14ac:dyDescent="0.3">
      <c r="B77" s="74" t="s">
        <v>24</v>
      </c>
      <c r="C77" s="74" t="s">
        <v>24</v>
      </c>
      <c r="D77" s="71" t="s">
        <v>27</v>
      </c>
      <c r="E77" s="80" t="s">
        <v>56</v>
      </c>
      <c r="F77" s="97">
        <v>5</v>
      </c>
      <c r="G77" s="35">
        <v>1</v>
      </c>
      <c r="H77" s="35">
        <v>50</v>
      </c>
      <c r="I77" s="35">
        <v>25</v>
      </c>
      <c r="J77" s="61" t="s">
        <v>0</v>
      </c>
      <c r="K77" s="37">
        <f t="shared" ref="K77" si="251">G77*H77</f>
        <v>50</v>
      </c>
      <c r="L77" s="20">
        <f t="shared" ref="L77" si="252">K77/(F77+M77)</f>
        <v>3.8461538461538463</v>
      </c>
      <c r="M77" s="38">
        <f t="shared" ref="M77" si="253">ROUNDDOWN(I77/3,0)</f>
        <v>8</v>
      </c>
      <c r="N77" s="39" t="s">
        <v>0</v>
      </c>
      <c r="O77" s="39">
        <f t="shared" ref="O77" si="254">F77+M77</f>
        <v>13</v>
      </c>
      <c r="P77" s="6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2:31" ht="15.75" thickBot="1" x14ac:dyDescent="0.3">
      <c r="B78" s="74" t="s">
        <v>24</v>
      </c>
      <c r="C78" s="74" t="s">
        <v>24</v>
      </c>
      <c r="D78" s="71" t="s">
        <v>27</v>
      </c>
      <c r="E78" s="80" t="s">
        <v>47</v>
      </c>
      <c r="F78" s="97">
        <v>4</v>
      </c>
      <c r="G78" s="35">
        <v>1</v>
      </c>
      <c r="H78" s="35">
        <v>50</v>
      </c>
      <c r="I78" s="35">
        <v>25</v>
      </c>
      <c r="J78" s="61" t="s">
        <v>0</v>
      </c>
      <c r="K78" s="37">
        <f t="shared" si="187"/>
        <v>50</v>
      </c>
      <c r="L78" s="20">
        <f t="shared" si="233"/>
        <v>4.166666666666667</v>
      </c>
      <c r="M78" s="38">
        <f t="shared" si="188"/>
        <v>8</v>
      </c>
      <c r="N78" s="39" t="s">
        <v>0</v>
      </c>
      <c r="O78" s="39">
        <f t="shared" si="234"/>
        <v>12</v>
      </c>
      <c r="P78" s="6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2:31" ht="15.75" thickBot="1" x14ac:dyDescent="0.3">
      <c r="B79" s="74" t="s">
        <v>24</v>
      </c>
      <c r="C79" s="74" t="s">
        <v>24</v>
      </c>
      <c r="D79" s="71" t="s">
        <v>65</v>
      </c>
      <c r="E79" s="80" t="s">
        <v>55</v>
      </c>
      <c r="F79" s="97">
        <v>7</v>
      </c>
      <c r="G79" s="35">
        <v>1</v>
      </c>
      <c r="H79" s="35">
        <v>55</v>
      </c>
      <c r="I79" s="35">
        <v>30</v>
      </c>
      <c r="J79" s="61" t="s">
        <v>0</v>
      </c>
      <c r="K79" s="37">
        <f t="shared" si="187"/>
        <v>55</v>
      </c>
      <c r="L79" s="20">
        <f t="shared" si="233"/>
        <v>3.2352941176470589</v>
      </c>
      <c r="M79" s="38">
        <f t="shared" si="188"/>
        <v>10</v>
      </c>
      <c r="N79" s="39" t="s">
        <v>0</v>
      </c>
      <c r="O79" s="39">
        <f t="shared" si="234"/>
        <v>17</v>
      </c>
      <c r="P79" s="6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2:31" ht="15.75" thickBot="1" x14ac:dyDescent="0.3">
      <c r="B80" s="74" t="s">
        <v>24</v>
      </c>
      <c r="C80" s="74" t="s">
        <v>24</v>
      </c>
      <c r="D80" s="71" t="s">
        <v>65</v>
      </c>
      <c r="E80" s="80" t="s">
        <v>56</v>
      </c>
      <c r="F80" s="97">
        <v>6</v>
      </c>
      <c r="G80" s="35">
        <v>1</v>
      </c>
      <c r="H80" s="35">
        <v>55</v>
      </c>
      <c r="I80" s="35">
        <v>30</v>
      </c>
      <c r="J80" s="61" t="s">
        <v>0</v>
      </c>
      <c r="K80" s="37">
        <f t="shared" ref="K80" si="255">G80*H80</f>
        <v>55</v>
      </c>
      <c r="L80" s="20">
        <f t="shared" ref="L80" si="256">K80/(F80+M80)</f>
        <v>3.4375</v>
      </c>
      <c r="M80" s="38">
        <f t="shared" ref="M80" si="257">ROUNDDOWN(I80/3,0)</f>
        <v>10</v>
      </c>
      <c r="N80" s="39" t="s">
        <v>0</v>
      </c>
      <c r="O80" s="39">
        <f t="shared" ref="O80" si="258">F80+M80</f>
        <v>16</v>
      </c>
      <c r="P80" s="6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2:31" ht="15.75" thickBot="1" x14ac:dyDescent="0.3">
      <c r="B81" s="74" t="s">
        <v>24</v>
      </c>
      <c r="C81" s="74" t="s">
        <v>24</v>
      </c>
      <c r="D81" s="71" t="s">
        <v>65</v>
      </c>
      <c r="E81" s="80" t="s">
        <v>47</v>
      </c>
      <c r="F81" s="97">
        <v>6</v>
      </c>
      <c r="G81" s="35">
        <v>1</v>
      </c>
      <c r="H81" s="35">
        <v>65</v>
      </c>
      <c r="I81" s="35">
        <v>30</v>
      </c>
      <c r="J81" s="61" t="s">
        <v>0</v>
      </c>
      <c r="K81" s="37">
        <f t="shared" si="187"/>
        <v>65</v>
      </c>
      <c r="L81" s="20">
        <f t="shared" si="233"/>
        <v>4.0625</v>
      </c>
      <c r="M81" s="38">
        <f t="shared" si="188"/>
        <v>10</v>
      </c>
      <c r="N81" s="39" t="s">
        <v>0</v>
      </c>
      <c r="O81" s="39">
        <f t="shared" si="234"/>
        <v>16</v>
      </c>
      <c r="P81" s="6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2:31" ht="15.75" thickBot="1" x14ac:dyDescent="0.3">
      <c r="B82" s="74" t="s">
        <v>24</v>
      </c>
      <c r="C82" s="74" t="s">
        <v>24</v>
      </c>
      <c r="D82" s="71" t="s">
        <v>25</v>
      </c>
      <c r="E82" s="80" t="s">
        <v>55</v>
      </c>
      <c r="F82" s="97">
        <v>7</v>
      </c>
      <c r="G82" s="35">
        <v>1</v>
      </c>
      <c r="H82" s="35">
        <v>50</v>
      </c>
      <c r="I82" s="35">
        <v>35</v>
      </c>
      <c r="J82" s="61" t="s">
        <v>0</v>
      </c>
      <c r="K82" s="37">
        <f t="shared" si="187"/>
        <v>50</v>
      </c>
      <c r="L82" s="20">
        <f t="shared" si="233"/>
        <v>2.7777777777777777</v>
      </c>
      <c r="M82" s="38">
        <f t="shared" si="188"/>
        <v>11</v>
      </c>
      <c r="N82" s="39" t="s">
        <v>0</v>
      </c>
      <c r="O82" s="39">
        <f t="shared" si="234"/>
        <v>18</v>
      </c>
      <c r="P82" s="6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2:31" ht="15.75" thickBot="1" x14ac:dyDescent="0.3">
      <c r="B83" s="74" t="s">
        <v>24</v>
      </c>
      <c r="C83" s="74" t="s">
        <v>24</v>
      </c>
      <c r="D83" s="71" t="s">
        <v>25</v>
      </c>
      <c r="E83" s="80" t="s">
        <v>56</v>
      </c>
      <c r="F83" s="97">
        <v>7</v>
      </c>
      <c r="G83" s="35">
        <v>1</v>
      </c>
      <c r="H83" s="35">
        <v>55</v>
      </c>
      <c r="I83" s="35">
        <v>35</v>
      </c>
      <c r="J83" s="61" t="s">
        <v>0</v>
      </c>
      <c r="K83" s="37">
        <f t="shared" ref="K83" si="259">G83*H83</f>
        <v>55</v>
      </c>
      <c r="L83" s="20">
        <f t="shared" ref="L83" si="260">K83/(F83+M83)</f>
        <v>3.0555555555555554</v>
      </c>
      <c r="M83" s="38">
        <f t="shared" ref="M83" si="261">ROUNDDOWN(I83/3,0)</f>
        <v>11</v>
      </c>
      <c r="N83" s="39" t="s">
        <v>0</v>
      </c>
      <c r="O83" s="39">
        <f t="shared" ref="O83" si="262">F83+M83</f>
        <v>18</v>
      </c>
      <c r="P83" s="6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2:31" ht="15.75" thickBot="1" x14ac:dyDescent="0.3">
      <c r="B84" s="74" t="s">
        <v>24</v>
      </c>
      <c r="C84" s="74" t="s">
        <v>24</v>
      </c>
      <c r="D84" s="71" t="s">
        <v>25</v>
      </c>
      <c r="E84" s="80" t="s">
        <v>47</v>
      </c>
      <c r="F84" s="97">
        <v>7</v>
      </c>
      <c r="G84" s="35">
        <v>1</v>
      </c>
      <c r="H84" s="35">
        <v>60</v>
      </c>
      <c r="I84" s="35">
        <v>35</v>
      </c>
      <c r="J84" s="61" t="s">
        <v>0</v>
      </c>
      <c r="K84" s="37">
        <f t="shared" si="187"/>
        <v>60</v>
      </c>
      <c r="L84" s="20">
        <f t="shared" si="233"/>
        <v>3.3333333333333335</v>
      </c>
      <c r="M84" s="38">
        <f t="shared" si="188"/>
        <v>11</v>
      </c>
      <c r="N84" s="39" t="s">
        <v>0</v>
      </c>
      <c r="O84" s="39">
        <f t="shared" si="234"/>
        <v>18</v>
      </c>
      <c r="P84" s="6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2:31" ht="15.75" thickBot="1" x14ac:dyDescent="0.3">
      <c r="B85" s="74" t="s">
        <v>24</v>
      </c>
      <c r="C85" s="74" t="s">
        <v>24</v>
      </c>
      <c r="D85" s="71" t="s">
        <v>28</v>
      </c>
      <c r="E85" s="80" t="s">
        <v>55</v>
      </c>
      <c r="F85" s="97">
        <v>7</v>
      </c>
      <c r="G85" s="35">
        <v>1</v>
      </c>
      <c r="H85" s="35">
        <v>60</v>
      </c>
      <c r="I85" s="35">
        <v>45</v>
      </c>
      <c r="J85" s="61" t="s">
        <v>0</v>
      </c>
      <c r="K85" s="37">
        <f t="shared" si="187"/>
        <v>60</v>
      </c>
      <c r="L85" s="20">
        <f t="shared" si="233"/>
        <v>2.7272727272727271</v>
      </c>
      <c r="M85" s="38">
        <f t="shared" si="188"/>
        <v>15</v>
      </c>
      <c r="N85" s="39" t="s">
        <v>0</v>
      </c>
      <c r="O85" s="39">
        <f t="shared" si="234"/>
        <v>22</v>
      </c>
      <c r="P85" s="6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2:31" ht="15.75" thickBot="1" x14ac:dyDescent="0.3">
      <c r="B86" s="74" t="s">
        <v>24</v>
      </c>
      <c r="C86" s="74" t="s">
        <v>24</v>
      </c>
      <c r="D86" s="71" t="s">
        <v>28</v>
      </c>
      <c r="E86" s="80" t="s">
        <v>56</v>
      </c>
      <c r="F86" s="97">
        <v>6</v>
      </c>
      <c r="G86" s="35">
        <v>1</v>
      </c>
      <c r="H86" s="35">
        <v>60</v>
      </c>
      <c r="I86" s="35">
        <v>45</v>
      </c>
      <c r="J86" s="61" t="s">
        <v>0</v>
      </c>
      <c r="K86" s="37">
        <f t="shared" ref="K86" si="263">G86*H86</f>
        <v>60</v>
      </c>
      <c r="L86" s="20">
        <f t="shared" ref="L86" si="264">K86/(F86+M86)</f>
        <v>2.8571428571428572</v>
      </c>
      <c r="M86" s="38">
        <f t="shared" ref="M86" si="265">ROUNDDOWN(I86/3,0)</f>
        <v>15</v>
      </c>
      <c r="N86" s="39" t="s">
        <v>0</v>
      </c>
      <c r="O86" s="39">
        <f t="shared" ref="O86" si="266">F86+M86</f>
        <v>21</v>
      </c>
      <c r="P86" s="6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2:31" ht="15.75" thickBot="1" x14ac:dyDescent="0.3">
      <c r="B87" s="74" t="s">
        <v>24</v>
      </c>
      <c r="C87" s="74" t="s">
        <v>24</v>
      </c>
      <c r="D87" s="71" t="s">
        <v>28</v>
      </c>
      <c r="E87" s="80" t="s">
        <v>47</v>
      </c>
      <c r="F87" s="97">
        <v>5</v>
      </c>
      <c r="G87" s="35">
        <v>1</v>
      </c>
      <c r="H87" s="35">
        <v>70</v>
      </c>
      <c r="I87" s="35">
        <v>45</v>
      </c>
      <c r="J87" s="61" t="s">
        <v>0</v>
      </c>
      <c r="K87" s="37">
        <f t="shared" si="187"/>
        <v>70</v>
      </c>
      <c r="L87" s="20">
        <f t="shared" si="233"/>
        <v>3.5</v>
      </c>
      <c r="M87" s="38">
        <f t="shared" si="188"/>
        <v>15</v>
      </c>
      <c r="N87" s="39" t="s">
        <v>0</v>
      </c>
      <c r="O87" s="39">
        <f t="shared" si="234"/>
        <v>20</v>
      </c>
      <c r="P87" s="6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2:31" ht="15.75" thickBot="1" x14ac:dyDescent="0.3">
      <c r="B88" s="74" t="s">
        <v>24</v>
      </c>
      <c r="C88" s="74" t="s">
        <v>24</v>
      </c>
      <c r="D88" s="71" t="s">
        <v>29</v>
      </c>
      <c r="E88" s="80" t="s">
        <v>55</v>
      </c>
      <c r="F88" s="97">
        <v>6</v>
      </c>
      <c r="G88" s="35">
        <v>1</v>
      </c>
      <c r="H88" s="35">
        <v>75</v>
      </c>
      <c r="I88" s="35">
        <v>35</v>
      </c>
      <c r="J88" s="61" t="s">
        <v>0</v>
      </c>
      <c r="K88" s="37">
        <f t="shared" si="187"/>
        <v>75</v>
      </c>
      <c r="L88" s="20">
        <f t="shared" si="233"/>
        <v>4.4117647058823533</v>
      </c>
      <c r="M88" s="38">
        <f t="shared" si="188"/>
        <v>11</v>
      </c>
      <c r="N88" s="39" t="s">
        <v>0</v>
      </c>
      <c r="O88" s="39">
        <f t="shared" si="234"/>
        <v>17</v>
      </c>
      <c r="P88" s="6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2:31" ht="15.75" thickBot="1" x14ac:dyDescent="0.3">
      <c r="B89" s="74" t="s">
        <v>24</v>
      </c>
      <c r="C89" s="74" t="s">
        <v>24</v>
      </c>
      <c r="D89" s="71" t="s">
        <v>29</v>
      </c>
      <c r="E89" s="80" t="s">
        <v>56</v>
      </c>
      <c r="F89" s="97">
        <v>6</v>
      </c>
      <c r="G89" s="35">
        <v>1</v>
      </c>
      <c r="H89" s="35">
        <v>100</v>
      </c>
      <c r="I89" s="35">
        <v>35</v>
      </c>
      <c r="J89" s="61" t="s">
        <v>0</v>
      </c>
      <c r="K89" s="37">
        <f t="shared" ref="K89" si="267">G89*H89</f>
        <v>100</v>
      </c>
      <c r="L89" s="20">
        <f t="shared" ref="L89" si="268">K89/(F89+M89)</f>
        <v>5.882352941176471</v>
      </c>
      <c r="M89" s="38">
        <f t="shared" ref="M89" si="269">ROUNDDOWN(I89/3,0)</f>
        <v>11</v>
      </c>
      <c r="N89" s="39" t="s">
        <v>0</v>
      </c>
      <c r="O89" s="39">
        <f t="shared" ref="O89" si="270">F89+M89</f>
        <v>17</v>
      </c>
      <c r="P89" s="6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2:31" ht="15.75" thickBot="1" x14ac:dyDescent="0.3">
      <c r="B90" s="74" t="s">
        <v>24</v>
      </c>
      <c r="C90" s="74" t="s">
        <v>24</v>
      </c>
      <c r="D90" s="71" t="s">
        <v>29</v>
      </c>
      <c r="E90" s="80" t="s">
        <v>47</v>
      </c>
      <c r="F90" s="97">
        <v>6</v>
      </c>
      <c r="G90" s="35">
        <v>1</v>
      </c>
      <c r="H90" s="35">
        <v>125</v>
      </c>
      <c r="I90" s="35">
        <v>35</v>
      </c>
      <c r="J90" s="61" t="s">
        <v>0</v>
      </c>
      <c r="K90" s="37">
        <f t="shared" si="187"/>
        <v>125</v>
      </c>
      <c r="L90" s="20">
        <f t="shared" si="233"/>
        <v>7.3529411764705879</v>
      </c>
      <c r="M90" s="38">
        <f t="shared" si="188"/>
        <v>11</v>
      </c>
      <c r="N90" s="39" t="s">
        <v>0</v>
      </c>
      <c r="O90" s="39">
        <f t="shared" si="234"/>
        <v>17</v>
      </c>
      <c r="P90" s="6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2:31" ht="15.75" thickBot="1" x14ac:dyDescent="0.3">
      <c r="B91" s="75" t="s">
        <v>22</v>
      </c>
      <c r="C91" s="75" t="s">
        <v>22</v>
      </c>
      <c r="D91" s="72" t="s">
        <v>23</v>
      </c>
      <c r="E91" s="81" t="s">
        <v>55</v>
      </c>
      <c r="F91" s="99">
        <f>0.5*G91</f>
        <v>0.5</v>
      </c>
      <c r="G91" s="18">
        <v>1</v>
      </c>
      <c r="H91" s="18">
        <v>20</v>
      </c>
      <c r="I91" s="18">
        <f>6*G91</f>
        <v>6</v>
      </c>
      <c r="J91" s="63" t="s">
        <v>0</v>
      </c>
      <c r="K91" s="22">
        <f t="shared" si="187"/>
        <v>20</v>
      </c>
      <c r="L91" s="23">
        <f t="shared" si="233"/>
        <v>8</v>
      </c>
      <c r="M91" s="26">
        <f t="shared" si="188"/>
        <v>2</v>
      </c>
      <c r="N91" s="63" t="s">
        <v>0</v>
      </c>
      <c r="O91" s="64">
        <f t="shared" si="234"/>
        <v>2.5</v>
      </c>
      <c r="P91" s="6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2:31" ht="15.75" thickBot="1" x14ac:dyDescent="0.3">
      <c r="B92" s="75" t="s">
        <v>22</v>
      </c>
      <c r="C92" s="75" t="s">
        <v>22</v>
      </c>
      <c r="D92" s="72" t="s">
        <v>23</v>
      </c>
      <c r="E92" s="81" t="s">
        <v>56</v>
      </c>
      <c r="F92" s="99">
        <f>0.5*G92</f>
        <v>0.5</v>
      </c>
      <c r="G92" s="18">
        <v>1</v>
      </c>
      <c r="H92" s="18">
        <v>25</v>
      </c>
      <c r="I92" s="18">
        <f>6*G92</f>
        <v>6</v>
      </c>
      <c r="J92" s="63" t="s">
        <v>0</v>
      </c>
      <c r="K92" s="22">
        <f t="shared" ref="K92" si="271">G92*H92</f>
        <v>25</v>
      </c>
      <c r="L92" s="23">
        <f t="shared" ref="L92" si="272">K92/(F92+M92)</f>
        <v>10</v>
      </c>
      <c r="M92" s="26">
        <f t="shared" ref="M92" si="273">ROUNDDOWN(I92/3,0)</f>
        <v>2</v>
      </c>
      <c r="N92" s="63" t="s">
        <v>0</v>
      </c>
      <c r="O92" s="64">
        <f t="shared" ref="O92" si="274">F92+M92</f>
        <v>2.5</v>
      </c>
      <c r="P92" s="6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2:31" ht="15.75" thickBot="1" x14ac:dyDescent="0.3">
      <c r="B93" s="75" t="s">
        <v>22</v>
      </c>
      <c r="C93" s="75" t="s">
        <v>22</v>
      </c>
      <c r="D93" s="72" t="s">
        <v>23</v>
      </c>
      <c r="E93" s="81" t="s">
        <v>47</v>
      </c>
      <c r="F93" s="99">
        <f t="shared" ref="F93" si="275">0.5*G93</f>
        <v>0.5</v>
      </c>
      <c r="G93" s="18">
        <v>1</v>
      </c>
      <c r="H93" s="18">
        <v>30</v>
      </c>
      <c r="I93" s="18">
        <f>6*G93</f>
        <v>6</v>
      </c>
      <c r="J93" s="21" t="s">
        <v>0</v>
      </c>
      <c r="K93" s="19">
        <f t="shared" si="187"/>
        <v>30</v>
      </c>
      <c r="L93" s="23">
        <f t="shared" si="233"/>
        <v>12</v>
      </c>
      <c r="M93" s="26">
        <f t="shared" si="188"/>
        <v>2</v>
      </c>
      <c r="N93" s="63" t="s">
        <v>0</v>
      </c>
      <c r="O93" s="64">
        <f t="shared" si="234"/>
        <v>2.5</v>
      </c>
      <c r="P93" s="6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2:31" ht="15.75" thickBot="1" x14ac:dyDescent="0.3">
      <c r="B94" s="75" t="s">
        <v>22</v>
      </c>
      <c r="C94" s="75" t="s">
        <v>22</v>
      </c>
      <c r="D94" s="72" t="s">
        <v>26</v>
      </c>
      <c r="E94" s="81" t="s">
        <v>55</v>
      </c>
      <c r="F94" s="99">
        <f t="shared" ref="F94:F96" si="276">0.5*G94</f>
        <v>0.5</v>
      </c>
      <c r="G94" s="18">
        <v>1</v>
      </c>
      <c r="H94" s="18">
        <v>30</v>
      </c>
      <c r="I94" s="18">
        <f>10*G94</f>
        <v>10</v>
      </c>
      <c r="J94" s="63" t="s">
        <v>0</v>
      </c>
      <c r="K94" s="22">
        <f t="shared" si="187"/>
        <v>30</v>
      </c>
      <c r="L94" s="23">
        <f t="shared" si="233"/>
        <v>8.5714285714285712</v>
      </c>
      <c r="M94" s="26">
        <f t="shared" si="188"/>
        <v>3</v>
      </c>
      <c r="N94" s="63" t="s">
        <v>0</v>
      </c>
      <c r="O94" s="64">
        <f t="shared" si="234"/>
        <v>3.5</v>
      </c>
      <c r="P94" s="6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2:31" ht="15.75" thickBot="1" x14ac:dyDescent="0.3">
      <c r="B95" s="75" t="s">
        <v>22</v>
      </c>
      <c r="C95" s="75" t="s">
        <v>22</v>
      </c>
      <c r="D95" s="72" t="s">
        <v>26</v>
      </c>
      <c r="E95" s="81" t="s">
        <v>56</v>
      </c>
      <c r="F95" s="99">
        <f t="shared" ref="F95" si="277">0.5*G95</f>
        <v>0.5</v>
      </c>
      <c r="G95" s="18">
        <v>1</v>
      </c>
      <c r="H95" s="18">
        <v>35</v>
      </c>
      <c r="I95" s="18">
        <f>10*G95</f>
        <v>10</v>
      </c>
      <c r="J95" s="63" t="s">
        <v>0</v>
      </c>
      <c r="K95" s="22">
        <f t="shared" ref="K95" si="278">G95*H95</f>
        <v>35</v>
      </c>
      <c r="L95" s="23">
        <f t="shared" ref="L95" si="279">K95/(F95+M95)</f>
        <v>10</v>
      </c>
      <c r="M95" s="26">
        <f t="shared" ref="M95" si="280">ROUNDDOWN(I95/3,0)</f>
        <v>3</v>
      </c>
      <c r="N95" s="63" t="s">
        <v>0</v>
      </c>
      <c r="O95" s="64">
        <f t="shared" ref="O95" si="281">F95+M95</f>
        <v>3.5</v>
      </c>
      <c r="P95" s="6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2:31" ht="15.75" thickBot="1" x14ac:dyDescent="0.3">
      <c r="B96" s="75" t="s">
        <v>22</v>
      </c>
      <c r="C96" s="75" t="s">
        <v>22</v>
      </c>
      <c r="D96" s="72" t="s">
        <v>26</v>
      </c>
      <c r="E96" s="81" t="s">
        <v>47</v>
      </c>
      <c r="F96" s="99">
        <f t="shared" si="276"/>
        <v>0.5</v>
      </c>
      <c r="G96" s="18">
        <v>1</v>
      </c>
      <c r="H96" s="18">
        <v>40</v>
      </c>
      <c r="I96" s="18">
        <f>10*G96</f>
        <v>10</v>
      </c>
      <c r="J96" s="21" t="s">
        <v>0</v>
      </c>
      <c r="K96" s="19">
        <f t="shared" si="187"/>
        <v>40</v>
      </c>
      <c r="L96" s="23">
        <f t="shared" si="233"/>
        <v>11.428571428571429</v>
      </c>
      <c r="M96" s="26">
        <f t="shared" si="188"/>
        <v>3</v>
      </c>
      <c r="N96" s="63" t="s">
        <v>0</v>
      </c>
      <c r="O96" s="64">
        <f t="shared" si="234"/>
        <v>3.5</v>
      </c>
      <c r="P96" s="6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1" ht="15.75" thickBot="1" x14ac:dyDescent="0.3">
      <c r="B97" s="75" t="s">
        <v>22</v>
      </c>
      <c r="C97" s="75" t="s">
        <v>22</v>
      </c>
      <c r="D97" s="72" t="s">
        <v>59</v>
      </c>
      <c r="E97" s="81" t="s">
        <v>55</v>
      </c>
      <c r="F97" s="99">
        <f>1*G97</f>
        <v>1</v>
      </c>
      <c r="G97" s="18">
        <v>1</v>
      </c>
      <c r="H97" s="18">
        <v>35</v>
      </c>
      <c r="I97" s="18">
        <v>12</v>
      </c>
      <c r="J97" s="21" t="s">
        <v>0</v>
      </c>
      <c r="K97" s="22">
        <f t="shared" si="187"/>
        <v>35</v>
      </c>
      <c r="L97" s="23">
        <f t="shared" si="233"/>
        <v>7</v>
      </c>
      <c r="M97" s="26">
        <f t="shared" si="188"/>
        <v>4</v>
      </c>
      <c r="N97" s="63" t="s">
        <v>0</v>
      </c>
      <c r="O97" s="64">
        <f t="shared" si="234"/>
        <v>5</v>
      </c>
      <c r="P97" s="6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1" ht="15.75" thickBot="1" x14ac:dyDescent="0.3">
      <c r="B98" s="75" t="s">
        <v>22</v>
      </c>
      <c r="C98" s="75" t="s">
        <v>22</v>
      </c>
      <c r="D98" s="72" t="s">
        <v>59</v>
      </c>
      <c r="E98" s="81" t="s">
        <v>56</v>
      </c>
      <c r="F98" s="99">
        <f>1*G98</f>
        <v>1</v>
      </c>
      <c r="G98" s="18">
        <v>1</v>
      </c>
      <c r="H98" s="18">
        <v>40</v>
      </c>
      <c r="I98" s="18">
        <v>11</v>
      </c>
      <c r="J98" s="21" t="s">
        <v>0</v>
      </c>
      <c r="K98" s="22">
        <f t="shared" ref="K98" si="282">G98*H98</f>
        <v>40</v>
      </c>
      <c r="L98" s="23">
        <f t="shared" ref="L98" si="283">K98/(F98+M98)</f>
        <v>10</v>
      </c>
      <c r="M98" s="26">
        <f t="shared" ref="M98" si="284">ROUNDDOWN(I98/3,0)</f>
        <v>3</v>
      </c>
      <c r="N98" s="63" t="s">
        <v>0</v>
      </c>
      <c r="O98" s="64">
        <f t="shared" ref="O98" si="285">F98+M98</f>
        <v>4</v>
      </c>
      <c r="P98" s="6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2:31" ht="15.75" thickBot="1" x14ac:dyDescent="0.3">
      <c r="B99" s="75" t="s">
        <v>22</v>
      </c>
      <c r="C99" s="75" t="s">
        <v>22</v>
      </c>
      <c r="D99" s="72" t="s">
        <v>59</v>
      </c>
      <c r="E99" s="81" t="s">
        <v>47</v>
      </c>
      <c r="F99" s="99">
        <f t="shared" ref="F99" si="286">1*G99</f>
        <v>1</v>
      </c>
      <c r="G99" s="18">
        <v>1</v>
      </c>
      <c r="H99" s="18">
        <v>45</v>
      </c>
      <c r="I99" s="18">
        <f>10*G99</f>
        <v>10</v>
      </c>
      <c r="J99" s="21" t="s">
        <v>0</v>
      </c>
      <c r="K99" s="19">
        <f t="shared" si="187"/>
        <v>45</v>
      </c>
      <c r="L99" s="23">
        <f t="shared" si="233"/>
        <v>11.25</v>
      </c>
      <c r="M99" s="26">
        <f t="shared" si="188"/>
        <v>3</v>
      </c>
      <c r="N99" s="63" t="s">
        <v>0</v>
      </c>
      <c r="O99" s="64">
        <f t="shared" si="234"/>
        <v>4</v>
      </c>
      <c r="P99" s="6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2:31" ht="15.75" thickBot="1" x14ac:dyDescent="0.3">
      <c r="B100" s="75" t="s">
        <v>22</v>
      </c>
      <c r="C100" s="75" t="s">
        <v>22</v>
      </c>
      <c r="D100" s="72" t="s">
        <v>21</v>
      </c>
      <c r="E100" s="81" t="s">
        <v>55</v>
      </c>
      <c r="F100" s="99">
        <v>0.5</v>
      </c>
      <c r="G100" s="18">
        <v>5</v>
      </c>
      <c r="H100" s="18">
        <v>3</v>
      </c>
      <c r="I100" s="18">
        <v>0</v>
      </c>
      <c r="J100" s="18">
        <v>200</v>
      </c>
      <c r="K100" s="22">
        <f t="shared" si="187"/>
        <v>15</v>
      </c>
      <c r="L100" s="40">
        <f>K100/(F100+M100+N100)</f>
        <v>10</v>
      </c>
      <c r="M100" s="26">
        <f t="shared" si="188"/>
        <v>0</v>
      </c>
      <c r="N100" s="26">
        <f>ROUNDUP((10*G100)/J100,0)</f>
        <v>1</v>
      </c>
      <c r="O100" s="62">
        <f>F100+N100</f>
        <v>1.5</v>
      </c>
      <c r="P100" s="6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2:31" ht="15.75" thickBot="1" x14ac:dyDescent="0.3">
      <c r="B101" s="75" t="s">
        <v>22</v>
      </c>
      <c r="C101" s="75" t="s">
        <v>22</v>
      </c>
      <c r="D101" s="72" t="s">
        <v>21</v>
      </c>
      <c r="E101" s="81" t="s">
        <v>56</v>
      </c>
      <c r="F101" s="99">
        <v>0.5</v>
      </c>
      <c r="G101" s="18">
        <v>10</v>
      </c>
      <c r="H101" s="18">
        <v>3</v>
      </c>
      <c r="I101" s="18">
        <v>0</v>
      </c>
      <c r="J101" s="18">
        <v>200</v>
      </c>
      <c r="K101" s="22">
        <f t="shared" ref="K101" si="287">G101*H101</f>
        <v>30</v>
      </c>
      <c r="L101" s="40">
        <f>K101/(F101+M101+N101)</f>
        <v>20</v>
      </c>
      <c r="M101" s="26">
        <f t="shared" ref="M101" si="288">ROUNDDOWN(I101/3,0)</f>
        <v>0</v>
      </c>
      <c r="N101" s="26">
        <f>ROUNDUP((10*G101)/J101,0)</f>
        <v>1</v>
      </c>
      <c r="O101" s="62">
        <f>F101+N101</f>
        <v>1.5</v>
      </c>
      <c r="P101" s="6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2:31" ht="15.75" thickBot="1" x14ac:dyDescent="0.3">
      <c r="B102" s="75" t="s">
        <v>22</v>
      </c>
      <c r="C102" s="75" t="s">
        <v>22</v>
      </c>
      <c r="D102" s="72" t="s">
        <v>21</v>
      </c>
      <c r="E102" s="81" t="s">
        <v>47</v>
      </c>
      <c r="F102" s="99">
        <v>0</v>
      </c>
      <c r="G102" s="18">
        <v>10</v>
      </c>
      <c r="H102" s="18">
        <v>3</v>
      </c>
      <c r="I102" s="18">
        <v>0</v>
      </c>
      <c r="J102" s="18">
        <v>200</v>
      </c>
      <c r="K102" s="22">
        <f t="shared" si="187"/>
        <v>30</v>
      </c>
      <c r="L102" s="40">
        <f>K102/(F102+M102+N102)</f>
        <v>30</v>
      </c>
      <c r="M102" s="26">
        <f t="shared" si="188"/>
        <v>0</v>
      </c>
      <c r="N102" s="26">
        <f>ROUNDUP((10*G102)/J102,0)</f>
        <v>1</v>
      </c>
      <c r="O102" s="62">
        <f>F102+N102</f>
        <v>1</v>
      </c>
      <c r="P102" s="6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2:31" ht="15.75" thickBot="1" x14ac:dyDescent="0.3">
      <c r="C103" s="4"/>
      <c r="D103" s="60"/>
      <c r="E103" s="76"/>
      <c r="F103" s="4"/>
      <c r="G103" s="4"/>
      <c r="H103" s="4"/>
      <c r="I103" s="4"/>
      <c r="J103" s="4"/>
      <c r="K103" s="7"/>
      <c r="L103" s="7"/>
      <c r="M103" s="7"/>
      <c r="N103" s="7"/>
      <c r="O103" s="7"/>
      <c r="P103" s="6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2:31" ht="15.75" thickBot="1" x14ac:dyDescent="0.3">
      <c r="D104" s="10"/>
      <c r="E104" s="1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2:31" ht="15.75" thickBot="1" x14ac:dyDescent="0.3">
      <c r="D105" s="10"/>
      <c r="E105" s="1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2:31" ht="15.75" thickBot="1" x14ac:dyDescent="0.3">
      <c r="D106" s="10"/>
      <c r="E106" s="1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2:31" ht="15.75" thickBot="1" x14ac:dyDescent="0.3">
      <c r="D107" s="10"/>
      <c r="E107" s="1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2:31" ht="15.75" thickBot="1" x14ac:dyDescent="0.3">
      <c r="D108" s="10"/>
      <c r="E108" s="1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2:31" ht="15.75" thickBot="1" x14ac:dyDescent="0.3">
      <c r="D109" s="10"/>
      <c r="E109" s="1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2:31" ht="15.75" thickBot="1" x14ac:dyDescent="0.3">
      <c r="D110" s="10"/>
      <c r="E110" s="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2:31" ht="15.75" thickBot="1" x14ac:dyDescent="0.3">
      <c r="D111" s="10"/>
      <c r="E111" s="1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2:31" ht="15.75" thickBot="1" x14ac:dyDescent="0.3">
      <c r="D112" s="10"/>
      <c r="E112" s="1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4:31" ht="15.75" thickBot="1" x14ac:dyDescent="0.3">
      <c r="D113" s="10"/>
      <c r="E113" s="1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4:31" ht="15.75" thickBot="1" x14ac:dyDescent="0.3">
      <c r="D114" s="10"/>
      <c r="E114" s="1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4:31" ht="15.75" thickBot="1" x14ac:dyDescent="0.3">
      <c r="D115" s="10"/>
      <c r="E115" s="1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4:31" ht="15.75" thickBot="1" x14ac:dyDescent="0.3">
      <c r="D116" s="10"/>
      <c r="E116" s="1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4:31" ht="15.75" thickBot="1" x14ac:dyDescent="0.3">
      <c r="D117" s="10"/>
      <c r="E117" s="1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4:31" ht="15.75" thickBot="1" x14ac:dyDescent="0.3">
      <c r="D118" s="10"/>
      <c r="E118" s="1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4:31" ht="15.75" thickBot="1" x14ac:dyDescent="0.3">
      <c r="D119" s="10"/>
      <c r="E119" s="1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4:31" ht="15.75" thickBot="1" x14ac:dyDescent="0.3">
      <c r="D120" s="10"/>
      <c r="E120" s="1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4:31" ht="15.75" thickBot="1" x14ac:dyDescent="0.3">
      <c r="D121" s="10"/>
      <c r="E121" s="1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4:31" ht="15.75" thickBot="1" x14ac:dyDescent="0.3">
      <c r="D122" s="10"/>
      <c r="E122" s="1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4:31" ht="15.75" thickBot="1" x14ac:dyDescent="0.3">
      <c r="D123" s="10"/>
      <c r="E123" s="1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4:31" ht="15.75" thickBot="1" x14ac:dyDescent="0.3">
      <c r="D124" s="10"/>
      <c r="E124" s="1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4:31" ht="15.75" thickBot="1" x14ac:dyDescent="0.3">
      <c r="D125" s="10"/>
      <c r="E125" s="1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4:31" ht="15.75" thickBot="1" x14ac:dyDescent="0.3">
      <c r="D126" s="10"/>
      <c r="E126" s="1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4:31" ht="15.75" thickBot="1" x14ac:dyDescent="0.3">
      <c r="D127" s="10"/>
      <c r="E127" s="1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4:31" ht="15.75" thickBot="1" x14ac:dyDescent="0.3">
      <c r="D128" s="10"/>
      <c r="E128" s="1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4:31" ht="15.75" thickBot="1" x14ac:dyDescent="0.3">
      <c r="D129" s="10"/>
      <c r="E129" s="1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4:31" ht="15.75" thickBot="1" x14ac:dyDescent="0.3">
      <c r="D130" s="10"/>
      <c r="E130" s="1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4:31" ht="15.75" thickBot="1" x14ac:dyDescent="0.3">
      <c r="D131" s="10"/>
      <c r="E131" s="1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4:31" ht="15.75" thickBot="1" x14ac:dyDescent="0.3">
      <c r="D132" s="10"/>
      <c r="E132" s="1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4:31" ht="15.75" thickBot="1" x14ac:dyDescent="0.3">
      <c r="D133" s="10"/>
      <c r="E133" s="1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4:31" ht="15.75" thickBot="1" x14ac:dyDescent="0.3">
      <c r="D134" s="10"/>
      <c r="E134" s="1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4:31" ht="15.75" thickBot="1" x14ac:dyDescent="0.3">
      <c r="D135" s="10"/>
      <c r="E135" s="1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4:31" ht="15.75" thickBot="1" x14ac:dyDescent="0.3">
      <c r="D136" s="10"/>
      <c r="E136" s="1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4:31" ht="15.75" thickBot="1" x14ac:dyDescent="0.3">
      <c r="D137" s="10"/>
      <c r="E137" s="1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4:31" ht="15.75" thickBot="1" x14ac:dyDescent="0.3">
      <c r="D138" s="10"/>
      <c r="E138" s="1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4:31" ht="15.75" thickBot="1" x14ac:dyDescent="0.3">
      <c r="D139" s="10"/>
      <c r="E139" s="1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4:31" ht="15.75" thickBot="1" x14ac:dyDescent="0.3">
      <c r="D140" s="10"/>
      <c r="E140" s="1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4:31" ht="15.75" thickBot="1" x14ac:dyDescent="0.3">
      <c r="D141" s="10"/>
      <c r="E141" s="1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4:31" ht="15.75" thickBot="1" x14ac:dyDescent="0.3">
      <c r="D142" s="10"/>
      <c r="E142" s="1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4:31" ht="15.75" thickBot="1" x14ac:dyDescent="0.3">
      <c r="D143" s="10"/>
      <c r="E143" s="1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4:31" ht="15.75" thickBot="1" x14ac:dyDescent="0.3">
      <c r="D144" s="10"/>
      <c r="E144" s="1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4:31" ht="15.75" thickBot="1" x14ac:dyDescent="0.3">
      <c r="D145" s="10"/>
      <c r="E145" s="1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4:31" ht="15.75" thickBot="1" x14ac:dyDescent="0.3">
      <c r="D146" s="10"/>
      <c r="E146" s="1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4:31" ht="15.75" thickBot="1" x14ac:dyDescent="0.3">
      <c r="D147" s="10"/>
      <c r="E147" s="1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4:31" ht="15.75" thickBot="1" x14ac:dyDescent="0.3">
      <c r="D148" s="10"/>
      <c r="E148" s="1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4:31" ht="15.75" thickBot="1" x14ac:dyDescent="0.3">
      <c r="D149" s="10"/>
      <c r="E149" s="1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4:31" ht="15.75" thickBot="1" x14ac:dyDescent="0.3">
      <c r="D150" s="10"/>
      <c r="E150" s="1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4:31" ht="15.75" thickBot="1" x14ac:dyDescent="0.3">
      <c r="D151" s="10"/>
      <c r="E151" s="1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4:31" ht="15.75" thickBot="1" x14ac:dyDescent="0.3">
      <c r="D152" s="10"/>
      <c r="E152" s="1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4:31" ht="15.75" thickBot="1" x14ac:dyDescent="0.3">
      <c r="D153" s="10"/>
      <c r="E153" s="1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4:31" ht="15.75" thickBot="1" x14ac:dyDescent="0.3">
      <c r="D154" s="10"/>
      <c r="E154" s="1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4:31" ht="15.75" thickBot="1" x14ac:dyDescent="0.3">
      <c r="D155" s="10"/>
      <c r="E155" s="1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4:31" ht="15.75" thickBot="1" x14ac:dyDescent="0.3">
      <c r="D156" s="10"/>
      <c r="E156" s="1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4:31" ht="15.75" thickBot="1" x14ac:dyDescent="0.3">
      <c r="D157" s="10"/>
      <c r="E157" s="1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4:31" ht="15.75" thickBot="1" x14ac:dyDescent="0.3">
      <c r="D158" s="10"/>
      <c r="E158" s="1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4:31" ht="15.75" thickBot="1" x14ac:dyDescent="0.3">
      <c r="D159" s="10"/>
      <c r="E159" s="1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4:31" ht="15.75" thickBot="1" x14ac:dyDescent="0.3">
      <c r="D160" s="10"/>
      <c r="E160" s="1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4:31" ht="15.75" thickBot="1" x14ac:dyDescent="0.3">
      <c r="D161" s="10"/>
      <c r="E161" s="1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4:31" ht="15.75" thickBot="1" x14ac:dyDescent="0.3">
      <c r="D162" s="10"/>
      <c r="E162" s="1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4:31" ht="15.75" thickBot="1" x14ac:dyDescent="0.3">
      <c r="D163" s="10"/>
      <c r="E163" s="1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4:31" ht="15.75" thickBot="1" x14ac:dyDescent="0.3">
      <c r="D164" s="10"/>
      <c r="E164" s="1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4:31" ht="15.75" thickBot="1" x14ac:dyDescent="0.3">
      <c r="D165" s="10"/>
      <c r="E165" s="1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4:31" ht="15.75" thickBot="1" x14ac:dyDescent="0.3">
      <c r="D166" s="10"/>
      <c r="E166" s="1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4:31" ht="15.75" thickBot="1" x14ac:dyDescent="0.3">
      <c r="D167" s="10"/>
      <c r="E167" s="1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4:31" ht="15.75" thickBot="1" x14ac:dyDescent="0.3">
      <c r="D168" s="10"/>
      <c r="E168" s="1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4:31" ht="15.75" thickBot="1" x14ac:dyDescent="0.3">
      <c r="D169" s="10"/>
      <c r="E169" s="1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4:31" ht="15.75" thickBot="1" x14ac:dyDescent="0.3">
      <c r="D170" s="10"/>
      <c r="E170" s="1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4:31" ht="15.75" thickBot="1" x14ac:dyDescent="0.3">
      <c r="D171" s="10"/>
      <c r="E171" s="1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4:31" ht="15.75" thickBot="1" x14ac:dyDescent="0.3">
      <c r="D172" s="10"/>
      <c r="E172" s="1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4:31" ht="15.75" thickBot="1" x14ac:dyDescent="0.3">
      <c r="D173" s="10"/>
      <c r="E173" s="1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4:31" ht="15.75" thickBot="1" x14ac:dyDescent="0.3">
      <c r="D174" s="10"/>
      <c r="E174" s="1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4:31" ht="15.75" thickBot="1" x14ac:dyDescent="0.3">
      <c r="D175" s="10"/>
      <c r="E175" s="1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4:31" ht="15.75" thickBot="1" x14ac:dyDescent="0.3">
      <c r="D176" s="10"/>
      <c r="E176" s="1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4:31" ht="15.75" thickBot="1" x14ac:dyDescent="0.3">
      <c r="D177" s="10"/>
      <c r="E177" s="1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4:31" ht="15.75" thickBot="1" x14ac:dyDescent="0.3">
      <c r="D178" s="10"/>
      <c r="E178" s="1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4:31" ht="15.75" thickBot="1" x14ac:dyDescent="0.3">
      <c r="D179" s="10"/>
      <c r="E179" s="1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4:31" ht="15.75" thickBot="1" x14ac:dyDescent="0.3">
      <c r="D180" s="10"/>
      <c r="E180" s="1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4:31" ht="15.75" thickBot="1" x14ac:dyDescent="0.3">
      <c r="D181" s="10"/>
      <c r="E181" s="1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4:31" ht="15.75" thickBot="1" x14ac:dyDescent="0.3">
      <c r="D182" s="10"/>
      <c r="E182" s="1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4:31" ht="15.75" thickBot="1" x14ac:dyDescent="0.3">
      <c r="D183" s="10"/>
      <c r="E183" s="1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4:31" ht="15.75" thickBot="1" x14ac:dyDescent="0.3">
      <c r="D184" s="10"/>
      <c r="E184" s="1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4:31" ht="15.75" thickBot="1" x14ac:dyDescent="0.3">
      <c r="D185" s="10"/>
      <c r="E185" s="1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4:31" ht="15.75" thickBot="1" x14ac:dyDescent="0.3">
      <c r="D186" s="10"/>
      <c r="E186" s="1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4:31" ht="15.75" thickBot="1" x14ac:dyDescent="0.3">
      <c r="D187" s="10"/>
      <c r="E187" s="1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4:31" ht="15.75" thickBot="1" x14ac:dyDescent="0.3">
      <c r="D188" s="10"/>
      <c r="E188" s="1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4:31" ht="15.75" thickBot="1" x14ac:dyDescent="0.3">
      <c r="D189" s="10"/>
      <c r="E189" s="1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4:31" ht="15.75" thickBot="1" x14ac:dyDescent="0.3">
      <c r="D190" s="10"/>
      <c r="E190" s="1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4:31" ht="15.75" thickBot="1" x14ac:dyDescent="0.3">
      <c r="D191" s="10"/>
      <c r="E191" s="1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4:31" ht="15.75" thickBot="1" x14ac:dyDescent="0.3">
      <c r="D192" s="10"/>
      <c r="E192" s="1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4:31" ht="15.75" thickBot="1" x14ac:dyDescent="0.3">
      <c r="D193" s="10"/>
      <c r="E193" s="1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4:31" ht="15.75" thickBot="1" x14ac:dyDescent="0.3">
      <c r="D194" s="10"/>
      <c r="E194" s="1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4:31" ht="15.75" thickBot="1" x14ac:dyDescent="0.3">
      <c r="D195" s="10"/>
      <c r="E195" s="1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4:31" ht="15.75" thickBot="1" x14ac:dyDescent="0.3">
      <c r="D196" s="10"/>
      <c r="E196" s="1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4:31" ht="15.75" thickBot="1" x14ac:dyDescent="0.3">
      <c r="D197" s="10"/>
      <c r="E197" s="1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4:31" ht="15.75" thickBot="1" x14ac:dyDescent="0.3">
      <c r="D198" s="10"/>
      <c r="E198" s="1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4:31" ht="15.75" thickBot="1" x14ac:dyDescent="0.3">
      <c r="D199" s="10"/>
      <c r="E199" s="1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4:31" ht="15.75" thickBot="1" x14ac:dyDescent="0.3">
      <c r="D200" s="10"/>
      <c r="E200" s="1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4:31" ht="15.75" thickBot="1" x14ac:dyDescent="0.3">
      <c r="D201" s="10"/>
      <c r="E201" s="1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4:31" ht="15.75" thickBot="1" x14ac:dyDescent="0.3">
      <c r="D202" s="10"/>
      <c r="E202" s="1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4:31" ht="15.75" thickBot="1" x14ac:dyDescent="0.3">
      <c r="D203" s="10"/>
      <c r="E203" s="1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4:31" ht="15.75" thickBot="1" x14ac:dyDescent="0.3">
      <c r="D204" s="10"/>
      <c r="E204" s="1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4:31" ht="15.75" thickBot="1" x14ac:dyDescent="0.3">
      <c r="D205" s="10"/>
      <c r="E205" s="1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4:31" ht="15.75" thickBot="1" x14ac:dyDescent="0.3">
      <c r="D206" s="10"/>
      <c r="E206" s="1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4:31" ht="15.75" thickBot="1" x14ac:dyDescent="0.3">
      <c r="D207" s="10"/>
      <c r="E207" s="1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4:31" ht="15.75" thickBot="1" x14ac:dyDescent="0.3">
      <c r="D208" s="10"/>
      <c r="E208" s="1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4:31" ht="15.75" thickBot="1" x14ac:dyDescent="0.3">
      <c r="D209" s="10"/>
      <c r="E209" s="1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4:31" ht="15.75" thickBot="1" x14ac:dyDescent="0.3">
      <c r="D210" s="10"/>
      <c r="E210" s="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4:31" ht="15.75" thickBot="1" x14ac:dyDescent="0.3">
      <c r="D211" s="10"/>
      <c r="E211" s="1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4:31" ht="15.75" thickBot="1" x14ac:dyDescent="0.3">
      <c r="D212" s="10"/>
      <c r="E212" s="1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4:31" ht="15.75" thickBot="1" x14ac:dyDescent="0.3">
      <c r="D213" s="10"/>
      <c r="E213" s="1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4:31" ht="15.75" thickBot="1" x14ac:dyDescent="0.3">
      <c r="D214" s="10"/>
      <c r="E214" s="1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4:31" ht="15.75" thickBot="1" x14ac:dyDescent="0.3">
      <c r="D215" s="10"/>
      <c r="E215" s="1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4:31" ht="15.75" thickBot="1" x14ac:dyDescent="0.3">
      <c r="D216" s="10"/>
      <c r="E216" s="1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4:31" ht="15.75" thickBot="1" x14ac:dyDescent="0.3">
      <c r="D217" s="10"/>
      <c r="E217" s="1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4:31" ht="15.75" thickBot="1" x14ac:dyDescent="0.3">
      <c r="D218" s="10"/>
      <c r="E218" s="1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4:31" ht="15.75" thickBot="1" x14ac:dyDescent="0.3">
      <c r="D219" s="10"/>
      <c r="E219" s="1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4:31" ht="15.75" thickBot="1" x14ac:dyDescent="0.3">
      <c r="D220" s="10"/>
      <c r="E220" s="1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4:31" ht="15.75" thickBot="1" x14ac:dyDescent="0.3">
      <c r="D221" s="10"/>
      <c r="E221" s="1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4:31" ht="15.75" thickBot="1" x14ac:dyDescent="0.3">
      <c r="D222" s="10"/>
      <c r="E222" s="1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4:31" ht="15.75" thickBot="1" x14ac:dyDescent="0.3">
      <c r="D223" s="10"/>
      <c r="E223" s="1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4:31" ht="15.75" thickBot="1" x14ac:dyDescent="0.3">
      <c r="D224" s="10"/>
      <c r="E224" s="1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4:31" ht="15.75" thickBot="1" x14ac:dyDescent="0.3">
      <c r="D225" s="10"/>
      <c r="E225" s="1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4:31" ht="15.75" thickBot="1" x14ac:dyDescent="0.3">
      <c r="D226" s="10"/>
      <c r="E226" s="1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4:31" ht="15.75" thickBot="1" x14ac:dyDescent="0.3">
      <c r="D227" s="10"/>
      <c r="E227" s="1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4:31" ht="15.75" thickBot="1" x14ac:dyDescent="0.3">
      <c r="D228" s="10"/>
      <c r="E228" s="1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4:31" ht="15.75" thickBot="1" x14ac:dyDescent="0.3">
      <c r="D229" s="10"/>
      <c r="E229" s="1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4:31" ht="15.75" thickBot="1" x14ac:dyDescent="0.3">
      <c r="D230" s="10"/>
      <c r="E230" s="1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4:31" ht="15.75" thickBot="1" x14ac:dyDescent="0.3">
      <c r="D231" s="10"/>
      <c r="E231" s="1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4:31" ht="15.75" thickBot="1" x14ac:dyDescent="0.3">
      <c r="D232" s="10"/>
      <c r="E232" s="1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4:31" ht="15.75" thickBot="1" x14ac:dyDescent="0.3">
      <c r="D233" s="10"/>
      <c r="E233" s="1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4:31" ht="15.75" thickBot="1" x14ac:dyDescent="0.3">
      <c r="D234" s="10"/>
      <c r="E234" s="1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4:31" ht="15.75" thickBot="1" x14ac:dyDescent="0.3">
      <c r="D235" s="10"/>
      <c r="E235" s="1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4:31" ht="15.75" thickBot="1" x14ac:dyDescent="0.3">
      <c r="D236" s="10"/>
      <c r="E236" s="1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4:31" ht="15.75" thickBot="1" x14ac:dyDescent="0.3">
      <c r="D237" s="10"/>
      <c r="E237" s="1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4:31" ht="15.75" thickBot="1" x14ac:dyDescent="0.3">
      <c r="D238" s="10"/>
      <c r="E238" s="1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4:31" ht="15.75" thickBot="1" x14ac:dyDescent="0.3">
      <c r="D239" s="10"/>
      <c r="E239" s="1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4:31" ht="15.75" thickBot="1" x14ac:dyDescent="0.3">
      <c r="D240" s="10"/>
      <c r="E240" s="1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4:31" ht="15.75" thickBot="1" x14ac:dyDescent="0.3">
      <c r="D241" s="10"/>
      <c r="E241" s="1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4:31" ht="15.75" thickBot="1" x14ac:dyDescent="0.3">
      <c r="D242" s="10"/>
      <c r="E242" s="1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4:31" ht="15.75" thickBot="1" x14ac:dyDescent="0.3">
      <c r="D243" s="10"/>
      <c r="E243" s="1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4:31" ht="15.75" thickBot="1" x14ac:dyDescent="0.3">
      <c r="D244" s="10"/>
      <c r="E244" s="1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4:31" ht="15.75" thickBot="1" x14ac:dyDescent="0.3">
      <c r="D245" s="10"/>
      <c r="E245" s="1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4:31" ht="15.75" thickBot="1" x14ac:dyDescent="0.3">
      <c r="D246" s="10"/>
      <c r="E246" s="1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4:31" ht="15.75" thickBot="1" x14ac:dyDescent="0.3">
      <c r="D247" s="10"/>
      <c r="E247" s="1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4:31" ht="15.75" thickBot="1" x14ac:dyDescent="0.3">
      <c r="D248" s="10"/>
      <c r="E248" s="1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4:31" ht="15.75" thickBot="1" x14ac:dyDescent="0.3">
      <c r="D249" s="10"/>
      <c r="E249" s="1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4:31" ht="15.75" thickBot="1" x14ac:dyDescent="0.3">
      <c r="D250" s="10"/>
      <c r="E250" s="1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4:31" ht="15.75" thickBot="1" x14ac:dyDescent="0.3">
      <c r="D251" s="10"/>
      <c r="E251" s="1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4:31" ht="15.75" thickBot="1" x14ac:dyDescent="0.3">
      <c r="D252" s="10"/>
      <c r="E252" s="1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4:31" ht="15.75" thickBot="1" x14ac:dyDescent="0.3">
      <c r="D253" s="10"/>
      <c r="E253" s="1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4:31" ht="15.75" thickBot="1" x14ac:dyDescent="0.3">
      <c r="D254" s="10"/>
      <c r="E254" s="1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4:31" ht="15.75" thickBot="1" x14ac:dyDescent="0.3">
      <c r="D255" s="10"/>
      <c r="E255" s="1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4:31" ht="15.75" thickBot="1" x14ac:dyDescent="0.3">
      <c r="D256" s="10"/>
      <c r="E256" s="1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4:31" ht="15.75" thickBot="1" x14ac:dyDescent="0.3">
      <c r="D257" s="10"/>
      <c r="E257" s="1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4:31" ht="15.75" thickBot="1" x14ac:dyDescent="0.3">
      <c r="D258" s="10"/>
      <c r="E258" s="1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4:31" ht="15.75" thickBot="1" x14ac:dyDescent="0.3">
      <c r="D259" s="10"/>
      <c r="E259" s="1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4:31" ht="15.75" thickBot="1" x14ac:dyDescent="0.3">
      <c r="D260" s="10"/>
      <c r="E260" s="1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4:31" ht="15.75" thickBot="1" x14ac:dyDescent="0.3">
      <c r="D261" s="10"/>
      <c r="E261" s="1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4:31" ht="15.75" thickBot="1" x14ac:dyDescent="0.3">
      <c r="D262" s="10"/>
      <c r="E262" s="1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4:31" ht="15.75" thickBot="1" x14ac:dyDescent="0.3">
      <c r="D263" s="10"/>
      <c r="E263" s="1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4:31" ht="15.75" thickBot="1" x14ac:dyDescent="0.3">
      <c r="D264" s="10"/>
      <c r="E264" s="1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4:31" ht="15.75" thickBot="1" x14ac:dyDescent="0.3">
      <c r="D265" s="10"/>
      <c r="E265" s="1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4:31" ht="15.75" thickBot="1" x14ac:dyDescent="0.3">
      <c r="D266" s="10"/>
      <c r="E266" s="1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4:31" ht="15.75" thickBot="1" x14ac:dyDescent="0.3">
      <c r="D267" s="10"/>
      <c r="E267" s="1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4:31" ht="15.75" thickBot="1" x14ac:dyDescent="0.3">
      <c r="D268" s="10"/>
      <c r="E268" s="1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4:31" ht="15.75" thickBot="1" x14ac:dyDescent="0.3">
      <c r="D269" s="10"/>
      <c r="E269" s="1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4:31" ht="15.75" thickBot="1" x14ac:dyDescent="0.3">
      <c r="D270" s="10"/>
      <c r="E270" s="1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4:31" ht="15.75" thickBot="1" x14ac:dyDescent="0.3">
      <c r="D271" s="10"/>
      <c r="E271" s="1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4:31" ht="15.75" thickBot="1" x14ac:dyDescent="0.3">
      <c r="D272" s="10"/>
      <c r="E272" s="1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4:31" ht="15.75" thickBot="1" x14ac:dyDescent="0.3">
      <c r="D273" s="10"/>
      <c r="E273" s="1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4:31" ht="15.75" thickBot="1" x14ac:dyDescent="0.3">
      <c r="D274" s="10"/>
      <c r="E274" s="1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4:31" ht="15.75" thickBot="1" x14ac:dyDescent="0.3">
      <c r="D275" s="10"/>
      <c r="E275" s="1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4:31" ht="15.75" thickBot="1" x14ac:dyDescent="0.3">
      <c r="D276" s="10"/>
      <c r="E276" s="1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4:31" ht="15.75" thickBot="1" x14ac:dyDescent="0.3">
      <c r="D277" s="10"/>
      <c r="E277" s="1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4:31" ht="15.75" thickBot="1" x14ac:dyDescent="0.3">
      <c r="D278" s="10"/>
      <c r="E278" s="1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4:31" ht="15.75" thickBot="1" x14ac:dyDescent="0.3">
      <c r="D279" s="10"/>
      <c r="E279" s="1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4:31" ht="15.75" thickBot="1" x14ac:dyDescent="0.3">
      <c r="D280" s="10"/>
      <c r="E280" s="1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4:31" ht="15.75" thickBot="1" x14ac:dyDescent="0.3">
      <c r="D281" s="10"/>
      <c r="E281" s="1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4:31" ht="15.75" thickBot="1" x14ac:dyDescent="0.3">
      <c r="D282" s="10"/>
      <c r="E282" s="1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4:31" ht="15.75" thickBot="1" x14ac:dyDescent="0.3">
      <c r="D283" s="10"/>
      <c r="E283" s="1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4:31" ht="15.75" thickBot="1" x14ac:dyDescent="0.3">
      <c r="D284" s="10"/>
      <c r="E284" s="1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4:31" ht="15.75" thickBot="1" x14ac:dyDescent="0.3">
      <c r="D285" s="10"/>
      <c r="E285" s="1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4:31" ht="15.75" thickBot="1" x14ac:dyDescent="0.3">
      <c r="D286" s="10"/>
      <c r="E286" s="1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4:31" ht="15.75" thickBot="1" x14ac:dyDescent="0.3">
      <c r="D287" s="10"/>
      <c r="E287" s="1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4:31" ht="15.75" thickBot="1" x14ac:dyDescent="0.3">
      <c r="D288" s="10"/>
      <c r="E288" s="1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4:31" ht="15.75" thickBot="1" x14ac:dyDescent="0.3">
      <c r="D289" s="10"/>
      <c r="E289" s="1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4:31" ht="15.75" thickBot="1" x14ac:dyDescent="0.3">
      <c r="D290" s="10"/>
      <c r="E290" s="1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4:31" ht="15.75" thickBot="1" x14ac:dyDescent="0.3">
      <c r="D291" s="10"/>
      <c r="E291" s="1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4:31" ht="15.75" thickBot="1" x14ac:dyDescent="0.3">
      <c r="D292" s="10"/>
      <c r="E292" s="1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4:31" ht="15.75" thickBot="1" x14ac:dyDescent="0.3">
      <c r="D293" s="10"/>
      <c r="E293" s="1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4:31" ht="15.75" thickBot="1" x14ac:dyDescent="0.3">
      <c r="D294" s="10"/>
      <c r="E294" s="1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4:31" ht="15.75" thickBot="1" x14ac:dyDescent="0.3">
      <c r="D295" s="10"/>
      <c r="E295" s="1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4:31" ht="15.75" thickBot="1" x14ac:dyDescent="0.3">
      <c r="D296" s="10"/>
      <c r="E296" s="1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4:31" ht="15.75" thickBot="1" x14ac:dyDescent="0.3">
      <c r="D297" s="10"/>
      <c r="E297" s="1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4:31" ht="15.75" thickBot="1" x14ac:dyDescent="0.3">
      <c r="D298" s="10"/>
      <c r="E298" s="1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4:31" ht="15.75" thickBot="1" x14ac:dyDescent="0.3">
      <c r="D299" s="10"/>
      <c r="E299" s="1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4:31" ht="15.75" thickBot="1" x14ac:dyDescent="0.3">
      <c r="D300" s="10"/>
      <c r="E300" s="1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4:31" ht="15.75" thickBot="1" x14ac:dyDescent="0.3">
      <c r="D301" s="10"/>
      <c r="E301" s="1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4:31" ht="15.75" thickBot="1" x14ac:dyDescent="0.3">
      <c r="D302" s="10"/>
      <c r="E302" s="1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4:31" ht="15.75" thickBot="1" x14ac:dyDescent="0.3">
      <c r="D303" s="10"/>
      <c r="E303" s="1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4:31" ht="15.75" thickBot="1" x14ac:dyDescent="0.3">
      <c r="D304" s="10"/>
      <c r="E304" s="1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4:31" ht="15.75" thickBot="1" x14ac:dyDescent="0.3">
      <c r="D305" s="10"/>
      <c r="E305" s="1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4:31" ht="15.75" thickBot="1" x14ac:dyDescent="0.3">
      <c r="D306" s="10"/>
      <c r="E306" s="1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4:31" ht="15.75" thickBot="1" x14ac:dyDescent="0.3">
      <c r="D307" s="10"/>
      <c r="E307" s="1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4:31" ht="15.75" thickBot="1" x14ac:dyDescent="0.3">
      <c r="D308" s="10"/>
      <c r="E308" s="1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4:31" ht="15.75" thickBot="1" x14ac:dyDescent="0.3">
      <c r="D309" s="10"/>
      <c r="E309" s="1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4:31" ht="15.75" thickBot="1" x14ac:dyDescent="0.3">
      <c r="D310" s="10"/>
      <c r="E310" s="1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4:31" ht="15.75" thickBot="1" x14ac:dyDescent="0.3">
      <c r="D311" s="10"/>
      <c r="E311" s="1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4:31" ht="15.75" thickBot="1" x14ac:dyDescent="0.3">
      <c r="D312" s="10"/>
      <c r="E312" s="1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4:31" ht="15.75" thickBot="1" x14ac:dyDescent="0.3">
      <c r="D313" s="10"/>
      <c r="E313" s="1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4:31" ht="15.75" thickBot="1" x14ac:dyDescent="0.3">
      <c r="D314" s="10"/>
      <c r="E314" s="1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4:31" ht="15.75" thickBot="1" x14ac:dyDescent="0.3">
      <c r="D315" s="10"/>
      <c r="E315" s="1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4:31" ht="15.75" thickBot="1" x14ac:dyDescent="0.3">
      <c r="D316" s="10"/>
      <c r="E316" s="1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4:31" ht="15.75" thickBot="1" x14ac:dyDescent="0.3">
      <c r="D317" s="10"/>
      <c r="E317" s="1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4:31" ht="15.75" thickBot="1" x14ac:dyDescent="0.3">
      <c r="D318" s="10"/>
      <c r="E318" s="1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4:31" ht="15.75" thickBot="1" x14ac:dyDescent="0.3">
      <c r="D319" s="10"/>
      <c r="E319" s="1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4:31" ht="15.75" thickBot="1" x14ac:dyDescent="0.3">
      <c r="D320" s="10"/>
      <c r="E320" s="1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4:31" ht="15.75" thickBot="1" x14ac:dyDescent="0.3">
      <c r="D321" s="10"/>
      <c r="E321" s="1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4:31" ht="15.75" thickBot="1" x14ac:dyDescent="0.3">
      <c r="D322" s="10"/>
      <c r="E322" s="1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4:31" ht="15.75" thickBot="1" x14ac:dyDescent="0.3">
      <c r="D323" s="10"/>
      <c r="E323" s="1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4:31" ht="15.75" thickBot="1" x14ac:dyDescent="0.3">
      <c r="D324" s="10"/>
      <c r="E324" s="1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4:31" ht="15.75" thickBot="1" x14ac:dyDescent="0.3">
      <c r="D325" s="10"/>
      <c r="E325" s="1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4:31" ht="15.75" thickBot="1" x14ac:dyDescent="0.3">
      <c r="D326" s="10"/>
      <c r="E326" s="1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4:31" ht="15.75" thickBot="1" x14ac:dyDescent="0.3">
      <c r="D327" s="10"/>
      <c r="E327" s="1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4:31" ht="15.75" thickBot="1" x14ac:dyDescent="0.3">
      <c r="D328" s="10"/>
      <c r="E328" s="1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4:31" ht="15.75" thickBot="1" x14ac:dyDescent="0.3">
      <c r="D329" s="10"/>
      <c r="E329" s="1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4:31" ht="15.75" thickBot="1" x14ac:dyDescent="0.3">
      <c r="D330" s="10"/>
      <c r="E330" s="1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4:31" ht="15.75" thickBot="1" x14ac:dyDescent="0.3">
      <c r="D331" s="10"/>
      <c r="E331" s="1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4:31" ht="15.75" thickBot="1" x14ac:dyDescent="0.3">
      <c r="D332" s="10"/>
      <c r="E332" s="1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4:31" ht="15.75" thickBot="1" x14ac:dyDescent="0.3">
      <c r="D333" s="10"/>
      <c r="E333" s="1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4:31" ht="15.75" thickBot="1" x14ac:dyDescent="0.3">
      <c r="D334" s="10"/>
      <c r="E334" s="1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4:31" ht="15.75" thickBot="1" x14ac:dyDescent="0.3">
      <c r="D335" s="10"/>
      <c r="E335" s="1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4:31" ht="15.75" thickBot="1" x14ac:dyDescent="0.3">
      <c r="D336" s="10"/>
      <c r="E336" s="1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4:31" ht="15.75" thickBot="1" x14ac:dyDescent="0.3">
      <c r="D337" s="10"/>
      <c r="E337" s="1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4:31" ht="15.75" thickBot="1" x14ac:dyDescent="0.3">
      <c r="D338" s="10"/>
      <c r="E338" s="1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4:31" ht="15.75" thickBot="1" x14ac:dyDescent="0.3">
      <c r="D339" s="10"/>
      <c r="E339" s="1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4:31" ht="15.75" thickBot="1" x14ac:dyDescent="0.3">
      <c r="D340" s="10"/>
      <c r="E340" s="1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4:31" ht="15.75" thickBot="1" x14ac:dyDescent="0.3">
      <c r="D341" s="10"/>
      <c r="E341" s="1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4:31" ht="15.75" thickBot="1" x14ac:dyDescent="0.3">
      <c r="D342" s="10"/>
      <c r="E342" s="1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4:31" ht="15.75" thickBot="1" x14ac:dyDescent="0.3">
      <c r="D343" s="10"/>
      <c r="E343" s="1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4:31" ht="15.75" thickBot="1" x14ac:dyDescent="0.3">
      <c r="D344" s="10"/>
      <c r="E344" s="1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4:31" ht="15.75" thickBot="1" x14ac:dyDescent="0.3">
      <c r="D345" s="10"/>
      <c r="E345" s="1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4:31" ht="15.75" thickBot="1" x14ac:dyDescent="0.3">
      <c r="D346" s="10"/>
      <c r="E346" s="1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4:31" ht="15.75" thickBot="1" x14ac:dyDescent="0.3">
      <c r="D347" s="10"/>
      <c r="E347" s="1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4:31" ht="15.75" thickBot="1" x14ac:dyDescent="0.3">
      <c r="D348" s="10"/>
      <c r="E348" s="1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4:31" ht="15.75" thickBot="1" x14ac:dyDescent="0.3">
      <c r="D349" s="10"/>
      <c r="E349" s="1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4:31" ht="15.75" thickBot="1" x14ac:dyDescent="0.3">
      <c r="D350" s="10"/>
      <c r="E350" s="1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4:31" ht="15.75" thickBot="1" x14ac:dyDescent="0.3">
      <c r="D351" s="10"/>
      <c r="E351" s="1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4:31" ht="15.75" thickBot="1" x14ac:dyDescent="0.3">
      <c r="D352" s="10"/>
      <c r="E352" s="1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4:31" ht="15.75" thickBot="1" x14ac:dyDescent="0.3">
      <c r="D353" s="10"/>
      <c r="E353" s="1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4:31" ht="15.75" thickBot="1" x14ac:dyDescent="0.3">
      <c r="D354" s="10"/>
      <c r="E354" s="1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4:31" ht="15.75" thickBot="1" x14ac:dyDescent="0.3">
      <c r="D355" s="10"/>
      <c r="E355" s="1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4:31" ht="15.75" thickBot="1" x14ac:dyDescent="0.3">
      <c r="D356" s="10"/>
      <c r="E356" s="1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4:31" ht="15.75" thickBot="1" x14ac:dyDescent="0.3">
      <c r="D357" s="10"/>
      <c r="E357" s="1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4:31" ht="15.75" thickBot="1" x14ac:dyDescent="0.3">
      <c r="D358" s="10"/>
      <c r="E358" s="1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4:31" ht="15.75" thickBot="1" x14ac:dyDescent="0.3">
      <c r="D359" s="10"/>
      <c r="E359" s="1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4:31" ht="15.75" thickBot="1" x14ac:dyDescent="0.3">
      <c r="D360" s="10"/>
      <c r="E360" s="1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4:31" ht="15.75" thickBot="1" x14ac:dyDescent="0.3">
      <c r="D361" s="10"/>
      <c r="E361" s="1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4:31" ht="15.75" thickBot="1" x14ac:dyDescent="0.3">
      <c r="D362" s="10"/>
      <c r="E362" s="1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4:31" ht="15.75" thickBot="1" x14ac:dyDescent="0.3">
      <c r="D363" s="10"/>
      <c r="E363" s="1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4:31" ht="15.75" thickBot="1" x14ac:dyDescent="0.3">
      <c r="D364" s="10"/>
      <c r="E364" s="1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4:31" ht="15.75" thickBot="1" x14ac:dyDescent="0.3">
      <c r="D365" s="10"/>
      <c r="E365" s="1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4:31" ht="15.75" thickBot="1" x14ac:dyDescent="0.3">
      <c r="D366" s="10"/>
      <c r="E366" s="1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4:31" ht="15.75" thickBot="1" x14ac:dyDescent="0.3">
      <c r="D367" s="10"/>
      <c r="E367" s="1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4:31" ht="15.75" thickBot="1" x14ac:dyDescent="0.3">
      <c r="D368" s="10"/>
      <c r="E368" s="1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4:31" ht="15.75" thickBot="1" x14ac:dyDescent="0.3">
      <c r="D369" s="10"/>
      <c r="E369" s="1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4:31" ht="15.75" thickBot="1" x14ac:dyDescent="0.3">
      <c r="D370" s="10"/>
      <c r="E370" s="1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4:31" ht="15.75" thickBot="1" x14ac:dyDescent="0.3">
      <c r="D371" s="10"/>
      <c r="E371" s="1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4:31" ht="15.75" thickBot="1" x14ac:dyDescent="0.3">
      <c r="D372" s="10"/>
      <c r="E372" s="1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4:31" ht="15.75" thickBot="1" x14ac:dyDescent="0.3">
      <c r="D373" s="10"/>
      <c r="E373" s="1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4:31" ht="15.75" thickBot="1" x14ac:dyDescent="0.3">
      <c r="D374" s="10"/>
      <c r="E374" s="1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4:31" ht="15.75" thickBot="1" x14ac:dyDescent="0.3">
      <c r="D375" s="10"/>
      <c r="E375" s="1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4:31" ht="15.75" thickBot="1" x14ac:dyDescent="0.3">
      <c r="D376" s="10"/>
      <c r="E376" s="1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4:31" ht="15.75" thickBot="1" x14ac:dyDescent="0.3">
      <c r="D377" s="10"/>
      <c r="E377" s="1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4:31" ht="15.75" thickBot="1" x14ac:dyDescent="0.3">
      <c r="D378" s="10"/>
      <c r="E378" s="1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4:31" ht="15.75" thickBot="1" x14ac:dyDescent="0.3">
      <c r="D379" s="10"/>
      <c r="E379" s="1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4:31" ht="15.75" thickBot="1" x14ac:dyDescent="0.3">
      <c r="D380" s="10"/>
      <c r="E380" s="1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4:31" ht="15.75" thickBot="1" x14ac:dyDescent="0.3">
      <c r="D381" s="10"/>
      <c r="E381" s="1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4:31" ht="15.75" thickBot="1" x14ac:dyDescent="0.3">
      <c r="D382" s="10"/>
      <c r="E382" s="1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4:31" ht="15.75" thickBot="1" x14ac:dyDescent="0.3">
      <c r="D383" s="10"/>
      <c r="E383" s="1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4:31" ht="15.75" thickBot="1" x14ac:dyDescent="0.3">
      <c r="D384" s="10"/>
      <c r="E384" s="1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4:31" ht="15.75" thickBot="1" x14ac:dyDescent="0.3">
      <c r="D385" s="10"/>
      <c r="E385" s="1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4:31" ht="15.75" thickBot="1" x14ac:dyDescent="0.3">
      <c r="D386" s="10"/>
      <c r="E386" s="1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4:31" ht="15.75" thickBot="1" x14ac:dyDescent="0.3">
      <c r="D387" s="10"/>
      <c r="E387" s="1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4:31" ht="15.75" thickBot="1" x14ac:dyDescent="0.3">
      <c r="D388" s="10"/>
      <c r="E388" s="1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4:31" ht="15.75" thickBot="1" x14ac:dyDescent="0.3">
      <c r="D389" s="10"/>
      <c r="E389" s="1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4:31" ht="15.75" thickBot="1" x14ac:dyDescent="0.3">
      <c r="D390" s="10"/>
      <c r="E390" s="1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4:31" ht="15.75" thickBot="1" x14ac:dyDescent="0.3">
      <c r="D391" s="10"/>
      <c r="E391" s="1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4:31" ht="15.75" thickBot="1" x14ac:dyDescent="0.3">
      <c r="D392" s="10"/>
      <c r="E392" s="1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4:31" ht="15.75" thickBot="1" x14ac:dyDescent="0.3">
      <c r="D393" s="10"/>
      <c r="E393" s="1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4:31" ht="15.75" thickBot="1" x14ac:dyDescent="0.3">
      <c r="D394" s="10"/>
      <c r="E394" s="1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4:31" ht="15.75" thickBot="1" x14ac:dyDescent="0.3">
      <c r="D395" s="10"/>
      <c r="E395" s="1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4:31" ht="15.75" thickBot="1" x14ac:dyDescent="0.3">
      <c r="D396" s="10"/>
      <c r="E396" s="1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4:31" ht="15.75" thickBot="1" x14ac:dyDescent="0.3">
      <c r="D397" s="10"/>
      <c r="E397" s="1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4:31" ht="15.75" thickBot="1" x14ac:dyDescent="0.3">
      <c r="D398" s="10"/>
      <c r="E398" s="1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4:31" ht="15.75" thickBot="1" x14ac:dyDescent="0.3">
      <c r="D399" s="10"/>
      <c r="E399" s="1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4:31" ht="15.75" thickBot="1" x14ac:dyDescent="0.3">
      <c r="D400" s="10"/>
      <c r="E400" s="1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4:31" ht="15.75" thickBot="1" x14ac:dyDescent="0.3">
      <c r="D401" s="10"/>
      <c r="E401" s="1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4:31" ht="15.75" thickBot="1" x14ac:dyDescent="0.3">
      <c r="D402" s="10"/>
      <c r="E402" s="1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4:31" ht="15.75" thickBot="1" x14ac:dyDescent="0.3">
      <c r="D403" s="10"/>
      <c r="E403" s="1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4:31" ht="15.75" thickBot="1" x14ac:dyDescent="0.3">
      <c r="D404" s="10"/>
      <c r="E404" s="1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4:31" ht="15.75" thickBot="1" x14ac:dyDescent="0.3">
      <c r="D405" s="10"/>
      <c r="E405" s="1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4:31" ht="15.75" thickBot="1" x14ac:dyDescent="0.3">
      <c r="D406" s="10"/>
      <c r="E406" s="1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4:31" ht="15.75" thickBot="1" x14ac:dyDescent="0.3">
      <c r="D407" s="10"/>
      <c r="E407" s="1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4:31" ht="15.75" thickBot="1" x14ac:dyDescent="0.3">
      <c r="D408" s="10"/>
      <c r="E408" s="1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4:31" ht="15.75" thickBot="1" x14ac:dyDescent="0.3">
      <c r="D409" s="10"/>
      <c r="E409" s="1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4:31" ht="15.75" thickBot="1" x14ac:dyDescent="0.3">
      <c r="D410" s="10"/>
      <c r="E410" s="1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4:31" ht="15.75" thickBot="1" x14ac:dyDescent="0.3">
      <c r="D411" s="10"/>
      <c r="E411" s="1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4:31" ht="15.75" thickBot="1" x14ac:dyDescent="0.3">
      <c r="D412" s="10"/>
      <c r="E412" s="1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4:31" ht="15.75" thickBot="1" x14ac:dyDescent="0.3">
      <c r="D413" s="10"/>
      <c r="E413" s="1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4:31" ht="15.75" thickBot="1" x14ac:dyDescent="0.3">
      <c r="D414" s="10"/>
      <c r="E414" s="1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4:31" ht="15.75" thickBot="1" x14ac:dyDescent="0.3">
      <c r="D415" s="10"/>
      <c r="E415" s="1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4:31" ht="15.75" thickBot="1" x14ac:dyDescent="0.3">
      <c r="D416" s="10"/>
      <c r="E416" s="1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4:31" ht="15.75" thickBot="1" x14ac:dyDescent="0.3">
      <c r="D417" s="10"/>
      <c r="E417" s="1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4:31" ht="15.75" thickBot="1" x14ac:dyDescent="0.3">
      <c r="D418" s="10"/>
      <c r="E418" s="1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4:31" ht="15.75" thickBot="1" x14ac:dyDescent="0.3">
      <c r="D419" s="10"/>
      <c r="E419" s="1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4:31" ht="15.75" thickBot="1" x14ac:dyDescent="0.3">
      <c r="D420" s="10"/>
      <c r="E420" s="1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4:31" ht="15.75" thickBot="1" x14ac:dyDescent="0.3">
      <c r="D421" s="10"/>
      <c r="E421" s="1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4:31" ht="15.75" thickBot="1" x14ac:dyDescent="0.3">
      <c r="D422" s="10"/>
      <c r="E422" s="1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4:31" ht="15.75" thickBot="1" x14ac:dyDescent="0.3">
      <c r="D423" s="10"/>
      <c r="E423" s="1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4:31" ht="15.75" thickBot="1" x14ac:dyDescent="0.3">
      <c r="D424" s="10"/>
      <c r="E424" s="1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4:31" ht="15.75" thickBot="1" x14ac:dyDescent="0.3">
      <c r="D425" s="10"/>
      <c r="E425" s="1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4:31" ht="15.75" thickBot="1" x14ac:dyDescent="0.3">
      <c r="D426" s="10"/>
      <c r="E426" s="1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4:31" ht="15.75" thickBot="1" x14ac:dyDescent="0.3">
      <c r="D427" s="10"/>
      <c r="E427" s="1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4:31" ht="15.75" thickBot="1" x14ac:dyDescent="0.3">
      <c r="D428" s="10"/>
      <c r="E428" s="1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4:31" ht="15.75" thickBot="1" x14ac:dyDescent="0.3">
      <c r="D429" s="10"/>
      <c r="E429" s="1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4:31" ht="15.75" thickBot="1" x14ac:dyDescent="0.3">
      <c r="D430" s="10"/>
      <c r="E430" s="1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4:31" ht="15.75" thickBot="1" x14ac:dyDescent="0.3">
      <c r="D431" s="10"/>
      <c r="E431" s="1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4:31" ht="15.75" thickBot="1" x14ac:dyDescent="0.3">
      <c r="D432" s="10"/>
      <c r="E432" s="1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4:31" ht="15.75" thickBot="1" x14ac:dyDescent="0.3">
      <c r="D433" s="10"/>
      <c r="E433" s="1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4:31" ht="15.75" thickBot="1" x14ac:dyDescent="0.3">
      <c r="D434" s="10"/>
      <c r="E434" s="1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4:31" ht="15.75" thickBot="1" x14ac:dyDescent="0.3">
      <c r="D435" s="10"/>
      <c r="E435" s="1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4:31" ht="15.75" thickBot="1" x14ac:dyDescent="0.3">
      <c r="D436" s="10"/>
      <c r="E436" s="1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4:31" ht="15.75" thickBot="1" x14ac:dyDescent="0.3">
      <c r="D437" s="10"/>
      <c r="E437" s="1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4:31" ht="15.75" thickBot="1" x14ac:dyDescent="0.3">
      <c r="D438" s="10"/>
      <c r="E438" s="1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4:31" ht="15.75" thickBot="1" x14ac:dyDescent="0.3">
      <c r="D439" s="10"/>
      <c r="E439" s="1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4:31" ht="15.75" thickBot="1" x14ac:dyDescent="0.3">
      <c r="D440" s="10"/>
      <c r="E440" s="1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4:31" ht="15.75" thickBot="1" x14ac:dyDescent="0.3">
      <c r="D441" s="10"/>
      <c r="E441" s="1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4:31" ht="15.75" thickBot="1" x14ac:dyDescent="0.3">
      <c r="D442" s="10"/>
      <c r="E442" s="1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4:31" ht="15.75" thickBot="1" x14ac:dyDescent="0.3">
      <c r="D443" s="10"/>
      <c r="E443" s="1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4:31" ht="15.75" thickBot="1" x14ac:dyDescent="0.3">
      <c r="D444" s="10"/>
      <c r="E444" s="1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4:31" ht="15.75" thickBot="1" x14ac:dyDescent="0.3">
      <c r="D445" s="10"/>
      <c r="E445" s="1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4:31" ht="15.75" thickBot="1" x14ac:dyDescent="0.3">
      <c r="D446" s="10"/>
      <c r="E446" s="1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4:31" ht="15.75" thickBot="1" x14ac:dyDescent="0.3">
      <c r="D447" s="10"/>
      <c r="E447" s="1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4:31" ht="15.75" thickBot="1" x14ac:dyDescent="0.3">
      <c r="D448" s="10"/>
      <c r="E448" s="1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4:31" ht="15.75" thickBot="1" x14ac:dyDescent="0.3">
      <c r="D449" s="10"/>
      <c r="E449" s="1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4:31" ht="15.75" thickBot="1" x14ac:dyDescent="0.3">
      <c r="D450" s="10"/>
      <c r="E450" s="1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4:31" ht="15.75" thickBot="1" x14ac:dyDescent="0.3">
      <c r="D451" s="10"/>
      <c r="E451" s="1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4:31" ht="15.75" thickBot="1" x14ac:dyDescent="0.3">
      <c r="D452" s="10"/>
      <c r="E452" s="1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4:31" ht="15.75" thickBot="1" x14ac:dyDescent="0.3">
      <c r="D453" s="10"/>
      <c r="E453" s="1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4:31" ht="15.75" thickBot="1" x14ac:dyDescent="0.3">
      <c r="D454" s="10"/>
      <c r="E454" s="1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4:31" ht="15.75" thickBot="1" x14ac:dyDescent="0.3">
      <c r="D455" s="10"/>
      <c r="E455" s="1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4:31" ht="15.75" thickBot="1" x14ac:dyDescent="0.3">
      <c r="D456" s="10"/>
      <c r="E456" s="1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4:31" ht="15.75" thickBot="1" x14ac:dyDescent="0.3">
      <c r="D457" s="10"/>
      <c r="E457" s="1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4:31" ht="15.75" thickBot="1" x14ac:dyDescent="0.3">
      <c r="D458" s="10"/>
      <c r="E458" s="1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4:31" ht="15.75" thickBot="1" x14ac:dyDescent="0.3">
      <c r="D459" s="10"/>
      <c r="E459" s="1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4:31" ht="15.75" thickBot="1" x14ac:dyDescent="0.3">
      <c r="D460" s="10"/>
      <c r="E460" s="1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4:31" ht="15.75" thickBot="1" x14ac:dyDescent="0.3">
      <c r="D461" s="10"/>
      <c r="E461" s="1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4:31" ht="15.75" thickBot="1" x14ac:dyDescent="0.3">
      <c r="D462" s="10"/>
      <c r="E462" s="1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4:31" ht="15.75" thickBot="1" x14ac:dyDescent="0.3">
      <c r="D463" s="10"/>
      <c r="E463" s="1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4:31" ht="15.75" thickBot="1" x14ac:dyDescent="0.3">
      <c r="D464" s="10"/>
      <c r="E464" s="1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4:31" ht="15.75" thickBot="1" x14ac:dyDescent="0.3">
      <c r="D465" s="10"/>
      <c r="E465" s="1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4:31" ht="15.75" thickBot="1" x14ac:dyDescent="0.3">
      <c r="D466" s="10"/>
      <c r="E466" s="1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4:31" ht="15.75" thickBot="1" x14ac:dyDescent="0.3">
      <c r="D467" s="10"/>
      <c r="E467" s="1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4:31" ht="15.75" thickBot="1" x14ac:dyDescent="0.3">
      <c r="D468" s="10"/>
      <c r="E468" s="1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4:31" ht="15.75" thickBot="1" x14ac:dyDescent="0.3">
      <c r="D469" s="10"/>
      <c r="E469" s="1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4:31" ht="15.75" thickBot="1" x14ac:dyDescent="0.3">
      <c r="D470" s="10"/>
      <c r="E470" s="1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4:31" ht="15.75" thickBot="1" x14ac:dyDescent="0.3">
      <c r="D471" s="10"/>
      <c r="E471" s="1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4:31" ht="15.75" thickBot="1" x14ac:dyDescent="0.3">
      <c r="D472" s="10"/>
      <c r="E472" s="1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4:31" ht="15.75" thickBot="1" x14ac:dyDescent="0.3">
      <c r="D473" s="10"/>
      <c r="E473" s="1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4:31" ht="15.75" thickBot="1" x14ac:dyDescent="0.3">
      <c r="D474" s="10"/>
      <c r="E474" s="1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4:31" ht="15.75" thickBot="1" x14ac:dyDescent="0.3">
      <c r="D475" s="10"/>
      <c r="E475" s="1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4:31" ht="15.75" thickBot="1" x14ac:dyDescent="0.3">
      <c r="D476" s="10"/>
      <c r="E476" s="1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4:31" ht="15.75" thickBot="1" x14ac:dyDescent="0.3">
      <c r="D477" s="10"/>
      <c r="E477" s="1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4:31" ht="15.75" thickBot="1" x14ac:dyDescent="0.3">
      <c r="D478" s="10"/>
      <c r="E478" s="1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4:31" ht="15.75" thickBot="1" x14ac:dyDescent="0.3">
      <c r="D479" s="10"/>
      <c r="E479" s="1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4:31" ht="15.75" thickBot="1" x14ac:dyDescent="0.3">
      <c r="D480" s="10"/>
      <c r="E480" s="1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4:31" ht="15.75" thickBot="1" x14ac:dyDescent="0.3">
      <c r="D481" s="10"/>
      <c r="E481" s="1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4:31" ht="15.75" thickBot="1" x14ac:dyDescent="0.3">
      <c r="D482" s="10"/>
      <c r="E482" s="1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4:31" ht="15.75" thickBot="1" x14ac:dyDescent="0.3">
      <c r="D483" s="10"/>
      <c r="E483" s="1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4:31" ht="15.75" thickBot="1" x14ac:dyDescent="0.3">
      <c r="D484" s="10"/>
      <c r="E484" s="1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4:31" ht="15.75" thickBot="1" x14ac:dyDescent="0.3">
      <c r="D485" s="10"/>
      <c r="E485" s="1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4:31" ht="15.75" thickBot="1" x14ac:dyDescent="0.3">
      <c r="D486" s="10"/>
      <c r="E486" s="1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4:31" ht="15.75" thickBot="1" x14ac:dyDescent="0.3">
      <c r="D487" s="10"/>
      <c r="E487" s="1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4:31" ht="15.75" thickBot="1" x14ac:dyDescent="0.3">
      <c r="D488" s="10"/>
      <c r="E488" s="1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4:31" ht="15.75" thickBot="1" x14ac:dyDescent="0.3">
      <c r="D489" s="10"/>
      <c r="E489" s="1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4:31" ht="15.75" thickBot="1" x14ac:dyDescent="0.3">
      <c r="D490" s="10"/>
      <c r="E490" s="1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4:31" ht="15.75" thickBot="1" x14ac:dyDescent="0.3">
      <c r="D491" s="10"/>
      <c r="E491" s="1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4:31" ht="15.75" thickBot="1" x14ac:dyDescent="0.3">
      <c r="D492" s="10"/>
      <c r="E492" s="1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4:31" ht="15.75" thickBot="1" x14ac:dyDescent="0.3">
      <c r="D493" s="10"/>
      <c r="E493" s="1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4:31" ht="15.75" thickBot="1" x14ac:dyDescent="0.3">
      <c r="D494" s="10"/>
      <c r="E494" s="1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4:31" ht="15.75" thickBot="1" x14ac:dyDescent="0.3">
      <c r="D495" s="10"/>
      <c r="E495" s="1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4:31" ht="15.75" thickBot="1" x14ac:dyDescent="0.3">
      <c r="D496" s="10"/>
      <c r="E496" s="1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4:31" ht="15.75" thickBot="1" x14ac:dyDescent="0.3">
      <c r="D497" s="10"/>
      <c r="E497" s="1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4:31" ht="15.75" thickBot="1" x14ac:dyDescent="0.3">
      <c r="D498" s="10"/>
      <c r="E498" s="1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4:31" ht="15.75" thickBot="1" x14ac:dyDescent="0.3">
      <c r="D499" s="10"/>
      <c r="E499" s="1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4:31" ht="15.75" thickBot="1" x14ac:dyDescent="0.3">
      <c r="D500" s="10"/>
      <c r="E500" s="1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4:31" ht="15.75" thickBot="1" x14ac:dyDescent="0.3">
      <c r="D501" s="10"/>
      <c r="E501" s="1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4:31" ht="15.75" thickBot="1" x14ac:dyDescent="0.3">
      <c r="D502" s="10"/>
      <c r="E502" s="1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4:31" ht="15.75" thickBot="1" x14ac:dyDescent="0.3">
      <c r="D503" s="10"/>
      <c r="E503" s="1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4:31" ht="15.75" thickBot="1" x14ac:dyDescent="0.3">
      <c r="D504" s="10"/>
      <c r="E504" s="1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4:31" ht="15.75" thickBot="1" x14ac:dyDescent="0.3">
      <c r="D505" s="10"/>
      <c r="E505" s="1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4:31" ht="15.75" thickBot="1" x14ac:dyDescent="0.3">
      <c r="D506" s="10"/>
      <c r="E506" s="1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4:31" ht="15.75" thickBot="1" x14ac:dyDescent="0.3">
      <c r="D507" s="10"/>
      <c r="E507" s="1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4:31" ht="15.75" thickBot="1" x14ac:dyDescent="0.3">
      <c r="D508" s="10"/>
      <c r="E508" s="1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4:31" ht="15.75" thickBot="1" x14ac:dyDescent="0.3">
      <c r="D509" s="10"/>
      <c r="E509" s="1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4:31" ht="15.75" thickBot="1" x14ac:dyDescent="0.3">
      <c r="D510" s="10"/>
      <c r="E510" s="1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4:31" ht="15.75" thickBot="1" x14ac:dyDescent="0.3">
      <c r="D511" s="10"/>
      <c r="E511" s="1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4:31" ht="15.75" thickBot="1" x14ac:dyDescent="0.3">
      <c r="D512" s="10"/>
      <c r="E512" s="1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4:31" ht="15.75" thickBot="1" x14ac:dyDescent="0.3">
      <c r="D513" s="10"/>
      <c r="E513" s="1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4:31" ht="15.75" thickBot="1" x14ac:dyDescent="0.3">
      <c r="D514" s="10"/>
      <c r="E514" s="1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4:31" ht="15.75" thickBot="1" x14ac:dyDescent="0.3">
      <c r="D515" s="10"/>
      <c r="E515" s="1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4:31" ht="15.75" thickBot="1" x14ac:dyDescent="0.3">
      <c r="D516" s="10"/>
      <c r="E516" s="1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4:31" ht="15.75" thickBot="1" x14ac:dyDescent="0.3">
      <c r="D517" s="10"/>
      <c r="E517" s="1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4:31" ht="15.75" thickBot="1" x14ac:dyDescent="0.3">
      <c r="D518" s="10"/>
      <c r="E518" s="1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4:31" ht="15.75" thickBot="1" x14ac:dyDescent="0.3">
      <c r="D519" s="10"/>
      <c r="E519" s="1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4:31" ht="15.75" thickBot="1" x14ac:dyDescent="0.3">
      <c r="D520" s="10"/>
      <c r="E520" s="1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4:31" ht="15.75" thickBot="1" x14ac:dyDescent="0.3">
      <c r="D521" s="10"/>
      <c r="E521" s="1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4:31" ht="15.75" thickBot="1" x14ac:dyDescent="0.3">
      <c r="D522" s="10"/>
      <c r="E522" s="1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4:31" ht="15.75" thickBot="1" x14ac:dyDescent="0.3">
      <c r="D523" s="10"/>
      <c r="E523" s="1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4:31" ht="15.75" thickBot="1" x14ac:dyDescent="0.3">
      <c r="D524" s="10"/>
      <c r="E524" s="1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4:31" ht="15.75" thickBot="1" x14ac:dyDescent="0.3">
      <c r="D525" s="10"/>
      <c r="E525" s="1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4:31" ht="15.75" thickBot="1" x14ac:dyDescent="0.3">
      <c r="D526" s="10"/>
      <c r="E526" s="1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4:31" ht="15.75" thickBot="1" x14ac:dyDescent="0.3">
      <c r="D527" s="10"/>
      <c r="E527" s="1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4:31" ht="15.75" thickBot="1" x14ac:dyDescent="0.3">
      <c r="D528" s="10"/>
      <c r="E528" s="1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4:31" ht="15.75" thickBot="1" x14ac:dyDescent="0.3">
      <c r="D529" s="10"/>
      <c r="E529" s="1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4:31" ht="15.75" thickBot="1" x14ac:dyDescent="0.3">
      <c r="D530" s="10"/>
      <c r="E530" s="1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4:31" ht="15.75" thickBot="1" x14ac:dyDescent="0.3">
      <c r="D531" s="10"/>
      <c r="E531" s="1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4:31" ht="15.75" thickBot="1" x14ac:dyDescent="0.3">
      <c r="D532" s="10"/>
      <c r="E532" s="1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4:31" ht="15.75" thickBot="1" x14ac:dyDescent="0.3">
      <c r="D533" s="10"/>
      <c r="E533" s="1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4:31" ht="15.75" thickBot="1" x14ac:dyDescent="0.3">
      <c r="D534" s="10"/>
      <c r="E534" s="1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4:31" ht="15.75" thickBot="1" x14ac:dyDescent="0.3">
      <c r="D535" s="10"/>
      <c r="E535" s="1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4:31" ht="15.75" thickBot="1" x14ac:dyDescent="0.3">
      <c r="D536" s="10"/>
      <c r="E536" s="1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4:31" ht="15.75" thickBot="1" x14ac:dyDescent="0.3">
      <c r="D537" s="10"/>
      <c r="E537" s="1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4:31" ht="15.75" thickBot="1" x14ac:dyDescent="0.3">
      <c r="D538" s="10"/>
      <c r="E538" s="1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4:31" ht="15.75" thickBot="1" x14ac:dyDescent="0.3">
      <c r="D539" s="10"/>
      <c r="E539" s="1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4:31" ht="15.75" thickBot="1" x14ac:dyDescent="0.3">
      <c r="D540" s="10"/>
      <c r="E540" s="1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4:31" ht="15.75" thickBot="1" x14ac:dyDescent="0.3">
      <c r="D541" s="10"/>
      <c r="E541" s="1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4:31" ht="15.75" thickBot="1" x14ac:dyDescent="0.3">
      <c r="D542" s="10"/>
      <c r="E542" s="1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4:31" ht="15.75" thickBot="1" x14ac:dyDescent="0.3">
      <c r="D543" s="10"/>
      <c r="E543" s="1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4:31" ht="15.75" thickBot="1" x14ac:dyDescent="0.3">
      <c r="D544" s="10"/>
      <c r="E544" s="1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4:31" ht="15.75" thickBot="1" x14ac:dyDescent="0.3">
      <c r="D545" s="10"/>
      <c r="E545" s="1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4:31" ht="15.75" thickBot="1" x14ac:dyDescent="0.3">
      <c r="D546" s="10"/>
      <c r="E546" s="1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4:31" ht="15.75" thickBot="1" x14ac:dyDescent="0.3">
      <c r="D547" s="10"/>
      <c r="E547" s="1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4:31" ht="15.75" thickBot="1" x14ac:dyDescent="0.3">
      <c r="D548" s="10"/>
      <c r="E548" s="1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4:31" ht="15.75" thickBot="1" x14ac:dyDescent="0.3">
      <c r="D549" s="10"/>
      <c r="E549" s="1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4:31" ht="15.75" thickBot="1" x14ac:dyDescent="0.3">
      <c r="D550" s="10"/>
      <c r="E550" s="1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4:31" ht="15.75" thickBot="1" x14ac:dyDescent="0.3">
      <c r="D551" s="10"/>
      <c r="E551" s="1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4:31" ht="15.75" thickBot="1" x14ac:dyDescent="0.3">
      <c r="D552" s="10"/>
      <c r="E552" s="1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4:31" ht="15.75" thickBot="1" x14ac:dyDescent="0.3">
      <c r="D553" s="10"/>
      <c r="E553" s="1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4:31" ht="15.75" thickBot="1" x14ac:dyDescent="0.3">
      <c r="D554" s="10"/>
      <c r="E554" s="1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4:31" ht="15.75" thickBot="1" x14ac:dyDescent="0.3">
      <c r="D555" s="10"/>
      <c r="E555" s="1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4:31" ht="15.75" thickBot="1" x14ac:dyDescent="0.3">
      <c r="D556" s="10"/>
      <c r="E556" s="1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4:31" ht="15.75" thickBot="1" x14ac:dyDescent="0.3">
      <c r="D557" s="10"/>
      <c r="E557" s="1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4:31" ht="15.75" thickBot="1" x14ac:dyDescent="0.3">
      <c r="D558" s="10"/>
      <c r="E558" s="1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4:31" ht="15.75" thickBot="1" x14ac:dyDescent="0.3">
      <c r="D559" s="10"/>
      <c r="E559" s="1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4:31" ht="15.75" thickBot="1" x14ac:dyDescent="0.3">
      <c r="D560" s="10"/>
      <c r="E560" s="1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4:31" ht="15.75" thickBot="1" x14ac:dyDescent="0.3">
      <c r="D561" s="10"/>
      <c r="E561" s="1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4:31" ht="15.75" thickBot="1" x14ac:dyDescent="0.3">
      <c r="D562" s="10"/>
      <c r="E562" s="1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4:31" ht="15.75" thickBot="1" x14ac:dyDescent="0.3">
      <c r="D563" s="10"/>
      <c r="E563" s="1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4:31" ht="15.75" thickBot="1" x14ac:dyDescent="0.3">
      <c r="D564" s="10"/>
      <c r="E564" s="1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4:31" ht="15.75" thickBot="1" x14ac:dyDescent="0.3">
      <c r="D565" s="10"/>
      <c r="E565" s="1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4:31" ht="15.75" thickBot="1" x14ac:dyDescent="0.3">
      <c r="D566" s="10"/>
      <c r="E566" s="1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4:31" ht="15.75" thickBot="1" x14ac:dyDescent="0.3">
      <c r="D567" s="10"/>
      <c r="E567" s="1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4:31" ht="15.75" thickBot="1" x14ac:dyDescent="0.3">
      <c r="D568" s="10"/>
      <c r="E568" s="1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4:31" ht="15.75" thickBot="1" x14ac:dyDescent="0.3">
      <c r="D569" s="10"/>
      <c r="E569" s="1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4:31" ht="15.75" thickBot="1" x14ac:dyDescent="0.3">
      <c r="D570" s="10"/>
      <c r="E570" s="1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4:31" ht="15.75" thickBot="1" x14ac:dyDescent="0.3">
      <c r="D571" s="10"/>
      <c r="E571" s="1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4:31" ht="15.75" thickBot="1" x14ac:dyDescent="0.3">
      <c r="D572" s="10"/>
      <c r="E572" s="1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4:31" ht="15.75" thickBot="1" x14ac:dyDescent="0.3">
      <c r="D573" s="10"/>
      <c r="E573" s="1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4:31" ht="15.75" thickBot="1" x14ac:dyDescent="0.3">
      <c r="D574" s="10"/>
      <c r="E574" s="1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4:31" ht="15.75" thickBot="1" x14ac:dyDescent="0.3">
      <c r="D575" s="10"/>
      <c r="E575" s="1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4:31" ht="15.75" thickBot="1" x14ac:dyDescent="0.3">
      <c r="D576" s="10"/>
      <c r="E576" s="1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4:31" ht="15.75" thickBot="1" x14ac:dyDescent="0.3">
      <c r="D577" s="10"/>
      <c r="E577" s="1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4:31" ht="15.75" thickBot="1" x14ac:dyDescent="0.3">
      <c r="D578" s="10"/>
      <c r="E578" s="1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4:31" ht="15.75" thickBot="1" x14ac:dyDescent="0.3">
      <c r="D579" s="10"/>
      <c r="E579" s="1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4:31" ht="15.75" thickBot="1" x14ac:dyDescent="0.3">
      <c r="D580" s="10"/>
      <c r="E580" s="1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4:31" ht="15.75" thickBot="1" x14ac:dyDescent="0.3">
      <c r="D581" s="10"/>
      <c r="E581" s="1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4:31" ht="15.75" thickBot="1" x14ac:dyDescent="0.3">
      <c r="D582" s="10"/>
      <c r="E582" s="1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4:31" ht="15.75" thickBot="1" x14ac:dyDescent="0.3">
      <c r="D583" s="10"/>
      <c r="E583" s="1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4:31" ht="15.75" thickBot="1" x14ac:dyDescent="0.3">
      <c r="D584" s="10"/>
      <c r="E584" s="1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4:31" ht="15.75" thickBot="1" x14ac:dyDescent="0.3">
      <c r="D585" s="10"/>
      <c r="E585" s="1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4:31" ht="15.75" thickBot="1" x14ac:dyDescent="0.3">
      <c r="D586" s="10"/>
      <c r="E586" s="1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4:31" ht="15.75" thickBot="1" x14ac:dyDescent="0.3">
      <c r="D587" s="10"/>
      <c r="E587" s="1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4:31" ht="15.75" thickBot="1" x14ac:dyDescent="0.3">
      <c r="D588" s="10"/>
      <c r="E588" s="1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4:31" ht="15.75" thickBot="1" x14ac:dyDescent="0.3">
      <c r="D589" s="10"/>
      <c r="E589" s="1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4:31" ht="15.75" thickBot="1" x14ac:dyDescent="0.3">
      <c r="D590" s="10"/>
      <c r="E590" s="1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4:31" ht="15.75" thickBot="1" x14ac:dyDescent="0.3">
      <c r="D591" s="10"/>
      <c r="E591" s="1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4:31" ht="15.75" thickBot="1" x14ac:dyDescent="0.3">
      <c r="D592" s="10"/>
      <c r="E592" s="1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4:31" ht="15.75" thickBot="1" x14ac:dyDescent="0.3">
      <c r="D593" s="10"/>
      <c r="E593" s="1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4:31" ht="15.75" thickBot="1" x14ac:dyDescent="0.3">
      <c r="D594" s="10"/>
      <c r="E594" s="1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4:31" ht="15.75" thickBot="1" x14ac:dyDescent="0.3">
      <c r="D595" s="10"/>
      <c r="E595" s="1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4:31" ht="15.75" thickBot="1" x14ac:dyDescent="0.3">
      <c r="D596" s="10"/>
      <c r="E596" s="1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4:31" ht="15.75" thickBot="1" x14ac:dyDescent="0.3">
      <c r="D597" s="10"/>
      <c r="E597" s="1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4:31" ht="15.75" thickBot="1" x14ac:dyDescent="0.3">
      <c r="D598" s="10"/>
      <c r="E598" s="1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4:31" ht="15.75" thickBot="1" x14ac:dyDescent="0.3">
      <c r="D599" s="10"/>
      <c r="E599" s="1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4:31" ht="15.75" thickBot="1" x14ac:dyDescent="0.3">
      <c r="D600" s="10"/>
      <c r="E600" s="1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4:31" ht="15.75" thickBot="1" x14ac:dyDescent="0.3">
      <c r="D601" s="10"/>
      <c r="E601" s="1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4:31" ht="15.75" thickBot="1" x14ac:dyDescent="0.3">
      <c r="D602" s="10"/>
      <c r="E602" s="1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4:31" ht="15.75" thickBot="1" x14ac:dyDescent="0.3">
      <c r="D603" s="10"/>
      <c r="E603" s="1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4:31" ht="15.75" thickBot="1" x14ac:dyDescent="0.3">
      <c r="D604" s="10"/>
      <c r="E604" s="1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4:31" ht="15.75" thickBot="1" x14ac:dyDescent="0.3">
      <c r="D605" s="10"/>
      <c r="E605" s="1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4:31" ht="15.75" thickBot="1" x14ac:dyDescent="0.3">
      <c r="D606" s="10"/>
      <c r="E606" s="1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4:31" ht="15.75" thickBot="1" x14ac:dyDescent="0.3">
      <c r="D607" s="10"/>
      <c r="E607" s="1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4:31" ht="15.75" thickBot="1" x14ac:dyDescent="0.3">
      <c r="D608" s="10"/>
      <c r="E608" s="1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4:31" ht="15.75" thickBot="1" x14ac:dyDescent="0.3">
      <c r="D609" s="10"/>
      <c r="E609" s="1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4:31" ht="15.75" thickBot="1" x14ac:dyDescent="0.3">
      <c r="D610" s="10"/>
      <c r="E610" s="1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4:31" ht="15.75" thickBot="1" x14ac:dyDescent="0.3">
      <c r="D611" s="10"/>
      <c r="E611" s="1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4:31" ht="15.75" thickBot="1" x14ac:dyDescent="0.3">
      <c r="D612" s="10"/>
      <c r="E612" s="1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4:31" ht="15.75" thickBot="1" x14ac:dyDescent="0.3">
      <c r="D613" s="10"/>
      <c r="E613" s="1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4:31" ht="15.75" thickBot="1" x14ac:dyDescent="0.3">
      <c r="D614" s="10"/>
      <c r="E614" s="1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4:31" ht="15.75" thickBot="1" x14ac:dyDescent="0.3">
      <c r="D615" s="10"/>
      <c r="E615" s="1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4:31" ht="15.75" thickBot="1" x14ac:dyDescent="0.3">
      <c r="D616" s="10"/>
      <c r="E616" s="1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4:31" ht="15.75" thickBot="1" x14ac:dyDescent="0.3">
      <c r="D617" s="10"/>
      <c r="E617" s="1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4:31" ht="15.75" thickBot="1" x14ac:dyDescent="0.3">
      <c r="D618" s="10"/>
      <c r="E618" s="1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4:31" ht="15.75" thickBot="1" x14ac:dyDescent="0.3">
      <c r="D619" s="10"/>
      <c r="E619" s="1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4:31" ht="15.75" thickBot="1" x14ac:dyDescent="0.3">
      <c r="D620" s="10"/>
      <c r="E620" s="1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4:31" ht="15.75" thickBot="1" x14ac:dyDescent="0.3">
      <c r="D621" s="10"/>
      <c r="E621" s="1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4:31" ht="15.75" thickBot="1" x14ac:dyDescent="0.3">
      <c r="D622" s="10"/>
      <c r="E622" s="1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4:31" ht="15.75" thickBot="1" x14ac:dyDescent="0.3">
      <c r="D623" s="10"/>
      <c r="E623" s="1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4:31" ht="15.75" thickBot="1" x14ac:dyDescent="0.3">
      <c r="D624" s="10"/>
      <c r="E624" s="1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4:31" ht="15.75" thickBot="1" x14ac:dyDescent="0.3">
      <c r="D625" s="10"/>
      <c r="E625" s="1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4:31" ht="15.75" thickBot="1" x14ac:dyDescent="0.3">
      <c r="D626" s="10"/>
      <c r="E626" s="1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4:31" ht="15.75" thickBot="1" x14ac:dyDescent="0.3">
      <c r="D627" s="10"/>
      <c r="E627" s="1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4:31" ht="15.75" thickBot="1" x14ac:dyDescent="0.3">
      <c r="D628" s="10"/>
      <c r="E628" s="1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4:31" ht="15.75" thickBot="1" x14ac:dyDescent="0.3">
      <c r="D629" s="10"/>
      <c r="E629" s="1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4:31" ht="15.75" thickBot="1" x14ac:dyDescent="0.3">
      <c r="D630" s="10"/>
      <c r="E630" s="1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4:31" ht="15.75" thickBot="1" x14ac:dyDescent="0.3">
      <c r="D631" s="10"/>
      <c r="E631" s="1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4:31" ht="15.75" thickBot="1" x14ac:dyDescent="0.3">
      <c r="D632" s="10"/>
      <c r="E632" s="1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4:31" ht="15.75" thickBot="1" x14ac:dyDescent="0.3">
      <c r="D633" s="10"/>
      <c r="E633" s="1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4:31" ht="15.75" thickBot="1" x14ac:dyDescent="0.3">
      <c r="D634" s="10"/>
      <c r="E634" s="1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4:31" ht="15.75" thickBot="1" x14ac:dyDescent="0.3">
      <c r="D635" s="10"/>
      <c r="E635" s="1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4:31" ht="15.75" thickBot="1" x14ac:dyDescent="0.3">
      <c r="D636" s="10"/>
      <c r="E636" s="1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4:31" ht="15.75" thickBot="1" x14ac:dyDescent="0.3">
      <c r="D637" s="10"/>
      <c r="E637" s="1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4:31" ht="15.75" thickBot="1" x14ac:dyDescent="0.3">
      <c r="D638" s="10"/>
      <c r="E638" s="1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4:31" ht="15.75" thickBot="1" x14ac:dyDescent="0.3">
      <c r="D639" s="10"/>
      <c r="E639" s="1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4:31" ht="15.75" thickBot="1" x14ac:dyDescent="0.3">
      <c r="D640" s="10"/>
      <c r="E640" s="1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4:31" ht="15.75" thickBot="1" x14ac:dyDescent="0.3">
      <c r="D641" s="10"/>
      <c r="E641" s="1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4:31" ht="15.75" thickBot="1" x14ac:dyDescent="0.3">
      <c r="D642" s="10"/>
      <c r="E642" s="1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4:31" ht="15.75" thickBot="1" x14ac:dyDescent="0.3">
      <c r="D643" s="10"/>
      <c r="E643" s="1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4:31" ht="15.75" thickBot="1" x14ac:dyDescent="0.3">
      <c r="D644" s="10"/>
      <c r="E644" s="1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4:31" ht="15.75" thickBot="1" x14ac:dyDescent="0.3">
      <c r="D645" s="10"/>
      <c r="E645" s="1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4:31" ht="15.75" thickBot="1" x14ac:dyDescent="0.3">
      <c r="D646" s="10"/>
      <c r="E646" s="1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4:31" ht="15.75" thickBot="1" x14ac:dyDescent="0.3">
      <c r="D647" s="10"/>
      <c r="E647" s="1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4:31" ht="15.75" thickBot="1" x14ac:dyDescent="0.3">
      <c r="D648" s="10"/>
      <c r="E648" s="1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4:31" ht="15.75" thickBot="1" x14ac:dyDescent="0.3">
      <c r="D649" s="10"/>
      <c r="E649" s="1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4:31" ht="15.75" thickBot="1" x14ac:dyDescent="0.3">
      <c r="D650" s="10"/>
      <c r="E650" s="1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4:31" ht="15.75" thickBot="1" x14ac:dyDescent="0.3">
      <c r="D651" s="10"/>
      <c r="E651" s="1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4:31" ht="15.75" thickBot="1" x14ac:dyDescent="0.3">
      <c r="D652" s="10"/>
      <c r="E652" s="1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4:31" ht="15.75" thickBot="1" x14ac:dyDescent="0.3">
      <c r="D653" s="10"/>
      <c r="E653" s="1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4:31" ht="15.75" thickBot="1" x14ac:dyDescent="0.3">
      <c r="D654" s="10"/>
      <c r="E654" s="1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4:31" ht="15.75" thickBot="1" x14ac:dyDescent="0.3">
      <c r="D655" s="10"/>
      <c r="E655" s="1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4:31" ht="15.75" thickBot="1" x14ac:dyDescent="0.3">
      <c r="D656" s="10"/>
      <c r="E656" s="1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4:31" ht="15.75" thickBot="1" x14ac:dyDescent="0.3">
      <c r="D657" s="10"/>
      <c r="E657" s="1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4:31" ht="15.75" thickBot="1" x14ac:dyDescent="0.3">
      <c r="D658" s="10"/>
      <c r="E658" s="1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4:31" ht="15.75" thickBot="1" x14ac:dyDescent="0.3">
      <c r="D659" s="10"/>
      <c r="E659" s="1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4:31" ht="15.75" thickBot="1" x14ac:dyDescent="0.3">
      <c r="D660" s="10"/>
      <c r="E660" s="1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4:31" ht="15.75" thickBot="1" x14ac:dyDescent="0.3">
      <c r="D661" s="10"/>
      <c r="E661" s="1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4:31" ht="15.75" thickBot="1" x14ac:dyDescent="0.3">
      <c r="D662" s="10"/>
      <c r="E662" s="1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4:31" ht="15.75" thickBot="1" x14ac:dyDescent="0.3">
      <c r="D663" s="10"/>
      <c r="E663" s="1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4:31" ht="15.75" thickBot="1" x14ac:dyDescent="0.3">
      <c r="D664" s="10"/>
      <c r="E664" s="1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4:31" ht="15.75" thickBot="1" x14ac:dyDescent="0.3">
      <c r="D665" s="10"/>
      <c r="E665" s="1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4:31" ht="15.75" thickBot="1" x14ac:dyDescent="0.3">
      <c r="D666" s="10"/>
      <c r="E666" s="1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4:31" ht="15.75" thickBot="1" x14ac:dyDescent="0.3">
      <c r="D667" s="10"/>
      <c r="E667" s="1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4:31" ht="15.75" thickBot="1" x14ac:dyDescent="0.3">
      <c r="D668" s="10"/>
      <c r="E668" s="1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4:31" ht="15.75" thickBot="1" x14ac:dyDescent="0.3">
      <c r="D669" s="10"/>
      <c r="E669" s="1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4:31" ht="15.75" thickBot="1" x14ac:dyDescent="0.3">
      <c r="D670" s="10"/>
      <c r="E670" s="1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4:31" ht="15.75" thickBot="1" x14ac:dyDescent="0.3">
      <c r="D671" s="10"/>
      <c r="E671" s="1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4:31" ht="15.75" thickBot="1" x14ac:dyDescent="0.3">
      <c r="D672" s="10"/>
      <c r="E672" s="1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4:31" ht="15.75" thickBot="1" x14ac:dyDescent="0.3">
      <c r="D673" s="10"/>
      <c r="E673" s="1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4:31" ht="15.75" thickBot="1" x14ac:dyDescent="0.3">
      <c r="D674" s="10"/>
      <c r="E674" s="1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4:31" ht="15.75" thickBot="1" x14ac:dyDescent="0.3">
      <c r="D675" s="10"/>
      <c r="E675" s="1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4:31" ht="15.75" thickBot="1" x14ac:dyDescent="0.3">
      <c r="D676" s="10"/>
      <c r="E676" s="1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4:31" ht="15.75" thickBot="1" x14ac:dyDescent="0.3">
      <c r="D677" s="10"/>
      <c r="E677" s="1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4:31" ht="15.75" thickBot="1" x14ac:dyDescent="0.3">
      <c r="D678" s="10"/>
      <c r="E678" s="1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4:31" ht="15.75" thickBot="1" x14ac:dyDescent="0.3">
      <c r="D679" s="10"/>
      <c r="E679" s="1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4:31" ht="15.75" thickBot="1" x14ac:dyDescent="0.3">
      <c r="D680" s="10"/>
      <c r="E680" s="1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4:31" ht="15.75" thickBot="1" x14ac:dyDescent="0.3">
      <c r="D681" s="10"/>
      <c r="E681" s="1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4:31" ht="15.75" thickBot="1" x14ac:dyDescent="0.3">
      <c r="D682" s="10"/>
      <c r="E682" s="1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4:31" ht="15.75" thickBot="1" x14ac:dyDescent="0.3">
      <c r="D683" s="10"/>
      <c r="E683" s="1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4:31" ht="15.75" thickBot="1" x14ac:dyDescent="0.3">
      <c r="D684" s="10"/>
      <c r="E684" s="1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4:31" ht="15.75" thickBot="1" x14ac:dyDescent="0.3">
      <c r="D685" s="10"/>
      <c r="E685" s="1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4:31" ht="15.75" thickBot="1" x14ac:dyDescent="0.3">
      <c r="D686" s="10"/>
      <c r="E686" s="1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4:31" ht="15.75" thickBot="1" x14ac:dyDescent="0.3">
      <c r="D687" s="10"/>
      <c r="E687" s="1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4:31" ht="15.75" thickBot="1" x14ac:dyDescent="0.3">
      <c r="D688" s="10"/>
      <c r="E688" s="1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4:31" ht="15.75" thickBot="1" x14ac:dyDescent="0.3">
      <c r="D689" s="10"/>
      <c r="E689" s="1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4:31" ht="15.75" thickBot="1" x14ac:dyDescent="0.3">
      <c r="D690" s="10"/>
      <c r="E690" s="1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4:31" ht="15.75" thickBot="1" x14ac:dyDescent="0.3">
      <c r="D691" s="10"/>
      <c r="E691" s="1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4:31" ht="15.75" thickBot="1" x14ac:dyDescent="0.3">
      <c r="D692" s="10"/>
      <c r="E692" s="1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4:31" ht="15.75" thickBot="1" x14ac:dyDescent="0.3">
      <c r="D693" s="10"/>
      <c r="E693" s="1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4:31" ht="15.75" thickBot="1" x14ac:dyDescent="0.3">
      <c r="D694" s="10"/>
      <c r="E694" s="1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4:31" ht="15.75" thickBot="1" x14ac:dyDescent="0.3">
      <c r="D695" s="10"/>
      <c r="E695" s="1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4:31" ht="15.75" thickBot="1" x14ac:dyDescent="0.3">
      <c r="D696" s="10"/>
      <c r="E696" s="1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4:31" ht="15.75" thickBot="1" x14ac:dyDescent="0.3">
      <c r="D697" s="10"/>
      <c r="E697" s="1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4:31" ht="15.75" thickBot="1" x14ac:dyDescent="0.3">
      <c r="D698" s="10"/>
      <c r="E698" s="1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4:31" ht="15.75" thickBot="1" x14ac:dyDescent="0.3">
      <c r="D699" s="10"/>
      <c r="E699" s="1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4:31" ht="15.75" thickBot="1" x14ac:dyDescent="0.3">
      <c r="D700" s="10"/>
      <c r="E700" s="1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4:31" ht="15.75" thickBot="1" x14ac:dyDescent="0.3">
      <c r="D701" s="10"/>
      <c r="E701" s="1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4:31" ht="15.75" thickBot="1" x14ac:dyDescent="0.3">
      <c r="D702" s="10"/>
      <c r="E702" s="1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4:31" ht="15.75" thickBot="1" x14ac:dyDescent="0.3">
      <c r="D703" s="10"/>
      <c r="E703" s="1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4:31" ht="15.75" thickBot="1" x14ac:dyDescent="0.3">
      <c r="D704" s="10"/>
      <c r="E704" s="1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4:31" ht="15.75" thickBot="1" x14ac:dyDescent="0.3">
      <c r="D705" s="10"/>
      <c r="E705" s="1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4:31" ht="15.75" thickBot="1" x14ac:dyDescent="0.3">
      <c r="D706" s="10"/>
      <c r="E706" s="1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4:31" ht="15.75" thickBot="1" x14ac:dyDescent="0.3">
      <c r="D707" s="10"/>
      <c r="E707" s="1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4:31" ht="15.75" thickBot="1" x14ac:dyDescent="0.3">
      <c r="D708" s="10"/>
      <c r="E708" s="1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4:31" ht="15.75" thickBot="1" x14ac:dyDescent="0.3">
      <c r="D709" s="10"/>
      <c r="E709" s="1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4:31" ht="15.75" thickBot="1" x14ac:dyDescent="0.3">
      <c r="D710" s="10"/>
      <c r="E710" s="1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4:31" ht="15.75" thickBot="1" x14ac:dyDescent="0.3">
      <c r="D711" s="10"/>
      <c r="E711" s="1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4:31" ht="15.75" thickBot="1" x14ac:dyDescent="0.3">
      <c r="D712" s="10"/>
      <c r="E712" s="1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4:31" ht="15.75" thickBot="1" x14ac:dyDescent="0.3">
      <c r="D713" s="10"/>
      <c r="E713" s="1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4:31" ht="15.75" thickBot="1" x14ac:dyDescent="0.3">
      <c r="D714" s="10"/>
      <c r="E714" s="1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4:31" ht="15.75" thickBot="1" x14ac:dyDescent="0.3">
      <c r="D715" s="10"/>
      <c r="E715" s="1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4:31" ht="15.75" thickBot="1" x14ac:dyDescent="0.3">
      <c r="D716" s="10"/>
      <c r="E716" s="1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4:31" ht="15.75" thickBot="1" x14ac:dyDescent="0.3">
      <c r="D717" s="10"/>
      <c r="E717" s="1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4:31" ht="15.75" thickBot="1" x14ac:dyDescent="0.3">
      <c r="D718" s="10"/>
      <c r="E718" s="1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4:31" ht="15.75" thickBot="1" x14ac:dyDescent="0.3">
      <c r="D719" s="10"/>
      <c r="E719" s="1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4:31" ht="15.75" thickBot="1" x14ac:dyDescent="0.3">
      <c r="D720" s="10"/>
      <c r="E720" s="1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4:31" ht="15.75" thickBot="1" x14ac:dyDescent="0.3">
      <c r="D721" s="10"/>
      <c r="E721" s="1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4:31" ht="15.75" thickBot="1" x14ac:dyDescent="0.3">
      <c r="D722" s="10"/>
      <c r="E722" s="1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4:31" ht="15.75" thickBot="1" x14ac:dyDescent="0.3">
      <c r="D723" s="10"/>
      <c r="E723" s="1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4:31" ht="15.75" thickBot="1" x14ac:dyDescent="0.3">
      <c r="D724" s="10"/>
      <c r="E724" s="1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4:31" ht="15.75" thickBot="1" x14ac:dyDescent="0.3">
      <c r="D725" s="10"/>
      <c r="E725" s="1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4:31" ht="15.75" thickBot="1" x14ac:dyDescent="0.3">
      <c r="D726" s="10"/>
      <c r="E726" s="1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4:31" ht="15.75" thickBot="1" x14ac:dyDescent="0.3">
      <c r="D727" s="10"/>
      <c r="E727" s="1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4:31" ht="15.75" thickBot="1" x14ac:dyDescent="0.3">
      <c r="D728" s="10"/>
      <c r="E728" s="1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4:31" ht="15.75" thickBot="1" x14ac:dyDescent="0.3">
      <c r="D729" s="10"/>
      <c r="E729" s="1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4:31" ht="15.75" thickBot="1" x14ac:dyDescent="0.3">
      <c r="D730" s="10"/>
      <c r="E730" s="1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4:31" ht="15.75" thickBot="1" x14ac:dyDescent="0.3">
      <c r="D731" s="10"/>
      <c r="E731" s="1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4:31" ht="15.75" thickBot="1" x14ac:dyDescent="0.3">
      <c r="D732" s="10"/>
      <c r="E732" s="1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4:31" ht="15.75" thickBot="1" x14ac:dyDescent="0.3">
      <c r="D733" s="10"/>
      <c r="E733" s="1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4:31" ht="15.75" thickBot="1" x14ac:dyDescent="0.3">
      <c r="D734" s="10"/>
      <c r="E734" s="1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4:31" ht="15.75" thickBot="1" x14ac:dyDescent="0.3">
      <c r="D735" s="10"/>
      <c r="E735" s="1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4:31" ht="15.75" thickBot="1" x14ac:dyDescent="0.3">
      <c r="D736" s="10"/>
      <c r="E736" s="1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4:31" ht="15.75" thickBot="1" x14ac:dyDescent="0.3">
      <c r="D737" s="10"/>
      <c r="E737" s="1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4:31" ht="15.75" thickBot="1" x14ac:dyDescent="0.3">
      <c r="D738" s="10"/>
      <c r="E738" s="1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4:31" ht="15.75" thickBot="1" x14ac:dyDescent="0.3">
      <c r="D739" s="10"/>
      <c r="E739" s="1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4:31" ht="15.75" thickBot="1" x14ac:dyDescent="0.3">
      <c r="D740" s="10"/>
      <c r="E740" s="1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4:31" ht="15.75" thickBot="1" x14ac:dyDescent="0.3">
      <c r="D741" s="10"/>
      <c r="E741" s="1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4:31" ht="15.75" thickBot="1" x14ac:dyDescent="0.3">
      <c r="D742" s="10"/>
      <c r="E742" s="1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4:31" ht="15.75" thickBot="1" x14ac:dyDescent="0.3">
      <c r="D743" s="10"/>
      <c r="E743" s="1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4:31" ht="15.75" thickBot="1" x14ac:dyDescent="0.3">
      <c r="D744" s="10"/>
      <c r="E744" s="1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4:31" ht="15.75" thickBot="1" x14ac:dyDescent="0.3">
      <c r="D745" s="10"/>
      <c r="E745" s="1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4:31" ht="15.75" thickBot="1" x14ac:dyDescent="0.3">
      <c r="D746" s="10"/>
      <c r="E746" s="1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4:31" ht="15.75" thickBot="1" x14ac:dyDescent="0.3">
      <c r="D747" s="10"/>
      <c r="E747" s="1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4:31" ht="15.75" thickBot="1" x14ac:dyDescent="0.3">
      <c r="D748" s="10"/>
      <c r="E748" s="1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4:31" ht="15.75" thickBot="1" x14ac:dyDescent="0.3">
      <c r="D749" s="10"/>
      <c r="E749" s="1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4:31" ht="15.75" thickBot="1" x14ac:dyDescent="0.3">
      <c r="D750" s="10"/>
      <c r="E750" s="1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4:31" ht="15.75" thickBot="1" x14ac:dyDescent="0.3">
      <c r="D751" s="10"/>
      <c r="E751" s="1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4:31" ht="15.75" thickBot="1" x14ac:dyDescent="0.3">
      <c r="D752" s="10"/>
      <c r="E752" s="1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4:31" ht="15.75" thickBot="1" x14ac:dyDescent="0.3">
      <c r="D753" s="10"/>
      <c r="E753" s="1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4:31" ht="15.75" thickBot="1" x14ac:dyDescent="0.3">
      <c r="D754" s="10"/>
      <c r="E754" s="1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4:31" ht="15.75" thickBot="1" x14ac:dyDescent="0.3">
      <c r="D755" s="10"/>
      <c r="E755" s="1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4:31" ht="15.75" thickBot="1" x14ac:dyDescent="0.3">
      <c r="D756" s="10"/>
      <c r="E756" s="1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4:31" ht="15.75" thickBot="1" x14ac:dyDescent="0.3">
      <c r="D757" s="10"/>
      <c r="E757" s="1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4:31" ht="15.75" thickBot="1" x14ac:dyDescent="0.3">
      <c r="D758" s="10"/>
      <c r="E758" s="1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4:31" ht="15.75" thickBot="1" x14ac:dyDescent="0.3">
      <c r="D759" s="10"/>
      <c r="E759" s="1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4:31" ht="15.75" thickBot="1" x14ac:dyDescent="0.3">
      <c r="D760" s="10"/>
      <c r="E760" s="1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4:31" ht="15.75" thickBot="1" x14ac:dyDescent="0.3">
      <c r="D761" s="10"/>
      <c r="E761" s="1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4:31" ht="15.75" thickBot="1" x14ac:dyDescent="0.3">
      <c r="D762" s="10"/>
      <c r="E762" s="1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4:31" ht="15.75" thickBot="1" x14ac:dyDescent="0.3">
      <c r="D763" s="10"/>
      <c r="E763" s="1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4:31" ht="15.75" thickBot="1" x14ac:dyDescent="0.3">
      <c r="D764" s="10"/>
      <c r="E764" s="1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4:31" ht="15.75" thickBot="1" x14ac:dyDescent="0.3">
      <c r="D765" s="10"/>
      <c r="E765" s="1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4:31" ht="15.75" thickBot="1" x14ac:dyDescent="0.3">
      <c r="D766" s="10"/>
      <c r="E766" s="1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4:31" ht="15.75" thickBot="1" x14ac:dyDescent="0.3">
      <c r="D767" s="10"/>
      <c r="E767" s="1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4:31" ht="15.75" thickBot="1" x14ac:dyDescent="0.3">
      <c r="D768" s="10"/>
      <c r="E768" s="1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4:31" ht="15.75" thickBot="1" x14ac:dyDescent="0.3">
      <c r="D769" s="10"/>
      <c r="E769" s="1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4:31" ht="15.75" thickBot="1" x14ac:dyDescent="0.3">
      <c r="D770" s="10"/>
      <c r="E770" s="1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4:31" ht="15.75" thickBot="1" x14ac:dyDescent="0.3">
      <c r="D771" s="10"/>
      <c r="E771" s="1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4:31" ht="15.75" thickBot="1" x14ac:dyDescent="0.3">
      <c r="D772" s="10"/>
      <c r="E772" s="1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4:31" ht="15.75" thickBot="1" x14ac:dyDescent="0.3">
      <c r="D773" s="10"/>
      <c r="E773" s="1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4:31" ht="15.75" thickBot="1" x14ac:dyDescent="0.3">
      <c r="D774" s="10"/>
      <c r="E774" s="1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4:31" ht="15.75" thickBot="1" x14ac:dyDescent="0.3">
      <c r="D775" s="10"/>
      <c r="E775" s="1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4:31" ht="15.75" thickBot="1" x14ac:dyDescent="0.3">
      <c r="D776" s="10"/>
      <c r="E776" s="1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4:31" ht="15.75" thickBot="1" x14ac:dyDescent="0.3">
      <c r="D777" s="10"/>
      <c r="E777" s="1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4:31" ht="15.75" thickBot="1" x14ac:dyDescent="0.3">
      <c r="D778" s="10"/>
      <c r="E778" s="1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4:31" ht="15.75" thickBot="1" x14ac:dyDescent="0.3">
      <c r="D779" s="10"/>
      <c r="E779" s="1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4:31" ht="15.75" thickBot="1" x14ac:dyDescent="0.3">
      <c r="D780" s="10"/>
      <c r="E780" s="1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4:31" ht="15.75" thickBot="1" x14ac:dyDescent="0.3">
      <c r="D781" s="10"/>
      <c r="E781" s="1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4:31" ht="15.75" thickBot="1" x14ac:dyDescent="0.3">
      <c r="D782" s="10"/>
      <c r="E782" s="1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4:31" ht="15.75" thickBot="1" x14ac:dyDescent="0.3">
      <c r="D783" s="10"/>
      <c r="E783" s="1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4:31" ht="15.75" thickBot="1" x14ac:dyDescent="0.3">
      <c r="D784" s="10"/>
      <c r="E784" s="1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4:31" ht="15.75" thickBot="1" x14ac:dyDescent="0.3">
      <c r="D785" s="10"/>
      <c r="E785" s="1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4:31" ht="15.75" thickBot="1" x14ac:dyDescent="0.3">
      <c r="D786" s="10"/>
      <c r="E786" s="1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4:31" ht="15.75" thickBot="1" x14ac:dyDescent="0.3">
      <c r="D787" s="10"/>
      <c r="E787" s="1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4:31" ht="15.75" thickBot="1" x14ac:dyDescent="0.3">
      <c r="D788" s="10"/>
      <c r="E788" s="1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4:31" ht="15.75" thickBot="1" x14ac:dyDescent="0.3">
      <c r="D789" s="10"/>
      <c r="E789" s="1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4:31" ht="15.75" thickBot="1" x14ac:dyDescent="0.3">
      <c r="D790" s="10"/>
      <c r="E790" s="1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4:31" ht="15.75" thickBot="1" x14ac:dyDescent="0.3">
      <c r="D791" s="10"/>
      <c r="E791" s="1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4:31" ht="15.75" thickBot="1" x14ac:dyDescent="0.3">
      <c r="D792" s="10"/>
      <c r="E792" s="1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4:31" ht="15.75" thickBot="1" x14ac:dyDescent="0.3">
      <c r="D793" s="10"/>
      <c r="E793" s="1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4:31" ht="15.75" thickBot="1" x14ac:dyDescent="0.3">
      <c r="D794" s="10"/>
      <c r="E794" s="1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4:31" ht="15.75" thickBot="1" x14ac:dyDescent="0.3">
      <c r="D795" s="10"/>
      <c r="E795" s="1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4:31" ht="15.75" thickBot="1" x14ac:dyDescent="0.3">
      <c r="D796" s="10"/>
      <c r="E796" s="1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4:31" ht="15.75" thickBot="1" x14ac:dyDescent="0.3">
      <c r="D797" s="10"/>
      <c r="E797" s="1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4:31" ht="15.75" thickBot="1" x14ac:dyDescent="0.3">
      <c r="D798" s="10"/>
      <c r="E798" s="1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4:31" ht="15.75" thickBot="1" x14ac:dyDescent="0.3">
      <c r="D799" s="10"/>
      <c r="E799" s="1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4:31" ht="15.75" thickBot="1" x14ac:dyDescent="0.3">
      <c r="D800" s="10"/>
      <c r="E800" s="1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4:31" ht="15.75" thickBot="1" x14ac:dyDescent="0.3">
      <c r="D801" s="10"/>
      <c r="E801" s="1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4:31" ht="15.75" thickBot="1" x14ac:dyDescent="0.3">
      <c r="D802" s="10"/>
      <c r="E802" s="1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4:31" ht="15.75" thickBot="1" x14ac:dyDescent="0.3">
      <c r="D803" s="10"/>
      <c r="E803" s="1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4:31" ht="15.75" thickBot="1" x14ac:dyDescent="0.3">
      <c r="D804" s="10"/>
      <c r="E804" s="1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4:31" ht="15.75" thickBot="1" x14ac:dyDescent="0.3">
      <c r="D805" s="10"/>
      <c r="E805" s="1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4:31" ht="15.75" thickBot="1" x14ac:dyDescent="0.3">
      <c r="D806" s="10"/>
      <c r="E806" s="1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4:31" ht="15.75" thickBot="1" x14ac:dyDescent="0.3">
      <c r="D807" s="10"/>
      <c r="E807" s="1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4:31" ht="15.75" thickBot="1" x14ac:dyDescent="0.3">
      <c r="D808" s="10"/>
      <c r="E808" s="1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4:31" ht="15.75" thickBot="1" x14ac:dyDescent="0.3">
      <c r="D809" s="10"/>
      <c r="E809" s="1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4:31" ht="15.75" thickBot="1" x14ac:dyDescent="0.3">
      <c r="D810" s="10"/>
      <c r="E810" s="1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4:31" ht="15.75" thickBot="1" x14ac:dyDescent="0.3">
      <c r="D811" s="10"/>
      <c r="E811" s="1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4:31" ht="15.75" thickBot="1" x14ac:dyDescent="0.3">
      <c r="D812" s="10"/>
      <c r="E812" s="1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4:31" ht="15.75" thickBot="1" x14ac:dyDescent="0.3">
      <c r="D813" s="10"/>
      <c r="E813" s="1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4:31" ht="15.75" thickBot="1" x14ac:dyDescent="0.3">
      <c r="D814" s="10"/>
      <c r="E814" s="1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4:31" ht="15.75" thickBot="1" x14ac:dyDescent="0.3">
      <c r="D815" s="10"/>
      <c r="E815" s="1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4:31" ht="15.75" thickBot="1" x14ac:dyDescent="0.3">
      <c r="D816" s="10"/>
      <c r="E816" s="1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4:31" ht="15.75" thickBot="1" x14ac:dyDescent="0.3">
      <c r="D817" s="10"/>
      <c r="E817" s="1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4:31" ht="15.75" thickBot="1" x14ac:dyDescent="0.3">
      <c r="D818" s="10"/>
      <c r="E818" s="1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4:31" ht="15.75" thickBot="1" x14ac:dyDescent="0.3">
      <c r="D819" s="10"/>
      <c r="E819" s="1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4:31" ht="15.75" thickBot="1" x14ac:dyDescent="0.3">
      <c r="D820" s="10"/>
      <c r="E820" s="1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4:31" ht="15.75" thickBot="1" x14ac:dyDescent="0.3">
      <c r="D821" s="10"/>
      <c r="E821" s="1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4:31" ht="15.75" thickBot="1" x14ac:dyDescent="0.3">
      <c r="D822" s="10"/>
      <c r="E822" s="1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4:31" ht="15.75" thickBot="1" x14ac:dyDescent="0.3">
      <c r="D823" s="10"/>
      <c r="E823" s="1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4:31" ht="15.75" thickBot="1" x14ac:dyDescent="0.3">
      <c r="D824" s="10"/>
      <c r="E824" s="1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4:31" ht="15.75" thickBot="1" x14ac:dyDescent="0.3">
      <c r="D825" s="10"/>
      <c r="E825" s="1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4:31" ht="15.75" thickBot="1" x14ac:dyDescent="0.3">
      <c r="D826" s="10"/>
      <c r="E826" s="1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4:31" ht="15.75" thickBot="1" x14ac:dyDescent="0.3">
      <c r="D827" s="10"/>
      <c r="E827" s="1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4:31" ht="15.75" thickBot="1" x14ac:dyDescent="0.3">
      <c r="D828" s="10"/>
      <c r="E828" s="1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4:31" ht="15.75" thickBot="1" x14ac:dyDescent="0.3">
      <c r="D829" s="10"/>
      <c r="E829" s="1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4:31" ht="15.75" thickBot="1" x14ac:dyDescent="0.3">
      <c r="D830" s="10"/>
      <c r="E830" s="1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4:31" ht="15.75" thickBot="1" x14ac:dyDescent="0.3">
      <c r="D831" s="10"/>
      <c r="E831" s="1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4:31" ht="15.75" thickBot="1" x14ac:dyDescent="0.3">
      <c r="D832" s="10"/>
      <c r="E832" s="1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4:31" ht="15.75" thickBot="1" x14ac:dyDescent="0.3">
      <c r="D833" s="10"/>
      <c r="E833" s="1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4:31" ht="15.75" thickBot="1" x14ac:dyDescent="0.3">
      <c r="D834" s="10"/>
      <c r="E834" s="1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4:31" ht="15.75" thickBot="1" x14ac:dyDescent="0.3">
      <c r="D835" s="10"/>
      <c r="E835" s="1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4:31" ht="15.75" thickBot="1" x14ac:dyDescent="0.3">
      <c r="D836" s="10"/>
      <c r="E836" s="1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4:31" ht="15.75" thickBot="1" x14ac:dyDescent="0.3">
      <c r="D837" s="10"/>
      <c r="E837" s="1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4:31" ht="15.75" thickBot="1" x14ac:dyDescent="0.3">
      <c r="D838" s="10"/>
      <c r="E838" s="1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4:31" ht="15.75" thickBot="1" x14ac:dyDescent="0.3">
      <c r="D839" s="10"/>
      <c r="E839" s="1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4:31" ht="15.75" thickBot="1" x14ac:dyDescent="0.3">
      <c r="D840" s="10"/>
      <c r="E840" s="1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4:31" ht="15.75" thickBot="1" x14ac:dyDescent="0.3">
      <c r="D841" s="10"/>
      <c r="E841" s="1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4:31" ht="15.75" thickBot="1" x14ac:dyDescent="0.3">
      <c r="D842" s="10"/>
      <c r="E842" s="1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4:31" ht="15.75" thickBot="1" x14ac:dyDescent="0.3">
      <c r="D843" s="10"/>
      <c r="E843" s="1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4:31" ht="15.75" thickBot="1" x14ac:dyDescent="0.3">
      <c r="D844" s="10"/>
      <c r="E844" s="1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4:31" ht="15.75" thickBot="1" x14ac:dyDescent="0.3">
      <c r="D845" s="10"/>
      <c r="E845" s="1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4:31" ht="15.75" thickBot="1" x14ac:dyDescent="0.3">
      <c r="D846" s="10"/>
      <c r="E846" s="1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4:31" ht="15.75" thickBot="1" x14ac:dyDescent="0.3">
      <c r="D847" s="10"/>
      <c r="E847" s="1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4:31" ht="15.75" thickBot="1" x14ac:dyDescent="0.3">
      <c r="D848" s="10"/>
      <c r="E848" s="1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4:31" ht="15.75" thickBot="1" x14ac:dyDescent="0.3">
      <c r="D849" s="10"/>
      <c r="E849" s="1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4:31" ht="15.75" thickBot="1" x14ac:dyDescent="0.3">
      <c r="D850" s="10"/>
      <c r="E850" s="1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4:31" ht="15.75" thickBot="1" x14ac:dyDescent="0.3">
      <c r="D851" s="10"/>
      <c r="E851" s="1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4:31" ht="15.75" thickBot="1" x14ac:dyDescent="0.3">
      <c r="D852" s="10"/>
      <c r="E852" s="1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4:31" ht="15.75" thickBot="1" x14ac:dyDescent="0.3">
      <c r="D853" s="10"/>
      <c r="E853" s="1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4:31" ht="15.75" thickBot="1" x14ac:dyDescent="0.3">
      <c r="D854" s="10"/>
      <c r="E854" s="1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4:31" ht="15.75" thickBot="1" x14ac:dyDescent="0.3">
      <c r="D855" s="10"/>
      <c r="E855" s="1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4:31" ht="15.75" thickBot="1" x14ac:dyDescent="0.3">
      <c r="D856" s="10"/>
      <c r="E856" s="1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4:31" ht="15.75" thickBot="1" x14ac:dyDescent="0.3">
      <c r="D857" s="10"/>
      <c r="E857" s="1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4:31" ht="15.75" thickBot="1" x14ac:dyDescent="0.3">
      <c r="D858" s="10"/>
      <c r="E858" s="1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4:31" ht="15.75" thickBot="1" x14ac:dyDescent="0.3">
      <c r="D859" s="10"/>
      <c r="E859" s="1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4:31" ht="15.75" thickBot="1" x14ac:dyDescent="0.3">
      <c r="D860" s="10"/>
      <c r="E860" s="1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4:31" ht="15.75" thickBot="1" x14ac:dyDescent="0.3">
      <c r="D861" s="10"/>
      <c r="E861" s="1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4:31" ht="15.75" thickBot="1" x14ac:dyDescent="0.3">
      <c r="D862" s="10"/>
      <c r="E862" s="1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4:31" ht="15.75" thickBot="1" x14ac:dyDescent="0.3">
      <c r="D863" s="10"/>
      <c r="E863" s="1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4:31" ht="15.75" thickBot="1" x14ac:dyDescent="0.3">
      <c r="D864" s="10"/>
      <c r="E864" s="1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4:31" ht="15.75" thickBot="1" x14ac:dyDescent="0.3">
      <c r="D865" s="10"/>
      <c r="E865" s="1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4:31" ht="15.75" thickBot="1" x14ac:dyDescent="0.3">
      <c r="D866" s="10"/>
      <c r="E866" s="1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4:31" ht="15.75" thickBot="1" x14ac:dyDescent="0.3">
      <c r="D867" s="10"/>
      <c r="E867" s="1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4:31" ht="15.75" thickBot="1" x14ac:dyDescent="0.3">
      <c r="D868" s="10"/>
      <c r="E868" s="1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4:31" ht="15.75" thickBot="1" x14ac:dyDescent="0.3">
      <c r="D869" s="10"/>
      <c r="E869" s="1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4:31" ht="15.75" thickBot="1" x14ac:dyDescent="0.3">
      <c r="D870" s="10"/>
      <c r="E870" s="1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4:31" ht="15.75" thickBot="1" x14ac:dyDescent="0.3">
      <c r="D871" s="10"/>
      <c r="E871" s="1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4:31" ht="15.75" thickBot="1" x14ac:dyDescent="0.3">
      <c r="D872" s="10"/>
      <c r="E872" s="1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4:31" ht="15.75" thickBot="1" x14ac:dyDescent="0.3">
      <c r="D873" s="10"/>
      <c r="E873" s="1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4:31" ht="15.75" thickBot="1" x14ac:dyDescent="0.3">
      <c r="D874" s="10"/>
      <c r="E874" s="1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4:31" ht="15.75" thickBot="1" x14ac:dyDescent="0.3">
      <c r="D875" s="10"/>
      <c r="E875" s="1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4:31" ht="15.75" thickBot="1" x14ac:dyDescent="0.3">
      <c r="D876" s="10"/>
      <c r="E876" s="1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4:31" ht="15.75" thickBot="1" x14ac:dyDescent="0.3">
      <c r="D877" s="10"/>
      <c r="E877" s="1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4:31" ht="15.75" thickBot="1" x14ac:dyDescent="0.3">
      <c r="D878" s="10"/>
      <c r="E878" s="1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4:31" ht="15.75" thickBot="1" x14ac:dyDescent="0.3">
      <c r="D879" s="10"/>
      <c r="E879" s="1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4:31" ht="15.75" thickBot="1" x14ac:dyDescent="0.3">
      <c r="D880" s="10"/>
      <c r="E880" s="1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4:31" ht="15.75" thickBot="1" x14ac:dyDescent="0.3">
      <c r="D881" s="10"/>
      <c r="E881" s="1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4:31" ht="15.75" thickBot="1" x14ac:dyDescent="0.3">
      <c r="D882" s="10"/>
      <c r="E882" s="1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4:31" ht="15.75" thickBot="1" x14ac:dyDescent="0.3">
      <c r="D883" s="10"/>
      <c r="E883" s="1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4:31" ht="15.75" thickBot="1" x14ac:dyDescent="0.3">
      <c r="D884" s="10"/>
      <c r="E884" s="1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4:31" ht="15.75" thickBot="1" x14ac:dyDescent="0.3">
      <c r="D885" s="10"/>
      <c r="E885" s="1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4:31" ht="15.75" thickBot="1" x14ac:dyDescent="0.3">
      <c r="D886" s="10"/>
      <c r="E886" s="1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4:31" ht="15.75" thickBot="1" x14ac:dyDescent="0.3">
      <c r="D887" s="10"/>
      <c r="E887" s="1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4:31" ht="15.75" thickBot="1" x14ac:dyDescent="0.3">
      <c r="D888" s="10"/>
      <c r="E888" s="1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4:31" ht="15.75" thickBot="1" x14ac:dyDescent="0.3">
      <c r="D889" s="10"/>
      <c r="E889" s="1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4:31" ht="15.75" thickBot="1" x14ac:dyDescent="0.3">
      <c r="D890" s="10"/>
      <c r="E890" s="1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4:31" ht="15.75" thickBot="1" x14ac:dyDescent="0.3">
      <c r="D891" s="10"/>
      <c r="E891" s="1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4:31" ht="15.75" thickBot="1" x14ac:dyDescent="0.3">
      <c r="D892" s="10"/>
      <c r="E892" s="1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4:31" ht="15.75" thickBot="1" x14ac:dyDescent="0.3">
      <c r="D893" s="10"/>
      <c r="E893" s="1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4:31" ht="15.75" thickBot="1" x14ac:dyDescent="0.3">
      <c r="D894" s="10"/>
      <c r="E894" s="1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4:31" ht="15.75" thickBot="1" x14ac:dyDescent="0.3">
      <c r="D895" s="10"/>
      <c r="E895" s="1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4:31" ht="15.75" thickBot="1" x14ac:dyDescent="0.3">
      <c r="D896" s="10"/>
      <c r="E896" s="1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4:31" ht="15.75" thickBot="1" x14ac:dyDescent="0.3">
      <c r="D897" s="10"/>
      <c r="E897" s="1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4:31" ht="15.75" thickBot="1" x14ac:dyDescent="0.3">
      <c r="D898" s="10"/>
      <c r="E898" s="1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4:31" ht="15.75" thickBot="1" x14ac:dyDescent="0.3">
      <c r="D899" s="10"/>
      <c r="E899" s="1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4:31" ht="15.75" thickBot="1" x14ac:dyDescent="0.3">
      <c r="D900" s="10"/>
      <c r="E900" s="1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4:31" ht="15.75" thickBot="1" x14ac:dyDescent="0.3">
      <c r="D901" s="10"/>
      <c r="E901" s="1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4:31" ht="15.75" thickBot="1" x14ac:dyDescent="0.3">
      <c r="D902" s="10"/>
      <c r="E902" s="1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4:31" ht="15.75" thickBot="1" x14ac:dyDescent="0.3">
      <c r="D903" s="10"/>
      <c r="E903" s="1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4:31" ht="15.75" thickBot="1" x14ac:dyDescent="0.3">
      <c r="D904" s="10"/>
      <c r="E904" s="1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4:31" ht="15.75" thickBot="1" x14ac:dyDescent="0.3">
      <c r="D905" s="10"/>
      <c r="E905" s="1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4:31" ht="15.75" thickBot="1" x14ac:dyDescent="0.3">
      <c r="D906" s="10"/>
      <c r="E906" s="1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4:31" ht="15.75" thickBot="1" x14ac:dyDescent="0.3">
      <c r="D907" s="10"/>
      <c r="E907" s="1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4:31" ht="15.75" thickBot="1" x14ac:dyDescent="0.3">
      <c r="D908" s="10"/>
      <c r="E908" s="1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4:31" ht="15.75" thickBot="1" x14ac:dyDescent="0.3">
      <c r="D909" s="10"/>
      <c r="E909" s="1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4:31" ht="15.75" thickBot="1" x14ac:dyDescent="0.3">
      <c r="D910" s="10"/>
      <c r="E910" s="1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4:31" ht="15.75" thickBot="1" x14ac:dyDescent="0.3">
      <c r="D911" s="10"/>
      <c r="E911" s="1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4:31" ht="15.75" thickBot="1" x14ac:dyDescent="0.3">
      <c r="D912" s="10"/>
      <c r="E912" s="1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4:31" ht="15.75" thickBot="1" x14ac:dyDescent="0.3">
      <c r="D913" s="10"/>
      <c r="E913" s="1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4:31" ht="15.75" thickBot="1" x14ac:dyDescent="0.3">
      <c r="D914" s="10"/>
      <c r="E914" s="1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4:31" ht="15.75" thickBot="1" x14ac:dyDescent="0.3">
      <c r="D915" s="10"/>
      <c r="E915" s="1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4:31" ht="15.75" thickBot="1" x14ac:dyDescent="0.3">
      <c r="D916" s="10"/>
      <c r="E916" s="1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4:31" ht="15.75" thickBot="1" x14ac:dyDescent="0.3">
      <c r="D917" s="10"/>
      <c r="E917" s="1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4:31" ht="15.75" thickBot="1" x14ac:dyDescent="0.3">
      <c r="D918" s="10"/>
      <c r="E918" s="1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4:31" ht="15.75" thickBot="1" x14ac:dyDescent="0.3">
      <c r="D919" s="10"/>
      <c r="E919" s="1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4:31" ht="15.75" thickBot="1" x14ac:dyDescent="0.3">
      <c r="D920" s="10"/>
      <c r="E920" s="1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4:31" ht="15.75" thickBot="1" x14ac:dyDescent="0.3">
      <c r="D921" s="10"/>
      <c r="E921" s="1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4:31" ht="15.75" thickBot="1" x14ac:dyDescent="0.3">
      <c r="D922" s="10"/>
      <c r="E922" s="1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4:31" ht="15.75" thickBot="1" x14ac:dyDescent="0.3">
      <c r="D923" s="10"/>
      <c r="E923" s="1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4:31" ht="15.75" thickBot="1" x14ac:dyDescent="0.3">
      <c r="D924" s="10"/>
      <c r="E924" s="1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4:31" ht="15.75" thickBot="1" x14ac:dyDescent="0.3">
      <c r="D925" s="10"/>
      <c r="E925" s="1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4:31" ht="15.75" thickBot="1" x14ac:dyDescent="0.3">
      <c r="D926" s="10"/>
      <c r="E926" s="1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4:31" ht="15.75" thickBot="1" x14ac:dyDescent="0.3">
      <c r="D927" s="10"/>
      <c r="E927" s="1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4:31" ht="15.75" thickBot="1" x14ac:dyDescent="0.3">
      <c r="D928" s="10"/>
      <c r="E928" s="1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4:31" ht="15.75" thickBot="1" x14ac:dyDescent="0.3">
      <c r="D929" s="10"/>
      <c r="E929" s="1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4:31" ht="15.75" thickBot="1" x14ac:dyDescent="0.3">
      <c r="D930" s="10"/>
      <c r="E930" s="1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4:31" ht="15.75" thickBot="1" x14ac:dyDescent="0.3">
      <c r="D931" s="10"/>
      <c r="E931" s="1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4:31" ht="15.75" thickBot="1" x14ac:dyDescent="0.3">
      <c r="D932" s="10"/>
      <c r="E932" s="1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4:31" ht="15.75" thickBot="1" x14ac:dyDescent="0.3">
      <c r="D933" s="10"/>
      <c r="E933" s="1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4:31" ht="15.75" thickBot="1" x14ac:dyDescent="0.3">
      <c r="D934" s="10"/>
      <c r="E934" s="1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4:31" ht="15.75" thickBot="1" x14ac:dyDescent="0.3">
      <c r="D935" s="10"/>
      <c r="E935" s="1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4:31" ht="15.75" thickBot="1" x14ac:dyDescent="0.3">
      <c r="D936" s="10"/>
      <c r="E936" s="1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4:31" ht="15.75" thickBot="1" x14ac:dyDescent="0.3">
      <c r="D937" s="10"/>
      <c r="E937" s="1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4:31" ht="15.75" thickBot="1" x14ac:dyDescent="0.3">
      <c r="D938" s="10"/>
      <c r="E938" s="1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4:31" ht="15.75" thickBot="1" x14ac:dyDescent="0.3">
      <c r="D939" s="10"/>
      <c r="E939" s="1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4:31" ht="15.75" thickBot="1" x14ac:dyDescent="0.3">
      <c r="D940" s="10"/>
      <c r="E940" s="1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4:31" ht="15.75" thickBot="1" x14ac:dyDescent="0.3">
      <c r="D941" s="10"/>
      <c r="E941" s="1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4:31" ht="15.75" thickBot="1" x14ac:dyDescent="0.3">
      <c r="D942" s="10"/>
      <c r="E942" s="1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4:31" ht="15.75" thickBot="1" x14ac:dyDescent="0.3">
      <c r="D943" s="10"/>
      <c r="E943" s="1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4:31" ht="15.75" thickBot="1" x14ac:dyDescent="0.3">
      <c r="D944" s="10"/>
      <c r="E944" s="1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4:31" ht="15.75" thickBot="1" x14ac:dyDescent="0.3">
      <c r="D945" s="10"/>
      <c r="E945" s="1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4:31" ht="15.75" thickBot="1" x14ac:dyDescent="0.3">
      <c r="D946" s="10"/>
      <c r="E946" s="1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4:31" ht="15.75" thickBot="1" x14ac:dyDescent="0.3">
      <c r="D947" s="10"/>
      <c r="E947" s="1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4:31" ht="15.75" thickBot="1" x14ac:dyDescent="0.3">
      <c r="D948" s="10"/>
      <c r="E948" s="1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4:31" ht="15.75" thickBot="1" x14ac:dyDescent="0.3">
      <c r="D949" s="10"/>
      <c r="E949" s="1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4:31" ht="15.75" thickBot="1" x14ac:dyDescent="0.3">
      <c r="D950" s="10"/>
      <c r="E950" s="1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4:31" ht="15.75" thickBot="1" x14ac:dyDescent="0.3">
      <c r="D951" s="10"/>
      <c r="E951" s="1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4:31" ht="15.75" thickBot="1" x14ac:dyDescent="0.3">
      <c r="D952" s="10"/>
      <c r="E952" s="1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4:31" ht="15.75" thickBot="1" x14ac:dyDescent="0.3">
      <c r="D953" s="10"/>
      <c r="E953" s="1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4:31" ht="15.75" thickBot="1" x14ac:dyDescent="0.3">
      <c r="D954" s="10"/>
      <c r="E954" s="1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4:31" ht="15.75" thickBot="1" x14ac:dyDescent="0.3">
      <c r="D955" s="10"/>
      <c r="E955" s="1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4:31" ht="15.75" thickBot="1" x14ac:dyDescent="0.3">
      <c r="D956" s="10"/>
      <c r="E956" s="1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4:31" ht="15.75" thickBot="1" x14ac:dyDescent="0.3">
      <c r="D957" s="10"/>
      <c r="E957" s="1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4:31" ht="15.75" thickBot="1" x14ac:dyDescent="0.3">
      <c r="D958" s="10"/>
      <c r="E958" s="1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4:31" ht="15.75" thickBot="1" x14ac:dyDescent="0.3">
      <c r="D959" s="10"/>
      <c r="E959" s="1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4:31" ht="15.75" thickBot="1" x14ac:dyDescent="0.3">
      <c r="D960" s="10"/>
      <c r="E960" s="1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4:31" ht="15.75" thickBot="1" x14ac:dyDescent="0.3">
      <c r="D961" s="10"/>
      <c r="E961" s="1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4:31" ht="15.75" thickBot="1" x14ac:dyDescent="0.3">
      <c r="D962" s="10"/>
      <c r="E962" s="1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4:31" ht="15.75" thickBot="1" x14ac:dyDescent="0.3">
      <c r="D963" s="10"/>
      <c r="E963" s="1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4:31" ht="15.75" thickBot="1" x14ac:dyDescent="0.3">
      <c r="D964" s="10"/>
      <c r="E964" s="1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4:31" ht="15.75" thickBot="1" x14ac:dyDescent="0.3">
      <c r="D965" s="10"/>
      <c r="E965" s="1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4:31" ht="15.75" thickBot="1" x14ac:dyDescent="0.3">
      <c r="D966" s="10"/>
      <c r="E966" s="1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4:31" ht="15.75" thickBot="1" x14ac:dyDescent="0.3">
      <c r="D967" s="10"/>
      <c r="E967" s="1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4:31" ht="15.75" thickBot="1" x14ac:dyDescent="0.3">
      <c r="D968" s="10"/>
      <c r="E968" s="1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4:31" ht="15.75" thickBot="1" x14ac:dyDescent="0.3">
      <c r="D969" s="10"/>
      <c r="E969" s="1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4:31" ht="15.75" thickBot="1" x14ac:dyDescent="0.3">
      <c r="D970" s="10"/>
      <c r="E970" s="1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4:31" ht="15.75" thickBot="1" x14ac:dyDescent="0.3">
      <c r="D971" s="10"/>
      <c r="E971" s="1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4:31" ht="15.75" thickBot="1" x14ac:dyDescent="0.3">
      <c r="D972" s="10"/>
      <c r="E972" s="1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4:31" ht="15.75" thickBot="1" x14ac:dyDescent="0.3">
      <c r="D973" s="10"/>
      <c r="E973" s="1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4:31" ht="15.75" thickBot="1" x14ac:dyDescent="0.3">
      <c r="D974" s="10"/>
      <c r="E974" s="1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4:31" ht="15.75" thickBot="1" x14ac:dyDescent="0.3">
      <c r="D975" s="10"/>
      <c r="E975" s="1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4:31" ht="15.75" thickBot="1" x14ac:dyDescent="0.3">
      <c r="D976" s="10"/>
      <c r="E976" s="1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4:31" ht="15.75" thickBot="1" x14ac:dyDescent="0.3">
      <c r="D977" s="10"/>
      <c r="E977" s="1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4:31" ht="15.75" thickBot="1" x14ac:dyDescent="0.3">
      <c r="D978" s="10"/>
      <c r="E978" s="1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4:31" ht="15.75" thickBot="1" x14ac:dyDescent="0.3">
      <c r="D979" s="10"/>
      <c r="E979" s="1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4:31" ht="15.75" thickBot="1" x14ac:dyDescent="0.3">
      <c r="D980" s="10"/>
      <c r="E980" s="1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4:31" ht="15.75" thickBot="1" x14ac:dyDescent="0.3">
      <c r="D981" s="10"/>
      <c r="E981" s="1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4:31" ht="15.75" thickBot="1" x14ac:dyDescent="0.3">
      <c r="D982" s="10"/>
      <c r="E982" s="1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4:31" ht="15.75" thickBot="1" x14ac:dyDescent="0.3">
      <c r="D983" s="10"/>
      <c r="E983" s="1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4:31" ht="15.75" thickBot="1" x14ac:dyDescent="0.3">
      <c r="D984" s="10"/>
      <c r="E984" s="1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4:31" ht="15.75" thickBot="1" x14ac:dyDescent="0.3">
      <c r="D985" s="10"/>
      <c r="E985" s="1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4:31" ht="15.75" thickBot="1" x14ac:dyDescent="0.3">
      <c r="D986" s="10"/>
      <c r="E986" s="1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4:31" ht="15.75" thickBot="1" x14ac:dyDescent="0.3">
      <c r="D987" s="10"/>
      <c r="E987" s="1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4:31" ht="15.75" thickBot="1" x14ac:dyDescent="0.3">
      <c r="D988" s="10"/>
      <c r="E988" s="1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4:31" ht="15.75" thickBot="1" x14ac:dyDescent="0.3">
      <c r="D989" s="10"/>
      <c r="E989" s="1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AB989" s="3"/>
      <c r="AC989" s="3"/>
      <c r="AD989" s="3"/>
      <c r="AE989" s="3"/>
    </row>
    <row r="990" spans="4:31" ht="15.75" thickBot="1" x14ac:dyDescent="0.3">
      <c r="D990" s="10"/>
      <c r="E990" s="1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AB990" s="3"/>
      <c r="AC990" s="3"/>
      <c r="AD990" s="3"/>
      <c r="AE990" s="3"/>
    </row>
    <row r="991" spans="4:31" ht="15.75" thickBot="1" x14ac:dyDescent="0.3">
      <c r="D991" s="10"/>
      <c r="E991" s="1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AB991" s="3"/>
      <c r="AC991" s="3"/>
      <c r="AD991" s="3"/>
      <c r="AE991" s="3"/>
    </row>
    <row r="992" spans="4:31" ht="15.75" thickBot="1" x14ac:dyDescent="0.3">
      <c r="D992" s="10"/>
      <c r="E992" s="1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AB992" s="3"/>
      <c r="AC992" s="3"/>
      <c r="AD992" s="3"/>
      <c r="AE992" s="3"/>
    </row>
    <row r="993" spans="4:15" ht="15.75" thickBot="1" x14ac:dyDescent="0.3">
      <c r="D993" s="10"/>
      <c r="E993" s="10"/>
      <c r="F993" s="3"/>
      <c r="G993" s="3"/>
      <c r="H993" s="3"/>
      <c r="I993" s="3"/>
      <c r="J993" s="3"/>
      <c r="K993" s="3"/>
      <c r="L993" s="3"/>
      <c r="M993" s="3"/>
      <c r="N993" s="3"/>
      <c r="O993" s="59"/>
    </row>
    <row r="994" spans="4:15" ht="15.75" thickBot="1" x14ac:dyDescent="0.3">
      <c r="D994" s="10"/>
      <c r="E994" s="10"/>
      <c r="F994" s="3"/>
      <c r="G994" s="3"/>
      <c r="H994" s="3"/>
      <c r="I994" s="3"/>
      <c r="J994" s="3"/>
      <c r="K994" s="3"/>
      <c r="L994" s="3"/>
      <c r="M994" s="3"/>
      <c r="N994" s="3"/>
      <c r="O994" s="59"/>
    </row>
    <row r="995" spans="4:15" ht="15.75" thickBot="1" x14ac:dyDescent="0.3">
      <c r="D995" s="10"/>
      <c r="E995" s="10"/>
      <c r="F995" s="3"/>
      <c r="G995" s="3"/>
      <c r="H995" s="3"/>
      <c r="I995" s="3"/>
      <c r="J995" s="3"/>
      <c r="K995" s="3"/>
      <c r="L995" s="3"/>
      <c r="M995" s="3"/>
      <c r="N995" s="3"/>
      <c r="O995" s="59"/>
    </row>
    <row r="996" spans="4:15" ht="15.75" thickBot="1" x14ac:dyDescent="0.3">
      <c r="D996" s="10"/>
      <c r="E996" s="10"/>
      <c r="F996" s="3"/>
      <c r="G996" s="3"/>
      <c r="H996" s="3"/>
      <c r="I996" s="3"/>
      <c r="J996" s="3"/>
      <c r="K996" s="3"/>
      <c r="L996" s="3"/>
      <c r="M996" s="3"/>
      <c r="N996" s="3"/>
      <c r="O996" s="59"/>
    </row>
    <row r="997" spans="4:15" ht="15.75" thickBot="1" x14ac:dyDescent="0.3">
      <c r="D997" s="10"/>
      <c r="E997" s="10"/>
      <c r="F997" s="3"/>
      <c r="G997" s="3"/>
      <c r="H997" s="3"/>
      <c r="I997" s="3"/>
      <c r="J997" s="3"/>
      <c r="K997" s="3"/>
      <c r="L997" s="3"/>
      <c r="M997" s="3"/>
      <c r="N997" s="3"/>
      <c r="O997" s="59"/>
    </row>
    <row r="998" spans="4:15" ht="15.75" thickBot="1" x14ac:dyDescent="0.3">
      <c r="D998" s="10"/>
      <c r="E998" s="10"/>
      <c r="F998" s="3"/>
      <c r="G998" s="3"/>
      <c r="H998" s="3"/>
      <c r="I998" s="3"/>
      <c r="J998" s="3"/>
      <c r="K998" s="3"/>
      <c r="L998" s="3"/>
      <c r="M998" s="3"/>
      <c r="N998" s="3"/>
      <c r="O998" s="59"/>
    </row>
    <row r="999" spans="4:15" ht="15.75" thickBot="1" x14ac:dyDescent="0.3">
      <c r="D999" s="10"/>
      <c r="E999" s="10"/>
      <c r="F999" s="3"/>
      <c r="G999" s="3"/>
      <c r="H999" s="3"/>
      <c r="I999" s="3"/>
      <c r="J999" s="3"/>
      <c r="K999" s="3"/>
      <c r="L999" s="3"/>
      <c r="M999" s="3"/>
      <c r="N999" s="3"/>
      <c r="O999" s="59"/>
    </row>
  </sheetData>
  <mergeCells count="17">
    <mergeCell ref="T2:V2"/>
    <mergeCell ref="O2:O3"/>
    <mergeCell ref="Q2:Q3"/>
    <mergeCell ref="S2:S3"/>
    <mergeCell ref="R2:R3"/>
    <mergeCell ref="D1:J1"/>
    <mergeCell ref="D2:D3"/>
    <mergeCell ref="C2:C3"/>
    <mergeCell ref="F2:F3"/>
    <mergeCell ref="G2:G3"/>
    <mergeCell ref="H2:H3"/>
    <mergeCell ref="I2:I3"/>
    <mergeCell ref="B2:B3"/>
    <mergeCell ref="K2:K3"/>
    <mergeCell ref="M2:M3"/>
    <mergeCell ref="N2:N3"/>
    <mergeCell ref="E2:E3"/>
  </mergeCells>
  <conditionalFormatting sqref="T4:V42 U43:U44 T45:V63 L4:L102">
    <cfRule type="colorScale" priority="71">
      <colorScale>
        <cfvo type="num" val="0"/>
        <cfvo type="num" val="5"/>
        <cfvo type="num" val="10"/>
        <color rgb="FFFF0000"/>
        <color rgb="FFFFEB84"/>
        <color rgb="FF92D050"/>
      </colorScale>
    </cfRule>
  </conditionalFormatting>
  <conditionalFormatting sqref="T43:T44">
    <cfRule type="colorScale" priority="53">
      <colorScale>
        <cfvo type="num" val="0"/>
        <cfvo type="num" val="5"/>
        <cfvo type="num" val="10"/>
        <color rgb="FFFF0000"/>
        <color rgb="FFFFEB84"/>
        <color rgb="FF92D050"/>
      </colorScale>
    </cfRule>
  </conditionalFormatting>
  <conditionalFormatting sqref="V43:V44">
    <cfRule type="colorScale" priority="52">
      <colorScale>
        <cfvo type="num" val="0"/>
        <cfvo type="num" val="5"/>
        <cfvo type="num" val="10"/>
        <color rgb="FFFF0000"/>
        <color rgb="FFFFEB84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Basic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2023-04-05T12:27:45Z</dcterms:modified>
</cp:coreProperties>
</file>