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15" i="1" l="1"/>
  <c r="C14" i="1"/>
  <c r="C13" i="1"/>
  <c r="J81" i="2" l="1"/>
  <c r="J80" i="2"/>
  <c r="J79" i="2"/>
  <c r="J78" i="2"/>
  <c r="J77" i="2"/>
  <c r="K77" i="2" s="1"/>
  <c r="J76" i="2"/>
  <c r="J75" i="2"/>
  <c r="J74" i="2"/>
  <c r="J73" i="2"/>
  <c r="K73" i="2" s="1"/>
  <c r="J7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81" i="2" l="1"/>
  <c r="K78" i="2"/>
  <c r="K75" i="2"/>
  <c r="K79" i="2"/>
  <c r="L79" i="2" s="1"/>
  <c r="M79" i="2" s="1"/>
  <c r="N79" i="2" s="1"/>
  <c r="K74" i="2"/>
  <c r="K76" i="2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77" i="2"/>
  <c r="M77" i="2" s="1"/>
  <c r="N77" i="2" s="1"/>
  <c r="L80" i="2"/>
  <c r="M80" i="2" s="1"/>
  <c r="N80" i="2" s="1"/>
  <c r="L74" i="2"/>
  <c r="M74" i="2" s="1"/>
  <c r="N74" i="2" s="1"/>
  <c r="L78" i="2"/>
  <c r="M78" i="2" s="1"/>
  <c r="N78" i="2" s="1"/>
  <c r="L75" i="2"/>
  <c r="M75" i="2" s="1"/>
  <c r="N75" i="2" s="1"/>
  <c r="L73" i="2"/>
  <c r="M73" i="2" s="1"/>
  <c r="N73" i="2" s="1"/>
  <c r="L76" i="2"/>
  <c r="M76" i="2" s="1"/>
  <c r="N76" i="2" s="1"/>
  <c r="L81" i="2"/>
  <c r="M81" i="2" s="1"/>
  <c r="N81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K68" i="2"/>
  <c r="K64" i="2"/>
  <c r="K69" i="2"/>
  <c r="L69" i="2" s="1"/>
  <c r="M69" i="2" s="1"/>
  <c r="N69" i="2" s="1"/>
  <c r="K71" i="2"/>
  <c r="L71" i="2" s="1"/>
  <c r="M71" i="2" s="1"/>
  <c r="N71" i="2" s="1"/>
  <c r="K70" i="2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4" i="2"/>
  <c r="M64" i="2" s="1"/>
  <c r="N64" i="2" s="1"/>
  <c r="L62" i="2"/>
  <c r="M62" i="2" s="1"/>
  <c r="N62" i="2" s="1"/>
  <c r="L70" i="2"/>
  <c r="M70" i="2" s="1"/>
  <c r="N70" i="2" s="1"/>
  <c r="L63" i="2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K60" i="2"/>
  <c r="K53" i="2"/>
  <c r="K58" i="2"/>
  <c r="K55" i="2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5" i="2"/>
  <c r="M55" i="2" s="1"/>
  <c r="N55" i="2" s="1"/>
  <c r="L53" i="2"/>
  <c r="L58" i="2"/>
  <c r="M58" i="2" s="1"/>
  <c r="N58" i="2" s="1"/>
  <c r="L59" i="2"/>
  <c r="L60" i="2"/>
  <c r="M60" i="2" s="1"/>
  <c r="N60" i="2" s="1"/>
  <c r="L61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<sst xmlns="http://schemas.openxmlformats.org/spreadsheetml/2006/main" count="369" uniqueCount="96">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</sst>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净值!$A$5:$A$15</c:f>
              <c:numCache>
                <c:formatCode>m/d/yyyy</c:formatCode>
                <c:ptCount val="1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</c:numCache>
            </c:numRef>
          </c:cat>
          <c:val>
            <c:numRef>
              <c:f>净值!$B$5:$B$15</c:f>
              <c:numCache>
                <c:formatCode>_ * #,##0_ ;_ * \-#,##0_ ;_ * "-"??_ ;_ @_ </c:formatCode>
                <c:ptCount val="11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24112"/>
        <c:axId val="556016032"/>
      </c:lineChart>
      <c:dateAx>
        <c:axId val="27512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6032"/>
        <c:crosses val="autoZero"/>
        <c:auto val="1"/>
        <c:lblOffset val="100"/>
        <c:baseTimeUnit val="days"/>
      </c:dateAx>
      <c:valAx>
        <c:axId val="556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161925</xdr:rowOff>
    </xdr:from>
    <xdr:to>
      <xdr:col>13</xdr:col>
      <xdr:colOff>95250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A6" sqref="A6:C1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50" activePane="bottomLeft" state="frozen"/>
      <selection pane="bottomLeft" activeCell="F76" sqref="F7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1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1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1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1:25" ht="14.25" x14ac:dyDescent="0.2">
      <c r="A52" s="27">
        <v>43139</v>
      </c>
      <c r="B52" s="29" t="s">
        <v>15</v>
      </c>
      <c r="C52" s="29" t="s">
        <v>34</v>
      </c>
      <c r="D52" s="29">
        <v>12</v>
      </c>
      <c r="E52" s="29">
        <v>2844</v>
      </c>
      <c r="F52" s="30">
        <v>43129</v>
      </c>
      <c r="G52" s="31">
        <v>0.88888888888888884</v>
      </c>
      <c r="H52" s="31" t="s">
        <v>32</v>
      </c>
      <c r="I52" s="39">
        <v>9.1000000000000004E-3</v>
      </c>
      <c r="J52" s="45">
        <f>IF(H52="N",1,IF(C52=H52,2,0.5))</f>
        <v>0.5</v>
      </c>
      <c r="K52" s="39">
        <f>SUM($I$52:$I$56)/SUM($J$52:$J$56)*J52</f>
        <v>4.7827272727272736E-3</v>
      </c>
      <c r="L52" s="1">
        <f>(X52*K52)/(W52*E52*0.15)</f>
        <v>6.2139118823253643</v>
      </c>
      <c r="M52" s="1">
        <f>ROUND(L52,0)</f>
        <v>6</v>
      </c>
      <c r="N52" s="1">
        <f t="shared" ref="N52:N61" si="8">M52-D52</f>
        <v>-6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>
        <f t="shared" ref="Y52:Y61" si="9">X52*I52/(E52*W52*0.15)</f>
        <v>11.823086474449132</v>
      </c>
    </row>
    <row r="53" spans="1:25" ht="14.25" x14ac:dyDescent="0.2">
      <c r="B53" s="29" t="s">
        <v>25</v>
      </c>
      <c r="C53" s="29" t="s">
        <v>39</v>
      </c>
      <c r="D53" s="29">
        <v>18</v>
      </c>
      <c r="E53" s="29">
        <v>1824</v>
      </c>
      <c r="F53" s="30">
        <v>43131</v>
      </c>
      <c r="G53" s="31">
        <v>0.37847222222222227</v>
      </c>
      <c r="H53" s="31" t="s">
        <v>33</v>
      </c>
      <c r="I53" s="39">
        <v>8.9090909090909099E-3</v>
      </c>
      <c r="J53" s="45">
        <f t="shared" ref="J53:J56" si="10">IF(H53="N",1,IF(C53=H53,2,0.5))</f>
        <v>1</v>
      </c>
      <c r="K53" s="39">
        <f t="shared" ref="K53:K56" si="11">SUM($I$52:$I$56)/SUM($J$52:$J$56)*J53</f>
        <v>9.5654545454545471E-3</v>
      </c>
      <c r="L53" s="1">
        <f t="shared" ref="L53:L56" si="12">(X53*K53)/(W53*E53*0.15)</f>
        <v>19.377593633040938</v>
      </c>
      <c r="M53" s="1">
        <f>ROUND(L53,0)+2</f>
        <v>21</v>
      </c>
      <c r="N53" s="1">
        <f t="shared" si="8"/>
        <v>3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>
        <f t="shared" si="9"/>
        <v>18.047939327485381</v>
      </c>
    </row>
    <row r="54" spans="1:25" ht="14.25" x14ac:dyDescent="0.2">
      <c r="B54" s="29" t="s">
        <v>17</v>
      </c>
      <c r="C54" s="29" t="s">
        <v>34</v>
      </c>
      <c r="D54" s="29">
        <v>10</v>
      </c>
      <c r="E54" s="29">
        <v>646.4</v>
      </c>
      <c r="F54" s="30">
        <v>43129</v>
      </c>
      <c r="G54" s="31">
        <v>0.88888888888888884</v>
      </c>
      <c r="H54" s="31" t="s">
        <v>34</v>
      </c>
      <c r="I54" s="39">
        <v>1.781818181818182E-2</v>
      </c>
      <c r="J54" s="45">
        <f t="shared" si="10"/>
        <v>2</v>
      </c>
      <c r="K54" s="39">
        <f t="shared" si="11"/>
        <v>1.9130909090909094E-2</v>
      </c>
      <c r="L54" s="1">
        <f t="shared" si="12"/>
        <v>10.935869674092411</v>
      </c>
      <c r="M54" s="1">
        <f t="shared" ref="M54:M60" si="13">ROUND(L54,0)</f>
        <v>11</v>
      </c>
      <c r="N54" s="1">
        <f t="shared" si="8"/>
        <v>1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>
        <f t="shared" si="9"/>
        <v>10.185470709570957</v>
      </c>
    </row>
    <row r="55" spans="1:25" ht="14.25" x14ac:dyDescent="0.2">
      <c r="B55" s="29" t="s">
        <v>26</v>
      </c>
      <c r="C55" s="29" t="s">
        <v>34</v>
      </c>
      <c r="D55" s="29">
        <v>9</v>
      </c>
      <c r="E55" s="29">
        <v>3529</v>
      </c>
      <c r="F55" s="30">
        <v>43131</v>
      </c>
      <c r="G55" s="31">
        <v>0.37847222222222227</v>
      </c>
      <c r="H55" s="31" t="s">
        <v>35</v>
      </c>
      <c r="I55" s="39">
        <v>8.6E-3</v>
      </c>
      <c r="J55" s="45">
        <f>IF(H55="N",1,IF(C55=H55,2,0.5))</f>
        <v>1</v>
      </c>
      <c r="K55" s="39">
        <f t="shared" si="11"/>
        <v>9.5654545454545471E-3</v>
      </c>
      <c r="L55" s="1">
        <f t="shared" si="12"/>
        <v>10.015508865589876</v>
      </c>
      <c r="M55" s="1">
        <f t="shared" si="13"/>
        <v>10</v>
      </c>
      <c r="N55" s="1">
        <f t="shared" si="8"/>
        <v>1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>
        <f t="shared" si="9"/>
        <v>9.0046297156890525</v>
      </c>
    </row>
    <row r="56" spans="1:25" ht="14.25" x14ac:dyDescent="0.2">
      <c r="B56" s="29" t="s">
        <v>19</v>
      </c>
      <c r="C56" s="29" t="s">
        <v>41</v>
      </c>
      <c r="D56" s="29">
        <v>1</v>
      </c>
      <c r="E56" s="29">
        <v>12355</v>
      </c>
      <c r="F56" s="30">
        <v>43136</v>
      </c>
      <c r="G56" s="31">
        <v>0.37847222222222227</v>
      </c>
      <c r="H56" s="31" t="s">
        <v>32</v>
      </c>
      <c r="I56" s="39">
        <v>3.3999999999999998E-3</v>
      </c>
      <c r="J56" s="45">
        <f t="shared" si="10"/>
        <v>0.5</v>
      </c>
      <c r="K56" s="39">
        <f t="shared" si="11"/>
        <v>4.7827272727272736E-3</v>
      </c>
      <c r="L56" s="1">
        <f t="shared" si="12"/>
        <v>1.4303816587076759</v>
      </c>
      <c r="M56" s="1">
        <f t="shared" si="13"/>
        <v>1</v>
      </c>
      <c r="N56" s="1">
        <f t="shared" si="8"/>
        <v>0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>
        <f t="shared" si="9"/>
        <v>1.0168461135842439</v>
      </c>
    </row>
    <row r="57" spans="1:25" ht="14.25" x14ac:dyDescent="0.2">
      <c r="B57" s="29" t="s">
        <v>20</v>
      </c>
      <c r="C57" s="29" t="s">
        <v>42</v>
      </c>
      <c r="D57" s="29">
        <v>-1</v>
      </c>
      <c r="E57" s="29">
        <v>2151</v>
      </c>
      <c r="F57" s="30">
        <v>43129</v>
      </c>
      <c r="G57" s="31">
        <v>0.88888888888888895</v>
      </c>
      <c r="H57" s="31" t="s">
        <v>37</v>
      </c>
      <c r="I57" s="39">
        <v>5.7999999999999996E-3</v>
      </c>
      <c r="J57" s="45">
        <f>IF(H57="N",1,IF(C57=H57,2,0.5))</f>
        <v>0.5</v>
      </c>
      <c r="K57" s="39">
        <f>SUM($I$57:$I$61)/SUM($J$57:$J$61)*J57</f>
        <v>9.4799999999999988E-3</v>
      </c>
      <c r="L57" s="1">
        <f>-(X57*K57)/(W57*E57*0.15)</f>
        <v>-1.6284971120409111</v>
      </c>
      <c r="M57" s="1">
        <f t="shared" si="13"/>
        <v>-2</v>
      </c>
      <c r="N57" s="1">
        <f t="shared" si="8"/>
        <v>-1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>
        <f t="shared" si="9"/>
        <v>0.99633789555245622</v>
      </c>
    </row>
    <row r="58" spans="1:25" ht="14.25" x14ac:dyDescent="0.2">
      <c r="B58" s="29" t="s">
        <v>21</v>
      </c>
      <c r="C58" s="29" t="s">
        <v>42</v>
      </c>
      <c r="D58" s="29">
        <v>-7</v>
      </c>
      <c r="E58" s="29">
        <v>3939</v>
      </c>
      <c r="F58" s="30">
        <v>43129</v>
      </c>
      <c r="G58" s="31">
        <v>0.88888888888888895</v>
      </c>
      <c r="H58" s="31" t="s">
        <v>39</v>
      </c>
      <c r="I58" s="39">
        <v>7.4999999999999997E-3</v>
      </c>
      <c r="J58" s="45">
        <f t="shared" ref="J58:J61" si="14">IF(H58="N",1,IF(C58=H58,2,0.5))</f>
        <v>0.5</v>
      </c>
      <c r="K58" s="39">
        <f>SUM($I$57:$I$61)/SUM($J$57:$J$61)*J58</f>
        <v>9.4799999999999988E-3</v>
      </c>
      <c r="L58" s="1">
        <f>-(X58*K58)/(W58*E58*0.15)</f>
        <v>-8.8928593247016998</v>
      </c>
      <c r="M58" s="1">
        <f t="shared" si="13"/>
        <v>-9</v>
      </c>
      <c r="N58" s="1">
        <f t="shared" si="8"/>
        <v>-2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>
        <f t="shared" si="9"/>
        <v>7.0354899720741297</v>
      </c>
    </row>
    <row r="59" spans="1:25" ht="14.25" x14ac:dyDescent="0.2">
      <c r="B59" s="29" t="s">
        <v>51</v>
      </c>
      <c r="C59" s="29" t="s">
        <v>42</v>
      </c>
      <c r="D59" s="29">
        <v>0</v>
      </c>
      <c r="E59" s="32">
        <v>2336</v>
      </c>
      <c r="F59" s="30">
        <v>43129</v>
      </c>
      <c r="G59" s="31">
        <v>0.88888888888888895</v>
      </c>
      <c r="H59" s="31" t="s">
        <v>53</v>
      </c>
      <c r="I59" s="39">
        <v>1.37E-2</v>
      </c>
      <c r="J59" s="45">
        <f t="shared" si="14"/>
        <v>0.5</v>
      </c>
      <c r="K59" s="39">
        <f>SUM($I$57:$I$61)/SUM($J$57:$J$61)*J59</f>
        <v>9.4799999999999988E-3</v>
      </c>
      <c r="L59" s="1">
        <f>-(X59*K59)/(W59*E59*0.15)</f>
        <v>-14.995279486301369</v>
      </c>
      <c r="M59" s="1">
        <f>ROUND(L59,0)+2</f>
        <v>-13</v>
      </c>
      <c r="N59" s="1">
        <f t="shared" si="8"/>
        <v>-13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>
        <f t="shared" si="9"/>
        <v>21.670393350456621</v>
      </c>
    </row>
    <row r="60" spans="1:25" ht="14.25" x14ac:dyDescent="0.2">
      <c r="B60" s="29" t="s">
        <v>52</v>
      </c>
      <c r="C60" s="29" t="s">
        <v>42</v>
      </c>
      <c r="D60" s="29">
        <v>0</v>
      </c>
      <c r="E60" s="32">
        <v>524</v>
      </c>
      <c r="F60" s="30">
        <v>43129</v>
      </c>
      <c r="G60" s="31">
        <v>0.88888888888888895</v>
      </c>
      <c r="H60" s="31" t="s">
        <v>54</v>
      </c>
      <c r="I60" s="39">
        <v>1.37E-2</v>
      </c>
      <c r="J60" s="45">
        <f t="shared" si="14"/>
        <v>0.5</v>
      </c>
      <c r="K60" s="39">
        <f>SUM($I$57:$I$61)/SUM($J$57:$J$61)*J60</f>
        <v>9.4799999999999988E-3</v>
      </c>
      <c r="L60" s="1">
        <f>-(X60*K60)/(W60*E60*0.15)</f>
        <v>-6.6849184885496173</v>
      </c>
      <c r="M60" s="1">
        <f t="shared" si="13"/>
        <v>-7</v>
      </c>
      <c r="N60" s="1">
        <f t="shared" si="8"/>
        <v>-7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>
        <f t="shared" si="9"/>
        <v>9.6606944402035637</v>
      </c>
    </row>
    <row r="61" spans="1:25" ht="14.25" x14ac:dyDescent="0.2">
      <c r="B61" s="16" t="s">
        <v>24</v>
      </c>
      <c r="C61" s="16" t="s">
        <v>32</v>
      </c>
      <c r="D61" s="16">
        <v>-3</v>
      </c>
      <c r="E61" s="16">
        <v>1367</v>
      </c>
      <c r="F61" s="33">
        <v>43129</v>
      </c>
      <c r="G61" s="34">
        <v>0.88888888888888895</v>
      </c>
      <c r="H61" s="34" t="s">
        <v>37</v>
      </c>
      <c r="I61" s="40">
        <v>6.7000000000000002E-3</v>
      </c>
      <c r="J61" s="46">
        <f t="shared" si="14"/>
        <v>0.5</v>
      </c>
      <c r="K61" s="40">
        <f>SUM($I$57:$I$61)/SUM($J$57:$J$61)*J61</f>
        <v>9.4799999999999988E-3</v>
      </c>
      <c r="L61" s="6">
        <f>-(X61*K61)/(W61*E61*0.15)</f>
        <v>-4.2707843062667639</v>
      </c>
      <c r="M61" s="6">
        <f>ROUND(L61,0)+1</f>
        <v>-3</v>
      </c>
      <c r="N61" s="6">
        <f t="shared" si="8"/>
        <v>0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>
        <f t="shared" si="9"/>
        <v>3.0183813135007727</v>
      </c>
    </row>
    <row r="62" spans="1:25" ht="14.25" x14ac:dyDescent="0.2">
      <c r="A62" s="27">
        <v>43140</v>
      </c>
      <c r="B62" s="29" t="s">
        <v>15</v>
      </c>
      <c r="C62" s="29" t="s">
        <v>34</v>
      </c>
      <c r="D62" s="29">
        <v>6</v>
      </c>
      <c r="E62" s="29">
        <v>2844</v>
      </c>
      <c r="F62" s="30">
        <v>43129</v>
      </c>
      <c r="G62" s="31">
        <v>0.88888888888888884</v>
      </c>
      <c r="H62" s="31" t="s">
        <v>32</v>
      </c>
      <c r="I62" s="39">
        <v>4.4999999999999997E-3</v>
      </c>
      <c r="J62" s="45">
        <f>IF(H62="N",1,IF(C62=H62,2,0.5))</f>
        <v>0.5</v>
      </c>
      <c r="K62" s="39">
        <f>SUM($I$62:$I$66)/SUM($J$62:$J$66)*J62</f>
        <v>4.7100000000000006E-3</v>
      </c>
      <c r="L62" s="1">
        <f>(X62*K62)/(W62*E62*0.15)</f>
        <v>6.1194227848101281</v>
      </c>
      <c r="M62" s="1">
        <f>ROUND(L62,0)</f>
        <v>6</v>
      </c>
      <c r="N62" s="1">
        <f t="shared" ref="N62:N71" si="15">M62-D62</f>
        <v>0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>
        <f t="shared" ref="Y62:Y71" si="16">X62*I62/(E62*W62*0.15)</f>
        <v>5.8465822784810122</v>
      </c>
    </row>
    <row r="63" spans="1:25" ht="14.25" x14ac:dyDescent="0.2">
      <c r="B63" s="29" t="s">
        <v>25</v>
      </c>
      <c r="C63" s="29" t="s">
        <v>39</v>
      </c>
      <c r="D63" s="29">
        <v>21</v>
      </c>
      <c r="E63" s="29">
        <v>1824</v>
      </c>
      <c r="F63" s="30">
        <v>43131</v>
      </c>
      <c r="G63" s="31">
        <v>0.37847222222222227</v>
      </c>
      <c r="H63" s="31" t="s">
        <v>33</v>
      </c>
      <c r="I63" s="39">
        <v>1.04E-2</v>
      </c>
      <c r="J63" s="45">
        <f t="shared" ref="J63:J64" si="17">IF(H63="N",1,IF(C63=H63,2,0.5))</f>
        <v>1</v>
      </c>
      <c r="K63" s="39">
        <f t="shared" ref="K63:K65" si="18">SUM($I$62:$I$66)/SUM($J$62:$J$66)*J63</f>
        <v>9.4200000000000013E-3</v>
      </c>
      <c r="L63" s="1">
        <f t="shared" ref="L63:L66" si="19">(X63*K63)/(W63*E63*0.15)</f>
        <v>19.082940285087719</v>
      </c>
      <c r="M63" s="1">
        <f>ROUND(L63,0)</f>
        <v>19</v>
      </c>
      <c r="N63" s="1">
        <f t="shared" si="15"/>
        <v>-2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>
        <f t="shared" si="16"/>
        <v>21.068214327485379</v>
      </c>
    </row>
    <row r="64" spans="1:25" ht="14.25" x14ac:dyDescent="0.2">
      <c r="B64" s="29" t="s">
        <v>17</v>
      </c>
      <c r="C64" s="29" t="s">
        <v>34</v>
      </c>
      <c r="D64" s="29">
        <v>11</v>
      </c>
      <c r="E64" s="29">
        <v>646.4</v>
      </c>
      <c r="F64" s="30">
        <v>43129</v>
      </c>
      <c r="G64" s="31">
        <v>0.88888888888888884</v>
      </c>
      <c r="H64" s="31" t="s">
        <v>34</v>
      </c>
      <c r="I64" s="39">
        <v>1.9300000000000001E-2</v>
      </c>
      <c r="J64" s="45">
        <f t="shared" si="17"/>
        <v>2</v>
      </c>
      <c r="K64" s="39">
        <f t="shared" si="18"/>
        <v>1.8840000000000003E-2</v>
      </c>
      <c r="L64" s="1">
        <f t="shared" si="19"/>
        <v>10.769582103960397</v>
      </c>
      <c r="M64" s="1">
        <f t="shared" ref="M64:M68" si="20">ROUND(L64,0)</f>
        <v>11</v>
      </c>
      <c r="N64" s="1">
        <f t="shared" si="15"/>
        <v>0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>
        <f t="shared" si="16"/>
        <v>11.0325336839934</v>
      </c>
    </row>
    <row r="65" spans="1:25" ht="14.25" x14ac:dyDescent="0.2">
      <c r="B65" s="29" t="s">
        <v>26</v>
      </c>
      <c r="C65" s="29" t="s">
        <v>34</v>
      </c>
      <c r="D65" s="29">
        <v>10</v>
      </c>
      <c r="E65" s="29">
        <v>3529</v>
      </c>
      <c r="F65" s="30">
        <v>43131</v>
      </c>
      <c r="G65" s="31">
        <v>0.37847222222222227</v>
      </c>
      <c r="H65" s="31" t="s">
        <v>33</v>
      </c>
      <c r="I65" s="39">
        <v>9.4999999999999998E-3</v>
      </c>
      <c r="J65" s="45">
        <f>IF(H65="N",1,IF(C65=H65,2,0.5))</f>
        <v>1</v>
      </c>
      <c r="K65" s="39">
        <f t="shared" si="18"/>
        <v>9.4200000000000013E-3</v>
      </c>
      <c r="L65" s="1">
        <f t="shared" si="19"/>
        <v>9.8632178067441227</v>
      </c>
      <c r="M65" s="1">
        <f t="shared" si="20"/>
        <v>10</v>
      </c>
      <c r="N65" s="1">
        <f t="shared" si="15"/>
        <v>0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>
        <f t="shared" si="16"/>
        <v>9.9469818645508639</v>
      </c>
    </row>
    <row r="66" spans="1:25" ht="14.25" x14ac:dyDescent="0.2">
      <c r="B66" s="29" t="s">
        <v>19</v>
      </c>
      <c r="C66" s="29" t="s">
        <v>34</v>
      </c>
      <c r="D66" s="29">
        <v>1</v>
      </c>
      <c r="E66" s="29">
        <v>12355</v>
      </c>
      <c r="F66" s="30">
        <v>43136</v>
      </c>
      <c r="G66" s="31">
        <v>0.37847222222222227</v>
      </c>
      <c r="H66" s="31" t="s">
        <v>32</v>
      </c>
      <c r="I66" s="39">
        <v>3.3999999999999998E-3</v>
      </c>
      <c r="J66" s="45">
        <f t="shared" ref="J66" si="21">IF(H66="N",1,IF(C66=H66,2,0.5))</f>
        <v>0.5</v>
      </c>
      <c r="K66" s="39">
        <f>SUM($I$62:$I$66)/SUM($J$62:$J$66)*J66</f>
        <v>4.7100000000000006E-3</v>
      </c>
      <c r="L66" s="1">
        <f t="shared" si="19"/>
        <v>1.4086322104411171</v>
      </c>
      <c r="M66" s="1">
        <f t="shared" si="20"/>
        <v>1</v>
      </c>
      <c r="N66" s="1">
        <f t="shared" si="15"/>
        <v>0</v>
      </c>
      <c r="T66" s="9" t="str">
        <f t="shared" ref="T66:T129" si="22">IF(Q66="","",D66*(Q66-E66)*W66)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>
        <f t="shared" si="16"/>
        <v>1.0168470308916768</v>
      </c>
    </row>
    <row r="67" spans="1:25" ht="14.25" x14ac:dyDescent="0.2">
      <c r="B67" s="29" t="s">
        <v>20</v>
      </c>
      <c r="C67" s="29" t="s">
        <v>32</v>
      </c>
      <c r="D67" s="29">
        <v>-2</v>
      </c>
      <c r="E67" s="29">
        <v>2151</v>
      </c>
      <c r="F67" s="30">
        <v>43129</v>
      </c>
      <c r="G67" s="31">
        <v>0.88888888888888895</v>
      </c>
      <c r="H67" s="31" t="s">
        <v>37</v>
      </c>
      <c r="I67" s="39">
        <v>1.1599999999999999E-2</v>
      </c>
      <c r="J67" s="45">
        <f>IF(H67="N",1,IF(C67=H67,2,0.5))</f>
        <v>0.5</v>
      </c>
      <c r="K67" s="39">
        <f>SUM($I$67:$I$71)/SUM($J$67:$J$71)*J67</f>
        <v>8.0333333333333316E-3</v>
      </c>
      <c r="L67" s="1">
        <f>-(X67*K67)/(W67*E67*0.15)</f>
        <v>-1.3799867400175625</v>
      </c>
      <c r="M67" s="1">
        <f t="shared" si="20"/>
        <v>-1</v>
      </c>
      <c r="N67" s="1">
        <f t="shared" si="15"/>
        <v>1</v>
      </c>
      <c r="T67" s="9" t="str">
        <f t="shared" si="22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>
        <f t="shared" si="16"/>
        <v>1.9926779482411279</v>
      </c>
    </row>
    <row r="68" spans="1:25" ht="14.25" x14ac:dyDescent="0.2">
      <c r="B68" s="29" t="s">
        <v>21</v>
      </c>
      <c r="C68" s="29" t="s">
        <v>32</v>
      </c>
      <c r="D68" s="29">
        <v>-9</v>
      </c>
      <c r="E68" s="29">
        <v>3939</v>
      </c>
      <c r="F68" s="30">
        <v>43129</v>
      </c>
      <c r="G68" s="31">
        <v>0.88888888888888895</v>
      </c>
      <c r="H68" s="31" t="s">
        <v>39</v>
      </c>
      <c r="I68" s="39">
        <v>9.5999999999999992E-3</v>
      </c>
      <c r="J68" s="45">
        <f t="shared" ref="J68:J71" si="23">IF(H68="N",1,IF(C68=H68,2,0.5))</f>
        <v>0.5</v>
      </c>
      <c r="K68" s="39">
        <f t="shared" ref="K68:K71" si="24">SUM($I$67:$I$71)/SUM($J$67:$J$71)*J68</f>
        <v>8.0333333333333316E-3</v>
      </c>
      <c r="L68" s="1">
        <f>-(X68*K68)/(W68*E68*0.15)</f>
        <v>-7.5358009985613936</v>
      </c>
      <c r="M68" s="1">
        <f t="shared" si="20"/>
        <v>-8</v>
      </c>
      <c r="N68" s="1">
        <f t="shared" si="15"/>
        <v>1</v>
      </c>
      <c r="T68" s="9" t="str">
        <f t="shared" si="22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>
        <f t="shared" si="16"/>
        <v>9.0054385376999235</v>
      </c>
    </row>
    <row r="69" spans="1:25" ht="14.25" x14ac:dyDescent="0.2">
      <c r="B69" s="29" t="s">
        <v>51</v>
      </c>
      <c r="C69" s="29" t="s">
        <v>32</v>
      </c>
      <c r="D69" s="29">
        <v>-13</v>
      </c>
      <c r="E69" s="32">
        <v>2336</v>
      </c>
      <c r="F69" s="30">
        <v>43129</v>
      </c>
      <c r="G69" s="31">
        <v>0.88888888888888895</v>
      </c>
      <c r="H69" s="31" t="s">
        <v>37</v>
      </c>
      <c r="I69" s="39">
        <v>8.2000000000000007E-3</v>
      </c>
      <c r="J69" s="45">
        <f t="shared" si="23"/>
        <v>0.5</v>
      </c>
      <c r="K69" s="39">
        <f t="shared" si="24"/>
        <v>8.0333333333333316E-3</v>
      </c>
      <c r="L69" s="1">
        <f>-(X69*K69)/(W69*E69*0.15)</f>
        <v>-12.706988651065446</v>
      </c>
      <c r="M69" s="1">
        <f>ROUND(L69,0)+2</f>
        <v>-11</v>
      </c>
      <c r="N69" s="1">
        <f t="shared" si="15"/>
        <v>2</v>
      </c>
      <c r="T69" s="9" t="str">
        <f t="shared" si="22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>
        <f t="shared" si="16"/>
        <v>12.970619121004567</v>
      </c>
    </row>
    <row r="70" spans="1:25" ht="14.25" x14ac:dyDescent="0.2">
      <c r="B70" s="29" t="s">
        <v>55</v>
      </c>
      <c r="C70" s="29" t="s">
        <v>32</v>
      </c>
      <c r="D70" s="29">
        <v>0</v>
      </c>
      <c r="E70" s="32">
        <v>5660</v>
      </c>
      <c r="F70" s="30">
        <v>43129</v>
      </c>
      <c r="G70" s="31">
        <v>0.88888888888888895</v>
      </c>
      <c r="H70" s="31" t="s">
        <v>33</v>
      </c>
      <c r="I70" s="39">
        <v>9.9000000000000008E-3</v>
      </c>
      <c r="J70" s="45">
        <f t="shared" si="23"/>
        <v>1</v>
      </c>
      <c r="K70" s="39">
        <f t="shared" si="24"/>
        <v>1.6066666666666663E-2</v>
      </c>
      <c r="L70" s="1">
        <f>-(X70*K70)/(W70*E70*0.15)</f>
        <v>-10.488880157047504</v>
      </c>
      <c r="M70" s="1">
        <f t="shared" ref="M70" si="25">ROUND(L70,0)</f>
        <v>-10</v>
      </c>
      <c r="N70" s="1">
        <f t="shared" si="15"/>
        <v>-10</v>
      </c>
      <c r="T70" s="9" t="str">
        <f t="shared" si="22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>
        <f t="shared" si="16"/>
        <v>6.4630651590106014</v>
      </c>
    </row>
    <row r="71" spans="1:25" ht="14.25" x14ac:dyDescent="0.2">
      <c r="B71" s="16" t="s">
        <v>24</v>
      </c>
      <c r="C71" s="16" t="s">
        <v>32</v>
      </c>
      <c r="D71" s="16">
        <v>-3</v>
      </c>
      <c r="E71" s="16">
        <v>1367</v>
      </c>
      <c r="F71" s="33">
        <v>43129</v>
      </c>
      <c r="G71" s="34">
        <v>0.88888888888888895</v>
      </c>
      <c r="H71" s="34" t="s">
        <v>37</v>
      </c>
      <c r="I71" s="40">
        <v>8.8999999999999999E-3</v>
      </c>
      <c r="J71" s="46">
        <f t="shared" si="23"/>
        <v>0.5</v>
      </c>
      <c r="K71" s="40">
        <f t="shared" si="24"/>
        <v>8.0333333333333316E-3</v>
      </c>
      <c r="L71" s="6">
        <f>-(X71*K71)/(W71*E71*0.15)</f>
        <v>-3.6190607412826132</v>
      </c>
      <c r="M71" s="6">
        <f>ROUND(L71,0)+1</f>
        <v>-3</v>
      </c>
      <c r="N71" s="6">
        <f t="shared" si="15"/>
        <v>0</v>
      </c>
      <c r="T71" s="9" t="str">
        <f t="shared" si="22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>
        <f t="shared" si="16"/>
        <v>4.0094988295537677</v>
      </c>
    </row>
    <row r="72" spans="1:25" ht="14.25" x14ac:dyDescent="0.2">
      <c r="A72" s="27">
        <v>43143</v>
      </c>
      <c r="B72" s="29" t="s">
        <v>15</v>
      </c>
      <c r="C72" s="29" t="s">
        <v>34</v>
      </c>
      <c r="D72" s="29">
        <v>6</v>
      </c>
      <c r="E72" s="29">
        <v>2844</v>
      </c>
      <c r="F72" s="30">
        <v>43129</v>
      </c>
      <c r="G72" s="31">
        <v>0.88888888888888884</v>
      </c>
      <c r="H72" s="31" t="s">
        <v>32</v>
      </c>
      <c r="I72" s="39">
        <v>4.4999999999999997E-3</v>
      </c>
      <c r="J72" s="45">
        <f>IF(H72="N",1,IF(C72=H72,2,0.5))</f>
        <v>0.5</v>
      </c>
      <c r="K72" s="39">
        <f>SUM($I$72:$I$76)/SUM($J$72:$J$76)*J72</f>
        <v>4.7100000000000006E-3</v>
      </c>
      <c r="L72" s="1">
        <f>(X72*K72)/(W72*E72*0.15)</f>
        <v>6.119433825597751</v>
      </c>
      <c r="M72" s="1">
        <f>ROUND(L72,0)</f>
        <v>6</v>
      </c>
      <c r="N72" s="1">
        <f t="shared" ref="N72:N81" si="26">M72-D72</f>
        <v>0</v>
      </c>
      <c r="T72" s="9" t="str">
        <f t="shared" si="22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>
        <f t="shared" ref="Y72:Y81" si="27">X72*I72/(E72*W72*0.15)</f>
        <v>5.8465928270042191</v>
      </c>
    </row>
    <row r="73" spans="1:25" ht="14.25" x14ac:dyDescent="0.2">
      <c r="B73" s="29" t="s">
        <v>25</v>
      </c>
      <c r="C73" s="29" t="s">
        <v>39</v>
      </c>
      <c r="D73" s="29">
        <v>19</v>
      </c>
      <c r="E73" s="29">
        <v>1824</v>
      </c>
      <c r="F73" s="30">
        <v>43131</v>
      </c>
      <c r="G73" s="31">
        <v>0.37847222222222227</v>
      </c>
      <c r="H73" s="31" t="s">
        <v>33</v>
      </c>
      <c r="I73" s="39">
        <v>1.04E-2</v>
      </c>
      <c r="J73" s="45">
        <f t="shared" ref="J73:J74" si="28">IF(H73="N",1,IF(C73=H73,2,0.5))</f>
        <v>1</v>
      </c>
      <c r="K73" s="39">
        <f t="shared" ref="K73:K76" si="29">SUM($I$72:$I$76)/SUM($J$72:$J$76)*J73</f>
        <v>9.4200000000000013E-3</v>
      </c>
      <c r="L73" s="1">
        <f t="shared" ref="L73:L76" si="30">(X73*K73)/(W73*E73*0.15)</f>
        <v>19.082974714912282</v>
      </c>
      <c r="M73" s="1">
        <f>ROUND(L73,0)</f>
        <v>19</v>
      </c>
      <c r="N73" s="1">
        <f t="shared" si="26"/>
        <v>0</v>
      </c>
      <c r="T73" s="9" t="str">
        <f t="shared" si="22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>
        <f t="shared" si="27"/>
        <v>21.068252339181285</v>
      </c>
    </row>
    <row r="74" spans="1:25" ht="14.25" x14ac:dyDescent="0.2">
      <c r="B74" s="29" t="s">
        <v>17</v>
      </c>
      <c r="C74" s="29" t="s">
        <v>34</v>
      </c>
      <c r="D74" s="29">
        <v>11</v>
      </c>
      <c r="E74" s="29">
        <v>646.4</v>
      </c>
      <c r="F74" s="30">
        <v>43129</v>
      </c>
      <c r="G74" s="31">
        <v>0.88888888888888884</v>
      </c>
      <c r="H74" s="31" t="s">
        <v>34</v>
      </c>
      <c r="I74" s="39">
        <v>1.9300000000000001E-2</v>
      </c>
      <c r="J74" s="45">
        <f t="shared" si="28"/>
        <v>2</v>
      </c>
      <c r="K74" s="39">
        <f t="shared" si="29"/>
        <v>1.8840000000000003E-2</v>
      </c>
      <c r="L74" s="1">
        <f t="shared" si="30"/>
        <v>10.769601534653466</v>
      </c>
      <c r="M74" s="1">
        <f t="shared" ref="M74:M78" si="31">ROUND(L74,0)</f>
        <v>11</v>
      </c>
      <c r="N74" s="1">
        <f t="shared" si="26"/>
        <v>0</v>
      </c>
      <c r="T74" s="9" t="str">
        <f t="shared" si="22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>
        <f t="shared" si="27"/>
        <v>11.032553589108911</v>
      </c>
    </row>
    <row r="75" spans="1:25" ht="14.25" x14ac:dyDescent="0.2">
      <c r="B75" s="29" t="s">
        <v>26</v>
      </c>
      <c r="C75" s="29" t="s">
        <v>34</v>
      </c>
      <c r="D75" s="29">
        <v>10</v>
      </c>
      <c r="E75" s="29">
        <v>3529</v>
      </c>
      <c r="F75" s="30">
        <v>43131</v>
      </c>
      <c r="G75" s="31">
        <v>0.37847222222222227</v>
      </c>
      <c r="H75" s="31" t="s">
        <v>33</v>
      </c>
      <c r="I75" s="39">
        <v>9.4999999999999998E-3</v>
      </c>
      <c r="J75" s="45">
        <f>IF(H75="N",1,IF(C75=H75,2,0.5))</f>
        <v>1</v>
      </c>
      <c r="K75" s="39">
        <f t="shared" si="29"/>
        <v>9.4200000000000013E-3</v>
      </c>
      <c r="L75" s="1">
        <f t="shared" si="30"/>
        <v>9.863235602153587</v>
      </c>
      <c r="M75" s="1">
        <f t="shared" si="31"/>
        <v>10</v>
      </c>
      <c r="N75" s="1">
        <f t="shared" si="26"/>
        <v>0</v>
      </c>
      <c r="T75" s="9" t="str">
        <f t="shared" si="22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>
        <f t="shared" si="27"/>
        <v>9.9469998110890714</v>
      </c>
    </row>
    <row r="76" spans="1:25" ht="14.25" x14ac:dyDescent="0.2">
      <c r="B76" s="29" t="s">
        <v>19</v>
      </c>
      <c r="C76" s="29" t="s">
        <v>34</v>
      </c>
      <c r="D76" s="29">
        <v>1</v>
      </c>
      <c r="E76" s="29">
        <v>12355</v>
      </c>
      <c r="F76" s="30">
        <v>43136</v>
      </c>
      <c r="G76" s="31">
        <v>0.37847222222222227</v>
      </c>
      <c r="H76" s="31" t="s">
        <v>32</v>
      </c>
      <c r="I76" s="39">
        <v>3.3999999999999998E-3</v>
      </c>
      <c r="J76" s="45">
        <f t="shared" ref="J76" si="32">IF(H76="N",1,IF(C76=H76,2,0.5))</f>
        <v>0.5</v>
      </c>
      <c r="K76" s="39">
        <f t="shared" si="29"/>
        <v>4.7100000000000006E-3</v>
      </c>
      <c r="L76" s="1">
        <f t="shared" si="30"/>
        <v>1.4086347519222988</v>
      </c>
      <c r="M76" s="1">
        <f t="shared" si="31"/>
        <v>1</v>
      </c>
      <c r="N76" s="1">
        <f t="shared" si="26"/>
        <v>0</v>
      </c>
      <c r="T76" s="9" t="str">
        <f t="shared" si="22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>
        <f t="shared" si="27"/>
        <v>1.0168488655065426</v>
      </c>
    </row>
    <row r="77" spans="1:25" ht="14.25" x14ac:dyDescent="0.2">
      <c r="B77" s="29" t="s">
        <v>20</v>
      </c>
      <c r="C77" s="29" t="s">
        <v>32</v>
      </c>
      <c r="D77" s="29">
        <v>-1</v>
      </c>
      <c r="E77" s="29">
        <v>2151</v>
      </c>
      <c r="F77" s="30">
        <v>43129</v>
      </c>
      <c r="G77" s="31">
        <v>0.88888888888888895</v>
      </c>
      <c r="H77" s="31" t="s">
        <v>37</v>
      </c>
      <c r="I77" s="39">
        <v>1.1599999999999999E-2</v>
      </c>
      <c r="J77" s="45">
        <f>IF(H77="N",1,IF(C77=H77,2,0.5))</f>
        <v>0.5</v>
      </c>
      <c r="K77" s="39">
        <f>SUM($I$77:$I$81)/SUM($J$77:$J$81)*J77</f>
        <v>8.0333333333333316E-3</v>
      </c>
      <c r="L77" s="1">
        <f>-(X77*K77)/(W77*E77*0.15)</f>
        <v>-1.3799892298155894</v>
      </c>
      <c r="M77" s="1">
        <f t="shared" si="31"/>
        <v>-1</v>
      </c>
      <c r="N77" s="1">
        <f t="shared" si="26"/>
        <v>0</v>
      </c>
      <c r="T77" s="9" t="str">
        <f t="shared" si="22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>
        <f t="shared" si="27"/>
        <v>1.9926815434681542</v>
      </c>
    </row>
    <row r="78" spans="1:25" ht="14.25" x14ac:dyDescent="0.2">
      <c r="B78" s="29" t="s">
        <v>21</v>
      </c>
      <c r="C78" s="29" t="s">
        <v>32</v>
      </c>
      <c r="D78" s="29">
        <v>-8</v>
      </c>
      <c r="E78" s="29">
        <v>3939</v>
      </c>
      <c r="F78" s="30">
        <v>43129</v>
      </c>
      <c r="G78" s="31">
        <v>0.88888888888888895</v>
      </c>
      <c r="H78" s="31" t="s">
        <v>57</v>
      </c>
      <c r="I78" s="39">
        <v>9.5999999999999992E-3</v>
      </c>
      <c r="J78" s="45">
        <f t="shared" ref="J78:J81" si="33">IF(H78="N",1,IF(C78=H78,2,0.5))</f>
        <v>1</v>
      </c>
      <c r="K78" s="39">
        <f t="shared" ref="K78:K81" si="34">SUM($I$77:$I$81)/SUM($J$77:$J$81)*J78</f>
        <v>1.6066666666666663E-2</v>
      </c>
      <c r="L78" s="1">
        <f>-(X78*K78)/(W78*E78*0.15)</f>
        <v>-15.071629189585623</v>
      </c>
      <c r="M78" s="1">
        <f t="shared" si="31"/>
        <v>-15</v>
      </c>
      <c r="N78" s="1">
        <f t="shared" si="26"/>
        <v>-7</v>
      </c>
      <c r="T78" s="9" t="str">
        <f t="shared" si="22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>
        <f t="shared" si="27"/>
        <v>9.0054547854785483</v>
      </c>
    </row>
    <row r="79" spans="1:25" ht="14.25" x14ac:dyDescent="0.2">
      <c r="B79" s="29" t="s">
        <v>51</v>
      </c>
      <c r="C79" s="29" t="s">
        <v>32</v>
      </c>
      <c r="D79" s="29">
        <v>-11</v>
      </c>
      <c r="E79" s="32">
        <v>2336</v>
      </c>
      <c r="F79" s="30">
        <v>43129</v>
      </c>
      <c r="G79" s="31">
        <v>0.88888888888888895</v>
      </c>
      <c r="H79" s="31" t="s">
        <v>37</v>
      </c>
      <c r="I79" s="39">
        <v>8.2000000000000007E-3</v>
      </c>
      <c r="J79" s="45">
        <f t="shared" si="33"/>
        <v>0.5</v>
      </c>
      <c r="K79" s="39">
        <f t="shared" si="34"/>
        <v>8.0333333333333316E-3</v>
      </c>
      <c r="L79" s="1">
        <f>-(X79*K79)/(W79*E79*0.15)</f>
        <v>-12.707011577245051</v>
      </c>
      <c r="M79" s="1">
        <f>ROUND(L79,0)+2</f>
        <v>-11</v>
      </c>
      <c r="N79" s="1">
        <f t="shared" si="26"/>
        <v>0</v>
      </c>
      <c r="T79" s="9" t="str">
        <f t="shared" si="22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>
        <f t="shared" si="27"/>
        <v>12.970642522831051</v>
      </c>
    </row>
    <row r="80" spans="1:25" ht="14.25" x14ac:dyDescent="0.2">
      <c r="B80" s="29" t="s">
        <v>56</v>
      </c>
      <c r="C80" s="29" t="s">
        <v>32</v>
      </c>
      <c r="D80" s="29">
        <v>0</v>
      </c>
      <c r="E80" s="32">
        <v>521.5</v>
      </c>
      <c r="F80" s="30">
        <v>43129</v>
      </c>
      <c r="G80" s="31">
        <v>0.88888888888888895</v>
      </c>
      <c r="H80" s="31" t="s">
        <v>34</v>
      </c>
      <c r="I80" s="39">
        <v>9.9000000000000008E-3</v>
      </c>
      <c r="J80" s="45">
        <f t="shared" si="33"/>
        <v>0.5</v>
      </c>
      <c r="K80" s="39">
        <f t="shared" si="34"/>
        <v>8.0333333333333316E-3</v>
      </c>
      <c r="L80" s="1">
        <f>-(X80*K80)/(W80*E80*0.15)</f>
        <v>-5.6919624928092025</v>
      </c>
      <c r="M80" s="1">
        <f t="shared" ref="M80" si="35">ROUND(L80,0)</f>
        <v>-6</v>
      </c>
      <c r="N80" s="1">
        <f t="shared" si="26"/>
        <v>-6</v>
      </c>
      <c r="T80" s="9" t="str">
        <f t="shared" si="22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>
        <f t="shared" si="27"/>
        <v>7.0145761840843726</v>
      </c>
    </row>
    <row r="81" spans="2:25" ht="14.25" x14ac:dyDescent="0.2">
      <c r="B81" s="16" t="s">
        <v>24</v>
      </c>
      <c r="C81" s="16" t="s">
        <v>32</v>
      </c>
      <c r="D81" s="16">
        <v>-3</v>
      </c>
      <c r="E81" s="16">
        <v>1367</v>
      </c>
      <c r="F81" s="33">
        <v>43129</v>
      </c>
      <c r="G81" s="34">
        <v>0.88888888888888895</v>
      </c>
      <c r="H81" s="34" t="s">
        <v>37</v>
      </c>
      <c r="I81" s="40">
        <v>8.8999999999999999E-3</v>
      </c>
      <c r="J81" s="46">
        <f t="shared" si="33"/>
        <v>0.5</v>
      </c>
      <c r="K81" s="40">
        <f t="shared" si="34"/>
        <v>8.0333333333333316E-3</v>
      </c>
      <c r="L81" s="6">
        <f>-(X81*K81)/(W81*E81*0.15)</f>
        <v>-3.619067270855346</v>
      </c>
      <c r="M81" s="6">
        <f>ROUND(L81,0)+1</f>
        <v>-3</v>
      </c>
      <c r="N81" s="6">
        <f t="shared" si="26"/>
        <v>0</v>
      </c>
      <c r="T81" s="9" t="str">
        <f t="shared" si="22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>
        <f t="shared" si="27"/>
        <v>4.0095060635617328</v>
      </c>
    </row>
    <row r="82" spans="2:25" ht="14.25" x14ac:dyDescent="0.2">
      <c r="T82" s="9" t="str">
        <f t="shared" si="22"/>
        <v/>
      </c>
      <c r="U82" s="17"/>
    </row>
    <row r="83" spans="2:25" ht="14.25" x14ac:dyDescent="0.2">
      <c r="T83" s="9" t="str">
        <f t="shared" si="22"/>
        <v/>
      </c>
      <c r="U83" s="17"/>
    </row>
    <row r="84" spans="2:25" ht="14.25" x14ac:dyDescent="0.2">
      <c r="T84" s="9" t="str">
        <f t="shared" si="22"/>
        <v/>
      </c>
      <c r="U84" s="17"/>
    </row>
    <row r="85" spans="2:25" ht="14.25" x14ac:dyDescent="0.2">
      <c r="T85" s="9" t="str">
        <f t="shared" si="22"/>
        <v/>
      </c>
      <c r="U85" s="17"/>
    </row>
    <row r="86" spans="2:25" ht="14.25" x14ac:dyDescent="0.2">
      <c r="T86" s="9" t="str">
        <f t="shared" si="22"/>
        <v/>
      </c>
      <c r="U86" s="17"/>
    </row>
    <row r="87" spans="2:25" ht="14.25" x14ac:dyDescent="0.2">
      <c r="T87" s="9" t="str">
        <f t="shared" si="22"/>
        <v/>
      </c>
      <c r="U87" s="17"/>
    </row>
    <row r="88" spans="2:25" ht="14.25" x14ac:dyDescent="0.2">
      <c r="T88" s="9" t="str">
        <f t="shared" si="22"/>
        <v/>
      </c>
      <c r="U88" s="17"/>
    </row>
    <row r="89" spans="2:25" ht="14.25" x14ac:dyDescent="0.2">
      <c r="T89" s="9" t="str">
        <f t="shared" si="22"/>
        <v/>
      </c>
      <c r="U89" s="17"/>
    </row>
    <row r="90" spans="2:25" ht="14.25" x14ac:dyDescent="0.2">
      <c r="T90" s="9" t="str">
        <f t="shared" si="22"/>
        <v/>
      </c>
      <c r="U90" s="17"/>
    </row>
    <row r="91" spans="2:25" ht="14.25" x14ac:dyDescent="0.2">
      <c r="T91" s="9" t="str">
        <f t="shared" si="22"/>
        <v/>
      </c>
      <c r="U91" s="17"/>
    </row>
    <row r="92" spans="2:25" ht="14.25" x14ac:dyDescent="0.2">
      <c r="T92" s="9" t="str">
        <f t="shared" si="22"/>
        <v/>
      </c>
      <c r="U92" s="17"/>
    </row>
    <row r="93" spans="2:25" ht="14.25" x14ac:dyDescent="0.2">
      <c r="T93" s="9" t="str">
        <f t="shared" si="22"/>
        <v/>
      </c>
      <c r="U93" s="17"/>
    </row>
    <row r="94" spans="2:25" ht="14.25" x14ac:dyDescent="0.2">
      <c r="T94" s="9" t="str">
        <f t="shared" si="22"/>
        <v/>
      </c>
      <c r="U94" s="17"/>
    </row>
    <row r="95" spans="2:25" ht="14.25" x14ac:dyDescent="0.2">
      <c r="T95" s="9" t="str">
        <f t="shared" si="22"/>
        <v/>
      </c>
      <c r="U95" s="17"/>
    </row>
    <row r="96" spans="2:25" ht="14.25" x14ac:dyDescent="0.2">
      <c r="T96" s="9" t="str">
        <f t="shared" si="22"/>
        <v/>
      </c>
      <c r="U96" s="17"/>
    </row>
    <row r="97" spans="20:21" ht="14.25" x14ac:dyDescent="0.2">
      <c r="T97" s="9" t="str">
        <f t="shared" si="22"/>
        <v/>
      </c>
      <c r="U97" s="17"/>
    </row>
    <row r="98" spans="20:21" ht="14.25" x14ac:dyDescent="0.2">
      <c r="T98" s="9" t="str">
        <f t="shared" si="22"/>
        <v/>
      </c>
      <c r="U98" s="17"/>
    </row>
    <row r="99" spans="20:21" ht="14.25" x14ac:dyDescent="0.2">
      <c r="T99" s="9" t="str">
        <f t="shared" si="22"/>
        <v/>
      </c>
      <c r="U99" s="17"/>
    </row>
    <row r="100" spans="20:21" ht="14.25" x14ac:dyDescent="0.2">
      <c r="T100" s="9" t="str">
        <f t="shared" si="22"/>
        <v/>
      </c>
      <c r="U100" s="17"/>
    </row>
    <row r="101" spans="20:21" ht="14.25" x14ac:dyDescent="0.2">
      <c r="T101" s="9" t="str">
        <f t="shared" si="22"/>
        <v/>
      </c>
      <c r="U101" s="17"/>
    </row>
    <row r="102" spans="20:21" ht="14.25" x14ac:dyDescent="0.2">
      <c r="T102" s="9" t="str">
        <f t="shared" si="22"/>
        <v/>
      </c>
      <c r="U102" s="17"/>
    </row>
    <row r="103" spans="20:21" ht="14.25" x14ac:dyDescent="0.2">
      <c r="T103" s="9" t="str">
        <f t="shared" si="22"/>
        <v/>
      </c>
      <c r="U103" s="17"/>
    </row>
    <row r="104" spans="20:21" ht="14.25" x14ac:dyDescent="0.2">
      <c r="T104" s="9" t="str">
        <f t="shared" si="22"/>
        <v/>
      </c>
      <c r="U104" s="17"/>
    </row>
    <row r="105" spans="20:21" ht="14.25" x14ac:dyDescent="0.2">
      <c r="T105" s="9" t="str">
        <f t="shared" si="22"/>
        <v/>
      </c>
      <c r="U105" s="17"/>
    </row>
    <row r="106" spans="20:21" ht="14.25" x14ac:dyDescent="0.2">
      <c r="T106" s="9" t="str">
        <f t="shared" si="22"/>
        <v/>
      </c>
      <c r="U106" s="17"/>
    </row>
    <row r="107" spans="20:21" ht="14.25" x14ac:dyDescent="0.2">
      <c r="T107" s="9" t="str">
        <f t="shared" si="22"/>
        <v/>
      </c>
      <c r="U107" s="17"/>
    </row>
    <row r="108" spans="20:21" ht="14.25" x14ac:dyDescent="0.2">
      <c r="T108" s="9" t="str">
        <f t="shared" si="22"/>
        <v/>
      </c>
      <c r="U108" s="17"/>
    </row>
    <row r="109" spans="20:21" ht="14.25" x14ac:dyDescent="0.2">
      <c r="T109" s="9" t="str">
        <f t="shared" si="22"/>
        <v/>
      </c>
      <c r="U109" s="17"/>
    </row>
    <row r="110" spans="20:21" ht="14.25" x14ac:dyDescent="0.2">
      <c r="T110" s="9" t="str">
        <f t="shared" si="22"/>
        <v/>
      </c>
      <c r="U110" s="17"/>
    </row>
    <row r="111" spans="20:21" ht="14.25" x14ac:dyDescent="0.2">
      <c r="T111" s="9" t="str">
        <f t="shared" si="22"/>
        <v/>
      </c>
      <c r="U111" s="17"/>
    </row>
    <row r="112" spans="20:21" ht="14.25" x14ac:dyDescent="0.2">
      <c r="T112" s="9" t="str">
        <f t="shared" si="22"/>
        <v/>
      </c>
      <c r="U112" s="17"/>
    </row>
    <row r="113" spans="20:21" ht="14.25" x14ac:dyDescent="0.2">
      <c r="T113" s="9" t="str">
        <f t="shared" si="22"/>
        <v/>
      </c>
      <c r="U113" s="17"/>
    </row>
    <row r="114" spans="20:21" ht="14.25" x14ac:dyDescent="0.2">
      <c r="T114" s="9" t="str">
        <f t="shared" si="22"/>
        <v/>
      </c>
      <c r="U114" s="17"/>
    </row>
    <row r="115" spans="20:21" ht="14.25" x14ac:dyDescent="0.2">
      <c r="T115" s="9" t="str">
        <f t="shared" si="22"/>
        <v/>
      </c>
      <c r="U115" s="17"/>
    </row>
    <row r="116" spans="20:21" ht="14.25" x14ac:dyDescent="0.2">
      <c r="T116" s="9" t="str">
        <f t="shared" si="22"/>
        <v/>
      </c>
      <c r="U116" s="17"/>
    </row>
    <row r="117" spans="20:21" ht="14.25" x14ac:dyDescent="0.2">
      <c r="T117" s="9" t="str">
        <f t="shared" si="22"/>
        <v/>
      </c>
      <c r="U117" s="17"/>
    </row>
    <row r="118" spans="20:21" ht="14.25" x14ac:dyDescent="0.2">
      <c r="T118" s="9" t="str">
        <f t="shared" si="22"/>
        <v/>
      </c>
      <c r="U118" s="17"/>
    </row>
    <row r="119" spans="20:21" ht="14.25" x14ac:dyDescent="0.2">
      <c r="T119" s="9" t="str">
        <f t="shared" si="22"/>
        <v/>
      </c>
      <c r="U119" s="17"/>
    </row>
    <row r="120" spans="20:21" ht="14.25" x14ac:dyDescent="0.2">
      <c r="T120" s="9" t="str">
        <f t="shared" si="22"/>
        <v/>
      </c>
      <c r="U120" s="17"/>
    </row>
    <row r="121" spans="20:21" ht="14.25" x14ac:dyDescent="0.2">
      <c r="T121" s="9" t="str">
        <f t="shared" si="22"/>
        <v/>
      </c>
      <c r="U121" s="17"/>
    </row>
    <row r="122" spans="20:21" ht="14.25" x14ac:dyDescent="0.2">
      <c r="T122" s="9" t="str">
        <f t="shared" si="22"/>
        <v/>
      </c>
      <c r="U122" s="17"/>
    </row>
    <row r="123" spans="20:21" ht="14.25" x14ac:dyDescent="0.2">
      <c r="T123" s="9" t="str">
        <f t="shared" si="22"/>
        <v/>
      </c>
      <c r="U123" s="17"/>
    </row>
    <row r="124" spans="20:21" ht="14.25" x14ac:dyDescent="0.2">
      <c r="T124" s="9" t="str">
        <f t="shared" si="22"/>
        <v/>
      </c>
      <c r="U124" s="17"/>
    </row>
    <row r="125" spans="20:21" ht="14.25" x14ac:dyDescent="0.2">
      <c r="T125" s="9" t="str">
        <f t="shared" si="22"/>
        <v/>
      </c>
      <c r="U125" s="17"/>
    </row>
    <row r="126" spans="20:21" ht="14.25" x14ac:dyDescent="0.2">
      <c r="T126" s="9" t="str">
        <f t="shared" si="22"/>
        <v/>
      </c>
      <c r="U126" s="17"/>
    </row>
    <row r="127" spans="20:21" ht="14.25" x14ac:dyDescent="0.2">
      <c r="T127" s="9" t="str">
        <f t="shared" si="22"/>
        <v/>
      </c>
      <c r="U127" s="17"/>
    </row>
    <row r="128" spans="20:21" ht="14.25" x14ac:dyDescent="0.2">
      <c r="T128" s="9" t="str">
        <f t="shared" si="22"/>
        <v/>
      </c>
      <c r="U128" s="17"/>
    </row>
    <row r="129" spans="20:21" ht="14.25" x14ac:dyDescent="0.2">
      <c r="T129" s="9" t="str">
        <f t="shared" si="22"/>
        <v/>
      </c>
      <c r="U129" s="17"/>
    </row>
    <row r="130" spans="20:21" ht="14.25" x14ac:dyDescent="0.2">
      <c r="T130" s="9" t="str">
        <f t="shared" ref="T130:T193" si="36">IF(Q130="","",D130*(Q130-E130)*W130)</f>
        <v/>
      </c>
      <c r="U130" s="17"/>
    </row>
    <row r="131" spans="20:21" ht="14.25" x14ac:dyDescent="0.2">
      <c r="T131" s="9" t="str">
        <f t="shared" si="36"/>
        <v/>
      </c>
      <c r="U131" s="17"/>
    </row>
    <row r="132" spans="20:21" ht="14.25" x14ac:dyDescent="0.2">
      <c r="T132" s="9" t="str">
        <f t="shared" si="36"/>
        <v/>
      </c>
      <c r="U132" s="17"/>
    </row>
    <row r="133" spans="20:21" ht="14.25" x14ac:dyDescent="0.2">
      <c r="T133" s="9" t="str">
        <f t="shared" si="36"/>
        <v/>
      </c>
      <c r="U133" s="17"/>
    </row>
    <row r="134" spans="20:21" ht="14.25" x14ac:dyDescent="0.2">
      <c r="T134" s="9" t="str">
        <f t="shared" si="36"/>
        <v/>
      </c>
      <c r="U134" s="17"/>
    </row>
    <row r="135" spans="20:21" ht="14.25" x14ac:dyDescent="0.2">
      <c r="T135" s="9" t="str">
        <f t="shared" si="36"/>
        <v/>
      </c>
      <c r="U135" s="17"/>
    </row>
    <row r="136" spans="20:21" ht="14.25" x14ac:dyDescent="0.2">
      <c r="T136" s="9" t="str">
        <f t="shared" si="36"/>
        <v/>
      </c>
      <c r="U136" s="17"/>
    </row>
    <row r="137" spans="20:21" ht="14.25" x14ac:dyDescent="0.2">
      <c r="T137" s="9" t="str">
        <f t="shared" si="36"/>
        <v/>
      </c>
      <c r="U137" s="17"/>
    </row>
    <row r="138" spans="20:21" ht="14.25" x14ac:dyDescent="0.2">
      <c r="T138" s="9" t="str">
        <f t="shared" si="36"/>
        <v/>
      </c>
      <c r="U138" s="17"/>
    </row>
    <row r="139" spans="20:21" ht="14.25" x14ac:dyDescent="0.2">
      <c r="T139" s="9" t="str">
        <f t="shared" si="36"/>
        <v/>
      </c>
      <c r="U139" s="17"/>
    </row>
    <row r="140" spans="20:21" ht="14.25" x14ac:dyDescent="0.2">
      <c r="T140" s="9" t="str">
        <f t="shared" si="36"/>
        <v/>
      </c>
      <c r="U140" s="17"/>
    </row>
    <row r="141" spans="20:21" ht="14.25" x14ac:dyDescent="0.2">
      <c r="T141" s="9" t="str">
        <f t="shared" si="36"/>
        <v/>
      </c>
      <c r="U141" s="17"/>
    </row>
    <row r="142" spans="20:21" ht="14.25" x14ac:dyDescent="0.2">
      <c r="T142" s="9" t="str">
        <f t="shared" si="36"/>
        <v/>
      </c>
      <c r="U142" s="17"/>
    </row>
    <row r="143" spans="20:21" ht="14.25" x14ac:dyDescent="0.2">
      <c r="T143" s="9" t="str">
        <f t="shared" si="36"/>
        <v/>
      </c>
      <c r="U143" s="17"/>
    </row>
    <row r="144" spans="20:21" ht="14.25" x14ac:dyDescent="0.2">
      <c r="T144" s="9" t="str">
        <f t="shared" si="36"/>
        <v/>
      </c>
      <c r="U144" s="17"/>
    </row>
    <row r="145" spans="20:21" ht="14.25" x14ac:dyDescent="0.2">
      <c r="T145" s="9" t="str">
        <f t="shared" si="36"/>
        <v/>
      </c>
      <c r="U145" s="17"/>
    </row>
    <row r="146" spans="20:21" ht="14.25" x14ac:dyDescent="0.2">
      <c r="T146" s="9" t="str">
        <f t="shared" si="36"/>
        <v/>
      </c>
      <c r="U146" s="17"/>
    </row>
    <row r="147" spans="20:21" ht="14.25" x14ac:dyDescent="0.2">
      <c r="T147" s="9" t="str">
        <f t="shared" si="36"/>
        <v/>
      </c>
      <c r="U147" s="17"/>
    </row>
    <row r="148" spans="20:21" ht="14.25" x14ac:dyDescent="0.2">
      <c r="T148" s="9" t="str">
        <f t="shared" si="36"/>
        <v/>
      </c>
      <c r="U148" s="17"/>
    </row>
    <row r="149" spans="20:21" ht="14.25" x14ac:dyDescent="0.2">
      <c r="T149" s="9" t="str">
        <f t="shared" si="36"/>
        <v/>
      </c>
      <c r="U149" s="17"/>
    </row>
    <row r="150" spans="20:21" ht="14.25" x14ac:dyDescent="0.2">
      <c r="T150" s="9" t="str">
        <f t="shared" si="36"/>
        <v/>
      </c>
      <c r="U150" s="17"/>
    </row>
    <row r="151" spans="20:21" ht="14.25" x14ac:dyDescent="0.2">
      <c r="T151" s="9" t="str">
        <f t="shared" si="36"/>
        <v/>
      </c>
      <c r="U151" s="17"/>
    </row>
    <row r="152" spans="20:21" ht="14.25" x14ac:dyDescent="0.2">
      <c r="T152" s="9" t="str">
        <f t="shared" si="36"/>
        <v/>
      </c>
      <c r="U152" s="17"/>
    </row>
    <row r="153" spans="20:21" ht="14.25" x14ac:dyDescent="0.2">
      <c r="T153" s="9" t="str">
        <f t="shared" si="36"/>
        <v/>
      </c>
      <c r="U153" s="17"/>
    </row>
    <row r="154" spans="20:21" ht="14.25" x14ac:dyDescent="0.2">
      <c r="T154" s="9" t="str">
        <f t="shared" si="36"/>
        <v/>
      </c>
      <c r="U154" s="17"/>
    </row>
    <row r="155" spans="20:21" ht="14.25" x14ac:dyDescent="0.2">
      <c r="T155" s="9" t="str">
        <f t="shared" si="36"/>
        <v/>
      </c>
      <c r="U155" s="17"/>
    </row>
    <row r="156" spans="20:21" ht="14.25" x14ac:dyDescent="0.2">
      <c r="T156" s="9" t="str">
        <f t="shared" si="36"/>
        <v/>
      </c>
      <c r="U156" s="17"/>
    </row>
    <row r="157" spans="20:21" ht="14.25" x14ac:dyDescent="0.2">
      <c r="T157" s="9" t="str">
        <f t="shared" si="36"/>
        <v/>
      </c>
      <c r="U157" s="17"/>
    </row>
    <row r="158" spans="20:21" ht="14.25" x14ac:dyDescent="0.2">
      <c r="T158" s="9" t="str">
        <f t="shared" si="36"/>
        <v/>
      </c>
      <c r="U158" s="17"/>
    </row>
    <row r="159" spans="20:21" ht="14.25" x14ac:dyDescent="0.2">
      <c r="T159" s="9" t="str">
        <f t="shared" si="36"/>
        <v/>
      </c>
      <c r="U159" s="17"/>
    </row>
    <row r="160" spans="20:21" ht="14.25" x14ac:dyDescent="0.2">
      <c r="T160" s="9" t="str">
        <f t="shared" si="36"/>
        <v/>
      </c>
      <c r="U160" s="17"/>
    </row>
    <row r="161" spans="20:21" ht="14.25" x14ac:dyDescent="0.2">
      <c r="T161" s="9" t="str">
        <f t="shared" si="36"/>
        <v/>
      </c>
      <c r="U161" s="17"/>
    </row>
    <row r="162" spans="20:21" ht="14.25" x14ac:dyDescent="0.2">
      <c r="T162" s="9" t="str">
        <f t="shared" si="36"/>
        <v/>
      </c>
      <c r="U162" s="17"/>
    </row>
    <row r="163" spans="20:21" ht="14.25" x14ac:dyDescent="0.2">
      <c r="T163" s="9" t="str">
        <f t="shared" si="36"/>
        <v/>
      </c>
      <c r="U163" s="17"/>
    </row>
    <row r="164" spans="20:21" ht="14.25" x14ac:dyDescent="0.2">
      <c r="T164" s="9" t="str">
        <f t="shared" si="36"/>
        <v/>
      </c>
      <c r="U164" s="17"/>
    </row>
    <row r="165" spans="20:21" ht="14.25" x14ac:dyDescent="0.2">
      <c r="T165" s="9" t="str">
        <f t="shared" si="36"/>
        <v/>
      </c>
      <c r="U165" s="17"/>
    </row>
    <row r="166" spans="20:21" ht="14.25" x14ac:dyDescent="0.2">
      <c r="T166" s="9" t="str">
        <f t="shared" si="36"/>
        <v/>
      </c>
      <c r="U166" s="17"/>
    </row>
    <row r="167" spans="20:21" ht="14.25" x14ac:dyDescent="0.2">
      <c r="T167" s="9" t="str">
        <f t="shared" si="36"/>
        <v/>
      </c>
      <c r="U167" s="17"/>
    </row>
    <row r="168" spans="20:21" ht="14.25" x14ac:dyDescent="0.2">
      <c r="T168" s="9" t="str">
        <f t="shared" si="36"/>
        <v/>
      </c>
      <c r="U168" s="17"/>
    </row>
    <row r="169" spans="20:21" ht="14.25" x14ac:dyDescent="0.2">
      <c r="T169" s="9" t="str">
        <f t="shared" si="36"/>
        <v/>
      </c>
      <c r="U169" s="17"/>
    </row>
    <row r="170" spans="20:21" ht="14.25" x14ac:dyDescent="0.2">
      <c r="T170" s="9" t="str">
        <f t="shared" si="36"/>
        <v/>
      </c>
      <c r="U170" s="17"/>
    </row>
    <row r="171" spans="20:21" ht="14.25" x14ac:dyDescent="0.2">
      <c r="T171" s="9" t="str">
        <f t="shared" si="36"/>
        <v/>
      </c>
      <c r="U171" s="17"/>
    </row>
    <row r="172" spans="20:21" ht="14.25" x14ac:dyDescent="0.2">
      <c r="T172" s="9" t="str">
        <f t="shared" si="36"/>
        <v/>
      </c>
      <c r="U172" s="17"/>
    </row>
    <row r="173" spans="20:21" ht="14.25" x14ac:dyDescent="0.2">
      <c r="T173" s="9" t="str">
        <f t="shared" si="36"/>
        <v/>
      </c>
      <c r="U173" s="17"/>
    </row>
    <row r="174" spans="20:21" ht="14.25" x14ac:dyDescent="0.2">
      <c r="T174" s="9" t="str">
        <f t="shared" si="36"/>
        <v/>
      </c>
      <c r="U174" s="17"/>
    </row>
    <row r="175" spans="20:21" ht="14.25" x14ac:dyDescent="0.2">
      <c r="T175" s="9" t="str">
        <f t="shared" si="36"/>
        <v/>
      </c>
      <c r="U175" s="17"/>
    </row>
    <row r="176" spans="20:21" ht="14.25" x14ac:dyDescent="0.2">
      <c r="T176" s="9" t="str">
        <f t="shared" si="36"/>
        <v/>
      </c>
      <c r="U176" s="17"/>
    </row>
    <row r="177" spans="20:21" ht="14.25" x14ac:dyDescent="0.2">
      <c r="T177" s="9" t="str">
        <f t="shared" si="36"/>
        <v/>
      </c>
      <c r="U177" s="17"/>
    </row>
    <row r="178" spans="20:21" ht="14.25" x14ac:dyDescent="0.2">
      <c r="T178" s="9" t="str">
        <f t="shared" si="36"/>
        <v/>
      </c>
      <c r="U178" s="17"/>
    </row>
    <row r="179" spans="20:21" ht="14.25" x14ac:dyDescent="0.2">
      <c r="T179" s="9" t="str">
        <f t="shared" si="36"/>
        <v/>
      </c>
      <c r="U179" s="17"/>
    </row>
    <row r="180" spans="20:21" ht="14.25" x14ac:dyDescent="0.2">
      <c r="T180" s="9" t="str">
        <f t="shared" si="36"/>
        <v/>
      </c>
      <c r="U180" s="17"/>
    </row>
    <row r="181" spans="20:21" ht="14.25" x14ac:dyDescent="0.2">
      <c r="T181" s="9" t="str">
        <f t="shared" si="36"/>
        <v/>
      </c>
      <c r="U181" s="17"/>
    </row>
    <row r="182" spans="20:21" ht="14.25" x14ac:dyDescent="0.2">
      <c r="T182" s="9" t="str">
        <f t="shared" si="36"/>
        <v/>
      </c>
      <c r="U182" s="17"/>
    </row>
    <row r="183" spans="20:21" ht="14.25" x14ac:dyDescent="0.2">
      <c r="T183" s="9" t="str">
        <f t="shared" si="36"/>
        <v/>
      </c>
      <c r="U183" s="17"/>
    </row>
    <row r="184" spans="20:21" ht="14.25" x14ac:dyDescent="0.2">
      <c r="T184" s="9" t="str">
        <f t="shared" si="36"/>
        <v/>
      </c>
      <c r="U184" s="17"/>
    </row>
    <row r="185" spans="20:21" ht="14.25" x14ac:dyDescent="0.2">
      <c r="T185" s="9" t="str">
        <f t="shared" si="36"/>
        <v/>
      </c>
      <c r="U185" s="17"/>
    </row>
    <row r="186" spans="20:21" ht="14.25" x14ac:dyDescent="0.2">
      <c r="T186" s="9" t="str">
        <f t="shared" si="36"/>
        <v/>
      </c>
      <c r="U186" s="17"/>
    </row>
    <row r="187" spans="20:21" ht="14.25" x14ac:dyDescent="0.2">
      <c r="T187" s="9" t="str">
        <f t="shared" si="36"/>
        <v/>
      </c>
      <c r="U187" s="17"/>
    </row>
    <row r="188" spans="20:21" ht="14.25" x14ac:dyDescent="0.2">
      <c r="T188" s="9" t="str">
        <f t="shared" si="36"/>
        <v/>
      </c>
      <c r="U188" s="17"/>
    </row>
    <row r="189" spans="20:21" ht="14.25" x14ac:dyDescent="0.2">
      <c r="T189" s="9" t="str">
        <f t="shared" si="36"/>
        <v/>
      </c>
      <c r="U189" s="17"/>
    </row>
    <row r="190" spans="20:21" ht="14.25" x14ac:dyDescent="0.2">
      <c r="T190" s="9" t="str">
        <f t="shared" si="36"/>
        <v/>
      </c>
      <c r="U190" s="17"/>
    </row>
    <row r="191" spans="20:21" ht="14.25" x14ac:dyDescent="0.2">
      <c r="T191" s="9" t="str">
        <f t="shared" si="36"/>
        <v/>
      </c>
      <c r="U191" s="17"/>
    </row>
    <row r="192" spans="20:21" ht="14.25" x14ac:dyDescent="0.2">
      <c r="T192" s="9" t="str">
        <f t="shared" si="36"/>
        <v/>
      </c>
      <c r="U192" s="17"/>
    </row>
    <row r="193" spans="20:21" ht="14.25" x14ac:dyDescent="0.2">
      <c r="T193" s="9" t="str">
        <f t="shared" si="36"/>
        <v/>
      </c>
      <c r="U193" s="17"/>
    </row>
    <row r="194" spans="20:21" ht="14.25" x14ac:dyDescent="0.2">
      <c r="T194" s="9" t="str">
        <f t="shared" ref="T194:T257" si="37">IF(Q194="","",D194*(Q194-E194)*W194)</f>
        <v/>
      </c>
      <c r="U194" s="17"/>
    </row>
    <row r="195" spans="20:21" ht="14.25" x14ac:dyDescent="0.2">
      <c r="T195" s="9" t="str">
        <f t="shared" si="37"/>
        <v/>
      </c>
      <c r="U195" s="17"/>
    </row>
    <row r="196" spans="20:21" ht="14.25" x14ac:dyDescent="0.2">
      <c r="T196" s="9" t="str">
        <f t="shared" si="37"/>
        <v/>
      </c>
      <c r="U196" s="17"/>
    </row>
    <row r="197" spans="20:21" ht="14.25" x14ac:dyDescent="0.2">
      <c r="T197" s="9" t="str">
        <f t="shared" si="37"/>
        <v/>
      </c>
      <c r="U197" s="17"/>
    </row>
    <row r="198" spans="20:21" ht="14.25" x14ac:dyDescent="0.2">
      <c r="T198" s="9" t="str">
        <f t="shared" si="37"/>
        <v/>
      </c>
      <c r="U198" s="17"/>
    </row>
    <row r="199" spans="20:21" ht="14.25" x14ac:dyDescent="0.2">
      <c r="T199" s="9" t="str">
        <f t="shared" si="37"/>
        <v/>
      </c>
      <c r="U199" s="17"/>
    </row>
    <row r="200" spans="20:21" ht="14.25" x14ac:dyDescent="0.2">
      <c r="T200" s="9" t="str">
        <f t="shared" si="37"/>
        <v/>
      </c>
      <c r="U200" s="17"/>
    </row>
    <row r="201" spans="20:21" ht="14.25" x14ac:dyDescent="0.2">
      <c r="T201" s="9" t="str">
        <f t="shared" si="37"/>
        <v/>
      </c>
      <c r="U201" s="17"/>
    </row>
    <row r="202" spans="20:21" ht="14.25" x14ac:dyDescent="0.2">
      <c r="T202" s="9" t="str">
        <f t="shared" si="37"/>
        <v/>
      </c>
      <c r="U202" s="17"/>
    </row>
    <row r="203" spans="20:21" ht="14.25" x14ac:dyDescent="0.2">
      <c r="T203" s="9" t="str">
        <f t="shared" si="37"/>
        <v/>
      </c>
      <c r="U203" s="17"/>
    </row>
    <row r="204" spans="20:21" ht="14.25" x14ac:dyDescent="0.2">
      <c r="T204" s="9" t="str">
        <f t="shared" si="37"/>
        <v/>
      </c>
      <c r="U204" s="17"/>
    </row>
    <row r="205" spans="20:21" ht="14.25" x14ac:dyDescent="0.2">
      <c r="T205" s="9" t="str">
        <f t="shared" si="37"/>
        <v/>
      </c>
      <c r="U205" s="17"/>
    </row>
    <row r="206" spans="20:21" ht="14.25" x14ac:dyDescent="0.2">
      <c r="T206" s="9" t="str">
        <f t="shared" si="37"/>
        <v/>
      </c>
      <c r="U206" s="17"/>
    </row>
    <row r="207" spans="20:21" ht="14.25" x14ac:dyDescent="0.2">
      <c r="T207" s="9" t="str">
        <f t="shared" si="37"/>
        <v/>
      </c>
      <c r="U207" s="17"/>
    </row>
    <row r="208" spans="20:21" ht="14.25" x14ac:dyDescent="0.2">
      <c r="T208" s="9" t="str">
        <f t="shared" si="37"/>
        <v/>
      </c>
      <c r="U208" s="17"/>
    </row>
    <row r="209" spans="20:21" ht="14.25" x14ac:dyDescent="0.2">
      <c r="T209" s="9" t="str">
        <f t="shared" si="37"/>
        <v/>
      </c>
      <c r="U209" s="17"/>
    </row>
    <row r="210" spans="20:21" ht="14.25" x14ac:dyDescent="0.2">
      <c r="T210" s="9" t="str">
        <f t="shared" si="37"/>
        <v/>
      </c>
      <c r="U210" s="17"/>
    </row>
    <row r="211" spans="20:21" ht="14.25" x14ac:dyDescent="0.2">
      <c r="T211" s="9" t="str">
        <f t="shared" si="37"/>
        <v/>
      </c>
      <c r="U211" s="17"/>
    </row>
    <row r="212" spans="20:21" ht="14.25" x14ac:dyDescent="0.2">
      <c r="T212" s="9" t="str">
        <f t="shared" si="37"/>
        <v/>
      </c>
      <c r="U212" s="17"/>
    </row>
    <row r="213" spans="20:21" ht="14.25" x14ac:dyDescent="0.2">
      <c r="T213" s="9" t="str">
        <f t="shared" si="37"/>
        <v/>
      </c>
      <c r="U213" s="17"/>
    </row>
    <row r="214" spans="20:21" ht="14.25" x14ac:dyDescent="0.2">
      <c r="T214" s="9" t="str">
        <f t="shared" si="37"/>
        <v/>
      </c>
      <c r="U214" s="17"/>
    </row>
    <row r="215" spans="20:21" ht="14.25" x14ac:dyDescent="0.2">
      <c r="T215" s="9" t="str">
        <f t="shared" si="37"/>
        <v/>
      </c>
      <c r="U215" s="17"/>
    </row>
    <row r="216" spans="20:21" ht="14.25" x14ac:dyDescent="0.2">
      <c r="T216" s="9" t="str">
        <f t="shared" si="37"/>
        <v/>
      </c>
      <c r="U216" s="17"/>
    </row>
    <row r="217" spans="20:21" ht="14.25" x14ac:dyDescent="0.2">
      <c r="T217" s="9" t="str">
        <f t="shared" si="37"/>
        <v/>
      </c>
      <c r="U217" s="17"/>
    </row>
    <row r="218" spans="20:21" ht="14.25" x14ac:dyDescent="0.2">
      <c r="T218" s="9" t="str">
        <f t="shared" si="37"/>
        <v/>
      </c>
      <c r="U218" s="17"/>
    </row>
    <row r="219" spans="20:21" ht="14.25" x14ac:dyDescent="0.2">
      <c r="T219" s="9" t="str">
        <f t="shared" si="37"/>
        <v/>
      </c>
      <c r="U219" s="17"/>
    </row>
    <row r="220" spans="20:21" ht="14.25" x14ac:dyDescent="0.2">
      <c r="T220" s="9" t="str">
        <f t="shared" si="37"/>
        <v/>
      </c>
      <c r="U220" s="17"/>
    </row>
    <row r="221" spans="20:21" ht="14.25" x14ac:dyDescent="0.2">
      <c r="T221" s="9" t="str">
        <f t="shared" si="37"/>
        <v/>
      </c>
      <c r="U221" s="17"/>
    </row>
    <row r="222" spans="20:21" ht="14.25" x14ac:dyDescent="0.2">
      <c r="T222" s="9" t="str">
        <f t="shared" si="37"/>
        <v/>
      </c>
      <c r="U222" s="17"/>
    </row>
    <row r="223" spans="20:21" ht="14.25" x14ac:dyDescent="0.2">
      <c r="T223" s="9" t="str">
        <f t="shared" si="37"/>
        <v/>
      </c>
      <c r="U223" s="17"/>
    </row>
    <row r="224" spans="20:21" ht="14.25" x14ac:dyDescent="0.2">
      <c r="T224" s="9" t="str">
        <f t="shared" si="37"/>
        <v/>
      </c>
      <c r="U224" s="17"/>
    </row>
    <row r="225" spans="20:21" ht="14.25" x14ac:dyDescent="0.2">
      <c r="T225" s="9" t="str">
        <f t="shared" si="37"/>
        <v/>
      </c>
      <c r="U225" s="17"/>
    </row>
    <row r="226" spans="20:21" ht="14.25" x14ac:dyDescent="0.2">
      <c r="T226" s="9" t="str">
        <f t="shared" si="37"/>
        <v/>
      </c>
      <c r="U226" s="17"/>
    </row>
    <row r="227" spans="20:21" ht="14.25" x14ac:dyDescent="0.2">
      <c r="T227" s="9" t="str">
        <f t="shared" si="37"/>
        <v/>
      </c>
      <c r="U227" s="17"/>
    </row>
    <row r="228" spans="20:21" ht="14.25" x14ac:dyDescent="0.2">
      <c r="T228" s="9" t="str">
        <f t="shared" si="37"/>
        <v/>
      </c>
      <c r="U228" s="17"/>
    </row>
    <row r="229" spans="20:21" ht="14.25" x14ac:dyDescent="0.2">
      <c r="T229" s="9" t="str">
        <f t="shared" si="37"/>
        <v/>
      </c>
      <c r="U229" s="17"/>
    </row>
    <row r="230" spans="20:21" ht="14.25" x14ac:dyDescent="0.2">
      <c r="T230" s="9" t="str">
        <f t="shared" si="37"/>
        <v/>
      </c>
      <c r="U230" s="17"/>
    </row>
    <row r="231" spans="20:21" ht="14.25" x14ac:dyDescent="0.2">
      <c r="T231" s="9" t="str">
        <f t="shared" si="37"/>
        <v/>
      </c>
      <c r="U231" s="17"/>
    </row>
    <row r="232" spans="20:21" ht="14.25" x14ac:dyDescent="0.2">
      <c r="T232" s="9" t="str">
        <f t="shared" si="37"/>
        <v/>
      </c>
      <c r="U232" s="17"/>
    </row>
    <row r="233" spans="20:21" ht="14.25" x14ac:dyDescent="0.2">
      <c r="T233" s="9" t="str">
        <f t="shared" si="37"/>
        <v/>
      </c>
      <c r="U233" s="17"/>
    </row>
    <row r="234" spans="20:21" ht="14.25" x14ac:dyDescent="0.2">
      <c r="T234" s="9" t="str">
        <f t="shared" si="37"/>
        <v/>
      </c>
      <c r="U234" s="17"/>
    </row>
    <row r="235" spans="20:21" ht="14.25" x14ac:dyDescent="0.2">
      <c r="T235" s="9" t="str">
        <f t="shared" si="37"/>
        <v/>
      </c>
      <c r="U235" s="17"/>
    </row>
    <row r="236" spans="20:21" ht="14.25" x14ac:dyDescent="0.2">
      <c r="T236" s="9" t="str">
        <f t="shared" si="37"/>
        <v/>
      </c>
      <c r="U236" s="17"/>
    </row>
    <row r="237" spans="20:21" ht="14.25" x14ac:dyDescent="0.2">
      <c r="T237" s="9" t="str">
        <f t="shared" si="37"/>
        <v/>
      </c>
      <c r="U237" s="17"/>
    </row>
    <row r="238" spans="20:21" ht="14.25" x14ac:dyDescent="0.2">
      <c r="T238" s="9" t="str">
        <f t="shared" si="37"/>
        <v/>
      </c>
      <c r="U238" s="17"/>
    </row>
    <row r="239" spans="20:21" ht="14.25" x14ac:dyDescent="0.2">
      <c r="T239" s="9" t="str">
        <f t="shared" si="37"/>
        <v/>
      </c>
      <c r="U239" s="17"/>
    </row>
    <row r="240" spans="20:21" ht="14.25" x14ac:dyDescent="0.2">
      <c r="T240" s="9" t="str">
        <f t="shared" si="37"/>
        <v/>
      </c>
      <c r="U240" s="17"/>
    </row>
    <row r="241" spans="20:21" ht="14.25" x14ac:dyDescent="0.2">
      <c r="T241" s="9" t="str">
        <f t="shared" si="37"/>
        <v/>
      </c>
      <c r="U241" s="17"/>
    </row>
    <row r="242" spans="20:21" ht="14.25" x14ac:dyDescent="0.2">
      <c r="T242" s="9" t="str">
        <f t="shared" si="37"/>
        <v/>
      </c>
      <c r="U242" s="17"/>
    </row>
    <row r="243" spans="20:21" ht="14.25" x14ac:dyDescent="0.2">
      <c r="T243" s="9" t="str">
        <f t="shared" si="37"/>
        <v/>
      </c>
      <c r="U243" s="17"/>
    </row>
    <row r="244" spans="20:21" ht="14.25" x14ac:dyDescent="0.2">
      <c r="T244" s="9" t="str">
        <f t="shared" si="37"/>
        <v/>
      </c>
      <c r="U244" s="17"/>
    </row>
    <row r="245" spans="20:21" ht="14.25" x14ac:dyDescent="0.2">
      <c r="T245" s="9" t="str">
        <f t="shared" si="37"/>
        <v/>
      </c>
      <c r="U245" s="17"/>
    </row>
    <row r="246" spans="20:21" ht="14.25" x14ac:dyDescent="0.2">
      <c r="T246" s="9" t="str">
        <f t="shared" si="37"/>
        <v/>
      </c>
      <c r="U246" s="17"/>
    </row>
    <row r="247" spans="20:21" ht="14.25" x14ac:dyDescent="0.2">
      <c r="T247" s="9" t="str">
        <f t="shared" si="37"/>
        <v/>
      </c>
      <c r="U247" s="17"/>
    </row>
    <row r="248" spans="20:21" ht="14.25" x14ac:dyDescent="0.2">
      <c r="T248" s="9" t="str">
        <f t="shared" si="37"/>
        <v/>
      </c>
      <c r="U248" s="17"/>
    </row>
    <row r="249" spans="20:21" ht="14.25" x14ac:dyDescent="0.2">
      <c r="T249" s="9" t="str">
        <f t="shared" si="37"/>
        <v/>
      </c>
      <c r="U249" s="17"/>
    </row>
    <row r="250" spans="20:21" ht="14.25" x14ac:dyDescent="0.2">
      <c r="T250" s="9" t="str">
        <f t="shared" si="37"/>
        <v/>
      </c>
      <c r="U250" s="17"/>
    </row>
    <row r="251" spans="20:21" ht="14.25" x14ac:dyDescent="0.2">
      <c r="T251" s="9" t="str">
        <f t="shared" si="37"/>
        <v/>
      </c>
      <c r="U251" s="17"/>
    </row>
    <row r="252" spans="20:21" ht="14.25" x14ac:dyDescent="0.2">
      <c r="T252" s="9" t="str">
        <f t="shared" si="37"/>
        <v/>
      </c>
      <c r="U252" s="17"/>
    </row>
    <row r="253" spans="20:21" ht="14.25" x14ac:dyDescent="0.2">
      <c r="T253" s="9" t="str">
        <f t="shared" si="37"/>
        <v/>
      </c>
      <c r="U253" s="17"/>
    </row>
    <row r="254" spans="20:21" ht="14.25" x14ac:dyDescent="0.2">
      <c r="T254" s="9" t="str">
        <f t="shared" si="37"/>
        <v/>
      </c>
      <c r="U254" s="17"/>
    </row>
    <row r="255" spans="20:21" ht="14.25" x14ac:dyDescent="0.2">
      <c r="T255" s="9" t="str">
        <f t="shared" si="37"/>
        <v/>
      </c>
      <c r="U255" s="17"/>
    </row>
    <row r="256" spans="20:21" ht="14.25" x14ac:dyDescent="0.2">
      <c r="T256" s="9" t="str">
        <f t="shared" si="37"/>
        <v/>
      </c>
      <c r="U256" s="17"/>
    </row>
    <row r="257" spans="20:21" ht="14.25" x14ac:dyDescent="0.2">
      <c r="T257" s="9" t="str">
        <f t="shared" si="37"/>
        <v/>
      </c>
      <c r="U257" s="17"/>
    </row>
    <row r="258" spans="20:21" ht="14.25" x14ac:dyDescent="0.2">
      <c r="T258" s="9" t="str">
        <f t="shared" ref="T258:T321" si="38">IF(Q258="","",D258*(Q258-E258)*W258)</f>
        <v/>
      </c>
      <c r="U258" s="17"/>
    </row>
    <row r="259" spans="20:21" ht="14.25" x14ac:dyDescent="0.2">
      <c r="T259" s="9" t="str">
        <f t="shared" si="38"/>
        <v/>
      </c>
      <c r="U259" s="17"/>
    </row>
    <row r="260" spans="20:21" ht="14.25" x14ac:dyDescent="0.2">
      <c r="T260" s="9" t="str">
        <f t="shared" si="38"/>
        <v/>
      </c>
      <c r="U260" s="17"/>
    </row>
    <row r="261" spans="20:21" ht="14.25" x14ac:dyDescent="0.2">
      <c r="T261" s="9" t="str">
        <f t="shared" si="38"/>
        <v/>
      </c>
      <c r="U261" s="17"/>
    </row>
    <row r="262" spans="20:21" ht="14.25" x14ac:dyDescent="0.2">
      <c r="T262" s="9" t="str">
        <f t="shared" si="38"/>
        <v/>
      </c>
      <c r="U262" s="17"/>
    </row>
    <row r="263" spans="20:21" ht="14.25" x14ac:dyDescent="0.2">
      <c r="T263" s="9" t="str">
        <f t="shared" si="38"/>
        <v/>
      </c>
      <c r="U263" s="17"/>
    </row>
    <row r="264" spans="20:21" ht="14.25" x14ac:dyDescent="0.2">
      <c r="T264" s="9" t="str">
        <f t="shared" si="38"/>
        <v/>
      </c>
      <c r="U264" s="17"/>
    </row>
    <row r="265" spans="20:21" ht="14.25" x14ac:dyDescent="0.2">
      <c r="T265" s="9" t="str">
        <f t="shared" si="38"/>
        <v/>
      </c>
      <c r="U265" s="17"/>
    </row>
    <row r="266" spans="20:21" ht="14.25" x14ac:dyDescent="0.2">
      <c r="T266" s="9" t="str">
        <f t="shared" si="38"/>
        <v/>
      </c>
      <c r="U266" s="17"/>
    </row>
    <row r="267" spans="20:21" ht="14.25" x14ac:dyDescent="0.2">
      <c r="T267" s="9" t="str">
        <f t="shared" si="38"/>
        <v/>
      </c>
      <c r="U267" s="17"/>
    </row>
    <row r="268" spans="20:21" ht="14.25" x14ac:dyDescent="0.2">
      <c r="T268" s="9" t="str">
        <f t="shared" si="38"/>
        <v/>
      </c>
      <c r="U268" s="17"/>
    </row>
    <row r="269" spans="20:21" ht="14.25" x14ac:dyDescent="0.2">
      <c r="T269" s="9" t="str">
        <f t="shared" si="38"/>
        <v/>
      </c>
      <c r="U269" s="17"/>
    </row>
    <row r="270" spans="20:21" ht="14.25" x14ac:dyDescent="0.2">
      <c r="T270" s="9" t="str">
        <f t="shared" si="38"/>
        <v/>
      </c>
      <c r="U270" s="17"/>
    </row>
    <row r="271" spans="20:21" ht="14.25" x14ac:dyDescent="0.2">
      <c r="T271" s="9" t="str">
        <f t="shared" si="38"/>
        <v/>
      </c>
      <c r="U271" s="17"/>
    </row>
    <row r="272" spans="20:21" ht="14.25" x14ac:dyDescent="0.2">
      <c r="T272" s="9" t="str">
        <f t="shared" si="38"/>
        <v/>
      </c>
      <c r="U272" s="17"/>
    </row>
    <row r="273" spans="20:21" ht="14.25" x14ac:dyDescent="0.2">
      <c r="T273" s="9" t="str">
        <f t="shared" si="38"/>
        <v/>
      </c>
      <c r="U273" s="17"/>
    </row>
    <row r="274" spans="20:21" ht="14.25" x14ac:dyDescent="0.2">
      <c r="T274" s="9" t="str">
        <f t="shared" si="38"/>
        <v/>
      </c>
      <c r="U274" s="17"/>
    </row>
    <row r="275" spans="20:21" ht="14.25" x14ac:dyDescent="0.2">
      <c r="T275" s="9" t="str">
        <f t="shared" si="38"/>
        <v/>
      </c>
      <c r="U275" s="17"/>
    </row>
    <row r="276" spans="20:21" ht="14.25" x14ac:dyDescent="0.2">
      <c r="T276" s="9" t="str">
        <f t="shared" si="38"/>
        <v/>
      </c>
      <c r="U276" s="17"/>
    </row>
    <row r="277" spans="20:21" ht="14.25" x14ac:dyDescent="0.2">
      <c r="T277" s="9" t="str">
        <f t="shared" si="38"/>
        <v/>
      </c>
      <c r="U277" s="17"/>
    </row>
    <row r="278" spans="20:21" ht="14.25" x14ac:dyDescent="0.2">
      <c r="T278" s="9" t="str">
        <f t="shared" si="38"/>
        <v/>
      </c>
      <c r="U278" s="17"/>
    </row>
    <row r="279" spans="20:21" ht="14.25" x14ac:dyDescent="0.2">
      <c r="T279" s="9" t="str">
        <f t="shared" si="38"/>
        <v/>
      </c>
      <c r="U279" s="17"/>
    </row>
    <row r="280" spans="20:21" ht="14.25" x14ac:dyDescent="0.2">
      <c r="T280" s="9" t="str">
        <f t="shared" si="38"/>
        <v/>
      </c>
      <c r="U280" s="17"/>
    </row>
    <row r="281" spans="20:21" ht="14.25" x14ac:dyDescent="0.2">
      <c r="T281" s="9" t="str">
        <f t="shared" si="38"/>
        <v/>
      </c>
      <c r="U281" s="17"/>
    </row>
    <row r="282" spans="20:21" ht="14.25" x14ac:dyDescent="0.2">
      <c r="T282" s="9" t="str">
        <f t="shared" si="38"/>
        <v/>
      </c>
      <c r="U282" s="17"/>
    </row>
    <row r="283" spans="20:21" ht="14.25" x14ac:dyDescent="0.2">
      <c r="T283" s="9" t="str">
        <f t="shared" si="38"/>
        <v/>
      </c>
      <c r="U283" s="17"/>
    </row>
    <row r="284" spans="20:21" ht="14.25" x14ac:dyDescent="0.2">
      <c r="T284" s="9" t="str">
        <f t="shared" si="38"/>
        <v/>
      </c>
      <c r="U284" s="17"/>
    </row>
    <row r="285" spans="20:21" ht="14.25" x14ac:dyDescent="0.2">
      <c r="T285" s="9" t="str">
        <f t="shared" si="38"/>
        <v/>
      </c>
      <c r="U285" s="17"/>
    </row>
    <row r="286" spans="20:21" ht="14.25" x14ac:dyDescent="0.2">
      <c r="T286" s="9" t="str">
        <f t="shared" si="38"/>
        <v/>
      </c>
      <c r="U286" s="17"/>
    </row>
    <row r="287" spans="20:21" ht="14.25" x14ac:dyDescent="0.2">
      <c r="T287" s="9" t="str">
        <f t="shared" si="38"/>
        <v/>
      </c>
      <c r="U287" s="17"/>
    </row>
    <row r="288" spans="20:21" ht="14.25" x14ac:dyDescent="0.2">
      <c r="T288" s="9" t="str">
        <f t="shared" si="38"/>
        <v/>
      </c>
      <c r="U288" s="17"/>
    </row>
    <row r="289" spans="20:21" ht="14.25" x14ac:dyDescent="0.2">
      <c r="T289" s="9" t="str">
        <f t="shared" si="38"/>
        <v/>
      </c>
      <c r="U289" s="17"/>
    </row>
    <row r="290" spans="20:21" ht="14.25" x14ac:dyDescent="0.2">
      <c r="T290" s="9" t="str">
        <f t="shared" si="38"/>
        <v/>
      </c>
      <c r="U290" s="17"/>
    </row>
    <row r="291" spans="20:21" ht="14.25" x14ac:dyDescent="0.2">
      <c r="T291" s="9" t="str">
        <f t="shared" si="38"/>
        <v/>
      </c>
      <c r="U291" s="17"/>
    </row>
    <row r="292" spans="20:21" ht="14.25" x14ac:dyDescent="0.2">
      <c r="T292" s="9" t="str">
        <f t="shared" si="38"/>
        <v/>
      </c>
      <c r="U292" s="17"/>
    </row>
    <row r="293" spans="20:21" ht="14.25" x14ac:dyDescent="0.2">
      <c r="T293" s="9" t="str">
        <f t="shared" si="38"/>
        <v/>
      </c>
      <c r="U293" s="17"/>
    </row>
    <row r="294" spans="20:21" ht="14.25" x14ac:dyDescent="0.2">
      <c r="T294" s="9" t="str">
        <f t="shared" si="38"/>
        <v/>
      </c>
      <c r="U294" s="17"/>
    </row>
    <row r="295" spans="20:21" ht="14.25" x14ac:dyDescent="0.2">
      <c r="T295" s="9" t="str">
        <f t="shared" si="38"/>
        <v/>
      </c>
      <c r="U295" s="17"/>
    </row>
    <row r="296" spans="20:21" ht="14.25" x14ac:dyDescent="0.2">
      <c r="T296" s="9" t="str">
        <f t="shared" si="38"/>
        <v/>
      </c>
      <c r="U296" s="17"/>
    </row>
    <row r="297" spans="20:21" ht="14.25" x14ac:dyDescent="0.2">
      <c r="T297" s="9" t="str">
        <f t="shared" si="38"/>
        <v/>
      </c>
      <c r="U297" s="17"/>
    </row>
    <row r="298" spans="20:21" ht="14.25" x14ac:dyDescent="0.2">
      <c r="T298" s="9" t="str">
        <f t="shared" si="38"/>
        <v/>
      </c>
      <c r="U298" s="17"/>
    </row>
    <row r="299" spans="20:21" ht="14.25" x14ac:dyDescent="0.2">
      <c r="T299" s="9" t="str">
        <f t="shared" si="38"/>
        <v/>
      </c>
      <c r="U299" s="17"/>
    </row>
    <row r="300" spans="20:21" ht="14.25" x14ac:dyDescent="0.2">
      <c r="T300" s="9" t="str">
        <f t="shared" si="38"/>
        <v/>
      </c>
      <c r="U300" s="17"/>
    </row>
    <row r="301" spans="20:21" ht="14.25" x14ac:dyDescent="0.2">
      <c r="T301" s="9" t="str">
        <f t="shared" si="38"/>
        <v/>
      </c>
      <c r="U301" s="17"/>
    </row>
    <row r="302" spans="20:21" ht="14.25" x14ac:dyDescent="0.2">
      <c r="T302" s="9" t="str">
        <f t="shared" si="38"/>
        <v/>
      </c>
      <c r="U302" s="17"/>
    </row>
    <row r="303" spans="20:21" ht="14.25" x14ac:dyDescent="0.2">
      <c r="T303" s="9" t="str">
        <f t="shared" si="38"/>
        <v/>
      </c>
      <c r="U303" s="17"/>
    </row>
    <row r="304" spans="20:21" ht="14.25" x14ac:dyDescent="0.2">
      <c r="T304" s="9" t="str">
        <f t="shared" si="38"/>
        <v/>
      </c>
      <c r="U304" s="17"/>
    </row>
    <row r="305" spans="20:21" ht="14.25" x14ac:dyDescent="0.2">
      <c r="T305" s="9" t="str">
        <f t="shared" si="38"/>
        <v/>
      </c>
      <c r="U305" s="17"/>
    </row>
    <row r="306" spans="20:21" ht="14.25" x14ac:dyDescent="0.2">
      <c r="T306" s="9" t="str">
        <f t="shared" si="38"/>
        <v/>
      </c>
      <c r="U306" s="17"/>
    </row>
    <row r="307" spans="20:21" ht="14.25" x14ac:dyDescent="0.2">
      <c r="T307" s="9" t="str">
        <f t="shared" si="38"/>
        <v/>
      </c>
      <c r="U307" s="17"/>
    </row>
    <row r="308" spans="20:21" ht="14.25" x14ac:dyDescent="0.2">
      <c r="T308" s="9" t="str">
        <f t="shared" si="38"/>
        <v/>
      </c>
      <c r="U308" s="17"/>
    </row>
    <row r="309" spans="20:21" ht="14.25" x14ac:dyDescent="0.2">
      <c r="T309" s="9" t="str">
        <f t="shared" si="38"/>
        <v/>
      </c>
      <c r="U309" s="17"/>
    </row>
    <row r="310" spans="20:21" ht="14.25" x14ac:dyDescent="0.2">
      <c r="T310" s="9" t="str">
        <f t="shared" si="38"/>
        <v/>
      </c>
      <c r="U310" s="17"/>
    </row>
    <row r="311" spans="20:21" ht="14.25" x14ac:dyDescent="0.2">
      <c r="T311" s="9" t="str">
        <f t="shared" si="38"/>
        <v/>
      </c>
      <c r="U311" s="17"/>
    </row>
    <row r="312" spans="20:21" ht="14.25" x14ac:dyDescent="0.2">
      <c r="T312" s="9" t="str">
        <f t="shared" si="38"/>
        <v/>
      </c>
      <c r="U312" s="17"/>
    </row>
    <row r="313" spans="20:21" ht="14.25" x14ac:dyDescent="0.2">
      <c r="T313" s="9" t="str">
        <f t="shared" si="38"/>
        <v/>
      </c>
      <c r="U313" s="17"/>
    </row>
    <row r="314" spans="20:21" ht="14.25" x14ac:dyDescent="0.2">
      <c r="T314" s="9" t="str">
        <f t="shared" si="38"/>
        <v/>
      </c>
      <c r="U314" s="17"/>
    </row>
    <row r="315" spans="20:21" ht="14.25" x14ac:dyDescent="0.2">
      <c r="T315" s="9" t="str">
        <f t="shared" si="38"/>
        <v/>
      </c>
      <c r="U315" s="17"/>
    </row>
    <row r="316" spans="20:21" ht="14.25" x14ac:dyDescent="0.2">
      <c r="T316" s="9" t="str">
        <f t="shared" si="38"/>
        <v/>
      </c>
      <c r="U316" s="17"/>
    </row>
    <row r="317" spans="20:21" ht="14.25" x14ac:dyDescent="0.2">
      <c r="T317" s="9" t="str">
        <f t="shared" si="38"/>
        <v/>
      </c>
      <c r="U317" s="17"/>
    </row>
    <row r="318" spans="20:21" ht="14.25" x14ac:dyDescent="0.2">
      <c r="T318" s="9" t="str">
        <f t="shared" si="38"/>
        <v/>
      </c>
      <c r="U318" s="17"/>
    </row>
    <row r="319" spans="20:21" ht="14.25" x14ac:dyDescent="0.2">
      <c r="T319" s="9" t="str">
        <f t="shared" si="38"/>
        <v/>
      </c>
      <c r="U319" s="17"/>
    </row>
    <row r="320" spans="20:21" ht="14.25" x14ac:dyDescent="0.2">
      <c r="T320" s="9" t="str">
        <f t="shared" si="38"/>
        <v/>
      </c>
      <c r="U320" s="17"/>
    </row>
    <row r="321" spans="20:21" ht="14.25" x14ac:dyDescent="0.2">
      <c r="T321" s="9" t="str">
        <f t="shared" si="38"/>
        <v/>
      </c>
      <c r="U321" s="17"/>
    </row>
    <row r="322" spans="20:21" ht="14.25" x14ac:dyDescent="0.2">
      <c r="T322" s="9" t="str">
        <f t="shared" ref="T322:T347" si="39">IF(Q322="","",D322*(Q322-E322)*W322)</f>
        <v/>
      </c>
      <c r="U322" s="17"/>
    </row>
    <row r="323" spans="20:21" ht="14.25" x14ac:dyDescent="0.2">
      <c r="T323" s="9" t="str">
        <f t="shared" si="39"/>
        <v/>
      </c>
      <c r="U323" s="17"/>
    </row>
    <row r="324" spans="20:21" ht="14.25" x14ac:dyDescent="0.2">
      <c r="T324" s="9" t="str">
        <f t="shared" si="39"/>
        <v/>
      </c>
      <c r="U324" s="17"/>
    </row>
    <row r="325" spans="20:21" ht="14.25" x14ac:dyDescent="0.2">
      <c r="T325" s="9" t="str">
        <f t="shared" si="39"/>
        <v/>
      </c>
      <c r="U325" s="17"/>
    </row>
    <row r="326" spans="20:21" ht="14.25" x14ac:dyDescent="0.2">
      <c r="T326" s="9" t="str">
        <f t="shared" si="39"/>
        <v/>
      </c>
      <c r="U326" s="17"/>
    </row>
    <row r="327" spans="20:21" ht="14.25" x14ac:dyDescent="0.2">
      <c r="T327" s="9" t="str">
        <f t="shared" si="39"/>
        <v/>
      </c>
      <c r="U327" s="17"/>
    </row>
    <row r="328" spans="20:21" ht="14.25" x14ac:dyDescent="0.2">
      <c r="T328" s="9" t="str">
        <f t="shared" si="39"/>
        <v/>
      </c>
      <c r="U328" s="17"/>
    </row>
    <row r="329" spans="20:21" ht="14.25" x14ac:dyDescent="0.2">
      <c r="T329" s="9" t="str">
        <f t="shared" si="39"/>
        <v/>
      </c>
      <c r="U329" s="17"/>
    </row>
    <row r="330" spans="20:21" ht="14.25" x14ac:dyDescent="0.2">
      <c r="T330" s="9" t="str">
        <f t="shared" si="39"/>
        <v/>
      </c>
      <c r="U330" s="17"/>
    </row>
    <row r="331" spans="20:21" ht="14.25" x14ac:dyDescent="0.2">
      <c r="T331" s="9" t="str">
        <f t="shared" si="39"/>
        <v/>
      </c>
      <c r="U331" s="17"/>
    </row>
    <row r="332" spans="20:21" ht="14.25" x14ac:dyDescent="0.2">
      <c r="T332" s="9" t="str">
        <f t="shared" si="39"/>
        <v/>
      </c>
      <c r="U332" s="17"/>
    </row>
    <row r="333" spans="20:21" ht="14.25" x14ac:dyDescent="0.2">
      <c r="T333" s="9" t="str">
        <f t="shared" si="39"/>
        <v/>
      </c>
      <c r="U333" s="17"/>
    </row>
    <row r="334" spans="20:21" ht="14.25" x14ac:dyDescent="0.2">
      <c r="T334" s="9" t="str">
        <f t="shared" si="39"/>
        <v/>
      </c>
      <c r="U334" s="17"/>
    </row>
    <row r="335" spans="20:21" ht="14.25" x14ac:dyDescent="0.2">
      <c r="T335" s="9" t="str">
        <f t="shared" si="39"/>
        <v/>
      </c>
      <c r="U335" s="17"/>
    </row>
    <row r="336" spans="20:21" ht="14.25" x14ac:dyDescent="0.2">
      <c r="T336" s="9" t="str">
        <f t="shared" si="39"/>
        <v/>
      </c>
      <c r="U336" s="17"/>
    </row>
    <row r="337" spans="20:21" ht="14.25" x14ac:dyDescent="0.2">
      <c r="T337" s="9" t="str">
        <f t="shared" si="39"/>
        <v/>
      </c>
      <c r="U337" s="17"/>
    </row>
    <row r="338" spans="20:21" ht="14.25" x14ac:dyDescent="0.2">
      <c r="T338" s="9" t="str">
        <f t="shared" si="39"/>
        <v/>
      </c>
      <c r="U338" s="17"/>
    </row>
    <row r="339" spans="20:21" ht="14.25" x14ac:dyDescent="0.2">
      <c r="T339" s="9" t="str">
        <f t="shared" si="39"/>
        <v/>
      </c>
      <c r="U339" s="17"/>
    </row>
    <row r="340" spans="20:21" ht="14.25" x14ac:dyDescent="0.2">
      <c r="T340" s="9" t="str">
        <f t="shared" si="39"/>
        <v/>
      </c>
      <c r="U340" s="17"/>
    </row>
    <row r="341" spans="20:21" ht="14.25" x14ac:dyDescent="0.2">
      <c r="T341" s="9" t="str">
        <f t="shared" si="39"/>
        <v/>
      </c>
      <c r="U341" s="17"/>
    </row>
    <row r="342" spans="20:21" ht="14.25" x14ac:dyDescent="0.2">
      <c r="T342" s="9" t="str">
        <f t="shared" si="39"/>
        <v/>
      </c>
      <c r="U342" s="17"/>
    </row>
    <row r="343" spans="20:21" ht="14.25" x14ac:dyDescent="0.2">
      <c r="T343" s="9" t="str">
        <f t="shared" si="39"/>
        <v/>
      </c>
      <c r="U343" s="17"/>
    </row>
    <row r="344" spans="20:21" ht="14.25" x14ac:dyDescent="0.2">
      <c r="T344" s="9" t="str">
        <f t="shared" si="39"/>
        <v/>
      </c>
      <c r="U344" s="17"/>
    </row>
    <row r="345" spans="20:21" ht="14.25" x14ac:dyDescent="0.2">
      <c r="T345" s="9" t="str">
        <f t="shared" si="39"/>
        <v/>
      </c>
      <c r="U345" s="17"/>
    </row>
    <row r="346" spans="20:21" ht="14.25" x14ac:dyDescent="0.2">
      <c r="T346" s="9" t="str">
        <f t="shared" si="39"/>
        <v/>
      </c>
      <c r="U346" s="17"/>
    </row>
    <row r="347" spans="20:21" ht="14.25" x14ac:dyDescent="0.2">
      <c r="T347" s="9" t="str">
        <f t="shared" si="3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15</v>
      </c>
      <c r="C1" s="20">
        <v>13</v>
      </c>
      <c r="E1" s="52"/>
      <c r="F1" s="53" t="s">
        <v>58</v>
      </c>
      <c r="G1" s="53"/>
      <c r="H1" s="53"/>
      <c r="I1" s="53"/>
      <c r="J1" s="53"/>
      <c r="K1" s="53" t="s">
        <v>59</v>
      </c>
      <c r="L1" s="53"/>
      <c r="M1" s="53"/>
      <c r="N1" s="53"/>
      <c r="O1" s="53"/>
    </row>
    <row r="2" spans="1:15" x14ac:dyDescent="0.15">
      <c r="B2" s="20" t="s">
        <v>25</v>
      </c>
      <c r="C2" s="20">
        <v>21</v>
      </c>
      <c r="E2" s="54">
        <v>43132</v>
      </c>
      <c r="F2" s="55" t="s">
        <v>60</v>
      </c>
      <c r="G2" s="55" t="s">
        <v>61</v>
      </c>
      <c r="H2" s="55" t="s">
        <v>62</v>
      </c>
      <c r="I2" s="55" t="s">
        <v>63</v>
      </c>
      <c r="J2" s="55" t="s">
        <v>64</v>
      </c>
      <c r="K2" s="55" t="s">
        <v>65</v>
      </c>
      <c r="L2" s="55" t="s">
        <v>66</v>
      </c>
      <c r="M2" s="55" t="s">
        <v>67</v>
      </c>
      <c r="N2" s="55" t="s">
        <v>68</v>
      </c>
      <c r="O2" s="55" t="s">
        <v>69</v>
      </c>
    </row>
    <row r="3" spans="1:15" x14ac:dyDescent="0.15">
      <c r="B3" s="20" t="s">
        <v>17</v>
      </c>
      <c r="C3" s="20">
        <v>6</v>
      </c>
      <c r="E3" s="54">
        <v>43133</v>
      </c>
      <c r="F3" s="55" t="s">
        <v>60</v>
      </c>
      <c r="G3" s="55" t="s">
        <v>61</v>
      </c>
      <c r="H3" s="55" t="s">
        <v>62</v>
      </c>
      <c r="I3" s="55" t="s">
        <v>63</v>
      </c>
      <c r="J3" s="55" t="s">
        <v>64</v>
      </c>
      <c r="K3" s="55" t="s">
        <v>65</v>
      </c>
      <c r="L3" s="55" t="s">
        <v>66</v>
      </c>
      <c r="M3" s="55" t="s">
        <v>67</v>
      </c>
      <c r="N3" s="55" t="s">
        <v>68</v>
      </c>
      <c r="O3" s="55" t="s">
        <v>69</v>
      </c>
    </row>
    <row r="4" spans="1:15" x14ac:dyDescent="0.15">
      <c r="B4" s="20" t="s">
        <v>26</v>
      </c>
      <c r="C4" s="20">
        <v>10</v>
      </c>
      <c r="E4" s="54">
        <v>43136</v>
      </c>
      <c r="F4" s="55" t="s">
        <v>71</v>
      </c>
      <c r="G4" s="55" t="s">
        <v>61</v>
      </c>
      <c r="H4" s="55" t="s">
        <v>72</v>
      </c>
      <c r="I4" s="55" t="s">
        <v>70</v>
      </c>
      <c r="J4" s="55" t="s">
        <v>73</v>
      </c>
      <c r="K4" s="55" t="s">
        <v>74</v>
      </c>
      <c r="L4" s="55" t="s">
        <v>75</v>
      </c>
      <c r="M4" s="55" t="s">
        <v>76</v>
      </c>
      <c r="N4" s="55" t="s">
        <v>77</v>
      </c>
      <c r="O4" s="55" t="s">
        <v>78</v>
      </c>
    </row>
    <row r="5" spans="1:15" x14ac:dyDescent="0.15">
      <c r="B5" s="1" t="s">
        <v>19</v>
      </c>
      <c r="C5" s="1">
        <v>5</v>
      </c>
      <c r="E5" s="54">
        <v>43137</v>
      </c>
      <c r="F5" s="55" t="s">
        <v>79</v>
      </c>
      <c r="G5" s="55" t="s">
        <v>80</v>
      </c>
      <c r="H5" s="55" t="s">
        <v>81</v>
      </c>
      <c r="I5" s="55" t="s">
        <v>82</v>
      </c>
      <c r="J5" s="55" t="s">
        <v>73</v>
      </c>
      <c r="K5" s="55" t="s">
        <v>74</v>
      </c>
      <c r="L5" s="55" t="s">
        <v>83</v>
      </c>
      <c r="M5" s="55" t="s">
        <v>84</v>
      </c>
      <c r="N5" s="55" t="s">
        <v>85</v>
      </c>
      <c r="O5" s="55" t="s">
        <v>78</v>
      </c>
    </row>
    <row r="6" spans="1:15" x14ac:dyDescent="0.15">
      <c r="B6" s="20" t="s">
        <v>20</v>
      </c>
      <c r="C6" s="20">
        <v>-2</v>
      </c>
      <c r="E6" s="54">
        <v>43138</v>
      </c>
      <c r="F6" s="55" t="s">
        <v>79</v>
      </c>
      <c r="G6" s="55" t="s">
        <v>80</v>
      </c>
      <c r="H6" s="55" t="s">
        <v>81</v>
      </c>
      <c r="I6" s="55" t="s">
        <v>82</v>
      </c>
      <c r="J6" s="55" t="s">
        <v>73</v>
      </c>
      <c r="K6" s="55" t="s">
        <v>74</v>
      </c>
      <c r="L6" s="55" t="s">
        <v>83</v>
      </c>
      <c r="M6" s="55" t="s">
        <v>84</v>
      </c>
      <c r="N6" s="55" t="s">
        <v>85</v>
      </c>
      <c r="O6" s="55" t="s">
        <v>78</v>
      </c>
    </row>
    <row r="7" spans="1:15" x14ac:dyDescent="0.15">
      <c r="B7" s="20" t="s">
        <v>21</v>
      </c>
      <c r="C7" s="20">
        <v>-9</v>
      </c>
      <c r="E7" s="54">
        <v>43139</v>
      </c>
      <c r="F7" s="55" t="s">
        <v>86</v>
      </c>
      <c r="G7" s="55" t="s">
        <v>61</v>
      </c>
      <c r="H7" s="55" t="s">
        <v>72</v>
      </c>
      <c r="I7" s="55" t="s">
        <v>63</v>
      </c>
      <c r="J7" s="55" t="s">
        <v>73</v>
      </c>
      <c r="K7" s="55" t="s">
        <v>65</v>
      </c>
      <c r="L7" s="55" t="s">
        <v>66</v>
      </c>
      <c r="M7" s="55" t="s">
        <v>87</v>
      </c>
      <c r="N7" s="55" t="s">
        <v>88</v>
      </c>
      <c r="O7" s="55" t="s">
        <v>78</v>
      </c>
    </row>
    <row r="8" spans="1:15" x14ac:dyDescent="0.15">
      <c r="B8" s="20" t="s">
        <v>22</v>
      </c>
      <c r="C8" s="20">
        <v>-6</v>
      </c>
      <c r="E8" s="54">
        <v>43140</v>
      </c>
      <c r="F8" s="55" t="s">
        <v>86</v>
      </c>
      <c r="G8" s="55" t="s">
        <v>89</v>
      </c>
      <c r="H8" s="55" t="s">
        <v>90</v>
      </c>
      <c r="I8" s="55" t="s">
        <v>63</v>
      </c>
      <c r="J8" s="55" t="s">
        <v>73</v>
      </c>
      <c r="K8" s="55" t="s">
        <v>74</v>
      </c>
      <c r="L8" s="55" t="s">
        <v>91</v>
      </c>
      <c r="M8" s="55" t="s">
        <v>92</v>
      </c>
      <c r="N8" s="55" t="s">
        <v>93</v>
      </c>
      <c r="O8" s="55" t="s">
        <v>78</v>
      </c>
    </row>
    <row r="9" spans="1:15" x14ac:dyDescent="0.15">
      <c r="B9" s="20" t="s">
        <v>23</v>
      </c>
      <c r="C9" s="20">
        <v>-13</v>
      </c>
      <c r="E9" s="54">
        <v>43143</v>
      </c>
      <c r="F9" s="55" t="s">
        <v>86</v>
      </c>
      <c r="G9" s="55" t="s">
        <v>89</v>
      </c>
      <c r="H9" s="55" t="s">
        <v>72</v>
      </c>
      <c r="I9" s="55" t="s">
        <v>63</v>
      </c>
      <c r="J9" s="55" t="s">
        <v>73</v>
      </c>
      <c r="K9" s="55" t="s">
        <v>74</v>
      </c>
      <c r="L9" s="55" t="s">
        <v>94</v>
      </c>
      <c r="M9" s="55" t="s">
        <v>92</v>
      </c>
      <c r="N9" s="55" t="s">
        <v>95</v>
      </c>
      <c r="O9" s="55" t="s">
        <v>78</v>
      </c>
    </row>
    <row r="10" spans="1:15" x14ac:dyDescent="0.15">
      <c r="A10" s="28"/>
      <c r="B10" s="24" t="s">
        <v>24</v>
      </c>
      <c r="C10" s="24">
        <v>-5</v>
      </c>
      <c r="E10" s="54">
        <v>43144</v>
      </c>
      <c r="F10" s="55" t="s">
        <v>86</v>
      </c>
      <c r="G10" s="55" t="s">
        <v>89</v>
      </c>
      <c r="H10" s="55" t="s">
        <v>72</v>
      </c>
      <c r="I10" s="55" t="s">
        <v>63</v>
      </c>
      <c r="J10" s="55" t="s">
        <v>73</v>
      </c>
      <c r="K10" s="55" t="s">
        <v>74</v>
      </c>
      <c r="L10" s="55" t="s">
        <v>94</v>
      </c>
      <c r="M10" s="55" t="s">
        <v>92</v>
      </c>
      <c r="N10" s="55" t="s">
        <v>95</v>
      </c>
      <c r="O10" s="55" t="s">
        <v>78</v>
      </c>
    </row>
    <row r="11" spans="1:15" x14ac:dyDescent="0.15">
      <c r="A11" s="27">
        <v>43136</v>
      </c>
      <c r="B11" s="29" t="s">
        <v>15</v>
      </c>
      <c r="C11" s="29">
        <v>7</v>
      </c>
      <c r="E11" s="54">
        <v>43145</v>
      </c>
      <c r="F11" s="55" t="s">
        <v>86</v>
      </c>
      <c r="G11" s="55" t="s">
        <v>89</v>
      </c>
      <c r="H11" s="55" t="s">
        <v>72</v>
      </c>
      <c r="I11" s="55" t="s">
        <v>63</v>
      </c>
      <c r="J11" s="55" t="s">
        <v>73</v>
      </c>
      <c r="K11" s="55" t="s">
        <v>74</v>
      </c>
      <c r="L11" s="55" t="s">
        <v>94</v>
      </c>
      <c r="M11" s="55" t="s">
        <v>92</v>
      </c>
      <c r="N11" s="55" t="s">
        <v>95</v>
      </c>
      <c r="O11" s="55" t="s">
        <v>78</v>
      </c>
    </row>
    <row r="12" spans="1:15" x14ac:dyDescent="0.15">
      <c r="B12" s="29" t="s">
        <v>25</v>
      </c>
      <c r="C12" s="29">
        <v>21</v>
      </c>
    </row>
    <row r="13" spans="1:15" x14ac:dyDescent="0.15">
      <c r="B13" s="29" t="s">
        <v>17</v>
      </c>
      <c r="C13" s="29">
        <v>11</v>
      </c>
    </row>
    <row r="14" spans="1:15" x14ac:dyDescent="0.15">
      <c r="B14" s="29" t="s">
        <v>26</v>
      </c>
      <c r="C14" s="29">
        <v>11</v>
      </c>
    </row>
    <row r="15" spans="1:15" x14ac:dyDescent="0.15">
      <c r="B15" s="29" t="s">
        <v>19</v>
      </c>
      <c r="C15" s="29">
        <v>1</v>
      </c>
    </row>
    <row r="16" spans="1:15" x14ac:dyDescent="0.15">
      <c r="B16" s="29" t="s">
        <v>20</v>
      </c>
      <c r="C16" s="29">
        <v>-1</v>
      </c>
    </row>
    <row r="17" spans="1:3" x14ac:dyDescent="0.15">
      <c r="B17" s="29" t="s">
        <v>21</v>
      </c>
      <c r="C17" s="29">
        <v>-12</v>
      </c>
    </row>
    <row r="18" spans="1:3" x14ac:dyDescent="0.15">
      <c r="B18" s="29" t="s">
        <v>22</v>
      </c>
      <c r="C18" s="29">
        <v>-8</v>
      </c>
    </row>
    <row r="19" spans="1:3" x14ac:dyDescent="0.15">
      <c r="B19" s="29" t="s">
        <v>23</v>
      </c>
      <c r="C19" s="29">
        <v>-16</v>
      </c>
    </row>
    <row r="20" spans="1:3" x14ac:dyDescent="0.15">
      <c r="A20" s="28"/>
      <c r="B20" s="16" t="s">
        <v>24</v>
      </c>
      <c r="C20" s="16">
        <v>-3</v>
      </c>
    </row>
    <row r="21" spans="1:3" x14ac:dyDescent="0.15">
      <c r="A21" s="27">
        <v>43137</v>
      </c>
      <c r="B21" s="29" t="s">
        <v>15</v>
      </c>
      <c r="C21" s="29">
        <v>12</v>
      </c>
    </row>
    <row r="22" spans="1:3" x14ac:dyDescent="0.15">
      <c r="B22" s="29" t="s">
        <v>25</v>
      </c>
      <c r="C22" s="29">
        <v>18</v>
      </c>
    </row>
    <row r="23" spans="1:3" x14ac:dyDescent="0.15">
      <c r="B23" s="29" t="s">
        <v>17</v>
      </c>
      <c r="C23" s="29">
        <v>10</v>
      </c>
    </row>
    <row r="24" spans="1:3" x14ac:dyDescent="0.15">
      <c r="B24" s="29" t="s">
        <v>26</v>
      </c>
      <c r="C24" s="29">
        <v>9</v>
      </c>
    </row>
    <row r="25" spans="1:3" x14ac:dyDescent="0.15">
      <c r="B25" s="29" t="s">
        <v>19</v>
      </c>
      <c r="C25" s="29">
        <v>1</v>
      </c>
    </row>
    <row r="26" spans="1:3" x14ac:dyDescent="0.15">
      <c r="B26" s="29" t="s">
        <v>20</v>
      </c>
      <c r="C26" s="29">
        <v>-1</v>
      </c>
    </row>
    <row r="27" spans="1:3" x14ac:dyDescent="0.15">
      <c r="B27" s="29" t="s">
        <v>21</v>
      </c>
      <c r="C27" s="29">
        <v>-7</v>
      </c>
    </row>
    <row r="28" spans="1:3" x14ac:dyDescent="0.15">
      <c r="B28" s="29" t="s">
        <v>22</v>
      </c>
      <c r="C28" s="29">
        <v>-9</v>
      </c>
    </row>
    <row r="29" spans="1:3" x14ac:dyDescent="0.15">
      <c r="B29" s="29" t="s">
        <v>23</v>
      </c>
      <c r="C29" s="29">
        <v>-18</v>
      </c>
    </row>
    <row r="30" spans="1:3" x14ac:dyDescent="0.15">
      <c r="B30" s="16" t="s">
        <v>24</v>
      </c>
      <c r="C30" s="16">
        <v>-3</v>
      </c>
    </row>
    <row r="31" spans="1:3" x14ac:dyDescent="0.15">
      <c r="A31" s="27">
        <v>43139</v>
      </c>
      <c r="B31" s="29" t="s">
        <v>15</v>
      </c>
      <c r="C31" s="29">
        <v>6</v>
      </c>
    </row>
    <row r="32" spans="1:3" x14ac:dyDescent="0.15">
      <c r="B32" s="29" t="s">
        <v>25</v>
      </c>
      <c r="C32" s="29">
        <v>21</v>
      </c>
    </row>
    <row r="33" spans="1:3" x14ac:dyDescent="0.15">
      <c r="B33" s="29" t="s">
        <v>17</v>
      </c>
      <c r="C33" s="29">
        <v>11</v>
      </c>
    </row>
    <row r="34" spans="1:3" x14ac:dyDescent="0.15">
      <c r="B34" s="29" t="s">
        <v>26</v>
      </c>
      <c r="C34" s="29">
        <v>10</v>
      </c>
    </row>
    <row r="35" spans="1:3" x14ac:dyDescent="0.15">
      <c r="B35" s="29" t="s">
        <v>19</v>
      </c>
      <c r="C35" s="29">
        <v>1</v>
      </c>
    </row>
    <row r="36" spans="1:3" x14ac:dyDescent="0.15">
      <c r="B36" s="29" t="s">
        <v>20</v>
      </c>
      <c r="C36" s="29">
        <v>-2</v>
      </c>
    </row>
    <row r="37" spans="1:3" x14ac:dyDescent="0.15">
      <c r="B37" s="29" t="s">
        <v>21</v>
      </c>
      <c r="C37" s="29">
        <v>-9</v>
      </c>
    </row>
    <row r="38" spans="1:3" x14ac:dyDescent="0.15">
      <c r="B38" s="29" t="s">
        <v>51</v>
      </c>
      <c r="C38" s="29">
        <v>-13</v>
      </c>
    </row>
    <row r="39" spans="1:3" x14ac:dyDescent="0.15">
      <c r="B39" s="29" t="s">
        <v>52</v>
      </c>
      <c r="C39" s="29">
        <v>-7</v>
      </c>
    </row>
    <row r="40" spans="1:3" x14ac:dyDescent="0.15">
      <c r="B40" s="16" t="s">
        <v>24</v>
      </c>
      <c r="C40" s="16">
        <v>-3</v>
      </c>
    </row>
    <row r="41" spans="1:3" x14ac:dyDescent="0.15">
      <c r="A41" s="27">
        <v>43140</v>
      </c>
      <c r="B41" s="29" t="s">
        <v>15</v>
      </c>
      <c r="C41" s="29">
        <v>6</v>
      </c>
    </row>
    <row r="42" spans="1:3" x14ac:dyDescent="0.15">
      <c r="B42" s="29" t="s">
        <v>25</v>
      </c>
      <c r="C42" s="29">
        <v>19</v>
      </c>
    </row>
    <row r="43" spans="1:3" x14ac:dyDescent="0.15">
      <c r="B43" s="29" t="s">
        <v>17</v>
      </c>
      <c r="C43" s="29">
        <v>11</v>
      </c>
    </row>
    <row r="44" spans="1:3" x14ac:dyDescent="0.15">
      <c r="B44" s="29" t="s">
        <v>26</v>
      </c>
      <c r="C44" s="29">
        <v>10</v>
      </c>
    </row>
    <row r="45" spans="1:3" x14ac:dyDescent="0.15">
      <c r="B45" s="29" t="s">
        <v>19</v>
      </c>
      <c r="C45" s="29">
        <v>1</v>
      </c>
    </row>
    <row r="46" spans="1:3" x14ac:dyDescent="0.15">
      <c r="B46" s="29" t="s">
        <v>20</v>
      </c>
      <c r="C46" s="29">
        <v>-1</v>
      </c>
    </row>
    <row r="47" spans="1:3" x14ac:dyDescent="0.15">
      <c r="B47" s="29" t="s">
        <v>21</v>
      </c>
      <c r="C47" s="29">
        <v>-8</v>
      </c>
    </row>
    <row r="48" spans="1:3" x14ac:dyDescent="0.15">
      <c r="B48" s="29" t="s">
        <v>51</v>
      </c>
      <c r="C48" s="29">
        <v>-11</v>
      </c>
    </row>
    <row r="49" spans="1:3" x14ac:dyDescent="0.15">
      <c r="B49" s="29" t="s">
        <v>55</v>
      </c>
      <c r="C49" s="29">
        <v>-10</v>
      </c>
    </row>
    <row r="50" spans="1:3" x14ac:dyDescent="0.15">
      <c r="B50" s="16" t="s">
        <v>24</v>
      </c>
      <c r="C50" s="16">
        <v>-3</v>
      </c>
    </row>
    <row r="51" spans="1:3" x14ac:dyDescent="0.15">
      <c r="A51" s="27">
        <v>43143</v>
      </c>
      <c r="B51" s="29" t="s">
        <v>15</v>
      </c>
      <c r="C51" s="29">
        <v>6</v>
      </c>
    </row>
    <row r="52" spans="1:3" x14ac:dyDescent="0.15">
      <c r="B52" s="29" t="s">
        <v>25</v>
      </c>
      <c r="C52" s="29">
        <v>19</v>
      </c>
    </row>
    <row r="53" spans="1:3" x14ac:dyDescent="0.15">
      <c r="B53" s="29" t="s">
        <v>17</v>
      </c>
      <c r="C53" s="29">
        <v>11</v>
      </c>
    </row>
    <row r="54" spans="1:3" x14ac:dyDescent="0.15">
      <c r="B54" s="29" t="s">
        <v>26</v>
      </c>
      <c r="C54" s="29">
        <v>10</v>
      </c>
    </row>
    <row r="55" spans="1:3" x14ac:dyDescent="0.15">
      <c r="B55" s="29" t="s">
        <v>19</v>
      </c>
      <c r="C55" s="29">
        <v>1</v>
      </c>
    </row>
    <row r="56" spans="1:3" x14ac:dyDescent="0.15">
      <c r="B56" s="29" t="s">
        <v>20</v>
      </c>
      <c r="C56" s="29">
        <v>-1</v>
      </c>
    </row>
    <row r="57" spans="1:3" x14ac:dyDescent="0.15">
      <c r="B57" s="29" t="s">
        <v>21</v>
      </c>
      <c r="C57" s="29">
        <v>-15</v>
      </c>
    </row>
    <row r="58" spans="1:3" x14ac:dyDescent="0.15">
      <c r="B58" s="29" t="s">
        <v>51</v>
      </c>
      <c r="C58" s="29">
        <v>-11</v>
      </c>
    </row>
    <row r="59" spans="1:3" x14ac:dyDescent="0.15">
      <c r="B59" s="29" t="s">
        <v>52</v>
      </c>
      <c r="C59" s="29">
        <v>-6</v>
      </c>
    </row>
    <row r="60" spans="1:3" x14ac:dyDescent="0.15">
      <c r="B60" s="16" t="s">
        <v>24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2018-02-22T09:20:03Z</dcterms:modified>
</cp:coreProperties>
</file>