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N33" i="2" l="1"/>
  <c r="N34" i="2"/>
  <c r="N35" i="2"/>
  <c r="N36" i="2"/>
  <c r="N37" i="2"/>
  <c r="N38" i="2"/>
  <c r="N39" i="2"/>
  <c r="N40" i="2"/>
  <c r="N41" i="2"/>
  <c r="N32" i="2"/>
  <c r="J38" i="2"/>
  <c r="J39" i="2"/>
  <c r="J40" i="2"/>
  <c r="J41" i="2"/>
  <c r="J37" i="2"/>
  <c r="K38" i="2" s="1"/>
  <c r="J33" i="2"/>
  <c r="J34" i="2"/>
  <c r="J35" i="2"/>
  <c r="J36" i="2"/>
  <c r="J32" i="2"/>
  <c r="W41" i="2"/>
  <c r="W29" i="2"/>
  <c r="W14" i="2"/>
  <c r="W4" i="2"/>
  <c r="W39" i="2"/>
  <c r="W37" i="2"/>
  <c r="W36" i="2"/>
  <c r="W34" i="2"/>
  <c r="W33" i="2"/>
  <c r="W31" i="2"/>
  <c r="W32" i="2"/>
  <c r="W28" i="2"/>
  <c r="W27" i="2"/>
  <c r="W26" i="2"/>
  <c r="W25" i="2"/>
  <c r="W24" i="2"/>
  <c r="W23" i="2"/>
  <c r="W22" i="2"/>
  <c r="W20" i="2"/>
  <c r="W19" i="2"/>
  <c r="W18" i="2"/>
  <c r="W17" i="2"/>
  <c r="W16" i="2"/>
  <c r="W15" i="2"/>
  <c r="W13" i="2"/>
  <c r="W12" i="2"/>
  <c r="W11" i="2"/>
  <c r="W10" i="2"/>
  <c r="W9" i="2"/>
  <c r="W8" i="2"/>
  <c r="W7" i="2"/>
  <c r="W6" i="2"/>
  <c r="W5" i="2"/>
  <c r="W3" i="2"/>
  <c r="W2" i="2"/>
  <c r="W40" i="2"/>
  <c r="W38" i="2"/>
  <c r="W35" i="2"/>
  <c r="W30" i="2"/>
  <c r="W21" i="2"/>
  <c r="Y32" i="2" l="1"/>
  <c r="Y33" i="2"/>
  <c r="Y34" i="2"/>
  <c r="Y35" i="2"/>
  <c r="Y36" i="2"/>
  <c r="Y38" i="2"/>
  <c r="Y39" i="2"/>
  <c r="Y40" i="2"/>
  <c r="Y41" i="2"/>
  <c r="Y37" i="2"/>
  <c r="K40" i="2"/>
  <c r="L40" i="2" s="1"/>
  <c r="M40" i="2" s="1"/>
  <c r="K37" i="2"/>
  <c r="K41" i="2"/>
  <c r="K39" i="2"/>
  <c r="K36" i="2"/>
  <c r="L36" i="2" s="1"/>
  <c r="M36" i="2" s="1"/>
  <c r="K35" i="2"/>
  <c r="L35" i="2" s="1"/>
  <c r="M35" i="2" s="1"/>
  <c r="K34" i="2"/>
  <c r="L34" i="2" s="1"/>
  <c r="M34" i="2" s="1"/>
  <c r="K32" i="2"/>
  <c r="L32" i="2" s="1"/>
  <c r="M32" i="2" s="1"/>
  <c r="K33" i="2"/>
  <c r="L33" i="2" s="1"/>
  <c r="M33" i="2" s="1"/>
  <c r="L38" i="2"/>
  <c r="M38" i="2" s="1"/>
  <c r="L39" i="2"/>
  <c r="M39" i="2" s="1"/>
  <c r="L41" i="2"/>
  <c r="M41" i="2" s="1"/>
  <c r="L37" i="2"/>
  <c r="M37" i="2" s="1"/>
  <c r="E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<sst xmlns="http://schemas.openxmlformats.org/spreadsheetml/2006/main" count="87" uniqueCount="49">
  <si>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</si>
  <si>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</si>
  <si>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</si>
  <si>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</si>
  <si>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</si>
  <si>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</si>
  <si>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</si>
  <si>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</si>
  <si>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</si>
  <si>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</si>
  <si>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</si>
  <si>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</si>
  <si>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</si>
  <si>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</si>
  <si>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</si>
  <si>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</si>
  <si>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</si>
  <si>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</si>
  <si>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</si>
  <si>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</si>
  <si>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</si>
  <si>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</si>
  <si>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</si>
  <si>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</si>
  <si>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</si>
  <si>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</si>
  <si>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</si>
  <si>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</si>
  <si>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</si>
  <si>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原仓位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</si>
  <si>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</si>
  <si>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</si>
  <si>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</si>
  <si>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</si>
  <si>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</si>
  <si>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</si>
  <si>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</si>
  <si>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</si>
  <si>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单位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</si>
  <si>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</si>
  <si>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</si>
  <si>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</si>
  <si>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</si>
  <si>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</si>
  <si>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</si>
  <si>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</si>
  <si>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</si>
  <si>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新开仓价</t>
    <phoneticPr fontId="2" type="noConversion"/>
  </si>
  <si>
    <t>新开仓时间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</si>
</sst>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B3" sqref="B3"/>
    </sheetView>
  </sheetViews>
  <sheetFormatPr defaultRowHeight="13.5" x14ac:dyDescent="0.15"/>
  <cols>
    <col min="1" max="1" width="10.5" bestFit="1" customWidth="1"/>
    <col min="2" max="2" width="12.7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</row>
    <row r="4" spans="1:3" x14ac:dyDescent="0.15">
      <c r="A4" s="3">
        <v>43130</v>
      </c>
      <c r="B4" s="4"/>
      <c r="C4" s="5"/>
    </row>
    <row r="5" spans="1:3" x14ac:dyDescent="0.15">
      <c r="A5" s="3">
        <v>43131</v>
      </c>
      <c r="B5" s="4"/>
      <c r="C5" s="5"/>
    </row>
    <row r="6" spans="1:3" x14ac:dyDescent="0.15">
      <c r="A6" s="3">
        <v>43132</v>
      </c>
      <c r="B6" s="4"/>
      <c r="C6" s="5"/>
    </row>
    <row r="7" spans="1:3" x14ac:dyDescent="0.15">
      <c r="A7" s="3">
        <v>43133</v>
      </c>
      <c r="B7" s="4"/>
      <c r="C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14" activePane="bottomLeft" state="frozen"/>
      <selection pane="bottomLeft" activeCell="K196" sqref="K19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5" width="9" style="1"/>
    <col min="6" max="6" width="10.5" style="1" bestFit="1" customWidth="1"/>
    <col min="7" max="7" width="9" style="1"/>
    <col min="8" max="8" width="5.125" style="1" customWidth="1"/>
    <col min="9" max="9" width="9" style="36"/>
    <col min="10" max="10" width="6" style="42" customWidth="1"/>
    <col min="11" max="12" width="9" style="47"/>
    <col min="13" max="13" width="10.25" style="47" customWidth="1"/>
    <col min="14" max="14" width="8" style="47" customWidth="1"/>
    <col min="15" max="15" width="10.5" style="47" customWidth="1"/>
    <col min="16" max="16" width="10.375" style="47" customWidth="1"/>
    <col min="17" max="17" width="9" style="1"/>
    <col min="18" max="18" width="11.625" style="1" bestFit="1" customWidth="1"/>
    <col min="19" max="25" width="9" style="1"/>
  </cols>
  <sheetData>
    <row r="1" spans="1:33" x14ac:dyDescent="0.15">
      <c r="A1" s="6" t="s">
        <v>3</v>
      </c>
      <c r="B1" s="6" t="s">
        <v>4</v>
      </c>
      <c r="C1" s="6" t="s">
        <v>41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31</v>
      </c>
      <c r="I1" s="35" t="s">
        <v>29</v>
      </c>
      <c r="J1" s="41" t="s">
        <v>38</v>
      </c>
      <c r="K1" s="35" t="s">
        <v>30</v>
      </c>
      <c r="L1" s="35" t="s">
        <v>44</v>
      </c>
      <c r="M1" s="35" t="s">
        <v>45</v>
      </c>
      <c r="N1" s="35" t="s">
        <v>46</v>
      </c>
      <c r="O1" s="35" t="s">
        <v>47</v>
      </c>
      <c r="P1" s="35" t="s">
        <v>48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/>
      <c r="W1" s="7" t="s">
        <v>14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40</v>
      </c>
      <c r="AG1">
        <v>2</v>
      </c>
    </row>
    <row r="2" spans="1:33" ht="14.25" x14ac:dyDescent="0.2">
      <c r="A2" s="3">
        <v>43129</v>
      </c>
      <c r="B2" s="1" t="s">
        <v>15</v>
      </c>
      <c r="D2" s="1">
        <v>13</v>
      </c>
      <c r="E2" s="1">
        <v>2844</v>
      </c>
      <c r="F2" s="3">
        <v>43129</v>
      </c>
      <c r="G2" s="13">
        <v>0.88888888888888884</v>
      </c>
      <c r="H2" s="13"/>
      <c r="K2" s="36">
        <v>0.01</v>
      </c>
      <c r="L2" s="36"/>
      <c r="M2" s="36"/>
      <c r="N2" s="36"/>
      <c r="O2" s="36"/>
      <c r="P2" s="36"/>
      <c r="R2" s="3"/>
      <c r="S2" s="3"/>
      <c r="T2" s="9" t="str">
        <f>IF(Q2="","",D2*(Q2-E2)*W2)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>X2*K2/(E2*W2*0.15)</f>
        <v>13.137437880918894</v>
      </c>
      <c r="Z2" s="10"/>
      <c r="AA2" s="12"/>
      <c r="AB2" s="12"/>
      <c r="AC2" s="12"/>
      <c r="AD2" s="12"/>
      <c r="AE2" s="12"/>
      <c r="AF2" t="s">
        <v>40</v>
      </c>
    </row>
    <row r="3" spans="1:33" ht="14.25" x14ac:dyDescent="0.2">
      <c r="A3" s="3"/>
      <c r="B3" s="1" t="s">
        <v>16</v>
      </c>
      <c r="D3" s="1">
        <v>18</v>
      </c>
      <c r="E3" s="1">
        <v>2089</v>
      </c>
      <c r="F3" s="3">
        <v>43130</v>
      </c>
      <c r="G3" s="13">
        <v>0.3756944444444445</v>
      </c>
      <c r="H3" s="13"/>
      <c r="K3" s="36">
        <v>0.01</v>
      </c>
      <c r="L3" s="36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>IF(Q3="","",D3*(Q3-E3)*W3)</f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>X3*K3/(E3*W3*0.15)</f>
        <v>17.885533748204882</v>
      </c>
    </row>
    <row r="4" spans="1:33" ht="14.25" x14ac:dyDescent="0.2">
      <c r="A4" s="1"/>
      <c r="B4" s="1" t="s">
        <v>17</v>
      </c>
      <c r="D4" s="1">
        <v>6</v>
      </c>
      <c r="E4" s="1">
        <v>677.8</v>
      </c>
      <c r="F4" s="3">
        <v>43129</v>
      </c>
      <c r="G4" s="13">
        <v>0.88888888888888884</v>
      </c>
      <c r="H4" s="13"/>
      <c r="K4" s="36">
        <v>0.01</v>
      </c>
      <c r="L4" s="36"/>
      <c r="M4" s="36"/>
      <c r="N4" s="36"/>
      <c r="O4" s="36"/>
      <c r="P4" s="36"/>
      <c r="T4" s="9" t="str">
        <f>IF(Q4="","",D4*(Q4-E4)*W4)</f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>X4*K4/(E4*W4*0.15)</f>
        <v>5.5123763155306387</v>
      </c>
      <c r="Z4" s="10"/>
    </row>
    <row r="5" spans="1:33" ht="14.25" x14ac:dyDescent="0.2">
      <c r="A5" s="3"/>
      <c r="B5" s="1" t="s">
        <v>18</v>
      </c>
      <c r="D5" s="1">
        <v>13</v>
      </c>
      <c r="E5" s="1">
        <v>5734.15</v>
      </c>
      <c r="F5" s="3">
        <v>43129</v>
      </c>
      <c r="G5" s="13">
        <v>0.88888888888888884</v>
      </c>
      <c r="H5" s="13"/>
      <c r="K5" s="36">
        <v>0.01</v>
      </c>
      <c r="L5" s="36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>IF(Q5="","",D5*(Q5-E5)*W5)</f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>X5*K5/(E5*W5*0.15)</f>
        <v>13.031711180674845</v>
      </c>
      <c r="Z5" s="10"/>
    </row>
    <row r="6" spans="1:33" ht="14.25" x14ac:dyDescent="0.2">
      <c r="A6" s="3"/>
      <c r="B6" s="1" t="s">
        <v>19</v>
      </c>
      <c r="D6" s="1">
        <v>3</v>
      </c>
      <c r="E6" s="1">
        <v>13785</v>
      </c>
      <c r="F6" s="3">
        <v>43129</v>
      </c>
      <c r="G6" s="13">
        <v>0.88888888888888895</v>
      </c>
      <c r="H6" s="13"/>
      <c r="K6" s="36">
        <v>0.01</v>
      </c>
      <c r="L6" s="36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>IF(Q6="","",D6*(Q6-E6)*W6)</f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>X6*K6/(E6*W6*0.15)</f>
        <v>2.7104026115342763</v>
      </c>
      <c r="Z6" s="10"/>
    </row>
    <row r="7" spans="1:33" ht="14.25" x14ac:dyDescent="0.2">
      <c r="A7" s="1"/>
      <c r="B7" s="1" t="s">
        <v>20</v>
      </c>
      <c r="D7" s="1">
        <v>-2</v>
      </c>
      <c r="E7" s="1">
        <v>2040</v>
      </c>
      <c r="F7" s="3">
        <v>43129</v>
      </c>
      <c r="G7" s="13">
        <v>0.88888888888888895</v>
      </c>
      <c r="H7" s="13"/>
      <c r="K7" s="36">
        <v>0.01</v>
      </c>
      <c r="L7" s="36"/>
      <c r="M7" s="36"/>
      <c r="N7" s="36"/>
      <c r="O7" s="36"/>
      <c r="P7" s="36"/>
      <c r="R7" s="3"/>
      <c r="S7" s="3"/>
      <c r="T7" s="9" t="str">
        <f>IF(Q7="","",D7*(Q7-E7)*W7)</f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>X7*K7/(E7*W7*0.15)</f>
        <v>1.8315150326797385</v>
      </c>
      <c r="Z7" s="10"/>
    </row>
    <row r="8" spans="1:33" ht="14.25" x14ac:dyDescent="0.2">
      <c r="A8" s="3"/>
      <c r="B8" s="1" t="s">
        <v>21</v>
      </c>
      <c r="D8" s="1">
        <v>-9</v>
      </c>
      <c r="E8" s="1">
        <v>3939</v>
      </c>
      <c r="F8" s="3">
        <v>43129</v>
      </c>
      <c r="G8" s="13">
        <v>0.88888888888888895</v>
      </c>
      <c r="H8" s="13"/>
      <c r="K8" s="36">
        <v>0.01</v>
      </c>
      <c r="L8" s="36"/>
      <c r="M8" s="36"/>
      <c r="N8" s="36"/>
      <c r="O8" s="36"/>
      <c r="P8" s="36"/>
      <c r="R8" s="3"/>
      <c r="S8" s="3"/>
      <c r="T8" s="9" t="str">
        <f>IF(Q8="","",D8*(Q8-E8)*W8)</f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>X8*K8/(E8*W8*0.15)</f>
        <v>9.4853803841922666</v>
      </c>
      <c r="Z8" s="10"/>
    </row>
    <row r="9" spans="1:33" ht="14.25" x14ac:dyDescent="0.2">
      <c r="A9" s="1"/>
      <c r="B9" s="1" t="s">
        <v>22</v>
      </c>
      <c r="D9" s="1">
        <v>-6</v>
      </c>
      <c r="E9" s="11">
        <v>5808</v>
      </c>
      <c r="F9" s="3">
        <v>43129</v>
      </c>
      <c r="G9" s="13">
        <v>0.88888888888888895</v>
      </c>
      <c r="H9" s="13"/>
      <c r="K9" s="36">
        <v>0.01</v>
      </c>
      <c r="L9" s="36"/>
      <c r="M9" s="36"/>
      <c r="N9" s="36"/>
      <c r="O9" s="36"/>
      <c r="P9" s="36"/>
      <c r="R9" s="3"/>
      <c r="S9" s="3"/>
      <c r="T9" s="9" t="str">
        <f>IF(Q9="","",D9*(Q9-E9)*W9)</f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>X9*K9/(E9*W9*0.15)</f>
        <v>6.4330096418732792</v>
      </c>
      <c r="Z9" s="10"/>
    </row>
    <row r="10" spans="1:33" ht="14.25" x14ac:dyDescent="0.2">
      <c r="A10" s="1"/>
      <c r="B10" s="1" t="s">
        <v>23</v>
      </c>
      <c r="D10" s="1">
        <v>-13</v>
      </c>
      <c r="E10" s="11">
        <v>2914</v>
      </c>
      <c r="F10" s="3">
        <v>43129</v>
      </c>
      <c r="G10" s="13">
        <v>0.88888888888888895</v>
      </c>
      <c r="H10" s="13"/>
      <c r="K10" s="36">
        <v>0.01</v>
      </c>
      <c r="L10" s="36"/>
      <c r="M10" s="36"/>
      <c r="N10" s="36"/>
      <c r="O10" s="36"/>
      <c r="P10" s="36"/>
      <c r="R10" s="3"/>
      <c r="S10" s="3"/>
      <c r="T10" s="9" t="str">
        <f>IF(Q10="","",D10*(Q10-E10)*W10)</f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>X10*K10/(E10*W10*0.15)</f>
        <v>12.82186913749714</v>
      </c>
      <c r="Z10" s="1"/>
    </row>
    <row r="11" spans="1:33" ht="14.25" x14ac:dyDescent="0.2">
      <c r="A11" s="14"/>
      <c r="B11" s="6" t="s">
        <v>24</v>
      </c>
      <c r="C11" s="6"/>
      <c r="D11" s="6">
        <v>-5</v>
      </c>
      <c r="E11" s="6">
        <v>1294</v>
      </c>
      <c r="F11" s="14">
        <v>43129</v>
      </c>
      <c r="G11" s="15">
        <v>0.88888888888888895</v>
      </c>
      <c r="H11" s="15"/>
      <c r="I11" s="35"/>
      <c r="J11" s="41"/>
      <c r="K11" s="35">
        <v>0.01</v>
      </c>
      <c r="L11" s="35"/>
      <c r="M11" s="35"/>
      <c r="N11" s="35"/>
      <c r="O11" s="35"/>
      <c r="P11" s="35"/>
      <c r="Q11" s="6"/>
      <c r="R11" s="14"/>
      <c r="S11" s="14"/>
      <c r="T11" s="16" t="str">
        <f>IF(Q11="","",D11*(Q11-E11)*W11)</f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>X11*K11/(E11*W11*0.15)</f>
        <v>4.8123304138760092</v>
      </c>
      <c r="Z11" s="1"/>
    </row>
    <row r="12" spans="1:33" ht="14.25" x14ac:dyDescent="0.2">
      <c r="A12" s="3">
        <v>43130</v>
      </c>
      <c r="B12" s="20" t="s">
        <v>15</v>
      </c>
      <c r="C12" s="20"/>
      <c r="D12" s="20">
        <v>13</v>
      </c>
      <c r="E12" s="20">
        <v>2844</v>
      </c>
      <c r="F12" s="21">
        <v>43129</v>
      </c>
      <c r="G12" s="22">
        <v>0.88888888888888884</v>
      </c>
      <c r="H12" s="22"/>
      <c r="I12" s="37"/>
      <c r="J12" s="43"/>
      <c r="K12" s="37">
        <v>0.01</v>
      </c>
      <c r="L12" s="37"/>
      <c r="M12" s="37"/>
      <c r="N12" s="37"/>
      <c r="O12" s="37"/>
      <c r="P12" s="37"/>
      <c r="R12" s="3"/>
      <c r="S12" s="3"/>
      <c r="T12" s="9" t="str">
        <f>IF(Q12="","",D12*(Q12-E12)*W12)</f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>X12*K12/(E12*W12*0.15)</f>
        <v>13.137461322081576</v>
      </c>
      <c r="Z12" s="1"/>
    </row>
    <row r="13" spans="1:33" ht="14.25" x14ac:dyDescent="0.2">
      <c r="B13" s="1" t="s">
        <v>25</v>
      </c>
      <c r="D13" s="1">
        <v>21</v>
      </c>
      <c r="E13" s="1">
        <v>1795</v>
      </c>
      <c r="F13" s="3">
        <v>43131</v>
      </c>
      <c r="G13" s="13">
        <v>0.37847222222222227</v>
      </c>
      <c r="H13" s="13"/>
      <c r="K13" s="36">
        <v>0.01</v>
      </c>
      <c r="L13" s="36"/>
      <c r="M13" s="36"/>
      <c r="N13" s="36"/>
      <c r="O13" s="36"/>
      <c r="P13" s="36"/>
      <c r="T13" s="9" t="str">
        <f>IF(Q13="","",D13*(Q13-E13)*W13)</f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>X13*K13/(E13*W13*0.15)</f>
        <v>20.815012070566386</v>
      </c>
    </row>
    <row r="14" spans="1:33" ht="14.25" x14ac:dyDescent="0.2">
      <c r="B14" s="20" t="s">
        <v>17</v>
      </c>
      <c r="C14" s="20"/>
      <c r="D14" s="20">
        <v>6</v>
      </c>
      <c r="E14" s="20">
        <v>677.8</v>
      </c>
      <c r="F14" s="21">
        <v>43129</v>
      </c>
      <c r="G14" s="22">
        <v>0.88888888888888884</v>
      </c>
      <c r="H14" s="22"/>
      <c r="I14" s="37"/>
      <c r="J14" s="43"/>
      <c r="K14" s="37">
        <v>0.01</v>
      </c>
      <c r="L14" s="37"/>
      <c r="M14" s="37"/>
      <c r="N14" s="37"/>
      <c r="O14" s="37"/>
      <c r="P14" s="37"/>
      <c r="T14" s="9" t="str">
        <f>IF(Q14="","",D14*(Q14-E14)*W14)</f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>X14*K14/(E14*W14*0.15)</f>
        <v>5.5123861512737289</v>
      </c>
    </row>
    <row r="15" spans="1:33" ht="14.25" x14ac:dyDescent="0.2">
      <c r="B15" s="1" t="s">
        <v>26</v>
      </c>
      <c r="D15" s="1">
        <v>10</v>
      </c>
      <c r="E15" s="1">
        <v>3547</v>
      </c>
      <c r="F15" s="3">
        <v>43131</v>
      </c>
      <c r="G15" s="13">
        <v>0.37847222222222227</v>
      </c>
      <c r="H15" s="13"/>
      <c r="K15" s="36">
        <v>0.01</v>
      </c>
      <c r="L15" s="36"/>
      <c r="M15" s="36"/>
      <c r="N15" s="36"/>
      <c r="O15" s="36"/>
      <c r="P15" s="36"/>
      <c r="T15" s="9" t="str">
        <f>IF(Q15="","",D15*(Q15-E15)*W15)</f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>X15*K15/(E15*W15*0.15)</f>
        <v>10.533679165491966</v>
      </c>
    </row>
    <row r="16" spans="1:33" ht="14.25" x14ac:dyDescent="0.2">
      <c r="B16" s="1" t="s">
        <v>27</v>
      </c>
      <c r="D16" s="1">
        <v>8</v>
      </c>
      <c r="E16" s="1">
        <v>9830</v>
      </c>
      <c r="F16" s="3">
        <v>43131</v>
      </c>
      <c r="G16" s="13">
        <v>0.37847222222222227</v>
      </c>
      <c r="H16" s="13"/>
      <c r="K16" s="36">
        <v>0.01</v>
      </c>
      <c r="L16" s="36"/>
      <c r="M16" s="36"/>
      <c r="N16" s="36"/>
      <c r="O16" s="36"/>
      <c r="P16" s="36"/>
      <c r="T16" s="9" t="str">
        <f>IF(Q16="","",D16*(Q16-E16)*W16)</f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>X16*K16/(E16*W16*0.15)</f>
        <v>7.6018243472363523</v>
      </c>
    </row>
    <row r="17" spans="1:25" ht="14.25" x14ac:dyDescent="0.2">
      <c r="B17" s="20" t="s">
        <v>20</v>
      </c>
      <c r="C17" s="20"/>
      <c r="D17" s="20">
        <v>-2</v>
      </c>
      <c r="E17" s="20">
        <v>2040</v>
      </c>
      <c r="F17" s="21">
        <v>43129</v>
      </c>
      <c r="G17" s="22">
        <v>0.88888888888888895</v>
      </c>
      <c r="H17" s="22"/>
      <c r="I17" s="37"/>
      <c r="J17" s="43"/>
      <c r="K17" s="37">
        <v>0.01</v>
      </c>
      <c r="L17" s="37"/>
      <c r="M17" s="37"/>
      <c r="N17" s="37"/>
      <c r="O17" s="37"/>
      <c r="P17" s="37"/>
      <c r="T17" s="9" t="str">
        <f>IF(Q17="","",D17*(Q17-E17)*W17)</f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>X17*K17/(E17*W17*0.15)</f>
        <v>1.8315183006535947</v>
      </c>
    </row>
    <row r="18" spans="1:25" ht="14.25" x14ac:dyDescent="0.2">
      <c r="B18" s="20" t="s">
        <v>21</v>
      </c>
      <c r="C18" s="20"/>
      <c r="D18" s="20">
        <v>-9</v>
      </c>
      <c r="E18" s="20">
        <v>3939</v>
      </c>
      <c r="F18" s="21">
        <v>43129</v>
      </c>
      <c r="G18" s="22">
        <v>0.88888888888888895</v>
      </c>
      <c r="H18" s="22"/>
      <c r="I18" s="37"/>
      <c r="J18" s="43"/>
      <c r="K18" s="37">
        <v>0.01</v>
      </c>
      <c r="L18" s="37"/>
      <c r="M18" s="37"/>
      <c r="N18" s="37"/>
      <c r="O18" s="37"/>
      <c r="P18" s="37"/>
      <c r="T18" s="9" t="str">
        <f>IF(Q18="","",D18*(Q18-E18)*W18)</f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>X18*K18/(E18*W18*0.15)</f>
        <v>9.4853973089616659</v>
      </c>
    </row>
    <row r="19" spans="1:25" ht="14.25" x14ac:dyDescent="0.2">
      <c r="B19" s="20" t="s">
        <v>22</v>
      </c>
      <c r="C19" s="20"/>
      <c r="D19" s="20">
        <v>-6</v>
      </c>
      <c r="E19" s="23">
        <v>5808</v>
      </c>
      <c r="F19" s="21">
        <v>43129</v>
      </c>
      <c r="G19" s="22">
        <v>0.88888888888888895</v>
      </c>
      <c r="H19" s="22"/>
      <c r="I19" s="37"/>
      <c r="J19" s="43"/>
      <c r="K19" s="37">
        <v>0.01</v>
      </c>
      <c r="L19" s="37"/>
      <c r="M19" s="37"/>
      <c r="N19" s="37"/>
      <c r="O19" s="37"/>
      <c r="P19" s="37"/>
      <c r="T19" s="9" t="str">
        <f>IF(Q19="","",D19*(Q19-E19)*W19)</f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>X19*K19/(E19*W19*0.15)</f>
        <v>6.4330211202938479</v>
      </c>
    </row>
    <row r="20" spans="1:25" ht="14.25" x14ac:dyDescent="0.2">
      <c r="B20" s="20" t="s">
        <v>23</v>
      </c>
      <c r="C20" s="20"/>
      <c r="D20" s="20">
        <v>-13</v>
      </c>
      <c r="E20" s="23">
        <v>2914</v>
      </c>
      <c r="F20" s="21">
        <v>43129</v>
      </c>
      <c r="G20" s="22">
        <v>0.88888888888888895</v>
      </c>
      <c r="H20" s="22"/>
      <c r="I20" s="37"/>
      <c r="J20" s="43"/>
      <c r="K20" s="37">
        <v>0.01</v>
      </c>
      <c r="L20" s="37"/>
      <c r="M20" s="37"/>
      <c r="N20" s="37"/>
      <c r="O20" s="37"/>
      <c r="P20" s="37"/>
      <c r="T20" s="9" t="str">
        <f>IF(Q20="","",D20*(Q20-E20)*W20)</f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>X20*K20/(E20*W20*0.15)</f>
        <v>12.821892015557081</v>
      </c>
    </row>
    <row r="21" spans="1:25" ht="14.25" x14ac:dyDescent="0.2">
      <c r="A21" s="28"/>
      <c r="B21" s="24" t="s">
        <v>24</v>
      </c>
      <c r="C21" s="24"/>
      <c r="D21" s="24">
        <v>-5</v>
      </c>
      <c r="E21" s="24">
        <v>1294</v>
      </c>
      <c r="F21" s="25">
        <v>43129</v>
      </c>
      <c r="G21" s="26">
        <v>0.88888888888888895</v>
      </c>
      <c r="H21" s="26"/>
      <c r="I21" s="38"/>
      <c r="J21" s="44"/>
      <c r="K21" s="38">
        <v>0.01</v>
      </c>
      <c r="L21" s="38"/>
      <c r="M21" s="38"/>
      <c r="N21" s="38"/>
      <c r="O21" s="38"/>
      <c r="P21" s="38"/>
      <c r="Q21" s="6"/>
      <c r="R21" s="6"/>
      <c r="S21" s="6"/>
      <c r="T21" s="16" t="str">
        <f>IF(Q21="","",D21*(Q21-E21)*W21)</f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>X21*K21/(E21*W21*0.15)</f>
        <v>4.8123390005151983</v>
      </c>
    </row>
    <row r="22" spans="1:25" ht="14.25" x14ac:dyDescent="0.2">
      <c r="A22" s="27">
        <v>43132</v>
      </c>
      <c r="B22" s="20" t="s">
        <v>15</v>
      </c>
      <c r="C22" s="20"/>
      <c r="D22" s="20">
        <v>13</v>
      </c>
      <c r="E22" s="20">
        <v>2844</v>
      </c>
      <c r="F22" s="21">
        <v>43129</v>
      </c>
      <c r="G22" s="22">
        <v>0.88888888888888884</v>
      </c>
      <c r="H22" s="22"/>
      <c r="I22" s="37"/>
      <c r="J22" s="43"/>
      <c r="K22" s="37">
        <v>0.01</v>
      </c>
      <c r="L22" s="37"/>
      <c r="M22" s="37"/>
      <c r="N22" s="37"/>
      <c r="O22" s="37"/>
      <c r="P22" s="37"/>
      <c r="R22" s="3"/>
      <c r="S22" s="3"/>
      <c r="T22" s="9" t="str">
        <f>IF(Q22="","",D22*(Q22-E22)*W22)</f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>X22*K22/(E22*W22*0.15)</f>
        <v>13.137461322081576</v>
      </c>
    </row>
    <row r="23" spans="1:25" ht="14.25" x14ac:dyDescent="0.2">
      <c r="B23" s="20" t="s">
        <v>25</v>
      </c>
      <c r="C23" s="20"/>
      <c r="D23" s="20">
        <v>21</v>
      </c>
      <c r="E23" s="20">
        <v>1795</v>
      </c>
      <c r="F23" s="21">
        <v>43131</v>
      </c>
      <c r="G23" s="22">
        <v>0.37847222222222227</v>
      </c>
      <c r="H23" s="22"/>
      <c r="I23" s="37"/>
      <c r="J23" s="43"/>
      <c r="K23" s="37">
        <v>0.01</v>
      </c>
      <c r="L23" s="37"/>
      <c r="M23" s="37"/>
      <c r="N23" s="37"/>
      <c r="O23" s="37"/>
      <c r="P23" s="37"/>
      <c r="T23" s="9" t="str">
        <f>IF(Q23="","",D23*(Q23-E23)*W23)</f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>X23*K23/(E23*W23*0.15)</f>
        <v>20.815012070566386</v>
      </c>
    </row>
    <row r="24" spans="1:25" ht="14.25" x14ac:dyDescent="0.2">
      <c r="B24" s="20" t="s">
        <v>17</v>
      </c>
      <c r="C24" s="20"/>
      <c r="D24" s="20">
        <v>6</v>
      </c>
      <c r="E24" s="20">
        <v>677.8</v>
      </c>
      <c r="F24" s="21">
        <v>43129</v>
      </c>
      <c r="G24" s="22">
        <v>0.88888888888888884</v>
      </c>
      <c r="H24" s="22"/>
      <c r="I24" s="37"/>
      <c r="J24" s="43"/>
      <c r="K24" s="37">
        <v>0.01</v>
      </c>
      <c r="L24" s="37"/>
      <c r="M24" s="37"/>
      <c r="N24" s="37"/>
      <c r="O24" s="37"/>
      <c r="P24" s="37"/>
      <c r="T24" s="9" t="str">
        <f>IF(Q24="","",D24*(Q24-E24)*W24)</f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>X24*K24/(E24*W24*0.15)</f>
        <v>5.5123861512737289</v>
      </c>
    </row>
    <row r="25" spans="1:25" ht="14.25" x14ac:dyDescent="0.2">
      <c r="B25" s="20" t="s">
        <v>26</v>
      </c>
      <c r="C25" s="20"/>
      <c r="D25" s="20">
        <v>10</v>
      </c>
      <c r="E25" s="20">
        <v>3547</v>
      </c>
      <c r="F25" s="21">
        <v>43131</v>
      </c>
      <c r="G25" s="22">
        <v>0.37847222222222227</v>
      </c>
      <c r="H25" s="22"/>
      <c r="I25" s="37"/>
      <c r="J25" s="43"/>
      <c r="K25" s="37">
        <v>0.01</v>
      </c>
      <c r="L25" s="37"/>
      <c r="M25" s="37"/>
      <c r="N25" s="37"/>
      <c r="O25" s="37"/>
      <c r="P25" s="37"/>
      <c r="T25" s="9" t="str">
        <f>IF(Q25="","",D25*(Q25-E25)*W25)</f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>X25*K25/(E25*W25*0.15)</f>
        <v>10.533679165491966</v>
      </c>
    </row>
    <row r="26" spans="1:25" ht="14.25" x14ac:dyDescent="0.2">
      <c r="B26" s="1" t="s">
        <v>28</v>
      </c>
      <c r="D26" s="1">
        <v>5</v>
      </c>
      <c r="E26" s="1">
        <f>13085*2/5+13090*3/5</f>
        <v>13088</v>
      </c>
      <c r="F26" s="3">
        <v>43132</v>
      </c>
      <c r="G26" s="13">
        <v>0.37847222222222227</v>
      </c>
      <c r="H26" s="13"/>
      <c r="K26" s="36">
        <v>0.01</v>
      </c>
      <c r="L26" s="36"/>
      <c r="M26" s="36"/>
      <c r="N26" s="36"/>
      <c r="O26" s="36"/>
      <c r="P26" s="36"/>
      <c r="T26" s="9" t="str">
        <f>IF(Q26="","",D26*(Q26-E26)*W26)</f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>X26*K26/(E26*W26*0.15)</f>
        <v>2.8547498981255095</v>
      </c>
    </row>
    <row r="27" spans="1:25" ht="14.25" x14ac:dyDescent="0.2">
      <c r="B27" s="20" t="s">
        <v>20</v>
      </c>
      <c r="C27" s="20"/>
      <c r="D27" s="20">
        <v>-2</v>
      </c>
      <c r="E27" s="20">
        <v>2040</v>
      </c>
      <c r="F27" s="21">
        <v>43129</v>
      </c>
      <c r="G27" s="22">
        <v>0.88888888888888895</v>
      </c>
      <c r="H27" s="22"/>
      <c r="I27" s="37"/>
      <c r="J27" s="43"/>
      <c r="K27" s="37">
        <v>0.01</v>
      </c>
      <c r="L27" s="37"/>
      <c r="M27" s="37"/>
      <c r="N27" s="37"/>
      <c r="O27" s="37"/>
      <c r="P27" s="37"/>
      <c r="T27" s="9" t="str">
        <f>IF(Q27="","",D27*(Q27-E27)*W27)</f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>X27*K27/(E27*W27*0.15)</f>
        <v>1.8315183006535947</v>
      </c>
    </row>
    <row r="28" spans="1:25" ht="14.25" x14ac:dyDescent="0.2">
      <c r="B28" s="20" t="s">
        <v>21</v>
      </c>
      <c r="C28" s="20"/>
      <c r="D28" s="20">
        <v>-9</v>
      </c>
      <c r="E28" s="20">
        <v>3939</v>
      </c>
      <c r="F28" s="21">
        <v>43129</v>
      </c>
      <c r="G28" s="22">
        <v>0.88888888888888895</v>
      </c>
      <c r="H28" s="22"/>
      <c r="I28" s="37"/>
      <c r="J28" s="43"/>
      <c r="K28" s="37">
        <v>0.01</v>
      </c>
      <c r="L28" s="37"/>
      <c r="M28" s="37"/>
      <c r="N28" s="37"/>
      <c r="O28" s="37"/>
      <c r="P28" s="37"/>
      <c r="T28" s="9" t="str">
        <f>IF(Q28="","",D28*(Q28-E28)*W28)</f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>X28*K28/(E28*W28*0.15)</f>
        <v>9.4853973089616659</v>
      </c>
    </row>
    <row r="29" spans="1:25" ht="14.25" x14ac:dyDescent="0.2">
      <c r="B29" s="20" t="s">
        <v>22</v>
      </c>
      <c r="C29" s="20"/>
      <c r="D29" s="20">
        <v>-6</v>
      </c>
      <c r="E29" s="23">
        <v>5808</v>
      </c>
      <c r="F29" s="21">
        <v>43129</v>
      </c>
      <c r="G29" s="22">
        <v>0.88888888888888895</v>
      </c>
      <c r="H29" s="22"/>
      <c r="I29" s="37"/>
      <c r="J29" s="43"/>
      <c r="K29" s="37">
        <v>0.01</v>
      </c>
      <c r="L29" s="37"/>
      <c r="M29" s="37"/>
      <c r="N29" s="37"/>
      <c r="O29" s="37"/>
      <c r="P29" s="37"/>
      <c r="T29" s="9" t="str">
        <f>IF(Q29="","",D29*(Q29-E29)*W29)</f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>X29*K29/(E29*W29*0.15)</f>
        <v>6.4330211202938479</v>
      </c>
    </row>
    <row r="30" spans="1:25" ht="14.25" x14ac:dyDescent="0.2">
      <c r="B30" s="20" t="s">
        <v>23</v>
      </c>
      <c r="C30" s="20"/>
      <c r="D30" s="20">
        <v>-13</v>
      </c>
      <c r="E30" s="23">
        <v>2914</v>
      </c>
      <c r="F30" s="21">
        <v>43129</v>
      </c>
      <c r="G30" s="22">
        <v>0.88888888888888895</v>
      </c>
      <c r="H30" s="22"/>
      <c r="I30" s="37"/>
      <c r="J30" s="43"/>
      <c r="K30" s="37">
        <v>0.01</v>
      </c>
      <c r="L30" s="37"/>
      <c r="M30" s="37"/>
      <c r="N30" s="37"/>
      <c r="O30" s="37"/>
      <c r="P30" s="37"/>
      <c r="T30" s="9" t="str">
        <f>IF(Q30="","",D30*(Q30-E30)*W30)</f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>X30*K30/(E30*W30*0.15)</f>
        <v>12.821892015557081</v>
      </c>
    </row>
    <row r="31" spans="1:25" ht="14.25" x14ac:dyDescent="0.2">
      <c r="B31" s="24" t="s">
        <v>24</v>
      </c>
      <c r="C31" s="24"/>
      <c r="D31" s="24">
        <v>-5</v>
      </c>
      <c r="E31" s="24">
        <v>1294</v>
      </c>
      <c r="F31" s="25">
        <v>43129</v>
      </c>
      <c r="G31" s="26">
        <v>0.88888888888888895</v>
      </c>
      <c r="H31" s="26"/>
      <c r="I31" s="38"/>
      <c r="J31" s="44"/>
      <c r="K31" s="38">
        <v>0.01</v>
      </c>
      <c r="L31" s="38"/>
      <c r="M31" s="38"/>
      <c r="N31" s="38"/>
      <c r="O31" s="38"/>
      <c r="P31" s="38"/>
      <c r="Q31" s="6"/>
      <c r="R31" s="6"/>
      <c r="S31" s="6"/>
      <c r="T31" s="16" t="str">
        <f>IF(Q31="","",D31*(Q31-E31)*W31)</f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>X31*K31/(E31*W31*0.15)</f>
        <v>4.8123390005151983</v>
      </c>
    </row>
    <row r="32" spans="1:25" ht="14.25" x14ac:dyDescent="0.2">
      <c r="A32" s="27">
        <v>43136</v>
      </c>
      <c r="B32" s="29" t="s">
        <v>15</v>
      </c>
      <c r="C32" s="29" t="s">
        <v>34</v>
      </c>
      <c r="D32" s="29">
        <v>13</v>
      </c>
      <c r="E32" s="29">
        <v>2844</v>
      </c>
      <c r="F32" s="30">
        <v>43129</v>
      </c>
      <c r="G32" s="31">
        <v>0.88888888888888884</v>
      </c>
      <c r="H32" s="31" t="s">
        <v>32</v>
      </c>
      <c r="I32" s="39">
        <v>9.7999999999999997E-3</v>
      </c>
      <c r="J32" s="45">
        <f>IF(H32="N",1,IF(C32=H32,2,0.5))</f>
        <v>0.5</v>
      </c>
      <c r="K32" s="39">
        <f>SUM($I$32:$I$36)/SUM($J$32:$J$36)*J32</f>
        <v>5.0600000000000003E-3</v>
      </c>
      <c r="L32" s="1">
        <f>(X32*K32)/(W32*E32*0.15)</f>
        <v>6.6475672902015948</v>
      </c>
      <c r="M32" s="1">
        <f>ROUND(L32,0)</f>
        <v>7</v>
      </c>
      <c r="N32" s="1">
        <f>M32-D32</f>
        <v>-6</v>
      </c>
      <c r="O32" s="1"/>
      <c r="P32" s="1"/>
      <c r="T32" s="9" t="str">
        <f>IF(Q32="","",D32*(Q32-E32)*W32)</f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>
        <f>X32*I32/(E32*W32*0.15)</f>
        <v>12.874735067979373</v>
      </c>
    </row>
    <row r="33" spans="1:25" ht="14.25" x14ac:dyDescent="0.2">
      <c r="B33" s="29" t="s">
        <v>25</v>
      </c>
      <c r="C33" s="29" t="s">
        <v>40</v>
      </c>
      <c r="D33" s="29">
        <v>21</v>
      </c>
      <c r="E33" s="29">
        <v>1795</v>
      </c>
      <c r="F33" s="30">
        <v>43131</v>
      </c>
      <c r="G33" s="31">
        <v>0.37847222222222227</v>
      </c>
      <c r="H33" s="31" t="s">
        <v>33</v>
      </c>
      <c r="I33" s="39">
        <v>1.0200000000000001E-2</v>
      </c>
      <c r="J33" s="45">
        <f t="shared" ref="J33:J36" si="0">IF(H33="N",1,IF(C33=H33,2,0.5))</f>
        <v>1</v>
      </c>
      <c r="K33" s="39">
        <f>SUM($I$32:$I$36)/SUM($J$32:$J$36)*J33</f>
        <v>1.0120000000000001E-2</v>
      </c>
      <c r="L33" s="1">
        <f>(X33*K33)/(W33*E33*0.15)</f>
        <v>21.064829801299908</v>
      </c>
      <c r="M33" s="1">
        <f t="shared" ref="M33:M41" si="1">ROUND(L33,0)</f>
        <v>21</v>
      </c>
      <c r="N33" s="1">
        <f t="shared" ref="N33:N41" si="2">M33-D33</f>
        <v>0</v>
      </c>
      <c r="O33" s="1"/>
      <c r="P33" s="1"/>
      <c r="T33" s="9" t="str">
        <f>IF(Q33="","",D33*(Q33-E33)*W33)</f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>
        <f>X33*I33/(E33*W33*0.15)</f>
        <v>21.231350194986074</v>
      </c>
    </row>
    <row r="34" spans="1:25" ht="14.25" x14ac:dyDescent="0.2">
      <c r="B34" s="29" t="s">
        <v>17</v>
      </c>
      <c r="C34" s="29" t="s">
        <v>34</v>
      </c>
      <c r="D34" s="29">
        <v>6</v>
      </c>
      <c r="E34" s="29">
        <v>677.8</v>
      </c>
      <c r="F34" s="30">
        <v>43129</v>
      </c>
      <c r="G34" s="31">
        <v>0.88888888888888884</v>
      </c>
      <c r="H34" s="31" t="s">
        <v>34</v>
      </c>
      <c r="I34" s="39">
        <v>1.0800000000000001E-2</v>
      </c>
      <c r="J34" s="45">
        <f t="shared" si="0"/>
        <v>2</v>
      </c>
      <c r="K34" s="39">
        <f t="shared" ref="K34:K36" si="3">SUM($I$32:$I$36)/SUM($J$32:$J$36)*J34</f>
        <v>2.0240000000000001E-2</v>
      </c>
      <c r="L34" s="1">
        <f>(X34*K34)/(W34*E34*0.15)</f>
        <v>11.157089477722042</v>
      </c>
      <c r="M34" s="1">
        <f t="shared" si="1"/>
        <v>11</v>
      </c>
      <c r="N34" s="1">
        <f t="shared" si="2"/>
        <v>5</v>
      </c>
      <c r="O34" s="1"/>
      <c r="P34" s="1"/>
      <c r="T34" s="9" t="str">
        <f>IF(Q34="","",D34*(Q34-E34)*W34)</f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>
        <f>X34*I34/(E34*W34*0.15)</f>
        <v>5.9533876659781644</v>
      </c>
    </row>
    <row r="35" spans="1:25" ht="14.25" x14ac:dyDescent="0.2">
      <c r="B35" s="29" t="s">
        <v>26</v>
      </c>
      <c r="C35" s="29" t="s">
        <v>34</v>
      </c>
      <c r="D35" s="29">
        <v>10</v>
      </c>
      <c r="E35" s="29">
        <v>3547</v>
      </c>
      <c r="F35" s="30">
        <v>43131</v>
      </c>
      <c r="G35" s="31">
        <v>0.37847222222222227</v>
      </c>
      <c r="H35" s="31" t="s">
        <v>35</v>
      </c>
      <c r="I35" s="39">
        <v>9.2999999999999992E-3</v>
      </c>
      <c r="J35" s="45">
        <f t="shared" si="0"/>
        <v>1</v>
      </c>
      <c r="K35" s="39">
        <f t="shared" si="3"/>
        <v>1.0120000000000001E-2</v>
      </c>
      <c r="L35" s="1">
        <f>(X35*K35)/(W35*E35*0.15)</f>
        <v>10.660102336246593</v>
      </c>
      <c r="M35" s="1">
        <f t="shared" si="1"/>
        <v>11</v>
      </c>
      <c r="N35" s="1">
        <f t="shared" si="2"/>
        <v>1</v>
      </c>
      <c r="O35" s="1"/>
      <c r="P35" s="1"/>
      <c r="T35" s="9" t="str">
        <f>IF(Q35="","",D35*(Q35-E35)*W35)</f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>
        <f>X35*I35/(E35*W35*0.15)</f>
        <v>9.7963391034677176</v>
      </c>
    </row>
    <row r="36" spans="1:25" ht="14.25" x14ac:dyDescent="0.2">
      <c r="B36" s="29" t="s">
        <v>19</v>
      </c>
      <c r="C36" s="29" t="s">
        <v>42</v>
      </c>
      <c r="D36" s="29">
        <v>3</v>
      </c>
      <c r="E36" s="29">
        <v>12960</v>
      </c>
      <c r="F36" s="30">
        <v>43136</v>
      </c>
      <c r="G36" s="31">
        <v>0.37847222222222227</v>
      </c>
      <c r="H36" s="31" t="s">
        <v>36</v>
      </c>
      <c r="I36" s="39">
        <v>1.0500000000000001E-2</v>
      </c>
      <c r="J36" s="45">
        <f t="shared" si="0"/>
        <v>0.5</v>
      </c>
      <c r="K36" s="39">
        <f t="shared" si="3"/>
        <v>5.0600000000000003E-3</v>
      </c>
      <c r="L36" s="1">
        <f>(X36*K36)/(W36*E36*0.15)</f>
        <v>1.4587727520576133</v>
      </c>
      <c r="M36" s="1">
        <f t="shared" si="1"/>
        <v>1</v>
      </c>
      <c r="N36" s="1">
        <f t="shared" si="2"/>
        <v>-2</v>
      </c>
      <c r="O36" s="1"/>
      <c r="P36" s="1"/>
      <c r="T36" s="9" t="str">
        <f>IF(Q36="","",D36*(Q36-E36)*W36)</f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>
        <f>X36*I36/(E36*W36*0.15)</f>
        <v>3.0270976080246914</v>
      </c>
    </row>
    <row r="37" spans="1:25" ht="14.25" x14ac:dyDescent="0.2">
      <c r="B37" s="29" t="s">
        <v>20</v>
      </c>
      <c r="C37" s="29" t="s">
        <v>43</v>
      </c>
      <c r="D37" s="29">
        <v>-2</v>
      </c>
      <c r="E37" s="29">
        <v>2040</v>
      </c>
      <c r="F37" s="30">
        <v>43129</v>
      </c>
      <c r="G37" s="31">
        <v>0.88888888888888895</v>
      </c>
      <c r="H37" s="31" t="s">
        <v>37</v>
      </c>
      <c r="I37" s="39">
        <v>1.09E-2</v>
      </c>
      <c r="J37" s="45">
        <f>IF(H37="N",1,IF(C37=H37,2,0.5))</f>
        <v>0.5</v>
      </c>
      <c r="K37" s="39">
        <f>-SUM($I$37:$I$41)/SUM($J$37:$J$41)*J37</f>
        <v>-6.3124999999999995E-3</v>
      </c>
      <c r="L37" s="1">
        <f>(X37*K37)/(W37*E37*0.15)</f>
        <v>-1.1561479901960785</v>
      </c>
      <c r="M37" s="1">
        <f t="shared" si="1"/>
        <v>-1</v>
      </c>
      <c r="N37" s="1">
        <f t="shared" si="2"/>
        <v>1</v>
      </c>
      <c r="O37" s="1"/>
      <c r="P37" s="1"/>
      <c r="T37" s="9" t="str">
        <f>IF(Q37="","",D37*(Q37-E37)*W37)</f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>
        <f>X37*I37/(E37*W37*0.15)</f>
        <v>1.9963585098039214</v>
      </c>
    </row>
    <row r="38" spans="1:25" ht="14.25" x14ac:dyDescent="0.2">
      <c r="B38" s="29" t="s">
        <v>21</v>
      </c>
      <c r="C38" s="29" t="s">
        <v>43</v>
      </c>
      <c r="D38" s="29">
        <v>-9</v>
      </c>
      <c r="E38" s="29">
        <v>3939</v>
      </c>
      <c r="F38" s="30">
        <v>43129</v>
      </c>
      <c r="G38" s="31">
        <v>0.88888888888888895</v>
      </c>
      <c r="H38" s="31" t="s">
        <v>35</v>
      </c>
      <c r="I38" s="39">
        <v>9.5999999999999992E-3</v>
      </c>
      <c r="J38" s="45">
        <f t="shared" ref="J38:J41" si="4">IF(H38="N",1,IF(C38=H38,2,0.5))</f>
        <v>1</v>
      </c>
      <c r="K38" s="39">
        <f t="shared" ref="K38:K41" si="5">-SUM($I$37:$I$41)/SUM($J$37:$J$41)*J38</f>
        <v>-1.2624999999999999E-2</v>
      </c>
      <c r="L38" s="1">
        <f>(X38*K38)/(W38*E38*0.15)</f>
        <v>-11.97533547008547</v>
      </c>
      <c r="M38" s="1">
        <f t="shared" si="1"/>
        <v>-12</v>
      </c>
      <c r="N38" s="1">
        <f t="shared" si="2"/>
        <v>-3</v>
      </c>
      <c r="O38" s="1"/>
      <c r="P38" s="1"/>
      <c r="T38" s="9" t="str">
        <f>IF(Q38="","",D38*(Q38-E38)*W38)</f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>
        <f>X38*I38/(E38*W38*0.15)</f>
        <v>9.1059976643818228</v>
      </c>
    </row>
    <row r="39" spans="1:25" ht="14.25" x14ac:dyDescent="0.2">
      <c r="B39" s="29" t="s">
        <v>22</v>
      </c>
      <c r="C39" s="29" t="s">
        <v>43</v>
      </c>
      <c r="D39" s="29">
        <v>-6</v>
      </c>
      <c r="E39" s="32">
        <v>5808</v>
      </c>
      <c r="F39" s="30">
        <v>43129</v>
      </c>
      <c r="G39" s="31">
        <v>0.88888888888888895</v>
      </c>
      <c r="H39" s="31" t="s">
        <v>35</v>
      </c>
      <c r="I39" s="39">
        <v>9.1999999999999998E-3</v>
      </c>
      <c r="J39" s="45">
        <f t="shared" si="4"/>
        <v>1</v>
      </c>
      <c r="K39" s="39">
        <f t="shared" si="5"/>
        <v>-1.2624999999999999E-2</v>
      </c>
      <c r="L39" s="1">
        <f>(X39*K39)/(W39*E39*0.15)</f>
        <v>-8.1217036558769493</v>
      </c>
      <c r="M39" s="1">
        <f t="shared" si="1"/>
        <v>-8</v>
      </c>
      <c r="N39" s="1">
        <f t="shared" si="2"/>
        <v>-2</v>
      </c>
      <c r="O39" s="1"/>
      <c r="P39" s="1"/>
      <c r="T39" s="9" t="str">
        <f>IF(Q39="","",D39*(Q39-E39)*W39)</f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>
        <f>X39*I39/(E39*W39*0.15)</f>
        <v>5.9183899908172632</v>
      </c>
    </row>
    <row r="40" spans="1:25" ht="14.25" x14ac:dyDescent="0.2">
      <c r="B40" s="29" t="s">
        <v>23</v>
      </c>
      <c r="C40" s="29" t="s">
        <v>43</v>
      </c>
      <c r="D40" s="29">
        <v>-13</v>
      </c>
      <c r="E40" s="32">
        <v>2914</v>
      </c>
      <c r="F40" s="30">
        <v>43129</v>
      </c>
      <c r="G40" s="31">
        <v>0.88888888888888895</v>
      </c>
      <c r="H40" s="31" t="s">
        <v>35</v>
      </c>
      <c r="I40" s="39">
        <v>1.0200000000000001E-2</v>
      </c>
      <c r="J40" s="45">
        <f t="shared" si="4"/>
        <v>1</v>
      </c>
      <c r="K40" s="39">
        <f t="shared" si="5"/>
        <v>-1.2624999999999999E-2</v>
      </c>
      <c r="L40" s="1">
        <f>(X40*K40)/(W40*E40*0.15)</f>
        <v>-16.187667553191488</v>
      </c>
      <c r="M40" s="1">
        <f t="shared" si="1"/>
        <v>-16</v>
      </c>
      <c r="N40" s="1">
        <f t="shared" si="2"/>
        <v>-3</v>
      </c>
      <c r="O40" s="1"/>
      <c r="P40" s="1"/>
      <c r="T40" s="9" t="str">
        <f>IF(Q40="","",D40*(Q40-E40)*W40)</f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>
        <f>X40*I40/(E40*W40*0.15)</f>
        <v>13.078353191489361</v>
      </c>
    </row>
    <row r="41" spans="1:25" ht="14.25" x14ac:dyDescent="0.2">
      <c r="A41" s="28"/>
      <c r="B41" s="16" t="s">
        <v>24</v>
      </c>
      <c r="C41" s="16" t="s">
        <v>39</v>
      </c>
      <c r="D41" s="16">
        <v>-5</v>
      </c>
      <c r="E41" s="16">
        <v>1294</v>
      </c>
      <c r="F41" s="33">
        <v>43129</v>
      </c>
      <c r="G41" s="34">
        <v>0.88888888888888895</v>
      </c>
      <c r="H41" s="34" t="s">
        <v>37</v>
      </c>
      <c r="I41" s="40">
        <v>1.06E-2</v>
      </c>
      <c r="J41" s="46">
        <f t="shared" si="4"/>
        <v>0.5</v>
      </c>
      <c r="K41" s="40">
        <f t="shared" si="5"/>
        <v>-6.3124999999999995E-3</v>
      </c>
      <c r="L41" s="6">
        <f>(X41*K41)/(W41*E41*0.15)</f>
        <v>-3.037794414391207</v>
      </c>
      <c r="M41" s="6">
        <f t="shared" si="1"/>
        <v>-3</v>
      </c>
      <c r="N41" s="6">
        <f t="shared" si="2"/>
        <v>2</v>
      </c>
      <c r="O41" s="6"/>
      <c r="P41" s="6"/>
      <c r="Q41" s="6"/>
      <c r="R41" s="6"/>
      <c r="S41" s="6"/>
      <c r="T41" s="16" t="str">
        <f>IF(Q41="","",D41*(Q41-E41)*W41)</f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>
        <f>X41*I41/(E41*W41*0.15)</f>
        <v>5.1010884423836504</v>
      </c>
    </row>
    <row r="42" spans="1:25" ht="14.25" x14ac:dyDescent="0.2">
      <c r="T42" s="9" t="str">
        <f>IF(Q42="","",D42*(Q42-E42)*W42)</f>
        <v/>
      </c>
      <c r="U42" s="17"/>
    </row>
    <row r="43" spans="1:25" ht="14.25" x14ac:dyDescent="0.2">
      <c r="T43" s="9" t="str">
        <f>IF(Q43="","",D43*(Q43-E43)*W43)</f>
        <v/>
      </c>
      <c r="U43" s="17"/>
    </row>
    <row r="44" spans="1:25" ht="14.25" x14ac:dyDescent="0.2">
      <c r="T44" s="9" t="str">
        <f>IF(Q44="","",D44*(Q44-E44)*W44)</f>
        <v/>
      </c>
      <c r="U44" s="17"/>
    </row>
    <row r="45" spans="1:25" ht="14.25" x14ac:dyDescent="0.2">
      <c r="T45" s="9" t="str">
        <f>IF(Q45="","",D45*(Q45-E45)*W45)</f>
        <v/>
      </c>
      <c r="U45" s="17"/>
    </row>
    <row r="46" spans="1:25" ht="14.25" x14ac:dyDescent="0.2">
      <c r="T46" s="9" t="str">
        <f>IF(Q46="","",D46*(Q46-E46)*W46)</f>
        <v/>
      </c>
      <c r="U46" s="17"/>
    </row>
    <row r="47" spans="1:25" ht="14.25" x14ac:dyDescent="0.2">
      <c r="T47" s="9" t="str">
        <f>IF(Q47="","",D47*(Q47-E47)*W47)</f>
        <v/>
      </c>
      <c r="U47" s="17"/>
    </row>
    <row r="48" spans="1:25" ht="14.25" x14ac:dyDescent="0.2">
      <c r="T48" s="9" t="str">
        <f>IF(Q48="","",D48*(Q48-E48)*W48)</f>
        <v/>
      </c>
      <c r="U48" s="17"/>
    </row>
    <row r="49" spans="20:21" ht="14.25" x14ac:dyDescent="0.2">
      <c r="T49" s="9" t="str">
        <f>IF(Q49="","",D49*(Q49-E49)*W49)</f>
        <v/>
      </c>
      <c r="U49" s="17"/>
    </row>
    <row r="50" spans="20:21" ht="14.25" x14ac:dyDescent="0.2">
      <c r="T50" s="9" t="str">
        <f>IF(Q50="","",D50*(Q50-E50)*W50)</f>
        <v/>
      </c>
      <c r="U50" s="17"/>
    </row>
    <row r="51" spans="20:21" ht="14.25" x14ac:dyDescent="0.2">
      <c r="T51" s="9" t="str">
        <f>IF(Q51="","",D51*(Q51-E51)*W51)</f>
        <v/>
      </c>
      <c r="U51" s="17"/>
    </row>
    <row r="52" spans="20:21" ht="14.25" x14ac:dyDescent="0.2">
      <c r="T52" s="9" t="str">
        <f>IF(Q52="","",D52*(Q52-E52)*W52)</f>
        <v/>
      </c>
      <c r="U52" s="17"/>
    </row>
    <row r="53" spans="20:21" ht="14.25" x14ac:dyDescent="0.2">
      <c r="T53" s="9" t="str">
        <f>IF(Q53="","",D53*(Q53-E53)*W53)</f>
        <v/>
      </c>
      <c r="U53" s="17"/>
    </row>
    <row r="54" spans="20:21" ht="14.25" x14ac:dyDescent="0.2">
      <c r="T54" s="9" t="str">
        <f>IF(Q54="","",D54*(Q54-E54)*W54)</f>
        <v/>
      </c>
      <c r="U54" s="17"/>
    </row>
    <row r="55" spans="20:21" ht="14.25" x14ac:dyDescent="0.2">
      <c r="T55" s="9" t="str">
        <f>IF(Q55="","",D55*(Q55-E55)*W55)</f>
        <v/>
      </c>
      <c r="U55" s="17"/>
    </row>
    <row r="56" spans="20:21" ht="14.25" x14ac:dyDescent="0.2">
      <c r="T56" s="9" t="str">
        <f>IF(Q56="","",D56*(Q56-E56)*W56)</f>
        <v/>
      </c>
      <c r="U56" s="17"/>
    </row>
    <row r="57" spans="20:21" ht="14.25" x14ac:dyDescent="0.2">
      <c r="T57" s="9" t="str">
        <f>IF(Q57="","",D57*(Q57-E57)*W57)</f>
        <v/>
      </c>
      <c r="U57" s="17"/>
    </row>
    <row r="58" spans="20:21" ht="14.25" x14ac:dyDescent="0.2">
      <c r="T58" s="9" t="str">
        <f>IF(Q58="","",D58*(Q58-E58)*W58)</f>
        <v/>
      </c>
      <c r="U58" s="17"/>
    </row>
    <row r="59" spans="20:21" ht="14.25" x14ac:dyDescent="0.2">
      <c r="T59" s="9" t="str">
        <f>IF(Q59="","",D59*(Q59-E59)*W59)</f>
        <v/>
      </c>
      <c r="U59" s="17"/>
    </row>
    <row r="60" spans="20:21" ht="14.25" x14ac:dyDescent="0.2">
      <c r="T60" s="9" t="str">
        <f>IF(Q60="","",D60*(Q60-E60)*W60)</f>
        <v/>
      </c>
      <c r="U60" s="17"/>
    </row>
    <row r="61" spans="20:21" ht="14.25" x14ac:dyDescent="0.2">
      <c r="T61" s="9" t="str">
        <f>IF(Q61="","",D61*(Q61-E61)*W61)</f>
        <v/>
      </c>
      <c r="U61" s="17"/>
    </row>
    <row r="62" spans="20:21" ht="14.25" x14ac:dyDescent="0.2">
      <c r="T62" s="9" t="str">
        <f>IF(Q62="","",D62*(Q62-E62)*W62)</f>
        <v/>
      </c>
      <c r="U62" s="17"/>
    </row>
    <row r="63" spans="20:21" ht="14.25" x14ac:dyDescent="0.2">
      <c r="T63" s="9" t="str">
        <f>IF(Q63="","",D63*(Q63-E63)*W63)</f>
        <v/>
      </c>
      <c r="U63" s="17"/>
    </row>
    <row r="64" spans="20:21" ht="14.25" x14ac:dyDescent="0.2">
      <c r="T64" s="9" t="str">
        <f>IF(Q64="","",D64*(Q64-E64)*W64)</f>
        <v/>
      </c>
      <c r="U64" s="17"/>
    </row>
    <row r="65" spans="20:21" ht="14.25" x14ac:dyDescent="0.2">
      <c r="T65" s="9" t="str">
        <f>IF(Q65="","",D65*(Q65-E65)*W65)</f>
        <v/>
      </c>
      <c r="U65" s="17"/>
    </row>
    <row r="66" spans="20:21" ht="14.25" x14ac:dyDescent="0.2">
      <c r="T66" s="9" t="str">
        <f>IF(Q66="","",D66*(Q66-E66)*W66)</f>
        <v/>
      </c>
      <c r="U66" s="17"/>
    </row>
    <row r="67" spans="20:21" ht="14.25" x14ac:dyDescent="0.2">
      <c r="T67" s="9" t="str">
        <f>IF(Q67="","",D67*(Q67-E67)*W67)</f>
        <v/>
      </c>
      <c r="U67" s="17"/>
    </row>
    <row r="68" spans="20:21" ht="14.25" x14ac:dyDescent="0.2">
      <c r="T68" s="9" t="str">
        <f>IF(Q68="","",D68*(Q68-E68)*W68)</f>
        <v/>
      </c>
      <c r="U68" s="17"/>
    </row>
    <row r="69" spans="20:21" ht="14.25" x14ac:dyDescent="0.2">
      <c r="T69" s="9" t="str">
        <f>IF(Q69="","",D69*(Q69-E69)*W69)</f>
        <v/>
      </c>
      <c r="U69" s="17"/>
    </row>
    <row r="70" spans="20:21" ht="14.25" x14ac:dyDescent="0.2">
      <c r="T70" s="9" t="str">
        <f>IF(Q70="","",D70*(Q70-E70)*W70)</f>
        <v/>
      </c>
      <c r="U70" s="17"/>
    </row>
    <row r="71" spans="20:21" ht="14.25" x14ac:dyDescent="0.2">
      <c r="T71" s="9" t="str">
        <f>IF(Q71="","",D71*(Q71-E71)*W71)</f>
        <v/>
      </c>
      <c r="U71" s="17"/>
    </row>
    <row r="72" spans="20:21" ht="14.25" x14ac:dyDescent="0.2">
      <c r="T72" s="9" t="str">
        <f>IF(Q72="","",D72*(Q72-E72)*W72)</f>
        <v/>
      </c>
      <c r="U72" s="17"/>
    </row>
    <row r="73" spans="20:21" ht="14.25" x14ac:dyDescent="0.2">
      <c r="T73" s="9" t="str">
        <f>IF(Q73="","",D73*(Q73-E73)*W73)</f>
        <v/>
      </c>
      <c r="U73" s="17"/>
    </row>
    <row r="74" spans="20:21" ht="14.25" x14ac:dyDescent="0.2">
      <c r="T74" s="9" t="str">
        <f>IF(Q74="","",D74*(Q74-E74)*W74)</f>
        <v/>
      </c>
      <c r="U74" s="17"/>
    </row>
    <row r="75" spans="20:21" ht="14.25" x14ac:dyDescent="0.2">
      <c r="T75" s="9" t="str">
        <f>IF(Q75="","",D75*(Q75-E75)*W75)</f>
        <v/>
      </c>
      <c r="U75" s="17"/>
    </row>
    <row r="76" spans="20:21" ht="14.25" x14ac:dyDescent="0.2">
      <c r="T76" s="9" t="str">
        <f>IF(Q76="","",D76*(Q76-E76)*W76)</f>
        <v/>
      </c>
      <c r="U76" s="17"/>
    </row>
    <row r="77" spans="20:21" ht="14.25" x14ac:dyDescent="0.2">
      <c r="T77" s="9" t="str">
        <f>IF(Q77="","",D77*(Q77-E77)*W77)</f>
        <v/>
      </c>
      <c r="U77" s="17"/>
    </row>
    <row r="78" spans="20:21" ht="14.25" x14ac:dyDescent="0.2">
      <c r="T78" s="9" t="str">
        <f>IF(Q78="","",D78*(Q78-E78)*W78)</f>
        <v/>
      </c>
      <c r="U78" s="17"/>
    </row>
    <row r="79" spans="20:21" ht="14.25" x14ac:dyDescent="0.2">
      <c r="T79" s="9" t="str">
        <f>IF(Q79="","",D79*(Q79-E79)*W79)</f>
        <v/>
      </c>
      <c r="U79" s="17"/>
    </row>
    <row r="80" spans="20:21" ht="14.25" x14ac:dyDescent="0.2">
      <c r="T80" s="9" t="str">
        <f>IF(Q80="","",D80*(Q80-E80)*W80)</f>
        <v/>
      </c>
      <c r="U80" s="17"/>
    </row>
    <row r="81" spans="20:21" ht="14.25" x14ac:dyDescent="0.2">
      <c r="T81" s="9" t="str">
        <f>IF(Q81="","",D81*(Q81-E81)*W81)</f>
        <v/>
      </c>
      <c r="U81" s="17"/>
    </row>
    <row r="82" spans="20:21" ht="14.25" x14ac:dyDescent="0.2">
      <c r="T82" s="9" t="str">
        <f>IF(Q82="","",D82*(Q82-E82)*W82)</f>
        <v/>
      </c>
      <c r="U82" s="17"/>
    </row>
    <row r="83" spans="20:21" ht="14.25" x14ac:dyDescent="0.2">
      <c r="T83" s="9" t="str">
        <f>IF(Q83="","",D83*(Q83-E83)*W83)</f>
        <v/>
      </c>
      <c r="U83" s="17"/>
    </row>
    <row r="84" spans="20:21" ht="14.25" x14ac:dyDescent="0.2">
      <c r="T84" s="9" t="str">
        <f>IF(Q84="","",D84*(Q84-E84)*W84)</f>
        <v/>
      </c>
      <c r="U84" s="17"/>
    </row>
    <row r="85" spans="20:21" ht="14.25" x14ac:dyDescent="0.2">
      <c r="T85" s="9" t="str">
        <f>IF(Q85="","",D85*(Q85-E85)*W85)</f>
        <v/>
      </c>
      <c r="U85" s="17"/>
    </row>
    <row r="86" spans="20:21" ht="14.25" x14ac:dyDescent="0.2">
      <c r="T86" s="9" t="str">
        <f>IF(Q86="","",D86*(Q86-E86)*W86)</f>
        <v/>
      </c>
      <c r="U86" s="17"/>
    </row>
    <row r="87" spans="20:21" ht="14.25" x14ac:dyDescent="0.2">
      <c r="T87" s="9" t="str">
        <f>IF(Q87="","",D87*(Q87-E87)*W87)</f>
        <v/>
      </c>
      <c r="U87" s="17"/>
    </row>
    <row r="88" spans="20:21" ht="14.25" x14ac:dyDescent="0.2">
      <c r="T88" s="9" t="str">
        <f>IF(Q88="","",D88*(Q88-E88)*W88)</f>
        <v/>
      </c>
      <c r="U88" s="17"/>
    </row>
    <row r="89" spans="20:21" ht="14.25" x14ac:dyDescent="0.2">
      <c r="T89" s="9" t="str">
        <f>IF(Q89="","",D89*(Q89-E89)*W89)</f>
        <v/>
      </c>
      <c r="U89" s="17"/>
    </row>
    <row r="90" spans="20:21" ht="14.25" x14ac:dyDescent="0.2">
      <c r="T90" s="9" t="str">
        <f>IF(Q90="","",D90*(Q90-E90)*W90)</f>
        <v/>
      </c>
      <c r="U90" s="17"/>
    </row>
    <row r="91" spans="20:21" ht="14.25" x14ac:dyDescent="0.2">
      <c r="T91" s="9" t="str">
        <f>IF(Q91="","",D91*(Q91-E91)*W91)</f>
        <v/>
      </c>
      <c r="U91" s="17"/>
    </row>
    <row r="92" spans="20:21" ht="14.25" x14ac:dyDescent="0.2">
      <c r="T92" s="9" t="str">
        <f>IF(Q92="","",D92*(Q92-E92)*W92)</f>
        <v/>
      </c>
      <c r="U92" s="17"/>
    </row>
    <row r="93" spans="20:21" ht="14.25" x14ac:dyDescent="0.2">
      <c r="T93" s="9" t="str">
        <f>IF(Q93="","",D93*(Q93-E93)*W93)</f>
        <v/>
      </c>
      <c r="U93" s="17"/>
    </row>
    <row r="94" spans="20:21" ht="14.25" x14ac:dyDescent="0.2">
      <c r="T94" s="9" t="str">
        <f>IF(Q94="","",D94*(Q94-E94)*W94)</f>
        <v/>
      </c>
      <c r="U94" s="17"/>
    </row>
    <row r="95" spans="20:21" ht="14.25" x14ac:dyDescent="0.2">
      <c r="T95" s="9" t="str">
        <f>IF(Q95="","",D95*(Q95-E95)*W95)</f>
        <v/>
      </c>
      <c r="U95" s="17"/>
    </row>
    <row r="96" spans="20:21" ht="14.25" x14ac:dyDescent="0.2">
      <c r="T96" s="9" t="str">
        <f>IF(Q96="","",D96*(Q96-E96)*W96)</f>
        <v/>
      </c>
      <c r="U96" s="17"/>
    </row>
    <row r="97" spans="20:21" ht="14.25" x14ac:dyDescent="0.2">
      <c r="T97" s="9" t="str">
        <f>IF(Q97="","",D97*(Q97-E97)*W97)</f>
        <v/>
      </c>
      <c r="U97" s="17"/>
    </row>
    <row r="98" spans="20:21" ht="14.25" x14ac:dyDescent="0.2">
      <c r="T98" s="9" t="str">
        <f>IF(Q98="","",D98*(Q98-E98)*W98)</f>
        <v/>
      </c>
      <c r="U98" s="17"/>
    </row>
    <row r="99" spans="20:21" ht="14.25" x14ac:dyDescent="0.2">
      <c r="T99" s="9" t="str">
        <f>IF(Q99="","",D99*(Q99-E99)*W99)</f>
        <v/>
      </c>
      <c r="U99" s="17"/>
    </row>
    <row r="100" spans="20:21" ht="14.25" x14ac:dyDescent="0.2">
      <c r="T100" s="9" t="str">
        <f>IF(Q100="","",D100*(Q100-E100)*W100)</f>
        <v/>
      </c>
      <c r="U100" s="17"/>
    </row>
    <row r="101" spans="20:21" ht="14.25" x14ac:dyDescent="0.2">
      <c r="T101" s="9" t="str">
        <f>IF(Q101="","",D101*(Q101-E101)*W101)</f>
        <v/>
      </c>
      <c r="U101" s="17"/>
    </row>
    <row r="102" spans="20:21" ht="14.25" x14ac:dyDescent="0.2">
      <c r="T102" s="9" t="str">
        <f>IF(Q102="","",D102*(Q102-E102)*W102)</f>
        <v/>
      </c>
      <c r="U102" s="17"/>
    </row>
    <row r="103" spans="20:21" ht="14.25" x14ac:dyDescent="0.2">
      <c r="T103" s="9" t="str">
        <f>IF(Q103="","",D103*(Q103-E103)*W103)</f>
        <v/>
      </c>
      <c r="U103" s="17"/>
    </row>
    <row r="104" spans="20:21" ht="14.25" x14ac:dyDescent="0.2">
      <c r="T104" s="9" t="str">
        <f>IF(Q104="","",D104*(Q104-E104)*W104)</f>
        <v/>
      </c>
      <c r="U104" s="17"/>
    </row>
    <row r="105" spans="20:21" ht="14.25" x14ac:dyDescent="0.2">
      <c r="T105" s="9" t="str">
        <f>IF(Q105="","",D105*(Q105-E105)*W105)</f>
        <v/>
      </c>
      <c r="U105" s="17"/>
    </row>
    <row r="106" spans="20:21" ht="14.25" x14ac:dyDescent="0.2">
      <c r="T106" s="9" t="str">
        <f>IF(Q106="","",D106*(Q106-E106)*W106)</f>
        <v/>
      </c>
      <c r="U106" s="17"/>
    </row>
    <row r="107" spans="20:21" ht="14.25" x14ac:dyDescent="0.2">
      <c r="T107" s="9" t="str">
        <f>IF(Q107="","",D107*(Q107-E107)*W107)</f>
        <v/>
      </c>
      <c r="U107" s="17"/>
    </row>
    <row r="108" spans="20:21" ht="14.25" x14ac:dyDescent="0.2">
      <c r="T108" s="9" t="str">
        <f>IF(Q108="","",D108*(Q108-E108)*W108)</f>
        <v/>
      </c>
      <c r="U108" s="17"/>
    </row>
    <row r="109" spans="20:21" ht="14.25" x14ac:dyDescent="0.2">
      <c r="T109" s="9" t="str">
        <f>IF(Q109="","",D109*(Q109-E109)*W109)</f>
        <v/>
      </c>
      <c r="U109" s="17"/>
    </row>
    <row r="110" spans="20:21" ht="14.25" x14ac:dyDescent="0.2">
      <c r="T110" s="9" t="str">
        <f>IF(Q110="","",D110*(Q110-E110)*W110)</f>
        <v/>
      </c>
      <c r="U110" s="17"/>
    </row>
    <row r="111" spans="20:21" ht="14.25" x14ac:dyDescent="0.2">
      <c r="T111" s="9" t="str">
        <f>IF(Q111="","",D111*(Q111-E111)*W111)</f>
        <v/>
      </c>
      <c r="U111" s="17"/>
    </row>
    <row r="112" spans="20:21" ht="14.25" x14ac:dyDescent="0.2">
      <c r="T112" s="9" t="str">
        <f>IF(Q112="","",D112*(Q112-E112)*W112)</f>
        <v/>
      </c>
      <c r="U112" s="17"/>
    </row>
    <row r="113" spans="20:21" ht="14.25" x14ac:dyDescent="0.2">
      <c r="T113" s="9" t="str">
        <f>IF(Q113="","",D113*(Q113-E113)*W113)</f>
        <v/>
      </c>
      <c r="U113" s="17"/>
    </row>
    <row r="114" spans="20:21" ht="14.25" x14ac:dyDescent="0.2">
      <c r="T114" s="9" t="str">
        <f>IF(Q114="","",D114*(Q114-E114)*W114)</f>
        <v/>
      </c>
      <c r="U114" s="17"/>
    </row>
    <row r="115" spans="20:21" ht="14.25" x14ac:dyDescent="0.2">
      <c r="T115" s="9" t="str">
        <f>IF(Q115="","",D115*(Q115-E115)*W115)</f>
        <v/>
      </c>
      <c r="U115" s="17"/>
    </row>
    <row r="116" spans="20:21" ht="14.25" x14ac:dyDescent="0.2">
      <c r="T116" s="9" t="str">
        <f>IF(Q116="","",D116*(Q116-E116)*W116)</f>
        <v/>
      </c>
      <c r="U116" s="17"/>
    </row>
    <row r="117" spans="20:21" ht="14.25" x14ac:dyDescent="0.2">
      <c r="T117" s="9" t="str">
        <f>IF(Q117="","",D117*(Q117-E117)*W117)</f>
        <v/>
      </c>
      <c r="U117" s="17"/>
    </row>
    <row r="118" spans="20:21" ht="14.25" x14ac:dyDescent="0.2">
      <c r="T118" s="9" t="str">
        <f>IF(Q118="","",D118*(Q118-E118)*W118)</f>
        <v/>
      </c>
      <c r="U118" s="17"/>
    </row>
    <row r="119" spans="20:21" ht="14.25" x14ac:dyDescent="0.2">
      <c r="T119" s="9" t="str">
        <f>IF(Q119="","",D119*(Q119-E119)*W119)</f>
        <v/>
      </c>
      <c r="U119" s="17"/>
    </row>
    <row r="120" spans="20:21" ht="14.25" x14ac:dyDescent="0.2">
      <c r="T120" s="9" t="str">
        <f>IF(Q120="","",D120*(Q120-E120)*W120)</f>
        <v/>
      </c>
      <c r="U120" s="17"/>
    </row>
    <row r="121" spans="20:21" ht="14.25" x14ac:dyDescent="0.2">
      <c r="T121" s="9" t="str">
        <f>IF(Q121="","",D121*(Q121-E121)*W121)</f>
        <v/>
      </c>
      <c r="U121" s="17"/>
    </row>
    <row r="122" spans="20:21" ht="14.25" x14ac:dyDescent="0.2">
      <c r="T122" s="9" t="str">
        <f>IF(Q122="","",D122*(Q122-E122)*W122)</f>
        <v/>
      </c>
      <c r="U122" s="17"/>
    </row>
    <row r="123" spans="20:21" ht="14.25" x14ac:dyDescent="0.2">
      <c r="T123" s="9" t="str">
        <f>IF(Q123="","",D123*(Q123-E123)*W123)</f>
        <v/>
      </c>
      <c r="U123" s="17"/>
    </row>
    <row r="124" spans="20:21" ht="14.25" x14ac:dyDescent="0.2">
      <c r="T124" s="9" t="str">
        <f>IF(Q124="","",D124*(Q124-E124)*W124)</f>
        <v/>
      </c>
      <c r="U124" s="17"/>
    </row>
    <row r="125" spans="20:21" ht="14.25" x14ac:dyDescent="0.2">
      <c r="T125" s="9" t="str">
        <f>IF(Q125="","",D125*(Q125-E125)*W125)</f>
        <v/>
      </c>
      <c r="U125" s="17"/>
    </row>
    <row r="126" spans="20:21" ht="14.25" x14ac:dyDescent="0.2">
      <c r="T126" s="9" t="str">
        <f>IF(Q126="","",D126*(Q126-E126)*W126)</f>
        <v/>
      </c>
      <c r="U126" s="17"/>
    </row>
    <row r="127" spans="20:21" ht="14.25" x14ac:dyDescent="0.2">
      <c r="T127" s="9" t="str">
        <f>IF(Q127="","",D127*(Q127-E127)*W127)</f>
        <v/>
      </c>
      <c r="U127" s="17"/>
    </row>
    <row r="128" spans="20:21" ht="14.25" x14ac:dyDescent="0.2">
      <c r="T128" s="9" t="str">
        <f>IF(Q128="","",D128*(Q128-E128)*W128)</f>
        <v/>
      </c>
      <c r="U128" s="17"/>
    </row>
    <row r="129" spans="20:21" ht="14.25" x14ac:dyDescent="0.2">
      <c r="T129" s="9" t="str">
        <f>IF(Q129="","",D129*(Q129-E129)*W129)</f>
        <v/>
      </c>
      <c r="U129" s="17"/>
    </row>
    <row r="130" spans="20:21" ht="14.25" x14ac:dyDescent="0.2">
      <c r="T130" s="9" t="str">
        <f>IF(Q130="","",D130*(Q130-E130)*W130)</f>
        <v/>
      </c>
      <c r="U130" s="17"/>
    </row>
    <row r="131" spans="20:21" ht="14.25" x14ac:dyDescent="0.2">
      <c r="T131" s="9" t="str">
        <f>IF(Q131="","",D131*(Q131-E131)*W131)</f>
        <v/>
      </c>
      <c r="U131" s="17"/>
    </row>
    <row r="132" spans="20:21" ht="14.25" x14ac:dyDescent="0.2">
      <c r="T132" s="9" t="str">
        <f>IF(Q132="","",D132*(Q132-E132)*W132)</f>
        <v/>
      </c>
      <c r="U132" s="17"/>
    </row>
    <row r="133" spans="20:21" ht="14.25" x14ac:dyDescent="0.2">
      <c r="T133" s="9" t="str">
        <f>IF(Q133="","",D133*(Q133-E133)*W133)</f>
        <v/>
      </c>
      <c r="U133" s="17"/>
    </row>
    <row r="134" spans="20:21" ht="14.25" x14ac:dyDescent="0.2">
      <c r="T134" s="9" t="str">
        <f>IF(Q134="","",D134*(Q134-E134)*W134)</f>
        <v/>
      </c>
      <c r="U134" s="17"/>
    </row>
    <row r="135" spans="20:21" ht="14.25" x14ac:dyDescent="0.2">
      <c r="T135" s="9" t="str">
        <f>IF(Q135="","",D135*(Q135-E135)*W135)</f>
        <v/>
      </c>
      <c r="U135" s="17"/>
    </row>
    <row r="136" spans="20:21" ht="14.25" x14ac:dyDescent="0.2">
      <c r="T136" s="9" t="str">
        <f>IF(Q136="","",D136*(Q136-E136)*W136)</f>
        <v/>
      </c>
      <c r="U136" s="17"/>
    </row>
    <row r="137" spans="20:21" ht="14.25" x14ac:dyDescent="0.2">
      <c r="T137" s="9" t="str">
        <f>IF(Q137="","",D137*(Q137-E137)*W137)</f>
        <v/>
      </c>
      <c r="U137" s="17"/>
    </row>
    <row r="138" spans="20:21" ht="14.25" x14ac:dyDescent="0.2">
      <c r="T138" s="9" t="str">
        <f>IF(Q138="","",D138*(Q138-E138)*W138)</f>
        <v/>
      </c>
      <c r="U138" s="17"/>
    </row>
    <row r="139" spans="20:21" ht="14.25" x14ac:dyDescent="0.2">
      <c r="T139" s="9" t="str">
        <f>IF(Q139="","",D139*(Q139-E139)*W139)</f>
        <v/>
      </c>
      <c r="U139" s="17"/>
    </row>
    <row r="140" spans="20:21" ht="14.25" x14ac:dyDescent="0.2">
      <c r="T140" s="9" t="str">
        <f>IF(Q140="","",D140*(Q140-E140)*W140)</f>
        <v/>
      </c>
      <c r="U140" s="17"/>
    </row>
    <row r="141" spans="20:21" ht="14.25" x14ac:dyDescent="0.2">
      <c r="T141" s="9" t="str">
        <f>IF(Q141="","",D141*(Q141-E141)*W141)</f>
        <v/>
      </c>
      <c r="U141" s="17"/>
    </row>
    <row r="142" spans="20:21" ht="14.25" x14ac:dyDescent="0.2">
      <c r="T142" s="9" t="str">
        <f>IF(Q142="","",D142*(Q142-E142)*W142)</f>
        <v/>
      </c>
      <c r="U142" s="17"/>
    </row>
    <row r="143" spans="20:21" ht="14.25" x14ac:dyDescent="0.2">
      <c r="T143" s="9" t="str">
        <f>IF(Q143="","",D143*(Q143-E143)*W143)</f>
        <v/>
      </c>
      <c r="U143" s="17"/>
    </row>
    <row r="144" spans="20:21" ht="14.25" x14ac:dyDescent="0.2">
      <c r="T144" s="9" t="str">
        <f>IF(Q144="","",D144*(Q144-E144)*W144)</f>
        <v/>
      </c>
      <c r="U144" s="17"/>
    </row>
    <row r="145" spans="20:21" ht="14.25" x14ac:dyDescent="0.2">
      <c r="T145" s="9" t="str">
        <f>IF(Q145="","",D145*(Q145-E145)*W145)</f>
        <v/>
      </c>
      <c r="U145" s="17"/>
    </row>
    <row r="146" spans="20:21" ht="14.25" x14ac:dyDescent="0.2">
      <c r="T146" s="9" t="str">
        <f>IF(Q146="","",D146*(Q146-E146)*W146)</f>
        <v/>
      </c>
      <c r="U146" s="17"/>
    </row>
    <row r="147" spans="20:21" ht="14.25" x14ac:dyDescent="0.2">
      <c r="T147" s="9" t="str">
        <f>IF(Q147="","",D147*(Q147-E147)*W147)</f>
        <v/>
      </c>
      <c r="U147" s="17"/>
    </row>
    <row r="148" spans="20:21" ht="14.25" x14ac:dyDescent="0.2">
      <c r="T148" s="9" t="str">
        <f>IF(Q148="","",D148*(Q148-E148)*W148)</f>
        <v/>
      </c>
      <c r="U148" s="17"/>
    </row>
    <row r="149" spans="20:21" ht="14.25" x14ac:dyDescent="0.2">
      <c r="T149" s="9" t="str">
        <f>IF(Q149="","",D149*(Q149-E149)*W149)</f>
        <v/>
      </c>
      <c r="U149" s="17"/>
    </row>
    <row r="150" spans="20:21" ht="14.25" x14ac:dyDescent="0.2">
      <c r="T150" s="9" t="str">
        <f>IF(Q150="","",D150*(Q150-E150)*W150)</f>
        <v/>
      </c>
      <c r="U150" s="17"/>
    </row>
    <row r="151" spans="20:21" ht="14.25" x14ac:dyDescent="0.2">
      <c r="T151" s="9" t="str">
        <f>IF(Q151="","",D151*(Q151-E151)*W151)</f>
        <v/>
      </c>
      <c r="U151" s="17"/>
    </row>
    <row r="152" spans="20:21" ht="14.25" x14ac:dyDescent="0.2">
      <c r="T152" s="9" t="str">
        <f>IF(Q152="","",D152*(Q152-E152)*W152)</f>
        <v/>
      </c>
      <c r="U152" s="17"/>
    </row>
    <row r="153" spans="20:21" ht="14.25" x14ac:dyDescent="0.2">
      <c r="T153" s="9" t="str">
        <f>IF(Q153="","",D153*(Q153-E153)*W153)</f>
        <v/>
      </c>
      <c r="U153" s="17"/>
    </row>
    <row r="154" spans="20:21" ht="14.25" x14ac:dyDescent="0.2">
      <c r="T154" s="9" t="str">
        <f>IF(Q154="","",D154*(Q154-E154)*W154)</f>
        <v/>
      </c>
      <c r="U154" s="17"/>
    </row>
    <row r="155" spans="20:21" ht="14.25" x14ac:dyDescent="0.2">
      <c r="T155" s="9" t="str">
        <f>IF(Q155="","",D155*(Q155-E155)*W155)</f>
        <v/>
      </c>
      <c r="U155" s="17"/>
    </row>
    <row r="156" spans="20:21" ht="14.25" x14ac:dyDescent="0.2">
      <c r="T156" s="9" t="str">
        <f>IF(Q156="","",D156*(Q156-E156)*W156)</f>
        <v/>
      </c>
      <c r="U156" s="17"/>
    </row>
    <row r="157" spans="20:21" ht="14.25" x14ac:dyDescent="0.2">
      <c r="T157" s="9" t="str">
        <f>IF(Q157="","",D157*(Q157-E157)*W157)</f>
        <v/>
      </c>
      <c r="U157" s="17"/>
    </row>
    <row r="158" spans="20:21" ht="14.25" x14ac:dyDescent="0.2">
      <c r="T158" s="9" t="str">
        <f>IF(Q158="","",D158*(Q158-E158)*W158)</f>
        <v/>
      </c>
      <c r="U158" s="17"/>
    </row>
    <row r="159" spans="20:21" ht="14.25" x14ac:dyDescent="0.2">
      <c r="T159" s="9" t="str">
        <f>IF(Q159="","",D159*(Q159-E159)*W159)</f>
        <v/>
      </c>
      <c r="U159" s="17"/>
    </row>
    <row r="160" spans="20:21" ht="14.25" x14ac:dyDescent="0.2">
      <c r="T160" s="9" t="str">
        <f>IF(Q160="","",D160*(Q160-E160)*W160)</f>
        <v/>
      </c>
      <c r="U160" s="17"/>
    </row>
    <row r="161" spans="20:21" ht="14.25" x14ac:dyDescent="0.2">
      <c r="T161" s="9" t="str">
        <f>IF(Q161="","",D161*(Q161-E161)*W161)</f>
        <v/>
      </c>
      <c r="U161" s="17"/>
    </row>
    <row r="162" spans="20:21" ht="14.25" x14ac:dyDescent="0.2">
      <c r="T162" s="9" t="str">
        <f>IF(Q162="","",D162*(Q162-E162)*W162)</f>
        <v/>
      </c>
      <c r="U162" s="17"/>
    </row>
    <row r="163" spans="20:21" ht="14.25" x14ac:dyDescent="0.2">
      <c r="T163" s="9" t="str">
        <f>IF(Q163="","",D163*(Q163-E163)*W163)</f>
        <v/>
      </c>
      <c r="U163" s="17"/>
    </row>
    <row r="164" spans="20:21" ht="14.25" x14ac:dyDescent="0.2">
      <c r="T164" s="9" t="str">
        <f>IF(Q164="","",D164*(Q164-E164)*W164)</f>
        <v/>
      </c>
      <c r="U164" s="17"/>
    </row>
    <row r="165" spans="20:21" ht="14.25" x14ac:dyDescent="0.2">
      <c r="T165" s="9" t="str">
        <f>IF(Q165="","",D165*(Q165-E165)*W165)</f>
        <v/>
      </c>
      <c r="U165" s="17"/>
    </row>
    <row r="166" spans="20:21" ht="14.25" x14ac:dyDescent="0.2">
      <c r="T166" s="9" t="str">
        <f>IF(Q166="","",D166*(Q166-E166)*W166)</f>
        <v/>
      </c>
      <c r="U166" s="17"/>
    </row>
    <row r="167" spans="20:21" ht="14.25" x14ac:dyDescent="0.2">
      <c r="T167" s="9" t="str">
        <f>IF(Q167="","",D167*(Q167-E167)*W167)</f>
        <v/>
      </c>
      <c r="U167" s="17"/>
    </row>
    <row r="168" spans="20:21" ht="14.25" x14ac:dyDescent="0.2">
      <c r="T168" s="9" t="str">
        <f>IF(Q168="","",D168*(Q168-E168)*W168)</f>
        <v/>
      </c>
      <c r="U168" s="17"/>
    </row>
    <row r="169" spans="20:21" ht="14.25" x14ac:dyDescent="0.2">
      <c r="T169" s="9" t="str">
        <f>IF(Q169="","",D169*(Q169-E169)*W169)</f>
        <v/>
      </c>
      <c r="U169" s="17"/>
    </row>
    <row r="170" spans="20:21" ht="14.25" x14ac:dyDescent="0.2">
      <c r="T170" s="9" t="str">
        <f>IF(Q170="","",D170*(Q170-E170)*W170)</f>
        <v/>
      </c>
      <c r="U170" s="17"/>
    </row>
    <row r="171" spans="20:21" ht="14.25" x14ac:dyDescent="0.2">
      <c r="T171" s="9" t="str">
        <f>IF(Q171="","",D171*(Q171-E171)*W171)</f>
        <v/>
      </c>
      <c r="U171" s="17"/>
    </row>
    <row r="172" spans="20:21" ht="14.25" x14ac:dyDescent="0.2">
      <c r="T172" s="9" t="str">
        <f>IF(Q172="","",D172*(Q172-E172)*W172)</f>
        <v/>
      </c>
      <c r="U172" s="17"/>
    </row>
    <row r="173" spans="20:21" ht="14.25" x14ac:dyDescent="0.2">
      <c r="T173" s="9" t="str">
        <f>IF(Q173="","",D173*(Q173-E173)*W173)</f>
        <v/>
      </c>
      <c r="U173" s="17"/>
    </row>
    <row r="174" spans="20:21" ht="14.25" x14ac:dyDescent="0.2">
      <c r="T174" s="9" t="str">
        <f>IF(Q174="","",D174*(Q174-E174)*W174)</f>
        <v/>
      </c>
      <c r="U174" s="17"/>
    </row>
    <row r="175" spans="20:21" ht="14.25" x14ac:dyDescent="0.2">
      <c r="T175" s="9" t="str">
        <f>IF(Q175="","",D175*(Q175-E175)*W175)</f>
        <v/>
      </c>
      <c r="U175" s="17"/>
    </row>
    <row r="176" spans="20:21" ht="14.25" x14ac:dyDescent="0.2">
      <c r="T176" s="9" t="str">
        <f>IF(Q176="","",D176*(Q176-E176)*W176)</f>
        <v/>
      </c>
      <c r="U176" s="17"/>
    </row>
    <row r="177" spans="20:21" ht="14.25" x14ac:dyDescent="0.2">
      <c r="T177" s="9" t="str">
        <f>IF(Q177="","",D177*(Q177-E177)*W177)</f>
        <v/>
      </c>
      <c r="U177" s="17"/>
    </row>
    <row r="178" spans="20:21" ht="14.25" x14ac:dyDescent="0.2">
      <c r="T178" s="9" t="str">
        <f>IF(Q178="","",D178*(Q178-E178)*W178)</f>
        <v/>
      </c>
      <c r="U178" s="17"/>
    </row>
    <row r="179" spans="20:21" ht="14.25" x14ac:dyDescent="0.2">
      <c r="T179" s="9" t="str">
        <f>IF(Q179="","",D179*(Q179-E179)*W179)</f>
        <v/>
      </c>
      <c r="U179" s="17"/>
    </row>
    <row r="180" spans="20:21" ht="14.25" x14ac:dyDescent="0.2">
      <c r="T180" s="9" t="str">
        <f>IF(Q180="","",D180*(Q180-E180)*W180)</f>
        <v/>
      </c>
      <c r="U180" s="17"/>
    </row>
    <row r="181" spans="20:21" ht="14.25" x14ac:dyDescent="0.2">
      <c r="T181" s="9" t="str">
        <f>IF(Q181="","",D181*(Q181-E181)*W181)</f>
        <v/>
      </c>
      <c r="U181" s="17"/>
    </row>
    <row r="182" spans="20:21" ht="14.25" x14ac:dyDescent="0.2">
      <c r="T182" s="9" t="str">
        <f>IF(Q182="","",D182*(Q182-E182)*W182)</f>
        <v/>
      </c>
      <c r="U182" s="17"/>
    </row>
    <row r="183" spans="20:21" ht="14.25" x14ac:dyDescent="0.2">
      <c r="T183" s="9" t="str">
        <f>IF(Q183="","",D183*(Q183-E183)*W183)</f>
        <v/>
      </c>
      <c r="U183" s="17"/>
    </row>
    <row r="184" spans="20:21" ht="14.25" x14ac:dyDescent="0.2">
      <c r="T184" s="9" t="str">
        <f>IF(Q184="","",D184*(Q184-E184)*W184)</f>
        <v/>
      </c>
      <c r="U184" s="17"/>
    </row>
    <row r="185" spans="20:21" ht="14.25" x14ac:dyDescent="0.2">
      <c r="T185" s="9" t="str">
        <f>IF(Q185="","",D185*(Q185-E185)*W185)</f>
        <v/>
      </c>
      <c r="U185" s="17"/>
    </row>
    <row r="186" spans="20:21" ht="14.25" x14ac:dyDescent="0.2">
      <c r="T186" s="9" t="str">
        <f>IF(Q186="","",D186*(Q186-E186)*W186)</f>
        <v/>
      </c>
      <c r="U186" s="17"/>
    </row>
    <row r="187" spans="20:21" ht="14.25" x14ac:dyDescent="0.2">
      <c r="T187" s="9" t="str">
        <f>IF(Q187="","",D187*(Q187-E187)*W187)</f>
        <v/>
      </c>
      <c r="U187" s="17"/>
    </row>
    <row r="188" spans="20:21" ht="14.25" x14ac:dyDescent="0.2">
      <c r="T188" s="9" t="str">
        <f>IF(Q188="","",D188*(Q188-E188)*W188)</f>
        <v/>
      </c>
      <c r="U188" s="17"/>
    </row>
    <row r="189" spans="20:21" ht="14.25" x14ac:dyDescent="0.2">
      <c r="T189" s="9" t="str">
        <f>IF(Q189="","",D189*(Q189-E189)*W189)</f>
        <v/>
      </c>
      <c r="U189" s="17"/>
    </row>
    <row r="190" spans="20:21" ht="14.25" x14ac:dyDescent="0.2">
      <c r="T190" s="9" t="str">
        <f>IF(Q190="","",D190*(Q190-E190)*W190)</f>
        <v/>
      </c>
      <c r="U190" s="17"/>
    </row>
    <row r="191" spans="20:21" ht="14.25" x14ac:dyDescent="0.2">
      <c r="T191" s="9" t="str">
        <f>IF(Q191="","",D191*(Q191-E191)*W191)</f>
        <v/>
      </c>
      <c r="U191" s="17"/>
    </row>
    <row r="192" spans="20:21" ht="14.25" x14ac:dyDescent="0.2">
      <c r="T192" s="9" t="str">
        <f>IF(Q192="","",D192*(Q192-E192)*W192)</f>
        <v/>
      </c>
      <c r="U192" s="17"/>
    </row>
    <row r="193" spans="20:21" ht="14.25" x14ac:dyDescent="0.2">
      <c r="T193" s="9" t="str">
        <f>IF(Q193="","",D193*(Q193-E193)*W193)</f>
        <v/>
      </c>
      <c r="U193" s="17"/>
    </row>
    <row r="194" spans="20:21" ht="14.25" x14ac:dyDescent="0.2">
      <c r="T194" s="9" t="str">
        <f>IF(Q194="","",D194*(Q194-E194)*W194)</f>
        <v/>
      </c>
      <c r="U194" s="17"/>
    </row>
    <row r="195" spans="20:21" ht="14.25" x14ac:dyDescent="0.2">
      <c r="T195" s="9" t="str">
        <f>IF(Q195="","",D195*(Q195-E195)*W195)</f>
        <v/>
      </c>
      <c r="U195" s="17"/>
    </row>
    <row r="196" spans="20:21" ht="14.25" x14ac:dyDescent="0.2">
      <c r="T196" s="9" t="str">
        <f>IF(Q196="","",D196*(Q196-E196)*W196)</f>
        <v/>
      </c>
      <c r="U196" s="17"/>
    </row>
    <row r="197" spans="20:21" ht="14.25" x14ac:dyDescent="0.2">
      <c r="T197" s="9" t="str">
        <f>IF(Q197="","",D197*(Q197-E197)*W197)</f>
        <v/>
      </c>
      <c r="U197" s="17"/>
    </row>
    <row r="198" spans="20:21" ht="14.25" x14ac:dyDescent="0.2">
      <c r="T198" s="9" t="str">
        <f>IF(Q198="","",D198*(Q198-E198)*W198)</f>
        <v/>
      </c>
      <c r="U198" s="17"/>
    </row>
    <row r="199" spans="20:21" ht="14.25" x14ac:dyDescent="0.2">
      <c r="T199" s="9" t="str">
        <f>IF(Q199="","",D199*(Q199-E199)*W199)</f>
        <v/>
      </c>
      <c r="U199" s="17"/>
    </row>
    <row r="200" spans="20:21" ht="14.25" x14ac:dyDescent="0.2">
      <c r="T200" s="9" t="str">
        <f>IF(Q200="","",D200*(Q200-E200)*W200)</f>
        <v/>
      </c>
      <c r="U200" s="17"/>
    </row>
    <row r="201" spans="20:21" ht="14.25" x14ac:dyDescent="0.2">
      <c r="T201" s="9" t="str">
        <f>IF(Q201="","",D201*(Q201-E201)*W201)</f>
        <v/>
      </c>
      <c r="U201" s="17"/>
    </row>
    <row r="202" spans="20:21" ht="14.25" x14ac:dyDescent="0.2">
      <c r="T202" s="9" t="str">
        <f>IF(Q202="","",D202*(Q202-E202)*W202)</f>
        <v/>
      </c>
      <c r="U202" s="17"/>
    </row>
    <row r="203" spans="20:21" ht="14.25" x14ac:dyDescent="0.2">
      <c r="T203" s="9" t="str">
        <f>IF(Q203="","",D203*(Q203-E203)*W203)</f>
        <v/>
      </c>
      <c r="U203" s="17"/>
    </row>
    <row r="204" spans="20:21" ht="14.25" x14ac:dyDescent="0.2">
      <c r="T204" s="9" t="str">
        <f>IF(Q204="","",D204*(Q204-E204)*W204)</f>
        <v/>
      </c>
      <c r="U204" s="17"/>
    </row>
    <row r="205" spans="20:21" ht="14.25" x14ac:dyDescent="0.2">
      <c r="T205" s="9" t="str">
        <f>IF(Q205="","",D205*(Q205-E205)*W205)</f>
        <v/>
      </c>
      <c r="U205" s="17"/>
    </row>
    <row r="206" spans="20:21" ht="14.25" x14ac:dyDescent="0.2">
      <c r="T206" s="9" t="str">
        <f>IF(Q206="","",D206*(Q206-E206)*W206)</f>
        <v/>
      </c>
      <c r="U206" s="17"/>
    </row>
    <row r="207" spans="20:21" ht="14.25" x14ac:dyDescent="0.2">
      <c r="T207" s="9" t="str">
        <f>IF(Q207="","",D207*(Q207-E207)*W207)</f>
        <v/>
      </c>
      <c r="U207" s="17"/>
    </row>
    <row r="208" spans="20:21" ht="14.25" x14ac:dyDescent="0.2">
      <c r="T208" s="9" t="str">
        <f>IF(Q208="","",D208*(Q208-E208)*W208)</f>
        <v/>
      </c>
      <c r="U208" s="17"/>
    </row>
    <row r="209" spans="20:21" ht="14.25" x14ac:dyDescent="0.2">
      <c r="T209" s="9" t="str">
        <f>IF(Q209="","",D209*(Q209-E209)*W209)</f>
        <v/>
      </c>
      <c r="U209" s="17"/>
    </row>
    <row r="210" spans="20:21" ht="14.25" x14ac:dyDescent="0.2">
      <c r="T210" s="9" t="str">
        <f>IF(Q210="","",D210*(Q210-E210)*W210)</f>
        <v/>
      </c>
      <c r="U210" s="17"/>
    </row>
    <row r="211" spans="20:21" ht="14.25" x14ac:dyDescent="0.2">
      <c r="T211" s="9" t="str">
        <f>IF(Q211="","",D211*(Q211-E211)*W211)</f>
        <v/>
      </c>
      <c r="U211" s="17"/>
    </row>
    <row r="212" spans="20:21" ht="14.25" x14ac:dyDescent="0.2">
      <c r="T212" s="9" t="str">
        <f>IF(Q212="","",D212*(Q212-E212)*W212)</f>
        <v/>
      </c>
      <c r="U212" s="17"/>
    </row>
    <row r="213" spans="20:21" ht="14.25" x14ac:dyDescent="0.2">
      <c r="T213" s="9" t="str">
        <f>IF(Q213="","",D213*(Q213-E213)*W213)</f>
        <v/>
      </c>
      <c r="U213" s="17"/>
    </row>
    <row r="214" spans="20:21" ht="14.25" x14ac:dyDescent="0.2">
      <c r="T214" s="9" t="str">
        <f>IF(Q214="","",D214*(Q214-E214)*W214)</f>
        <v/>
      </c>
      <c r="U214" s="17"/>
    </row>
    <row r="215" spans="20:21" ht="14.25" x14ac:dyDescent="0.2">
      <c r="T215" s="9" t="str">
        <f>IF(Q215="","",D215*(Q215-E215)*W215)</f>
        <v/>
      </c>
      <c r="U215" s="17"/>
    </row>
    <row r="216" spans="20:21" ht="14.25" x14ac:dyDescent="0.2">
      <c r="T216" s="9" t="str">
        <f>IF(Q216="","",D216*(Q216-E216)*W216)</f>
        <v/>
      </c>
      <c r="U216" s="17"/>
    </row>
    <row r="217" spans="20:21" ht="14.25" x14ac:dyDescent="0.2">
      <c r="T217" s="9" t="str">
        <f>IF(Q217="","",D217*(Q217-E217)*W217)</f>
        <v/>
      </c>
      <c r="U217" s="17"/>
    </row>
    <row r="218" spans="20:21" ht="14.25" x14ac:dyDescent="0.2">
      <c r="T218" s="9" t="str">
        <f>IF(Q218="","",D218*(Q218-E218)*W218)</f>
        <v/>
      </c>
      <c r="U218" s="17"/>
    </row>
    <row r="219" spans="20:21" ht="14.25" x14ac:dyDescent="0.2">
      <c r="T219" s="9" t="str">
        <f>IF(Q219="","",D219*(Q219-E219)*W219)</f>
        <v/>
      </c>
      <c r="U219" s="17"/>
    </row>
    <row r="220" spans="20:21" ht="14.25" x14ac:dyDescent="0.2">
      <c r="T220" s="9" t="str">
        <f>IF(Q220="","",D220*(Q220-E220)*W220)</f>
        <v/>
      </c>
      <c r="U220" s="17"/>
    </row>
    <row r="221" spans="20:21" ht="14.25" x14ac:dyDescent="0.2">
      <c r="T221" s="9" t="str">
        <f>IF(Q221="","",D221*(Q221-E221)*W221)</f>
        <v/>
      </c>
      <c r="U221" s="17"/>
    </row>
    <row r="222" spans="20:21" ht="14.25" x14ac:dyDescent="0.2">
      <c r="T222" s="9" t="str">
        <f>IF(Q222="","",D222*(Q222-E222)*W222)</f>
        <v/>
      </c>
      <c r="U222" s="17"/>
    </row>
    <row r="223" spans="20:21" ht="14.25" x14ac:dyDescent="0.2">
      <c r="T223" s="9" t="str">
        <f>IF(Q223="","",D223*(Q223-E223)*W223)</f>
        <v/>
      </c>
      <c r="U223" s="17"/>
    </row>
    <row r="224" spans="20:21" ht="14.25" x14ac:dyDescent="0.2">
      <c r="T224" s="9" t="str">
        <f>IF(Q224="","",D224*(Q224-E224)*W224)</f>
        <v/>
      </c>
      <c r="U224" s="17"/>
    </row>
    <row r="225" spans="20:21" ht="14.25" x14ac:dyDescent="0.2">
      <c r="T225" s="9" t="str">
        <f>IF(Q225="","",D225*(Q225-E225)*W225)</f>
        <v/>
      </c>
      <c r="U225" s="17"/>
    </row>
    <row r="226" spans="20:21" ht="14.25" x14ac:dyDescent="0.2">
      <c r="T226" s="9" t="str">
        <f>IF(Q226="","",D226*(Q226-E226)*W226)</f>
        <v/>
      </c>
      <c r="U226" s="17"/>
    </row>
    <row r="227" spans="20:21" ht="14.25" x14ac:dyDescent="0.2">
      <c r="T227" s="9" t="str">
        <f>IF(Q227="","",D227*(Q227-E227)*W227)</f>
        <v/>
      </c>
      <c r="U227" s="17"/>
    </row>
    <row r="228" spans="20:21" ht="14.25" x14ac:dyDescent="0.2">
      <c r="T228" s="9" t="str">
        <f>IF(Q228="","",D228*(Q228-E228)*W228)</f>
        <v/>
      </c>
      <c r="U228" s="17"/>
    </row>
    <row r="229" spans="20:21" ht="14.25" x14ac:dyDescent="0.2">
      <c r="T229" s="9" t="str">
        <f>IF(Q229="","",D229*(Q229-E229)*W229)</f>
        <v/>
      </c>
      <c r="U229" s="17"/>
    </row>
    <row r="230" spans="20:21" ht="14.25" x14ac:dyDescent="0.2">
      <c r="T230" s="9" t="str">
        <f>IF(Q230="","",D230*(Q230-E230)*W230)</f>
        <v/>
      </c>
      <c r="U230" s="17"/>
    </row>
    <row r="231" spans="20:21" ht="14.25" x14ac:dyDescent="0.2">
      <c r="T231" s="9" t="str">
        <f>IF(Q231="","",D231*(Q231-E231)*W231)</f>
        <v/>
      </c>
      <c r="U231" s="17"/>
    </row>
    <row r="232" spans="20:21" ht="14.25" x14ac:dyDescent="0.2">
      <c r="T232" s="9" t="str">
        <f>IF(Q232="","",D232*(Q232-E232)*W232)</f>
        <v/>
      </c>
      <c r="U232" s="17"/>
    </row>
    <row r="233" spans="20:21" ht="14.25" x14ac:dyDescent="0.2">
      <c r="T233" s="9" t="str">
        <f>IF(Q233="","",D233*(Q233-E233)*W233)</f>
        <v/>
      </c>
      <c r="U233" s="17"/>
    </row>
    <row r="234" spans="20:21" ht="14.25" x14ac:dyDescent="0.2">
      <c r="T234" s="9" t="str">
        <f>IF(Q234="","",D234*(Q234-E234)*W234)</f>
        <v/>
      </c>
      <c r="U234" s="17"/>
    </row>
    <row r="235" spans="20:21" ht="14.25" x14ac:dyDescent="0.2">
      <c r="T235" s="9" t="str">
        <f>IF(Q235="","",D235*(Q235-E235)*W235)</f>
        <v/>
      </c>
      <c r="U235" s="17"/>
    </row>
    <row r="236" spans="20:21" ht="14.25" x14ac:dyDescent="0.2">
      <c r="T236" s="9" t="str">
        <f>IF(Q236="","",D236*(Q236-E236)*W236)</f>
        <v/>
      </c>
      <c r="U236" s="17"/>
    </row>
    <row r="237" spans="20:21" ht="14.25" x14ac:dyDescent="0.2">
      <c r="T237" s="9" t="str">
        <f>IF(Q237="","",D237*(Q237-E237)*W237)</f>
        <v/>
      </c>
      <c r="U237" s="17"/>
    </row>
    <row r="238" spans="20:21" ht="14.25" x14ac:dyDescent="0.2">
      <c r="T238" s="9" t="str">
        <f>IF(Q238="","",D238*(Q238-E238)*W238)</f>
        <v/>
      </c>
      <c r="U238" s="17"/>
    </row>
    <row r="239" spans="20:21" ht="14.25" x14ac:dyDescent="0.2">
      <c r="T239" s="9" t="str">
        <f>IF(Q239="","",D239*(Q239-E239)*W239)</f>
        <v/>
      </c>
      <c r="U239" s="17"/>
    </row>
    <row r="240" spans="20:21" ht="14.25" x14ac:dyDescent="0.2">
      <c r="T240" s="9" t="str">
        <f>IF(Q240="","",D240*(Q240-E240)*W240)</f>
        <v/>
      </c>
      <c r="U240" s="17"/>
    </row>
    <row r="241" spans="20:21" ht="14.25" x14ac:dyDescent="0.2">
      <c r="T241" s="9" t="str">
        <f>IF(Q241="","",D241*(Q241-E241)*W241)</f>
        <v/>
      </c>
      <c r="U241" s="17"/>
    </row>
    <row r="242" spans="20:21" ht="14.25" x14ac:dyDescent="0.2">
      <c r="T242" s="9" t="str">
        <f>IF(Q242="","",D242*(Q242-E242)*W242)</f>
        <v/>
      </c>
      <c r="U242" s="17"/>
    </row>
    <row r="243" spans="20:21" ht="14.25" x14ac:dyDescent="0.2">
      <c r="T243" s="9" t="str">
        <f>IF(Q243="","",D243*(Q243-E243)*W243)</f>
        <v/>
      </c>
      <c r="U243" s="17"/>
    </row>
    <row r="244" spans="20:21" ht="14.25" x14ac:dyDescent="0.2">
      <c r="T244" s="9" t="str">
        <f>IF(Q244="","",D244*(Q244-E244)*W244)</f>
        <v/>
      </c>
      <c r="U244" s="17"/>
    </row>
    <row r="245" spans="20:21" ht="14.25" x14ac:dyDescent="0.2">
      <c r="T245" s="9" t="str">
        <f>IF(Q245="","",D245*(Q245-E245)*W245)</f>
        <v/>
      </c>
      <c r="U245" s="17"/>
    </row>
    <row r="246" spans="20:21" ht="14.25" x14ac:dyDescent="0.2">
      <c r="T246" s="9" t="str">
        <f>IF(Q246="","",D246*(Q246-E246)*W246)</f>
        <v/>
      </c>
      <c r="U246" s="17"/>
    </row>
    <row r="247" spans="20:21" ht="14.25" x14ac:dyDescent="0.2">
      <c r="T247" s="9" t="str">
        <f>IF(Q247="","",D247*(Q247-E247)*W247)</f>
        <v/>
      </c>
      <c r="U247" s="17"/>
    </row>
    <row r="248" spans="20:21" ht="14.25" x14ac:dyDescent="0.2">
      <c r="T248" s="9" t="str">
        <f>IF(Q248="","",D248*(Q248-E248)*W248)</f>
        <v/>
      </c>
      <c r="U248" s="17"/>
    </row>
    <row r="249" spans="20:21" ht="14.25" x14ac:dyDescent="0.2">
      <c r="T249" s="9" t="str">
        <f>IF(Q249="","",D249*(Q249-E249)*W249)</f>
        <v/>
      </c>
      <c r="U249" s="17"/>
    </row>
    <row r="250" spans="20:21" ht="14.25" x14ac:dyDescent="0.2">
      <c r="T250" s="9" t="str">
        <f>IF(Q250="","",D250*(Q250-E250)*W250)</f>
        <v/>
      </c>
      <c r="U250" s="17"/>
    </row>
    <row r="251" spans="20:21" ht="14.25" x14ac:dyDescent="0.2">
      <c r="T251" s="9" t="str">
        <f>IF(Q251="","",D251*(Q251-E251)*W251)</f>
        <v/>
      </c>
      <c r="U251" s="17"/>
    </row>
    <row r="252" spans="20:21" ht="14.25" x14ac:dyDescent="0.2">
      <c r="T252" s="9" t="str">
        <f>IF(Q252="","",D252*(Q252-E252)*W252)</f>
        <v/>
      </c>
      <c r="U252" s="17"/>
    </row>
    <row r="253" spans="20:21" ht="14.25" x14ac:dyDescent="0.2">
      <c r="T253" s="9" t="str">
        <f>IF(Q253="","",D253*(Q253-E253)*W253)</f>
        <v/>
      </c>
      <c r="U253" s="17"/>
    </row>
    <row r="254" spans="20:21" ht="14.25" x14ac:dyDescent="0.2">
      <c r="T254" s="9" t="str">
        <f>IF(Q254="","",D254*(Q254-E254)*W254)</f>
        <v/>
      </c>
      <c r="U254" s="17"/>
    </row>
    <row r="255" spans="20:21" ht="14.25" x14ac:dyDescent="0.2">
      <c r="T255" s="9" t="str">
        <f>IF(Q255="","",D255*(Q255-E255)*W255)</f>
        <v/>
      </c>
      <c r="U255" s="17"/>
    </row>
    <row r="256" spans="20:21" ht="14.25" x14ac:dyDescent="0.2">
      <c r="T256" s="9" t="str">
        <f>IF(Q256="","",D256*(Q256-E256)*W256)</f>
        <v/>
      </c>
      <c r="U256" s="17"/>
    </row>
    <row r="257" spans="20:21" ht="14.25" x14ac:dyDescent="0.2">
      <c r="T257" s="9" t="str">
        <f>IF(Q257="","",D257*(Q257-E257)*W257)</f>
        <v/>
      </c>
      <c r="U257" s="17"/>
    </row>
    <row r="258" spans="20:21" ht="14.25" x14ac:dyDescent="0.2">
      <c r="T258" s="9" t="str">
        <f>IF(Q258="","",D258*(Q258-E258)*W258)</f>
        <v/>
      </c>
      <c r="U258" s="17"/>
    </row>
    <row r="259" spans="20:21" ht="14.25" x14ac:dyDescent="0.2">
      <c r="T259" s="9" t="str">
        <f>IF(Q259="","",D259*(Q259-E259)*W259)</f>
        <v/>
      </c>
      <c r="U259" s="17"/>
    </row>
    <row r="260" spans="20:21" ht="14.25" x14ac:dyDescent="0.2">
      <c r="T260" s="9" t="str">
        <f>IF(Q260="","",D260*(Q260-E260)*W260)</f>
        <v/>
      </c>
      <c r="U260" s="17"/>
    </row>
    <row r="261" spans="20:21" ht="14.25" x14ac:dyDescent="0.2">
      <c r="T261" s="9" t="str">
        <f>IF(Q261="","",D261*(Q261-E261)*W261)</f>
        <v/>
      </c>
      <c r="U261" s="17"/>
    </row>
    <row r="262" spans="20:21" ht="14.25" x14ac:dyDescent="0.2">
      <c r="T262" s="9" t="str">
        <f>IF(Q262="","",D262*(Q262-E262)*W262)</f>
        <v/>
      </c>
      <c r="U262" s="17"/>
    </row>
    <row r="263" spans="20:21" ht="14.25" x14ac:dyDescent="0.2">
      <c r="T263" s="9" t="str">
        <f>IF(Q263="","",D263*(Q263-E263)*W263)</f>
        <v/>
      </c>
      <c r="U263" s="17"/>
    </row>
    <row r="264" spans="20:21" ht="14.25" x14ac:dyDescent="0.2">
      <c r="T264" s="9" t="str">
        <f>IF(Q264="","",D264*(Q264-E264)*W264)</f>
        <v/>
      </c>
      <c r="U264" s="17"/>
    </row>
    <row r="265" spans="20:21" ht="14.25" x14ac:dyDescent="0.2">
      <c r="T265" s="9" t="str">
        <f>IF(Q265="","",D265*(Q265-E265)*W265)</f>
        <v/>
      </c>
      <c r="U265" s="17"/>
    </row>
    <row r="266" spans="20:21" ht="14.25" x14ac:dyDescent="0.2">
      <c r="T266" s="9" t="str">
        <f>IF(Q266="","",D266*(Q266-E266)*W266)</f>
        <v/>
      </c>
      <c r="U266" s="17"/>
    </row>
    <row r="267" spans="20:21" ht="14.25" x14ac:dyDescent="0.2">
      <c r="T267" s="9" t="str">
        <f>IF(Q267="","",D267*(Q267-E267)*W267)</f>
        <v/>
      </c>
      <c r="U267" s="17"/>
    </row>
    <row r="268" spans="20:21" ht="14.25" x14ac:dyDescent="0.2">
      <c r="T268" s="9" t="str">
        <f>IF(Q268="","",D268*(Q268-E268)*W268)</f>
        <v/>
      </c>
      <c r="U268" s="17"/>
    </row>
    <row r="269" spans="20:21" ht="14.25" x14ac:dyDescent="0.2">
      <c r="T269" s="9" t="str">
        <f>IF(Q269="","",D269*(Q269-E269)*W269)</f>
        <v/>
      </c>
      <c r="U269" s="17"/>
    </row>
    <row r="270" spans="20:21" ht="14.25" x14ac:dyDescent="0.2">
      <c r="T270" s="9" t="str">
        <f>IF(Q270="","",D270*(Q270-E270)*W270)</f>
        <v/>
      </c>
      <c r="U270" s="17"/>
    </row>
    <row r="271" spans="20:21" ht="14.25" x14ac:dyDescent="0.2">
      <c r="T271" s="9" t="str">
        <f>IF(Q271="","",D271*(Q271-E271)*W271)</f>
        <v/>
      </c>
      <c r="U271" s="17"/>
    </row>
    <row r="272" spans="20:21" ht="14.25" x14ac:dyDescent="0.2">
      <c r="T272" s="9" t="str">
        <f>IF(Q272="","",D272*(Q272-E272)*W272)</f>
        <v/>
      </c>
      <c r="U272" s="17"/>
    </row>
    <row r="273" spans="20:21" ht="14.25" x14ac:dyDescent="0.2">
      <c r="T273" s="9" t="str">
        <f>IF(Q273="","",D273*(Q273-E273)*W273)</f>
        <v/>
      </c>
      <c r="U273" s="17"/>
    </row>
    <row r="274" spans="20:21" ht="14.25" x14ac:dyDescent="0.2">
      <c r="T274" s="9" t="str">
        <f>IF(Q274="","",D274*(Q274-E274)*W274)</f>
        <v/>
      </c>
      <c r="U274" s="17"/>
    </row>
    <row r="275" spans="20:21" ht="14.25" x14ac:dyDescent="0.2">
      <c r="T275" s="9" t="str">
        <f>IF(Q275="","",D275*(Q275-E275)*W275)</f>
        <v/>
      </c>
      <c r="U275" s="17"/>
    </row>
    <row r="276" spans="20:21" ht="14.25" x14ac:dyDescent="0.2">
      <c r="T276" s="9" t="str">
        <f>IF(Q276="","",D276*(Q276-E276)*W276)</f>
        <v/>
      </c>
      <c r="U276" s="17"/>
    </row>
    <row r="277" spans="20:21" ht="14.25" x14ac:dyDescent="0.2">
      <c r="T277" s="9" t="str">
        <f>IF(Q277="","",D277*(Q277-E277)*W277)</f>
        <v/>
      </c>
      <c r="U277" s="17"/>
    </row>
    <row r="278" spans="20:21" ht="14.25" x14ac:dyDescent="0.2">
      <c r="T278" s="9" t="str">
        <f>IF(Q278="","",D278*(Q278-E278)*W278)</f>
        <v/>
      </c>
      <c r="U278" s="17"/>
    </row>
    <row r="279" spans="20:21" ht="14.25" x14ac:dyDescent="0.2">
      <c r="T279" s="9" t="str">
        <f>IF(Q279="","",D279*(Q279-E279)*W279)</f>
        <v/>
      </c>
      <c r="U279" s="17"/>
    </row>
    <row r="280" spans="20:21" ht="14.25" x14ac:dyDescent="0.2">
      <c r="T280" s="9" t="str">
        <f>IF(Q280="","",D280*(Q280-E280)*W280)</f>
        <v/>
      </c>
      <c r="U280" s="17"/>
    </row>
    <row r="281" spans="20:21" ht="14.25" x14ac:dyDescent="0.2">
      <c r="T281" s="9" t="str">
        <f>IF(Q281="","",D281*(Q281-E281)*W281)</f>
        <v/>
      </c>
      <c r="U281" s="17"/>
    </row>
    <row r="282" spans="20:21" ht="14.25" x14ac:dyDescent="0.2">
      <c r="T282" s="9" t="str">
        <f>IF(Q282="","",D282*(Q282-E282)*W282)</f>
        <v/>
      </c>
      <c r="U282" s="17"/>
    </row>
    <row r="283" spans="20:21" ht="14.25" x14ac:dyDescent="0.2">
      <c r="T283" s="9" t="str">
        <f>IF(Q283="","",D283*(Q283-E283)*W283)</f>
        <v/>
      </c>
      <c r="U283" s="17"/>
    </row>
    <row r="284" spans="20:21" ht="14.25" x14ac:dyDescent="0.2">
      <c r="T284" s="9" t="str">
        <f>IF(Q284="","",D284*(Q284-E284)*W284)</f>
        <v/>
      </c>
      <c r="U284" s="17"/>
    </row>
    <row r="285" spans="20:21" ht="14.25" x14ac:dyDescent="0.2">
      <c r="T285" s="9" t="str">
        <f>IF(Q285="","",D285*(Q285-E285)*W285)</f>
        <v/>
      </c>
      <c r="U285" s="17"/>
    </row>
    <row r="286" spans="20:21" ht="14.25" x14ac:dyDescent="0.2">
      <c r="T286" s="9" t="str">
        <f>IF(Q286="","",D286*(Q286-E286)*W286)</f>
        <v/>
      </c>
      <c r="U286" s="17"/>
    </row>
    <row r="287" spans="20:21" ht="14.25" x14ac:dyDescent="0.2">
      <c r="T287" s="9" t="str">
        <f>IF(Q287="","",D287*(Q287-E287)*W287)</f>
        <v/>
      </c>
      <c r="U287" s="17"/>
    </row>
    <row r="288" spans="20:21" ht="14.25" x14ac:dyDescent="0.2">
      <c r="T288" s="9" t="str">
        <f>IF(Q288="","",D288*(Q288-E288)*W288)</f>
        <v/>
      </c>
      <c r="U288" s="17"/>
    </row>
    <row r="289" spans="20:21" ht="14.25" x14ac:dyDescent="0.2">
      <c r="T289" s="9" t="str">
        <f>IF(Q289="","",D289*(Q289-E289)*W289)</f>
        <v/>
      </c>
      <c r="U289" s="17"/>
    </row>
    <row r="290" spans="20:21" ht="14.25" x14ac:dyDescent="0.2">
      <c r="T290" s="9" t="str">
        <f>IF(Q290="","",D290*(Q290-E290)*W290)</f>
        <v/>
      </c>
      <c r="U290" s="17"/>
    </row>
    <row r="291" spans="20:21" ht="14.25" x14ac:dyDescent="0.2">
      <c r="T291" s="9" t="str">
        <f>IF(Q291="","",D291*(Q291-E291)*W291)</f>
        <v/>
      </c>
      <c r="U291" s="17"/>
    </row>
    <row r="292" spans="20:21" ht="14.25" x14ac:dyDescent="0.2">
      <c r="T292" s="9" t="str">
        <f>IF(Q292="","",D292*(Q292-E292)*W292)</f>
        <v/>
      </c>
      <c r="U292" s="17"/>
    </row>
    <row r="293" spans="20:21" ht="14.25" x14ac:dyDescent="0.2">
      <c r="T293" s="9" t="str">
        <f>IF(Q293="","",D293*(Q293-E293)*W293)</f>
        <v/>
      </c>
      <c r="U293" s="17"/>
    </row>
    <row r="294" spans="20:21" ht="14.25" x14ac:dyDescent="0.2">
      <c r="T294" s="9" t="str">
        <f>IF(Q294="","",D294*(Q294-E294)*W294)</f>
        <v/>
      </c>
      <c r="U294" s="17"/>
    </row>
    <row r="295" spans="20:21" ht="14.25" x14ac:dyDescent="0.2">
      <c r="T295" s="9" t="str">
        <f>IF(Q295="","",D295*(Q295-E295)*W295)</f>
        <v/>
      </c>
      <c r="U295" s="17"/>
    </row>
    <row r="296" spans="20:21" ht="14.25" x14ac:dyDescent="0.2">
      <c r="T296" s="9" t="str">
        <f>IF(Q296="","",D296*(Q296-E296)*W296)</f>
        <v/>
      </c>
      <c r="U296" s="17"/>
    </row>
    <row r="297" spans="20:21" ht="14.25" x14ac:dyDescent="0.2">
      <c r="T297" s="9" t="str">
        <f>IF(Q297="","",D297*(Q297-E297)*W297)</f>
        <v/>
      </c>
      <c r="U297" s="17"/>
    </row>
    <row r="298" spans="20:21" ht="14.25" x14ac:dyDescent="0.2">
      <c r="T298" s="9" t="str">
        <f>IF(Q298="","",D298*(Q298-E298)*W298)</f>
        <v/>
      </c>
      <c r="U298" s="17"/>
    </row>
    <row r="299" spans="20:21" ht="14.25" x14ac:dyDescent="0.2">
      <c r="T299" s="9" t="str">
        <f>IF(Q299="","",D299*(Q299-E299)*W299)</f>
        <v/>
      </c>
      <c r="U299" s="17"/>
    </row>
    <row r="300" spans="20:21" ht="14.25" x14ac:dyDescent="0.2">
      <c r="T300" s="9" t="str">
        <f>IF(Q300="","",D300*(Q300-E300)*W300)</f>
        <v/>
      </c>
      <c r="U300" s="17"/>
    </row>
    <row r="301" spans="20:21" ht="14.25" x14ac:dyDescent="0.2">
      <c r="T301" s="9" t="str">
        <f>IF(Q301="","",D301*(Q301-E301)*W301)</f>
        <v/>
      </c>
      <c r="U301" s="17"/>
    </row>
    <row r="302" spans="20:21" ht="14.25" x14ac:dyDescent="0.2">
      <c r="T302" s="9" t="str">
        <f>IF(Q302="","",D302*(Q302-E302)*W302)</f>
        <v/>
      </c>
      <c r="U302" s="17"/>
    </row>
    <row r="303" spans="20:21" ht="14.25" x14ac:dyDescent="0.2">
      <c r="T303" s="9" t="str">
        <f>IF(Q303="","",D303*(Q303-E303)*W303)</f>
        <v/>
      </c>
      <c r="U303" s="17"/>
    </row>
    <row r="304" spans="20:21" ht="14.25" x14ac:dyDescent="0.2">
      <c r="T304" s="9" t="str">
        <f>IF(Q304="","",D304*(Q304-E304)*W304)</f>
        <v/>
      </c>
      <c r="U304" s="17"/>
    </row>
    <row r="305" spans="20:21" ht="14.25" x14ac:dyDescent="0.2">
      <c r="T305" s="9" t="str">
        <f>IF(Q305="","",D305*(Q305-E305)*W305)</f>
        <v/>
      </c>
      <c r="U305" s="17"/>
    </row>
    <row r="306" spans="20:21" ht="14.25" x14ac:dyDescent="0.2">
      <c r="T306" s="9" t="str">
        <f>IF(Q306="","",D306*(Q306-E306)*W306)</f>
        <v/>
      </c>
      <c r="U306" s="17"/>
    </row>
    <row r="307" spans="20:21" ht="14.25" x14ac:dyDescent="0.2">
      <c r="T307" s="9" t="str">
        <f>IF(Q307="","",D307*(Q307-E307)*W307)</f>
        <v/>
      </c>
      <c r="U307" s="17"/>
    </row>
    <row r="308" spans="20:21" ht="14.25" x14ac:dyDescent="0.2">
      <c r="T308" s="9" t="str">
        <f>IF(Q308="","",D308*(Q308-E308)*W308)</f>
        <v/>
      </c>
      <c r="U308" s="17"/>
    </row>
    <row r="309" spans="20:21" ht="14.25" x14ac:dyDescent="0.2">
      <c r="T309" s="9" t="str">
        <f>IF(Q309="","",D309*(Q309-E309)*W309)</f>
        <v/>
      </c>
      <c r="U309" s="17"/>
    </row>
    <row r="310" spans="20:21" ht="14.25" x14ac:dyDescent="0.2">
      <c r="T310" s="9" t="str">
        <f>IF(Q310="","",D310*(Q310-E310)*W310)</f>
        <v/>
      </c>
      <c r="U310" s="17"/>
    </row>
    <row r="311" spans="20:21" ht="14.25" x14ac:dyDescent="0.2">
      <c r="T311" s="9" t="str">
        <f>IF(Q311="","",D311*(Q311-E311)*W311)</f>
        <v/>
      </c>
      <c r="U311" s="17"/>
    </row>
    <row r="312" spans="20:21" ht="14.25" x14ac:dyDescent="0.2">
      <c r="T312" s="9" t="str">
        <f>IF(Q312="","",D312*(Q312-E312)*W312)</f>
        <v/>
      </c>
      <c r="U312" s="17"/>
    </row>
    <row r="313" spans="20:21" ht="14.25" x14ac:dyDescent="0.2">
      <c r="T313" s="9" t="str">
        <f>IF(Q313="","",D313*(Q313-E313)*W313)</f>
        <v/>
      </c>
      <c r="U313" s="17"/>
    </row>
    <row r="314" spans="20:21" ht="14.25" x14ac:dyDescent="0.2">
      <c r="T314" s="9" t="str">
        <f>IF(Q314="","",D314*(Q314-E314)*W314)</f>
        <v/>
      </c>
      <c r="U314" s="17"/>
    </row>
    <row r="315" spans="20:21" ht="14.25" x14ac:dyDescent="0.2">
      <c r="T315" s="9" t="str">
        <f>IF(Q315="","",D315*(Q315-E315)*W315)</f>
        <v/>
      </c>
      <c r="U315" s="17"/>
    </row>
    <row r="316" spans="20:21" ht="14.25" x14ac:dyDescent="0.2">
      <c r="T316" s="9" t="str">
        <f>IF(Q316="","",D316*(Q316-E316)*W316)</f>
        <v/>
      </c>
      <c r="U316" s="17"/>
    </row>
    <row r="317" spans="20:21" ht="14.25" x14ac:dyDescent="0.2">
      <c r="T317" s="9" t="str">
        <f>IF(Q317="","",D317*(Q317-E317)*W317)</f>
        <v/>
      </c>
      <c r="U317" s="17"/>
    </row>
    <row r="318" spans="20:21" ht="14.25" x14ac:dyDescent="0.2">
      <c r="T318" s="9" t="str">
        <f>IF(Q318="","",D318*(Q318-E318)*W318)</f>
        <v/>
      </c>
      <c r="U318" s="17"/>
    </row>
    <row r="319" spans="20:21" ht="14.25" x14ac:dyDescent="0.2">
      <c r="T319" s="9" t="str">
        <f>IF(Q319="","",D319*(Q319-E319)*W319)</f>
        <v/>
      </c>
      <c r="U319" s="17"/>
    </row>
    <row r="320" spans="20:21" ht="14.25" x14ac:dyDescent="0.2">
      <c r="T320" s="9" t="str">
        <f>IF(Q320="","",D320*(Q320-E320)*W320)</f>
        <v/>
      </c>
      <c r="U320" s="17"/>
    </row>
    <row r="321" spans="20:21" ht="14.25" x14ac:dyDescent="0.2">
      <c r="T321" s="9" t="str">
        <f>IF(Q321="","",D321*(Q321-E321)*W321)</f>
        <v/>
      </c>
      <c r="U321" s="17"/>
    </row>
    <row r="322" spans="20:21" ht="14.25" x14ac:dyDescent="0.2">
      <c r="T322" s="9" t="str">
        <f>IF(Q322="","",D322*(Q322-E322)*W322)</f>
        <v/>
      </c>
      <c r="U322" s="17"/>
    </row>
    <row r="323" spans="20:21" ht="14.25" x14ac:dyDescent="0.2">
      <c r="T323" s="9" t="str">
        <f>IF(Q323="","",D323*(Q323-E323)*W323)</f>
        <v/>
      </c>
      <c r="U323" s="17"/>
    </row>
    <row r="324" spans="20:21" ht="14.25" x14ac:dyDescent="0.2">
      <c r="T324" s="9" t="str">
        <f>IF(Q324="","",D324*(Q324-E324)*W324)</f>
        <v/>
      </c>
      <c r="U324" s="17"/>
    </row>
    <row r="325" spans="20:21" ht="14.25" x14ac:dyDescent="0.2">
      <c r="T325" s="9" t="str">
        <f>IF(Q325="","",D325*(Q325-E325)*W325)</f>
        <v/>
      </c>
      <c r="U325" s="17"/>
    </row>
    <row r="326" spans="20:21" ht="14.25" x14ac:dyDescent="0.2">
      <c r="T326" s="9" t="str">
        <f>IF(Q326="","",D326*(Q326-E326)*W326)</f>
        <v/>
      </c>
      <c r="U326" s="17"/>
    </row>
    <row r="327" spans="20:21" ht="14.25" x14ac:dyDescent="0.2">
      <c r="T327" s="9" t="str">
        <f>IF(Q327="","",D327*(Q327-E327)*W327)</f>
        <v/>
      </c>
      <c r="U327" s="17"/>
    </row>
    <row r="328" spans="20:21" ht="14.25" x14ac:dyDescent="0.2">
      <c r="T328" s="9" t="str">
        <f>IF(Q328="","",D328*(Q328-E328)*W328)</f>
        <v/>
      </c>
      <c r="U328" s="17"/>
    </row>
    <row r="329" spans="20:21" ht="14.25" x14ac:dyDescent="0.2">
      <c r="T329" s="9" t="str">
        <f>IF(Q329="","",D329*(Q329-E329)*W329)</f>
        <v/>
      </c>
      <c r="U329" s="17"/>
    </row>
    <row r="330" spans="20:21" ht="14.25" x14ac:dyDescent="0.2">
      <c r="T330" s="9" t="str">
        <f>IF(Q330="","",D330*(Q330-E330)*W330)</f>
        <v/>
      </c>
      <c r="U330" s="17"/>
    </row>
    <row r="331" spans="20:21" ht="14.25" x14ac:dyDescent="0.2">
      <c r="T331" s="9" t="str">
        <f>IF(Q331="","",D331*(Q331-E331)*W331)</f>
        <v/>
      </c>
      <c r="U331" s="17"/>
    </row>
    <row r="332" spans="20:21" ht="14.25" x14ac:dyDescent="0.2">
      <c r="T332" s="9" t="str">
        <f>IF(Q332="","",D332*(Q332-E332)*W332)</f>
        <v/>
      </c>
      <c r="U332" s="17"/>
    </row>
    <row r="333" spans="20:21" ht="14.25" x14ac:dyDescent="0.2">
      <c r="T333" s="9" t="str">
        <f>IF(Q333="","",D333*(Q333-E333)*W333)</f>
        <v/>
      </c>
      <c r="U333" s="17"/>
    </row>
    <row r="334" spans="20:21" ht="14.25" x14ac:dyDescent="0.2">
      <c r="T334" s="9" t="str">
        <f>IF(Q334="","",D334*(Q334-E334)*W334)</f>
        <v/>
      </c>
      <c r="U334" s="17"/>
    </row>
    <row r="335" spans="20:21" ht="14.25" x14ac:dyDescent="0.2">
      <c r="T335" s="9" t="str">
        <f>IF(Q335="","",D335*(Q335-E335)*W335)</f>
        <v/>
      </c>
      <c r="U335" s="17"/>
    </row>
    <row r="336" spans="20:21" ht="14.25" x14ac:dyDescent="0.2">
      <c r="T336" s="9" t="str">
        <f>IF(Q336="","",D336*(Q336-E336)*W336)</f>
        <v/>
      </c>
      <c r="U336" s="17"/>
    </row>
    <row r="337" spans="20:21" ht="14.25" x14ac:dyDescent="0.2">
      <c r="T337" s="9" t="str">
        <f>IF(Q337="","",D337*(Q337-E337)*W337)</f>
        <v/>
      </c>
      <c r="U337" s="17"/>
    </row>
    <row r="338" spans="20:21" ht="14.25" x14ac:dyDescent="0.2">
      <c r="T338" s="9" t="str">
        <f>IF(Q338="","",D338*(Q338-E338)*W338)</f>
        <v/>
      </c>
      <c r="U338" s="17"/>
    </row>
    <row r="339" spans="20:21" ht="14.25" x14ac:dyDescent="0.2">
      <c r="T339" s="9" t="str">
        <f>IF(Q339="","",D339*(Q339-E339)*W339)</f>
        <v/>
      </c>
      <c r="U339" s="17"/>
    </row>
    <row r="340" spans="20:21" ht="14.25" x14ac:dyDescent="0.2">
      <c r="T340" s="9" t="str">
        <f>IF(Q340="","",D340*(Q340-E340)*W340)</f>
        <v/>
      </c>
      <c r="U340" s="17"/>
    </row>
    <row r="341" spans="20:21" ht="14.25" x14ac:dyDescent="0.2">
      <c r="T341" s="9" t="str">
        <f>IF(Q341="","",D341*(Q341-E341)*W341)</f>
        <v/>
      </c>
      <c r="U341" s="17"/>
    </row>
    <row r="342" spans="20:21" ht="14.25" x14ac:dyDescent="0.2">
      <c r="T342" s="9" t="str">
        <f>IF(Q342="","",D342*(Q342-E342)*W342)</f>
        <v/>
      </c>
      <c r="U342" s="17"/>
    </row>
    <row r="343" spans="20:21" ht="14.25" x14ac:dyDescent="0.2">
      <c r="T343" s="9" t="str">
        <f>IF(Q343="","",D343*(Q343-E343)*W343)</f>
        <v/>
      </c>
      <c r="U343" s="17"/>
    </row>
    <row r="344" spans="20:21" ht="14.25" x14ac:dyDescent="0.2">
      <c r="T344" s="9" t="str">
        <f>IF(Q344="","",D344*(Q344-E344)*W344)</f>
        <v/>
      </c>
      <c r="U344" s="17"/>
    </row>
    <row r="345" spans="20:21" ht="14.25" x14ac:dyDescent="0.2">
      <c r="T345" s="9" t="str">
        <f>IF(Q345="","",D345*(Q345-E345)*W345)</f>
        <v/>
      </c>
      <c r="U345" s="17"/>
    </row>
    <row r="346" spans="20:21" ht="14.25" x14ac:dyDescent="0.2">
      <c r="T346" s="9" t="str">
        <f>IF(Q346="","",D346*(Q346-E346)*W346)</f>
        <v/>
      </c>
      <c r="U346" s="17"/>
    </row>
    <row r="347" spans="20:21" ht="14.25" x14ac:dyDescent="0.2">
      <c r="T347" s="9" t="str">
        <f>IF(Q347="","",D347*(Q347-E347)*W347)</f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净值</vt:lpstr>
      <vt:lpstr>成交记录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2018-02-05T09:24:48Z</dcterms:modified>
</cp:coreProperties>
</file>