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90" yWindow="2370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0" i="1" l="1"/>
  <c r="F180" i="1"/>
  <c r="G180" i="1"/>
  <c r="H180" i="1"/>
  <c r="I180" i="1"/>
  <c r="J180" i="1"/>
  <c r="D180" i="1"/>
  <c r="E186" i="1"/>
  <c r="F186" i="1"/>
  <c r="G186" i="1"/>
  <c r="H186" i="1"/>
  <c r="I186" i="1"/>
  <c r="J186" i="1"/>
  <c r="D186" i="1"/>
  <c r="E182" i="1"/>
  <c r="F182" i="1"/>
  <c r="G182" i="1"/>
  <c r="H182" i="1"/>
  <c r="I182" i="1"/>
  <c r="J182" i="1"/>
  <c r="D182" i="1"/>
  <c r="E181" i="1"/>
  <c r="F181" i="1"/>
  <c r="G181" i="1"/>
  <c r="H181" i="1"/>
  <c r="I181" i="1"/>
  <c r="J181" i="1"/>
  <c r="D181" i="1"/>
  <c r="D179" i="1"/>
  <c r="E179" i="1"/>
  <c r="F179" i="1"/>
  <c r="G179" i="1"/>
  <c r="H179" i="1"/>
  <c r="I179" i="1"/>
  <c r="J179" i="1"/>
  <c r="C179" i="1"/>
  <c r="C43" i="1"/>
  <c r="D43" i="1"/>
  <c r="E43" i="1"/>
  <c r="F43" i="1"/>
  <c r="G43" i="1"/>
  <c r="H43" i="1"/>
  <c r="I43" i="1"/>
  <c r="J43" i="1"/>
  <c r="G89" i="1"/>
  <c r="G88" i="1"/>
  <c r="H88" i="1"/>
  <c r="H89" i="1" s="1"/>
  <c r="I88" i="1"/>
  <c r="I89" i="1" s="1"/>
  <c r="C88" i="1"/>
  <c r="G85" i="1"/>
  <c r="I87" i="1"/>
  <c r="H87" i="1"/>
  <c r="G87" i="1"/>
  <c r="E87" i="1"/>
  <c r="E88" i="1" s="1"/>
  <c r="E89" i="1" s="1"/>
  <c r="D87" i="1"/>
  <c r="D88" i="1" s="1"/>
  <c r="D89" i="1" s="1"/>
  <c r="F87" i="1"/>
  <c r="F88" i="1" s="1"/>
  <c r="F89" i="1" s="1"/>
  <c r="E134" i="1"/>
  <c r="F134" i="1"/>
  <c r="G134" i="1"/>
  <c r="H134" i="1"/>
  <c r="I134" i="1"/>
  <c r="J134" i="1"/>
  <c r="K134" i="1"/>
  <c r="D134" i="1"/>
  <c r="E133" i="1"/>
  <c r="F133" i="1"/>
  <c r="G133" i="1"/>
  <c r="H133" i="1"/>
  <c r="I133" i="1"/>
  <c r="J133" i="1"/>
  <c r="K133" i="1"/>
  <c r="D133" i="1"/>
  <c r="E41" i="1"/>
  <c r="F41" i="1"/>
  <c r="G41" i="1"/>
  <c r="H41" i="1"/>
  <c r="I41" i="1"/>
  <c r="J41" i="1"/>
  <c r="K41" i="1"/>
  <c r="L41" i="1"/>
  <c r="M41" i="1"/>
  <c r="N41" i="1"/>
  <c r="D41" i="1"/>
  <c r="N40" i="1"/>
  <c r="E40" i="1"/>
  <c r="F40" i="1"/>
  <c r="G40" i="1"/>
  <c r="H40" i="1"/>
  <c r="I40" i="1"/>
  <c r="J40" i="1"/>
  <c r="K40" i="1"/>
  <c r="L40" i="1"/>
  <c r="M40" i="1"/>
  <c r="D40" i="1"/>
  <c r="H85" i="1"/>
  <c r="I85" i="1"/>
  <c r="E86" i="1"/>
  <c r="F86" i="1"/>
  <c r="G86" i="1"/>
  <c r="H86" i="1"/>
  <c r="I86" i="1"/>
  <c r="D86" i="1"/>
  <c r="D85" i="1"/>
  <c r="F85" i="1" l="1"/>
  <c r="E85" i="1"/>
</calcChain>
</file>

<file path=xl/sharedStrings.xml><?xml version="1.0" encoding="utf-8"?>
<sst xmlns="http://schemas.openxmlformats.org/spreadsheetml/2006/main" count="161" uniqueCount="48">
  <si>
    <t>D$ hits</t>
  </si>
  <si>
    <t>D$ misses</t>
  </si>
  <si>
    <t>I$ hits</t>
  </si>
  <si>
    <t>I$ misses</t>
  </si>
  <si>
    <t>dram loads</t>
  </si>
  <si>
    <t>dram stores</t>
  </si>
  <si>
    <t>evict flits</t>
  </si>
  <si>
    <t>evict hops</t>
  </si>
  <si>
    <t>guest instrs</t>
  </si>
  <si>
    <t>guest migs evict</t>
  </si>
  <si>
    <t>guest migs in</t>
  </si>
  <si>
    <t>guest migs mem</t>
  </si>
  <si>
    <t>guest migs stack</t>
  </si>
  <si>
    <t>guest migs sys</t>
  </si>
  <si>
    <t>halt time</t>
  </si>
  <si>
    <t>mem req flits</t>
  </si>
  <si>
    <t>mem req hops</t>
  </si>
  <si>
    <t>mem resp flits</t>
  </si>
  <si>
    <t>mem resp hops</t>
  </si>
  <si>
    <t>mig flits</t>
  </si>
  <si>
    <t>mig hops</t>
  </si>
  <si>
    <t>native instrs</t>
  </si>
  <si>
    <t>native migs in</t>
  </si>
  <si>
    <t>native migs mem</t>
  </si>
  <si>
    <t>native migs sys</t>
  </si>
  <si>
    <t>native stack I/O</t>
  </si>
  <si>
    <t>ra req flits</t>
  </si>
  <si>
    <t>ra req hops</t>
  </si>
  <si>
    <t>ra resp flits</t>
  </si>
  <si>
    <t>ra resp hops</t>
  </si>
  <si>
    <t>start time</t>
  </si>
  <si>
    <t>total flits</t>
  </si>
  <si>
    <t>total hops</t>
  </si>
  <si>
    <t>CONTENDED LOCK</t>
  </si>
  <si>
    <t>THREADS</t>
  </si>
  <si>
    <t>last - first</t>
  </si>
  <si>
    <t>No Contention</t>
  </si>
  <si>
    <t>TODO</t>
  </si>
  <si>
    <t>HOPS</t>
  </si>
  <si>
    <t>TIME</t>
  </si>
  <si>
    <t>Naïve Contended Lock</t>
  </si>
  <si>
    <t>.</t>
  </si>
  <si>
    <t>RA HOPS</t>
  </si>
  <si>
    <t>NAÏVE HOPS</t>
  </si>
  <si>
    <t>NAI VE HOPS</t>
  </si>
  <si>
    <t>%RA</t>
  </si>
  <si>
    <t>% 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</si>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</sst>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6"/>
  <sheetViews>
    <sheetView tabSelected="1" topLeftCell="A154" zoomScaleNormal="100" workbookViewId="0">
      <selection activeCell="J182" sqref="J182"/>
    </sheetView>
  </sheetViews>
  <sheetFormatPr defaultRowHeight="15" x14ac:dyDescent="0.25"/>
  <cols>
    <col min="2" max="2" width="20.7109375" customWidth="1"/>
  </cols>
  <sheetData>
    <row r="2" spans="2:14" x14ac:dyDescent="0.25">
      <c r="B2" t="s">
        <v>33</v>
      </c>
    </row>
    <row r="3" spans="2:14" x14ac:dyDescent="0.25">
      <c r="B3" t="s">
        <v>34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10</v>
      </c>
      <c r="J3">
        <v>12</v>
      </c>
      <c r="K3">
        <v>16</v>
      </c>
      <c r="L3">
        <v>32</v>
      </c>
      <c r="M3">
        <v>64</v>
      </c>
      <c r="N3">
        <v>110</v>
      </c>
    </row>
    <row r="4" spans="2:14" x14ac:dyDescent="0.25">
      <c r="B4" t="s">
        <v>0</v>
      </c>
      <c r="C4">
        <v>40</v>
      </c>
      <c r="D4">
        <v>80</v>
      </c>
      <c r="E4">
        <v>120</v>
      </c>
      <c r="F4">
        <v>160</v>
      </c>
      <c r="G4">
        <v>200</v>
      </c>
      <c r="H4">
        <v>280</v>
      </c>
      <c r="I4">
        <v>440</v>
      </c>
      <c r="J4">
        <v>480</v>
      </c>
      <c r="K4">
        <v>680</v>
      </c>
      <c r="L4">
        <v>1320</v>
      </c>
      <c r="M4">
        <v>2600</v>
      </c>
      <c r="N4">
        <v>4400</v>
      </c>
    </row>
    <row r="5" spans="2:14" x14ac:dyDescent="0.25">
      <c r="B5" t="s">
        <v>1</v>
      </c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11</v>
      </c>
      <c r="J5">
        <v>12</v>
      </c>
      <c r="K5">
        <v>17</v>
      </c>
      <c r="L5">
        <v>33</v>
      </c>
      <c r="M5">
        <v>65</v>
      </c>
      <c r="N5">
        <v>110</v>
      </c>
    </row>
    <row r="6" spans="2:14" x14ac:dyDescent="0.25">
      <c r="B6" t="s">
        <v>2</v>
      </c>
      <c r="C6">
        <v>408</v>
      </c>
      <c r="D6">
        <v>798</v>
      </c>
      <c r="E6">
        <v>1197</v>
      </c>
      <c r="F6">
        <v>1596</v>
      </c>
      <c r="G6">
        <v>1995</v>
      </c>
      <c r="H6">
        <v>2793</v>
      </c>
      <c r="I6">
        <v>4389</v>
      </c>
      <c r="J6">
        <v>4788</v>
      </c>
      <c r="K6">
        <v>6783</v>
      </c>
      <c r="L6">
        <v>13167</v>
      </c>
      <c r="M6">
        <v>25935</v>
      </c>
      <c r="N6">
        <v>43890</v>
      </c>
    </row>
    <row r="7" spans="2:14" x14ac:dyDescent="0.25">
      <c r="B7" t="s">
        <v>3</v>
      </c>
      <c r="C7">
        <v>11</v>
      </c>
      <c r="D7">
        <v>18</v>
      </c>
      <c r="E7">
        <v>27</v>
      </c>
      <c r="F7">
        <v>36</v>
      </c>
      <c r="G7">
        <v>45</v>
      </c>
      <c r="H7">
        <v>63</v>
      </c>
      <c r="I7">
        <v>99</v>
      </c>
      <c r="J7">
        <v>108</v>
      </c>
      <c r="K7">
        <v>153</v>
      </c>
      <c r="L7">
        <v>297</v>
      </c>
      <c r="M7">
        <v>585</v>
      </c>
      <c r="N7">
        <v>990</v>
      </c>
    </row>
    <row r="8" spans="2:14" x14ac:dyDescent="0.25">
      <c r="B8" t="s">
        <v>4</v>
      </c>
      <c r="C8">
        <v>12</v>
      </c>
      <c r="D8">
        <v>20</v>
      </c>
      <c r="E8">
        <v>30</v>
      </c>
      <c r="F8">
        <v>40</v>
      </c>
      <c r="G8">
        <v>50</v>
      </c>
      <c r="H8">
        <v>70</v>
      </c>
      <c r="I8">
        <v>110</v>
      </c>
      <c r="J8">
        <v>120</v>
      </c>
      <c r="K8">
        <v>170</v>
      </c>
      <c r="L8">
        <v>330</v>
      </c>
      <c r="M8">
        <v>650</v>
      </c>
      <c r="N8">
        <v>1100</v>
      </c>
    </row>
    <row r="9" spans="2:14" x14ac:dyDescent="0.25"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25"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25"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5"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 x14ac:dyDescent="0.25"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 x14ac:dyDescent="0.25">
      <c r="B14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 x14ac:dyDescent="0.25">
      <c r="B15" t="s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 x14ac:dyDescent="0.25">
      <c r="B16" t="s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25"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25">
      <c r="B18" t="s">
        <v>14</v>
      </c>
      <c r="C18">
        <v>24410</v>
      </c>
      <c r="D18">
        <v>44250</v>
      </c>
      <c r="E18">
        <v>29590</v>
      </c>
      <c r="F18">
        <v>80250</v>
      </c>
      <c r="G18">
        <v>98250</v>
      </c>
      <c r="H18">
        <v>134250</v>
      </c>
      <c r="I18">
        <v>206270</v>
      </c>
      <c r="J18">
        <v>224270</v>
      </c>
      <c r="K18">
        <v>314270</v>
      </c>
      <c r="L18">
        <v>602170</v>
      </c>
      <c r="M18">
        <v>1178170</v>
      </c>
      <c r="N18">
        <v>800110</v>
      </c>
    </row>
    <row r="19" spans="2:14" x14ac:dyDescent="0.25">
      <c r="B19" t="s">
        <v>15</v>
      </c>
      <c r="C19">
        <v>12</v>
      </c>
      <c r="D19">
        <v>20</v>
      </c>
      <c r="E19">
        <v>30</v>
      </c>
      <c r="F19">
        <v>40</v>
      </c>
      <c r="G19">
        <v>50</v>
      </c>
      <c r="H19">
        <v>70</v>
      </c>
      <c r="I19">
        <v>110</v>
      </c>
      <c r="J19">
        <v>120</v>
      </c>
      <c r="K19">
        <v>197</v>
      </c>
      <c r="L19">
        <v>14738</v>
      </c>
      <c r="M19">
        <v>54080</v>
      </c>
      <c r="N19">
        <v>100022</v>
      </c>
    </row>
    <row r="20" spans="2:14" x14ac:dyDescent="0.25">
      <c r="B20" t="s">
        <v>16</v>
      </c>
      <c r="C20">
        <v>72</v>
      </c>
      <c r="D20">
        <v>115</v>
      </c>
      <c r="E20">
        <v>158</v>
      </c>
      <c r="F20">
        <v>191</v>
      </c>
      <c r="G20">
        <v>214</v>
      </c>
      <c r="H20">
        <v>284</v>
      </c>
      <c r="I20">
        <v>549</v>
      </c>
      <c r="J20">
        <v>626</v>
      </c>
      <c r="K20">
        <v>1002</v>
      </c>
      <c r="L20">
        <v>41891</v>
      </c>
      <c r="M20">
        <v>285165</v>
      </c>
      <c r="N20">
        <v>394736</v>
      </c>
    </row>
    <row r="21" spans="2:14" x14ac:dyDescent="0.25">
      <c r="B21" t="s">
        <v>17</v>
      </c>
      <c r="C21">
        <v>60</v>
      </c>
      <c r="D21">
        <v>100</v>
      </c>
      <c r="E21">
        <v>150</v>
      </c>
      <c r="F21">
        <v>200</v>
      </c>
      <c r="G21">
        <v>250</v>
      </c>
      <c r="H21">
        <v>350</v>
      </c>
      <c r="I21">
        <v>550</v>
      </c>
      <c r="J21">
        <v>600</v>
      </c>
      <c r="K21">
        <v>850</v>
      </c>
      <c r="L21">
        <v>1650</v>
      </c>
      <c r="M21">
        <v>3250</v>
      </c>
      <c r="N21">
        <v>5500</v>
      </c>
    </row>
    <row r="22" spans="2:14" x14ac:dyDescent="0.25">
      <c r="B22" t="s">
        <v>18</v>
      </c>
      <c r="C22">
        <v>360</v>
      </c>
      <c r="D22">
        <v>570</v>
      </c>
      <c r="E22">
        <v>780</v>
      </c>
      <c r="F22">
        <v>940</v>
      </c>
      <c r="G22">
        <v>1050</v>
      </c>
      <c r="H22">
        <v>1390</v>
      </c>
      <c r="I22">
        <v>2610</v>
      </c>
      <c r="J22">
        <v>2910</v>
      </c>
      <c r="K22">
        <v>3930</v>
      </c>
      <c r="L22">
        <v>9120</v>
      </c>
      <c r="M22">
        <v>21810</v>
      </c>
      <c r="N22">
        <v>46864</v>
      </c>
    </row>
    <row r="23" spans="2:14" x14ac:dyDescent="0.25">
      <c r="B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25"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25">
      <c r="B25" t="s">
        <v>21</v>
      </c>
      <c r="C25">
        <v>418</v>
      </c>
      <c r="D25">
        <v>814</v>
      </c>
      <c r="E25">
        <v>1221</v>
      </c>
      <c r="F25">
        <v>1628</v>
      </c>
      <c r="G25">
        <v>2035</v>
      </c>
      <c r="H25">
        <v>2849</v>
      </c>
      <c r="I25">
        <v>4477</v>
      </c>
      <c r="J25">
        <v>4884</v>
      </c>
      <c r="K25">
        <v>6919</v>
      </c>
      <c r="L25">
        <v>13431</v>
      </c>
      <c r="M25">
        <v>26455</v>
      </c>
      <c r="N25">
        <v>44770</v>
      </c>
    </row>
    <row r="26" spans="2:14" x14ac:dyDescent="0.25">
      <c r="B26" t="s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5"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5">
      <c r="B28" t="s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 x14ac:dyDescent="0.25"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 x14ac:dyDescent="0.25">
      <c r="B30" t="s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5">
      <c r="B31" t="s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25">
      <c r="B32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25">
      <c r="B33" t="s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25">
      <c r="B34" t="s">
        <v>30</v>
      </c>
      <c r="C34">
        <v>190</v>
      </c>
      <c r="D34">
        <v>190</v>
      </c>
      <c r="E34">
        <v>190</v>
      </c>
      <c r="F34">
        <v>190</v>
      </c>
      <c r="G34">
        <v>190</v>
      </c>
      <c r="H34">
        <v>190</v>
      </c>
      <c r="I34">
        <v>190</v>
      </c>
      <c r="J34">
        <v>190</v>
      </c>
      <c r="K34">
        <v>190</v>
      </c>
      <c r="L34">
        <v>190</v>
      </c>
      <c r="M34">
        <v>190</v>
      </c>
      <c r="N34">
        <v>190</v>
      </c>
    </row>
    <row r="35" spans="2:14" x14ac:dyDescent="0.25">
      <c r="B35" t="s">
        <v>31</v>
      </c>
      <c r="C35">
        <v>72</v>
      </c>
      <c r="D35">
        <v>120</v>
      </c>
      <c r="E35">
        <v>180</v>
      </c>
      <c r="F35">
        <v>240</v>
      </c>
      <c r="G35">
        <v>300</v>
      </c>
      <c r="H35">
        <v>420</v>
      </c>
      <c r="I35">
        <v>660</v>
      </c>
      <c r="J35">
        <v>720</v>
      </c>
      <c r="K35">
        <v>1047</v>
      </c>
      <c r="L35">
        <v>16388</v>
      </c>
      <c r="M35">
        <v>57330</v>
      </c>
      <c r="N35">
        <v>105522</v>
      </c>
    </row>
    <row r="36" spans="2:14" x14ac:dyDescent="0.25">
      <c r="B36" t="s">
        <v>32</v>
      </c>
      <c r="C36">
        <v>432</v>
      </c>
      <c r="D36">
        <v>685</v>
      </c>
      <c r="E36">
        <v>938</v>
      </c>
      <c r="F36">
        <v>1131</v>
      </c>
      <c r="G36">
        <v>1264</v>
      </c>
      <c r="H36">
        <v>1674</v>
      </c>
      <c r="I36">
        <v>3159</v>
      </c>
      <c r="J36">
        <v>3536</v>
      </c>
      <c r="K36">
        <v>4932</v>
      </c>
      <c r="L36">
        <v>51011</v>
      </c>
      <c r="M36">
        <v>306975</v>
      </c>
      <c r="N36">
        <v>441600</v>
      </c>
    </row>
    <row r="37" spans="2:14" x14ac:dyDescent="0.25">
      <c r="B37" t="s">
        <v>35</v>
      </c>
      <c r="C37" t="s">
        <v>37</v>
      </c>
      <c r="D37" t="s">
        <v>37</v>
      </c>
      <c r="E37" t="s">
        <v>37</v>
      </c>
    </row>
    <row r="39" spans="2:14" x14ac:dyDescent="0.25">
      <c r="D39">
        <v>2</v>
      </c>
      <c r="E39">
        <v>3</v>
      </c>
      <c r="F39">
        <v>4</v>
      </c>
      <c r="G39">
        <v>5</v>
      </c>
      <c r="H39">
        <v>6</v>
      </c>
      <c r="I39">
        <v>10</v>
      </c>
      <c r="J39">
        <v>12</v>
      </c>
      <c r="K39">
        <v>16</v>
      </c>
      <c r="L39">
        <v>32</v>
      </c>
      <c r="M39">
        <v>64</v>
      </c>
      <c r="N39">
        <v>110</v>
      </c>
    </row>
    <row r="40" spans="2:14" x14ac:dyDescent="0.25">
      <c r="C40" t="s">
        <v>39</v>
      </c>
      <c r="D40">
        <f>D18/$C$18</f>
        <v>1.8127816468660385</v>
      </c>
      <c r="E40">
        <f>E18/$C$18</f>
        <v>1.2122081114297418</v>
      </c>
      <c r="F40">
        <f>F18/$C$18</f>
        <v>3.2875870544858663</v>
      </c>
      <c r="G40">
        <f>G18/$C$18</f>
        <v>4.0249897582957805</v>
      </c>
      <c r="H40">
        <f>H18/$C$18</f>
        <v>5.4997951659156081</v>
      </c>
      <c r="I40">
        <f>I18/$C$18</f>
        <v>8.4502253174928317</v>
      </c>
      <c r="J40">
        <f>J18/$C$18</f>
        <v>9.1876280213027446</v>
      </c>
      <c r="K40">
        <f>K18/$C$18</f>
        <v>12.874641540352314</v>
      </c>
      <c r="L40">
        <f>L18/$C$18</f>
        <v>24.668988119623105</v>
      </c>
      <c r="M40">
        <f>M18/$C$18</f>
        <v>48.26587464154035</v>
      </c>
      <c r="N40">
        <f>N18/$C$18</f>
        <v>32.777959852519459</v>
      </c>
    </row>
    <row r="41" spans="2:14" x14ac:dyDescent="0.25">
      <c r="C41" t="s">
        <v>38</v>
      </c>
      <c r="D41">
        <f>D36/$C$36</f>
        <v>1.5856481481481481</v>
      </c>
      <c r="E41">
        <f t="shared" ref="E41:N41" si="0">E36/$C$36</f>
        <v>2.1712962962962963</v>
      </c>
      <c r="F41">
        <f t="shared" si="0"/>
        <v>2.6180555555555554</v>
      </c>
      <c r="G41">
        <f t="shared" si="0"/>
        <v>2.925925925925926</v>
      </c>
      <c r="H41">
        <f t="shared" si="0"/>
        <v>3.875</v>
      </c>
      <c r="I41">
        <f t="shared" si="0"/>
        <v>7.3125</v>
      </c>
      <c r="J41">
        <f t="shared" si="0"/>
        <v>8.1851851851851851</v>
      </c>
      <c r="K41">
        <f t="shared" si="0"/>
        <v>11.416666666666666</v>
      </c>
      <c r="L41">
        <f t="shared" si="0"/>
        <v>118.08101851851852</v>
      </c>
      <c r="M41">
        <f t="shared" si="0"/>
        <v>710.59027777777783</v>
      </c>
      <c r="N41">
        <f t="shared" si="0"/>
        <v>1022.2222222222222</v>
      </c>
    </row>
    <row r="43" spans="2:14" x14ac:dyDescent="0.25">
      <c r="B43" t="s">
        <v>45</v>
      </c>
      <c r="C43">
        <f>(C31+C33)/C36</f>
        <v>0</v>
      </c>
      <c r="D43">
        <f>(D31+D33)/D36</f>
        <v>0</v>
      </c>
      <c r="E43">
        <f t="shared" ref="E43:J43" si="1">(E31+E33)/E36</f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</row>
    <row r="50" spans="2:9" x14ac:dyDescent="0.25">
      <c r="B50" t="s">
        <v>36</v>
      </c>
    </row>
    <row r="51" spans="2:9" x14ac:dyDescent="0.25">
      <c r="B51" t="s">
        <v>38</v>
      </c>
      <c r="C51">
        <v>0</v>
      </c>
      <c r="D51">
        <v>1</v>
      </c>
      <c r="E51">
        <v>3</v>
      </c>
      <c r="F51">
        <v>5</v>
      </c>
      <c r="G51">
        <v>7</v>
      </c>
      <c r="H51">
        <v>9</v>
      </c>
      <c r="I51">
        <v>11</v>
      </c>
    </row>
    <row r="52" spans="2:9" x14ac:dyDescent="0.25">
      <c r="B52" t="s">
        <v>0</v>
      </c>
      <c r="C52">
        <v>40</v>
      </c>
    </row>
    <row r="53" spans="2:9" x14ac:dyDescent="0.25">
      <c r="B53" t="s">
        <v>1</v>
      </c>
      <c r="C53">
        <v>1</v>
      </c>
    </row>
    <row r="54" spans="2:9" x14ac:dyDescent="0.25">
      <c r="B54" t="s">
        <v>2</v>
      </c>
      <c r="C54">
        <v>399</v>
      </c>
    </row>
    <row r="55" spans="2:9" x14ac:dyDescent="0.25">
      <c r="B55" t="s">
        <v>3</v>
      </c>
      <c r="C55">
        <v>9</v>
      </c>
    </row>
    <row r="56" spans="2:9" x14ac:dyDescent="0.25">
      <c r="B56" t="s">
        <v>4</v>
      </c>
      <c r="C56">
        <v>10</v>
      </c>
    </row>
    <row r="57" spans="2:9" x14ac:dyDescent="0.25">
      <c r="B57" t="s">
        <v>5</v>
      </c>
      <c r="C57">
        <v>0</v>
      </c>
    </row>
    <row r="58" spans="2:9" x14ac:dyDescent="0.25">
      <c r="B58" t="s">
        <v>6</v>
      </c>
      <c r="C58">
        <v>0</v>
      </c>
    </row>
    <row r="59" spans="2:9" x14ac:dyDescent="0.25">
      <c r="B59" t="s">
        <v>7</v>
      </c>
      <c r="C59">
        <v>0</v>
      </c>
    </row>
    <row r="60" spans="2:9" x14ac:dyDescent="0.25">
      <c r="B60" t="s">
        <v>8</v>
      </c>
      <c r="C60">
        <v>0</v>
      </c>
    </row>
    <row r="61" spans="2:9" x14ac:dyDescent="0.25">
      <c r="B61" t="s">
        <v>9</v>
      </c>
      <c r="C61">
        <v>0</v>
      </c>
    </row>
    <row r="62" spans="2:9" x14ac:dyDescent="0.25">
      <c r="B62" t="s">
        <v>10</v>
      </c>
      <c r="C62">
        <v>0</v>
      </c>
    </row>
    <row r="63" spans="2:9" x14ac:dyDescent="0.25">
      <c r="B63" t="s">
        <v>11</v>
      </c>
      <c r="C63">
        <v>0</v>
      </c>
    </row>
    <row r="64" spans="2:9" x14ac:dyDescent="0.25">
      <c r="B64" t="s">
        <v>12</v>
      </c>
      <c r="C64">
        <v>0</v>
      </c>
    </row>
    <row r="65" spans="2:9" x14ac:dyDescent="0.25">
      <c r="B65" t="s">
        <v>13</v>
      </c>
      <c r="C65">
        <v>0</v>
      </c>
    </row>
    <row r="66" spans="2:9" x14ac:dyDescent="0.25">
      <c r="B66" t="s">
        <v>14</v>
      </c>
      <c r="C66">
        <v>21270</v>
      </c>
      <c r="D66">
        <v>30570</v>
      </c>
      <c r="E66">
        <v>30670</v>
      </c>
      <c r="F66">
        <v>32090</v>
      </c>
      <c r="G66">
        <v>32830</v>
      </c>
      <c r="H66">
        <v>33130</v>
      </c>
      <c r="I66">
        <v>34190</v>
      </c>
    </row>
    <row r="67" spans="2:9" x14ac:dyDescent="0.25">
      <c r="B67" t="s">
        <v>15</v>
      </c>
      <c r="C67">
        <v>10</v>
      </c>
    </row>
    <row r="68" spans="2:9" x14ac:dyDescent="0.25">
      <c r="B68" t="s">
        <v>16</v>
      </c>
      <c r="C68">
        <v>62</v>
      </c>
    </row>
    <row r="69" spans="2:9" x14ac:dyDescent="0.25">
      <c r="B69" t="s">
        <v>17</v>
      </c>
      <c r="C69">
        <v>50</v>
      </c>
    </row>
    <row r="70" spans="2:9" x14ac:dyDescent="0.25">
      <c r="B70" t="s">
        <v>18</v>
      </c>
      <c r="C70">
        <v>310</v>
      </c>
    </row>
    <row r="71" spans="2:9" x14ac:dyDescent="0.25">
      <c r="B71" t="s">
        <v>19</v>
      </c>
      <c r="C71">
        <v>0</v>
      </c>
    </row>
    <row r="72" spans="2:9" x14ac:dyDescent="0.25">
      <c r="B72" t="s">
        <v>20</v>
      </c>
      <c r="C72">
        <v>0</v>
      </c>
    </row>
    <row r="73" spans="2:9" x14ac:dyDescent="0.25">
      <c r="B73" t="s">
        <v>21</v>
      </c>
      <c r="C73">
        <v>407</v>
      </c>
    </row>
    <row r="74" spans="2:9" x14ac:dyDescent="0.25">
      <c r="B74" t="s">
        <v>22</v>
      </c>
      <c r="C74">
        <v>0</v>
      </c>
    </row>
    <row r="75" spans="2:9" x14ac:dyDescent="0.25">
      <c r="B75" t="s">
        <v>23</v>
      </c>
      <c r="C75">
        <v>0</v>
      </c>
    </row>
    <row r="76" spans="2:9" x14ac:dyDescent="0.25">
      <c r="B76" t="s">
        <v>24</v>
      </c>
      <c r="C76">
        <v>0</v>
      </c>
    </row>
    <row r="77" spans="2:9" x14ac:dyDescent="0.25">
      <c r="B77" t="s">
        <v>25</v>
      </c>
      <c r="C77">
        <v>0</v>
      </c>
    </row>
    <row r="78" spans="2:9" x14ac:dyDescent="0.25">
      <c r="B78" t="s">
        <v>26</v>
      </c>
      <c r="C78">
        <v>0</v>
      </c>
    </row>
    <row r="79" spans="2:9" x14ac:dyDescent="0.25">
      <c r="B79" t="s">
        <v>27</v>
      </c>
      <c r="C79">
        <v>0</v>
      </c>
    </row>
    <row r="80" spans="2:9" x14ac:dyDescent="0.25">
      <c r="B80" t="s">
        <v>28</v>
      </c>
      <c r="C80">
        <v>0</v>
      </c>
    </row>
    <row r="81" spans="2:11" x14ac:dyDescent="0.25">
      <c r="B81" t="s">
        <v>29</v>
      </c>
      <c r="C81">
        <v>0</v>
      </c>
    </row>
    <row r="82" spans="2:11" x14ac:dyDescent="0.25">
      <c r="B82" t="s">
        <v>30</v>
      </c>
      <c r="C82">
        <v>190</v>
      </c>
    </row>
    <row r="83" spans="2:11" x14ac:dyDescent="0.25">
      <c r="B83" t="s">
        <v>31</v>
      </c>
      <c r="C83">
        <v>60</v>
      </c>
    </row>
    <row r="84" spans="2:11" x14ac:dyDescent="0.25">
      <c r="B84" t="s">
        <v>32</v>
      </c>
      <c r="C84">
        <v>372</v>
      </c>
      <c r="D84">
        <v>539</v>
      </c>
      <c r="E84">
        <v>604</v>
      </c>
      <c r="F84">
        <v>669</v>
      </c>
      <c r="G84">
        <v>734</v>
      </c>
      <c r="H84">
        <v>834</v>
      </c>
      <c r="I84">
        <v>935</v>
      </c>
    </row>
    <row r="85" spans="2:11" x14ac:dyDescent="0.25">
      <c r="C85" t="s">
        <v>38</v>
      </c>
      <c r="D85">
        <f>D84/$C$84</f>
        <v>1.4489247311827957</v>
      </c>
      <c r="E85">
        <f t="shared" ref="E85:I85" si="2">E84/$C$84</f>
        <v>1.6236559139784945</v>
      </c>
      <c r="F85">
        <f t="shared" si="2"/>
        <v>1.7983870967741935</v>
      </c>
      <c r="G85">
        <f t="shared" si="2"/>
        <v>1.9731182795698925</v>
      </c>
      <c r="H85">
        <f t="shared" si="2"/>
        <v>2.2419354838709675</v>
      </c>
      <c r="I85">
        <f t="shared" si="2"/>
        <v>2.513440860215054</v>
      </c>
    </row>
    <row r="86" spans="2:11" x14ac:dyDescent="0.25">
      <c r="C86" t="s">
        <v>39</v>
      </c>
      <c r="D86">
        <f>D66/$C$66</f>
        <v>1.4372355430183357</v>
      </c>
      <c r="E86">
        <f t="shared" ref="E86:I86" si="3">E66/$C$66</f>
        <v>1.4419370004701457</v>
      </c>
      <c r="F86">
        <f t="shared" si="3"/>
        <v>1.5086976962858487</v>
      </c>
      <c r="G86">
        <f t="shared" si="3"/>
        <v>1.5434884814292431</v>
      </c>
      <c r="H86">
        <f t="shared" si="3"/>
        <v>1.5575928537846733</v>
      </c>
      <c r="I86">
        <f t="shared" si="3"/>
        <v>1.6074283027738598</v>
      </c>
    </row>
    <row r="87" spans="2:11" x14ac:dyDescent="0.25">
      <c r="B87" t="s">
        <v>42</v>
      </c>
      <c r="C87">
        <v>0</v>
      </c>
      <c r="D87">
        <f>64+22</f>
        <v>86</v>
      </c>
      <c r="E87">
        <f>96+33</f>
        <v>129</v>
      </c>
      <c r="F87">
        <f>128+44</f>
        <v>172</v>
      </c>
      <c r="G87">
        <f>160+55</f>
        <v>215</v>
      </c>
      <c r="H87">
        <f>192+66</f>
        <v>258</v>
      </c>
      <c r="I87">
        <f>224+77</f>
        <v>301</v>
      </c>
    </row>
    <row r="88" spans="2:11" x14ac:dyDescent="0.25">
      <c r="B88" t="s">
        <v>43</v>
      </c>
      <c r="C88">
        <f>C84-C87</f>
        <v>372</v>
      </c>
      <c r="D88">
        <f t="shared" ref="D88:I88" si="4">D84-D87</f>
        <v>453</v>
      </c>
      <c r="E88">
        <f t="shared" si="4"/>
        <v>475</v>
      </c>
      <c r="F88">
        <f t="shared" si="4"/>
        <v>497</v>
      </c>
      <c r="G88">
        <f t="shared" si="4"/>
        <v>519</v>
      </c>
      <c r="H88">
        <f t="shared" si="4"/>
        <v>576</v>
      </c>
      <c r="I88">
        <f t="shared" si="4"/>
        <v>634</v>
      </c>
    </row>
    <row r="89" spans="2:11" x14ac:dyDescent="0.25">
      <c r="C89" t="s">
        <v>44</v>
      </c>
      <c r="D89">
        <f>D88/$C$84</f>
        <v>1.217741935483871</v>
      </c>
      <c r="E89">
        <f t="shared" ref="E89:I89" si="5">E88/$C$84</f>
        <v>1.2768817204301075</v>
      </c>
      <c r="F89">
        <f t="shared" si="5"/>
        <v>1.336021505376344</v>
      </c>
      <c r="G89">
        <f t="shared" si="5"/>
        <v>1.3951612903225807</v>
      </c>
      <c r="H89">
        <f t="shared" si="5"/>
        <v>1.5483870967741935</v>
      </c>
      <c r="I89">
        <f t="shared" si="5"/>
        <v>1.7043010752688172</v>
      </c>
    </row>
    <row r="94" spans="2:11" x14ac:dyDescent="0.25">
      <c r="B94" t="s">
        <v>40</v>
      </c>
    </row>
    <row r="95" spans="2:11" x14ac:dyDescent="0.25">
      <c r="B95" t="s">
        <v>34</v>
      </c>
      <c r="C95">
        <v>1</v>
      </c>
      <c r="D95">
        <v>2</v>
      </c>
      <c r="E95">
        <v>4</v>
      </c>
      <c r="F95">
        <v>6</v>
      </c>
      <c r="G95">
        <v>8</v>
      </c>
      <c r="H95">
        <v>16</v>
      </c>
      <c r="I95">
        <v>32</v>
      </c>
      <c r="J95">
        <v>64</v>
      </c>
      <c r="K95">
        <v>110</v>
      </c>
    </row>
    <row r="96" spans="2:11" x14ac:dyDescent="0.25">
      <c r="B96" t="s">
        <v>0</v>
      </c>
      <c r="C96">
        <v>30</v>
      </c>
      <c r="D96">
        <v>60</v>
      </c>
      <c r="E96">
        <v>120</v>
      </c>
      <c r="F96">
        <v>180</v>
      </c>
      <c r="G96">
        <v>240</v>
      </c>
      <c r="H96">
        <v>480</v>
      </c>
      <c r="I96">
        <v>960</v>
      </c>
      <c r="J96">
        <v>1920</v>
      </c>
      <c r="K96">
        <v>3300</v>
      </c>
    </row>
    <row r="97" spans="2:11" x14ac:dyDescent="0.25">
      <c r="B97" t="s">
        <v>1</v>
      </c>
      <c r="C97">
        <v>1</v>
      </c>
      <c r="D97">
        <v>2</v>
      </c>
      <c r="E97">
        <v>4</v>
      </c>
      <c r="F97">
        <v>6</v>
      </c>
      <c r="G97">
        <v>8</v>
      </c>
      <c r="H97">
        <v>16</v>
      </c>
      <c r="I97">
        <v>32</v>
      </c>
      <c r="J97">
        <v>64</v>
      </c>
      <c r="K97">
        <v>110</v>
      </c>
    </row>
    <row r="98" spans="2:11" x14ac:dyDescent="0.25">
      <c r="B98" t="s">
        <v>2</v>
      </c>
      <c r="C98">
        <v>369</v>
      </c>
      <c r="D98">
        <v>738</v>
      </c>
      <c r="E98">
        <v>1476</v>
      </c>
      <c r="F98">
        <v>2214</v>
      </c>
      <c r="G98">
        <v>2952</v>
      </c>
      <c r="H98">
        <v>5904</v>
      </c>
      <c r="I98">
        <v>11808</v>
      </c>
      <c r="J98">
        <v>23616</v>
      </c>
      <c r="K98">
        <v>40590</v>
      </c>
    </row>
    <row r="99" spans="2:11" x14ac:dyDescent="0.25">
      <c r="B99" t="s">
        <v>3</v>
      </c>
      <c r="C99">
        <v>9</v>
      </c>
      <c r="D99">
        <v>18</v>
      </c>
      <c r="E99">
        <v>36</v>
      </c>
      <c r="F99">
        <v>54</v>
      </c>
      <c r="G99">
        <v>72</v>
      </c>
      <c r="H99">
        <v>144</v>
      </c>
      <c r="I99">
        <v>288</v>
      </c>
      <c r="J99">
        <v>576</v>
      </c>
      <c r="K99">
        <v>990</v>
      </c>
    </row>
    <row r="100" spans="2:11" x14ac:dyDescent="0.25">
      <c r="B100" t="s">
        <v>4</v>
      </c>
      <c r="C100">
        <v>10</v>
      </c>
      <c r="D100">
        <v>20</v>
      </c>
      <c r="E100">
        <v>40</v>
      </c>
      <c r="F100">
        <v>60</v>
      </c>
      <c r="G100">
        <v>80</v>
      </c>
      <c r="H100">
        <v>160</v>
      </c>
      <c r="I100">
        <v>320</v>
      </c>
      <c r="J100">
        <v>640</v>
      </c>
      <c r="K100">
        <v>1100</v>
      </c>
    </row>
    <row r="101" spans="2:11" x14ac:dyDescent="0.25">
      <c r="B101" t="s">
        <v>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2:11" x14ac:dyDescent="0.25">
      <c r="B102" t="s">
        <v>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2:11" x14ac:dyDescent="0.25">
      <c r="B103" t="s">
        <v>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2:11" x14ac:dyDescent="0.25">
      <c r="B104" t="s">
        <v>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2:11" x14ac:dyDescent="0.25">
      <c r="B105" t="s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2:11" x14ac:dyDescent="0.25">
      <c r="B106" t="s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2:11" x14ac:dyDescent="0.25">
      <c r="B107" t="s">
        <v>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2:11" x14ac:dyDescent="0.25">
      <c r="B108" t="s">
        <v>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2:11" x14ac:dyDescent="0.25"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2:11" x14ac:dyDescent="0.25">
      <c r="B110" t="s">
        <v>14</v>
      </c>
      <c r="C110">
        <v>33510</v>
      </c>
      <c r="D110">
        <v>43710</v>
      </c>
      <c r="E110">
        <v>79710</v>
      </c>
      <c r="F110">
        <v>50650</v>
      </c>
      <c r="G110">
        <v>65050</v>
      </c>
      <c r="H110">
        <v>295730</v>
      </c>
      <c r="I110">
        <v>583630</v>
      </c>
      <c r="J110">
        <v>1159750</v>
      </c>
      <c r="K110">
        <v>1988630</v>
      </c>
    </row>
    <row r="111" spans="2:11" x14ac:dyDescent="0.25">
      <c r="B111" t="s">
        <v>15</v>
      </c>
      <c r="C111">
        <v>10</v>
      </c>
      <c r="D111">
        <v>20</v>
      </c>
      <c r="E111">
        <v>40</v>
      </c>
      <c r="F111">
        <v>60</v>
      </c>
      <c r="G111">
        <v>80</v>
      </c>
      <c r="H111">
        <v>179</v>
      </c>
      <c r="I111">
        <v>14523</v>
      </c>
      <c r="J111">
        <v>40669</v>
      </c>
      <c r="K111">
        <v>180578</v>
      </c>
    </row>
    <row r="112" spans="2:11" x14ac:dyDescent="0.25">
      <c r="B112" t="s">
        <v>16</v>
      </c>
      <c r="C112">
        <v>62</v>
      </c>
      <c r="D112">
        <v>115</v>
      </c>
      <c r="E112">
        <v>191</v>
      </c>
      <c r="F112">
        <v>245</v>
      </c>
      <c r="G112">
        <v>333</v>
      </c>
      <c r="H112">
        <v>883</v>
      </c>
      <c r="I112">
        <v>39333</v>
      </c>
      <c r="J112">
        <v>279536</v>
      </c>
      <c r="K112">
        <v>953659</v>
      </c>
    </row>
    <row r="113" spans="2:11" x14ac:dyDescent="0.25">
      <c r="B113" t="s">
        <v>17</v>
      </c>
      <c r="C113">
        <v>50</v>
      </c>
      <c r="D113">
        <v>100</v>
      </c>
      <c r="E113">
        <v>200</v>
      </c>
      <c r="F113">
        <v>300</v>
      </c>
      <c r="G113">
        <v>400</v>
      </c>
      <c r="H113">
        <v>800</v>
      </c>
      <c r="I113">
        <v>1600</v>
      </c>
      <c r="J113">
        <v>3200</v>
      </c>
      <c r="K113">
        <v>5500</v>
      </c>
    </row>
    <row r="114" spans="2:11" x14ac:dyDescent="0.25">
      <c r="B114" t="s">
        <v>18</v>
      </c>
      <c r="C114">
        <v>310</v>
      </c>
      <c r="D114">
        <v>570</v>
      </c>
      <c r="E114">
        <v>940</v>
      </c>
      <c r="F114">
        <v>1200</v>
      </c>
      <c r="G114">
        <v>1630</v>
      </c>
      <c r="H114">
        <v>3700</v>
      </c>
      <c r="I114">
        <v>8790</v>
      </c>
      <c r="J114">
        <v>21460</v>
      </c>
      <c r="K114">
        <v>46860</v>
      </c>
    </row>
    <row r="115" spans="2:11" x14ac:dyDescent="0.25">
      <c r="B115" t="s">
        <v>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2:11" x14ac:dyDescent="0.25">
      <c r="B116" t="s">
        <v>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2:11" x14ac:dyDescent="0.25">
      <c r="B117" t="s">
        <v>21</v>
      </c>
      <c r="C117">
        <v>377</v>
      </c>
      <c r="D117">
        <v>754</v>
      </c>
      <c r="E117">
        <v>1508</v>
      </c>
      <c r="F117">
        <v>2262</v>
      </c>
      <c r="G117">
        <v>3016</v>
      </c>
      <c r="H117">
        <v>6032</v>
      </c>
      <c r="I117">
        <v>12064</v>
      </c>
      <c r="J117">
        <v>24128</v>
      </c>
      <c r="K117">
        <v>41470</v>
      </c>
    </row>
    <row r="118" spans="2:11" x14ac:dyDescent="0.25">
      <c r="B118" t="s">
        <v>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2:11" x14ac:dyDescent="0.25">
      <c r="B119" t="s">
        <v>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2:11" x14ac:dyDescent="0.25">
      <c r="B120" t="s">
        <v>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2:11" x14ac:dyDescent="0.25">
      <c r="B121" t="s">
        <v>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2:11" x14ac:dyDescent="0.25">
      <c r="B122" t="s">
        <v>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2:11" x14ac:dyDescent="0.25">
      <c r="B123" t="s">
        <v>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2:11" x14ac:dyDescent="0.25">
      <c r="B124" t="s">
        <v>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2:11" x14ac:dyDescent="0.25">
      <c r="B125" t="s">
        <v>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2:11" x14ac:dyDescent="0.25">
      <c r="B126" t="s">
        <v>30</v>
      </c>
      <c r="C126">
        <v>190</v>
      </c>
      <c r="D126">
        <v>190</v>
      </c>
      <c r="E126">
        <v>190</v>
      </c>
      <c r="F126">
        <v>190</v>
      </c>
      <c r="G126">
        <v>190</v>
      </c>
      <c r="H126">
        <v>190</v>
      </c>
      <c r="I126">
        <v>190</v>
      </c>
      <c r="J126">
        <v>190</v>
      </c>
      <c r="K126">
        <v>190</v>
      </c>
    </row>
    <row r="127" spans="2:11" x14ac:dyDescent="0.25">
      <c r="B127" t="s">
        <v>31</v>
      </c>
      <c r="C127">
        <v>60</v>
      </c>
      <c r="D127">
        <v>120</v>
      </c>
      <c r="E127">
        <v>240</v>
      </c>
      <c r="F127">
        <v>360</v>
      </c>
      <c r="G127">
        <v>480</v>
      </c>
      <c r="H127">
        <v>979</v>
      </c>
      <c r="I127">
        <v>16123</v>
      </c>
      <c r="J127">
        <v>43869</v>
      </c>
      <c r="K127">
        <v>186078</v>
      </c>
    </row>
    <row r="128" spans="2:11" x14ac:dyDescent="0.25">
      <c r="B128" t="s">
        <v>32</v>
      </c>
      <c r="C128">
        <v>372</v>
      </c>
      <c r="D128">
        <v>685</v>
      </c>
      <c r="E128">
        <v>1131</v>
      </c>
      <c r="F128">
        <v>1445</v>
      </c>
      <c r="G128">
        <v>1963</v>
      </c>
      <c r="H128">
        <v>4583</v>
      </c>
      <c r="I128">
        <v>48123</v>
      </c>
      <c r="J128">
        <v>300996</v>
      </c>
      <c r="K128">
        <v>1000519</v>
      </c>
    </row>
    <row r="129" spans="2:11" x14ac:dyDescent="0.25">
      <c r="B129" t="s">
        <v>35</v>
      </c>
    </row>
    <row r="133" spans="2:11" x14ac:dyDescent="0.25">
      <c r="B133" t="s">
        <v>39</v>
      </c>
      <c r="C133" t="s">
        <v>41</v>
      </c>
      <c r="D133">
        <f>D128/$C$128</f>
        <v>1.8413978494623655</v>
      </c>
      <c r="E133">
        <f t="shared" ref="E133:K133" si="6">E128/$C$128</f>
        <v>3.0403225806451615</v>
      </c>
      <c r="F133">
        <f t="shared" si="6"/>
        <v>3.8844086021505375</v>
      </c>
      <c r="G133">
        <f t="shared" si="6"/>
        <v>5.2768817204301079</v>
      </c>
      <c r="H133">
        <f t="shared" si="6"/>
        <v>12.31989247311828</v>
      </c>
      <c r="I133">
        <f t="shared" si="6"/>
        <v>129.36290322580646</v>
      </c>
      <c r="J133">
        <f t="shared" si="6"/>
        <v>809.12903225806451</v>
      </c>
      <c r="K133">
        <f t="shared" si="6"/>
        <v>2689.5672043010754</v>
      </c>
    </row>
    <row r="134" spans="2:11" x14ac:dyDescent="0.25">
      <c r="B134" t="s">
        <v>38</v>
      </c>
      <c r="C134" t="s">
        <v>41</v>
      </c>
      <c r="D134">
        <f>D110/$C$110</f>
        <v>1.3043867502238138</v>
      </c>
      <c r="E134">
        <f t="shared" ref="E134:K134" si="7">E110/$C$110</f>
        <v>2.3786929274843329</v>
      </c>
      <c r="F134">
        <f t="shared" si="7"/>
        <v>1.5114891077290362</v>
      </c>
      <c r="G134">
        <f t="shared" si="7"/>
        <v>1.9412115786332438</v>
      </c>
      <c r="H134">
        <f t="shared" si="7"/>
        <v>8.8251268278125927</v>
      </c>
      <c r="I134">
        <f t="shared" si="7"/>
        <v>17.416592062071025</v>
      </c>
      <c r="J134">
        <f t="shared" si="7"/>
        <v>34.609071918830203</v>
      </c>
      <c r="K134">
        <f t="shared" si="7"/>
        <v>59.344374813488514</v>
      </c>
    </row>
    <row r="141" spans="2:11" x14ac:dyDescent="0.25">
      <c r="B141" t="s">
        <v>34</v>
      </c>
      <c r="C141">
        <v>1</v>
      </c>
      <c r="D141">
        <v>2</v>
      </c>
      <c r="E141">
        <v>4</v>
      </c>
      <c r="F141">
        <v>8</v>
      </c>
      <c r="G141">
        <v>16</v>
      </c>
      <c r="H141">
        <v>32</v>
      </c>
      <c r="I141">
        <v>64</v>
      </c>
      <c r="J141">
        <v>110</v>
      </c>
    </row>
    <row r="142" spans="2:11" x14ac:dyDescent="0.25">
      <c r="B142" t="s">
        <v>0</v>
      </c>
      <c r="C142">
        <v>20</v>
      </c>
      <c r="D142">
        <v>149</v>
      </c>
      <c r="E142">
        <v>407</v>
      </c>
      <c r="F142">
        <v>923</v>
      </c>
      <c r="G142">
        <v>1955</v>
      </c>
      <c r="H142">
        <v>4019</v>
      </c>
      <c r="I142">
        <v>8147</v>
      </c>
      <c r="J142">
        <v>14081</v>
      </c>
    </row>
    <row r="143" spans="2:11" x14ac:dyDescent="0.25">
      <c r="B143" t="s">
        <v>1</v>
      </c>
      <c r="C143">
        <v>110</v>
      </c>
      <c r="D143">
        <v>111</v>
      </c>
      <c r="E143">
        <v>113</v>
      </c>
      <c r="F143">
        <v>117</v>
      </c>
      <c r="G143">
        <v>125</v>
      </c>
      <c r="H143">
        <v>141</v>
      </c>
      <c r="I143">
        <v>173</v>
      </c>
      <c r="J143">
        <v>219</v>
      </c>
    </row>
    <row r="144" spans="2:11" x14ac:dyDescent="0.25">
      <c r="B144" t="s">
        <v>2</v>
      </c>
      <c r="C144">
        <v>3594</v>
      </c>
      <c r="D144">
        <v>7190</v>
      </c>
      <c r="E144">
        <v>14376</v>
      </c>
      <c r="F144">
        <v>28752</v>
      </c>
      <c r="G144">
        <v>57504</v>
      </c>
      <c r="H144">
        <v>115008</v>
      </c>
      <c r="I144">
        <v>230016</v>
      </c>
      <c r="J144">
        <v>395340</v>
      </c>
    </row>
    <row r="145" spans="2:10" x14ac:dyDescent="0.25">
      <c r="B145" t="s">
        <v>3</v>
      </c>
      <c r="C145">
        <v>28</v>
      </c>
      <c r="D145">
        <v>54</v>
      </c>
      <c r="E145">
        <v>112</v>
      </c>
      <c r="F145">
        <v>224</v>
      </c>
      <c r="G145">
        <v>448</v>
      </c>
      <c r="H145">
        <v>896</v>
      </c>
      <c r="I145">
        <v>1792</v>
      </c>
      <c r="J145">
        <v>3080</v>
      </c>
    </row>
    <row r="146" spans="2:10" x14ac:dyDescent="0.25">
      <c r="B146" t="s">
        <v>4</v>
      </c>
      <c r="C146">
        <v>138</v>
      </c>
      <c r="D146">
        <v>165</v>
      </c>
      <c r="E146">
        <v>225</v>
      </c>
      <c r="F146">
        <v>341</v>
      </c>
      <c r="G146">
        <v>573</v>
      </c>
      <c r="H146">
        <v>1037</v>
      </c>
      <c r="I146">
        <v>1965</v>
      </c>
      <c r="J146">
        <v>3299</v>
      </c>
    </row>
    <row r="147" spans="2:10" x14ac:dyDescent="0.25">
      <c r="B147" t="s">
        <v>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2:10" x14ac:dyDescent="0.25">
      <c r="B148" t="s">
        <v>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2:10" x14ac:dyDescent="0.25">
      <c r="B149" t="s">
        <v>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2:10" x14ac:dyDescent="0.25">
      <c r="B150" t="s">
        <v>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2:10" x14ac:dyDescent="0.25">
      <c r="B151" t="s">
        <v>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2:10" x14ac:dyDescent="0.25">
      <c r="B152" t="s">
        <v>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2:10" x14ac:dyDescent="0.25">
      <c r="B153" t="s">
        <v>11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2:10" x14ac:dyDescent="0.25">
      <c r="B154" t="s">
        <v>12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2:10" x14ac:dyDescent="0.25">
      <c r="B155" t="s">
        <v>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2:10" x14ac:dyDescent="0.25">
      <c r="B156" t="s">
        <v>14</v>
      </c>
      <c r="C156">
        <v>113190</v>
      </c>
      <c r="D156">
        <v>113630</v>
      </c>
      <c r="E156">
        <v>158750</v>
      </c>
      <c r="F156">
        <v>606890</v>
      </c>
      <c r="G156">
        <v>1059090</v>
      </c>
      <c r="H156">
        <v>1983650</v>
      </c>
      <c r="I156">
        <v>3772450</v>
      </c>
      <c r="J156">
        <v>2577550</v>
      </c>
    </row>
    <row r="157" spans="2:10" x14ac:dyDescent="0.25">
      <c r="B157" t="s">
        <v>15</v>
      </c>
      <c r="C157">
        <v>138</v>
      </c>
      <c r="D157">
        <v>165</v>
      </c>
      <c r="E157">
        <v>225</v>
      </c>
      <c r="F157">
        <v>1538</v>
      </c>
      <c r="G157">
        <v>2109</v>
      </c>
      <c r="H157">
        <v>55143</v>
      </c>
      <c r="I157">
        <v>213032</v>
      </c>
      <c r="J157">
        <v>469968</v>
      </c>
    </row>
    <row r="158" spans="2:10" x14ac:dyDescent="0.25">
      <c r="B158" t="s">
        <v>16</v>
      </c>
      <c r="C158">
        <v>798</v>
      </c>
      <c r="D158">
        <v>918</v>
      </c>
      <c r="E158">
        <v>1098</v>
      </c>
      <c r="F158">
        <v>17004</v>
      </c>
      <c r="G158">
        <v>25996</v>
      </c>
      <c r="H158">
        <v>174766</v>
      </c>
      <c r="I158">
        <v>1070593</v>
      </c>
      <c r="J158">
        <v>1475054</v>
      </c>
    </row>
    <row r="159" spans="2:10" x14ac:dyDescent="0.25">
      <c r="B159" t="s">
        <v>17</v>
      </c>
      <c r="C159">
        <v>690</v>
      </c>
      <c r="D159">
        <v>825</v>
      </c>
      <c r="E159">
        <v>1125</v>
      </c>
      <c r="F159">
        <v>1705</v>
      </c>
      <c r="G159">
        <v>2865</v>
      </c>
      <c r="H159">
        <v>5185</v>
      </c>
      <c r="I159">
        <v>9825</v>
      </c>
      <c r="J159">
        <v>16495</v>
      </c>
    </row>
    <row r="160" spans="2:10" x14ac:dyDescent="0.25">
      <c r="B160" t="s">
        <v>18</v>
      </c>
      <c r="C160">
        <v>3990</v>
      </c>
      <c r="D160">
        <v>4585</v>
      </c>
      <c r="E160">
        <v>5475</v>
      </c>
      <c r="F160">
        <v>7115</v>
      </c>
      <c r="G160">
        <v>12415</v>
      </c>
      <c r="H160">
        <v>26245</v>
      </c>
      <c r="I160">
        <v>62475</v>
      </c>
      <c r="J160">
        <v>138892</v>
      </c>
    </row>
    <row r="161" spans="2:10" x14ac:dyDescent="0.25">
      <c r="B161" t="s">
        <v>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2:10" x14ac:dyDescent="0.25">
      <c r="B162" t="s">
        <v>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2:10" x14ac:dyDescent="0.25">
      <c r="B163" t="s">
        <v>21</v>
      </c>
      <c r="C163">
        <v>3621</v>
      </c>
      <c r="D163">
        <v>7242</v>
      </c>
      <c r="E163">
        <v>14484</v>
      </c>
      <c r="F163">
        <v>28968</v>
      </c>
      <c r="G163">
        <v>57936</v>
      </c>
      <c r="H163">
        <v>115872</v>
      </c>
      <c r="I163">
        <v>231744</v>
      </c>
      <c r="J163">
        <v>398310</v>
      </c>
    </row>
    <row r="164" spans="2:10" x14ac:dyDescent="0.25">
      <c r="B164" t="s">
        <v>22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2:10" x14ac:dyDescent="0.25">
      <c r="B165" t="s">
        <v>23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2:10" x14ac:dyDescent="0.25">
      <c r="B166" t="s">
        <v>24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2:10" x14ac:dyDescent="0.25">
      <c r="B167" t="s">
        <v>25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2:10" x14ac:dyDescent="0.25">
      <c r="B168" t="s">
        <v>26</v>
      </c>
      <c r="C168">
        <v>216</v>
      </c>
      <c r="D168">
        <v>432</v>
      </c>
      <c r="E168">
        <v>3053</v>
      </c>
      <c r="F168">
        <v>31986</v>
      </c>
      <c r="G168">
        <v>57274</v>
      </c>
      <c r="H168">
        <v>106190</v>
      </c>
      <c r="I168">
        <v>1545668</v>
      </c>
      <c r="J168">
        <v>2135054</v>
      </c>
    </row>
    <row r="169" spans="2:10" x14ac:dyDescent="0.25">
      <c r="B169" t="s">
        <v>27</v>
      </c>
      <c r="C169">
        <v>2268</v>
      </c>
      <c r="D169">
        <v>4362</v>
      </c>
      <c r="E169">
        <v>34698</v>
      </c>
      <c r="F169">
        <v>165658</v>
      </c>
      <c r="G169">
        <v>162228</v>
      </c>
      <c r="H169">
        <v>231162</v>
      </c>
      <c r="I169">
        <v>2935159</v>
      </c>
      <c r="J169">
        <v>4008767</v>
      </c>
    </row>
    <row r="170" spans="2:10" x14ac:dyDescent="0.25">
      <c r="B170" t="s">
        <v>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2:10" x14ac:dyDescent="0.25">
      <c r="B171" t="s">
        <v>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2:10" x14ac:dyDescent="0.25">
      <c r="B172" t="s">
        <v>30</v>
      </c>
      <c r="C172">
        <v>190</v>
      </c>
      <c r="D172">
        <v>190</v>
      </c>
      <c r="E172">
        <v>190</v>
      </c>
      <c r="F172">
        <v>190</v>
      </c>
      <c r="G172">
        <v>190</v>
      </c>
      <c r="H172">
        <v>190</v>
      </c>
      <c r="I172">
        <v>190</v>
      </c>
      <c r="J172">
        <v>190</v>
      </c>
    </row>
    <row r="173" spans="2:10" x14ac:dyDescent="0.25">
      <c r="B173" t="s">
        <v>31</v>
      </c>
      <c r="C173">
        <v>1044</v>
      </c>
      <c r="D173">
        <v>1422</v>
      </c>
      <c r="E173">
        <v>4403</v>
      </c>
      <c r="F173">
        <v>35229</v>
      </c>
      <c r="G173">
        <v>62248</v>
      </c>
      <c r="H173">
        <v>166518</v>
      </c>
      <c r="I173">
        <v>1768525</v>
      </c>
      <c r="J173">
        <v>2621517</v>
      </c>
    </row>
    <row r="174" spans="2:10" x14ac:dyDescent="0.25">
      <c r="B174" t="s">
        <v>32</v>
      </c>
      <c r="C174">
        <v>7056</v>
      </c>
      <c r="D174">
        <v>9865</v>
      </c>
      <c r="E174">
        <v>41271</v>
      </c>
      <c r="F174">
        <v>189777</v>
      </c>
      <c r="G174">
        <v>200639</v>
      </c>
      <c r="H174">
        <v>432173</v>
      </c>
      <c r="I174">
        <v>4068227</v>
      </c>
      <c r="J174">
        <v>5622713</v>
      </c>
    </row>
    <row r="179" spans="2:10" x14ac:dyDescent="0.25">
      <c r="B179" t="s">
        <v>46</v>
      </c>
      <c r="C179">
        <f>C168/C174</f>
        <v>3.0612244897959183E-2</v>
      </c>
      <c r="D179">
        <f t="shared" ref="D179:J179" si="8">D168/D174</f>
        <v>4.3791180942726812E-2</v>
      </c>
      <c r="E179">
        <f t="shared" si="8"/>
        <v>7.3974461486273652E-2</v>
      </c>
      <c r="F179">
        <f t="shared" si="8"/>
        <v>0.16854518724608356</v>
      </c>
      <c r="G179">
        <f t="shared" si="8"/>
        <v>0.28545796181201061</v>
      </c>
      <c r="H179">
        <f t="shared" si="8"/>
        <v>0.24571178671504235</v>
      </c>
      <c r="I179">
        <f t="shared" si="8"/>
        <v>0.37993651780001458</v>
      </c>
      <c r="J179">
        <f t="shared" si="8"/>
        <v>0.3797195410827478</v>
      </c>
    </row>
    <row r="180" spans="2:10" x14ac:dyDescent="0.25">
      <c r="D180">
        <f>D179/$C$179</f>
        <v>1.4305119107957425</v>
      </c>
      <c r="E180">
        <f t="shared" ref="E180:J180" si="9">E179/$C$179</f>
        <v>2.4164990752182729</v>
      </c>
      <c r="F180">
        <f t="shared" si="9"/>
        <v>5.50580945003873</v>
      </c>
      <c r="G180">
        <f t="shared" si="9"/>
        <v>9.3249600858590131</v>
      </c>
      <c r="H180">
        <f t="shared" si="9"/>
        <v>8.0265850326913828</v>
      </c>
      <c r="I180">
        <f t="shared" si="9"/>
        <v>12.411259581467144</v>
      </c>
      <c r="J180">
        <f t="shared" si="9"/>
        <v>12.404171675369762</v>
      </c>
    </row>
    <row r="181" spans="2:10" x14ac:dyDescent="0.25">
      <c r="B181" t="s">
        <v>38</v>
      </c>
      <c r="C181" t="s">
        <v>47</v>
      </c>
      <c r="D181">
        <f>D174/$C$174</f>
        <v>1.3981009070294785</v>
      </c>
      <c r="E181">
        <f t="shared" ref="E181:J181" si="10">E174/$C$174</f>
        <v>5.8490646258503398</v>
      </c>
      <c r="F181">
        <f t="shared" si="10"/>
        <v>26.895833333333332</v>
      </c>
      <c r="G181">
        <f t="shared" si="10"/>
        <v>28.435232426303855</v>
      </c>
      <c r="H181">
        <f t="shared" si="10"/>
        <v>61.249007936507937</v>
      </c>
      <c r="I181">
        <f t="shared" si="10"/>
        <v>576.56278344671205</v>
      </c>
      <c r="J181">
        <f t="shared" si="10"/>
        <v>796.86975623582771</v>
      </c>
    </row>
    <row r="182" spans="2:10" x14ac:dyDescent="0.25">
      <c r="B182" t="s">
        <v>39</v>
      </c>
      <c r="C182" t="s">
        <v>47</v>
      </c>
      <c r="D182">
        <f>D156/$C$156</f>
        <v>1.0038872691933916</v>
      </c>
      <c r="E182">
        <f t="shared" ref="E182:J182" si="11">E156/$C$156</f>
        <v>1.4025090555702802</v>
      </c>
      <c r="F182">
        <f t="shared" si="11"/>
        <v>5.3616927290396674</v>
      </c>
      <c r="G182">
        <f t="shared" si="11"/>
        <v>9.3567452955208061</v>
      </c>
      <c r="H182">
        <f t="shared" si="11"/>
        <v>17.524958035162118</v>
      </c>
      <c r="I182">
        <f t="shared" si="11"/>
        <v>33.328474246841594</v>
      </c>
      <c r="J182">
        <f t="shared" si="11"/>
        <v>22.771887975969609</v>
      </c>
    </row>
    <row r="186" spans="2:10" x14ac:dyDescent="0.25">
      <c r="D186">
        <f>D181/100</f>
        <v>1.3981009070294785E-2</v>
      </c>
      <c r="E186">
        <f t="shared" ref="E186:J186" si="12">E181/100</f>
        <v>5.84906462585034E-2</v>
      </c>
      <c r="F186">
        <f t="shared" si="12"/>
        <v>0.2689583333333333</v>
      </c>
      <c r="G186">
        <f t="shared" si="12"/>
        <v>0.28435232426303858</v>
      </c>
      <c r="H186">
        <f t="shared" si="12"/>
        <v>0.61249007936507938</v>
      </c>
      <c r="I186">
        <f t="shared" si="12"/>
        <v>5.7656278344671206</v>
      </c>
      <c r="J186">
        <f t="shared" si="12"/>
        <v>7.968697562358277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2013-06-19T15:51:34Z</dcterms:modified>
</cp:coreProperties>
</file>