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lham Data/Skripsi-Aksara-Bima/Code/"/>
    </mc:Choice>
  </mc:AlternateContent>
  <xr:revisionPtr revIDLastSave="0" documentId="13_ncr:1_{A48A06DF-E02D-8143-8C2D-BABDA951FC1F}" xr6:coauthVersionLast="46" xr6:coauthVersionMax="46" xr10:uidLastSave="{00000000-0000-0000-0000-000000000000}"/>
  <bookViews>
    <workbookView xWindow="0" yWindow="0" windowWidth="25600" windowHeight="16000" xr2:uid="{B9D060EC-3FBD-D241-9A76-51AB0894C5AA}"/>
  </bookViews>
  <sheets>
    <sheet name="akurasi" sheetId="1" r:id="rId1"/>
    <sheet name="waktu" sheetId="5" r:id="rId2"/>
    <sheet name="sebelum" sheetId="3" r:id="rId3"/>
    <sheet name="setelah" sheetId="4" r:id="rId4"/>
  </sheets>
  <definedNames>
    <definedName name="_xlnm._FilterDatabase" localSheetId="2" hidden="1">sebelum!$A$1:$U$21</definedName>
    <definedName name="_xlnm._FilterDatabase" localSheetId="3" hidden="1">setelah!$A$1:$U$21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41" i="5"/>
  <c r="B42" i="5"/>
  <c r="B43" i="5"/>
  <c r="B44" i="5"/>
  <c r="B40" i="5"/>
  <c r="B32" i="5"/>
  <c r="B33" i="5"/>
  <c r="B34" i="5"/>
  <c r="B35" i="5"/>
  <c r="B31" i="5"/>
  <c r="B23" i="5"/>
  <c r="B24" i="5"/>
  <c r="B25" i="5"/>
  <c r="B26" i="5"/>
  <c r="B22" i="5"/>
  <c r="B14" i="5"/>
  <c r="B15" i="5"/>
  <c r="B16" i="5"/>
  <c r="B17" i="5"/>
  <c r="B13" i="5"/>
  <c r="C41" i="5"/>
  <c r="C42" i="5"/>
  <c r="C43" i="5"/>
  <c r="C44" i="5"/>
  <c r="C40" i="5"/>
  <c r="C32" i="5"/>
  <c r="C33" i="5"/>
  <c r="C34" i="5"/>
  <c r="C35" i="5"/>
  <c r="C31" i="5"/>
  <c r="C23" i="5"/>
  <c r="C24" i="5"/>
  <c r="C25" i="5"/>
  <c r="C26" i="5"/>
  <c r="C22" i="5"/>
  <c r="C14" i="5"/>
  <c r="C15" i="5"/>
  <c r="C16" i="5"/>
  <c r="C17" i="5"/>
  <c r="C13" i="5"/>
  <c r="C5" i="5"/>
  <c r="C6" i="5"/>
  <c r="C7" i="5"/>
  <c r="C8" i="5"/>
  <c r="C4" i="5"/>
  <c r="B5" i="5"/>
  <c r="B6" i="5"/>
  <c r="B7" i="5"/>
  <c r="B8" i="5"/>
  <c r="B4" i="1"/>
  <c r="B5" i="1"/>
  <c r="B6" i="1"/>
  <c r="B7" i="1"/>
  <c r="B8" i="1"/>
  <c r="C4" i="1"/>
  <c r="C5" i="1"/>
  <c r="C6" i="1"/>
  <c r="C7" i="1"/>
  <c r="C8" i="1"/>
  <c r="C41" i="1"/>
  <c r="C42" i="1"/>
  <c r="C43" i="1"/>
  <c r="C44" i="1"/>
  <c r="C40" i="1"/>
  <c r="B41" i="1"/>
  <c r="B42" i="1"/>
  <c r="B43" i="1"/>
  <c r="B44" i="1"/>
  <c r="B40" i="1"/>
  <c r="C32" i="1"/>
  <c r="C33" i="1"/>
  <c r="C34" i="1"/>
  <c r="C35" i="1"/>
  <c r="C31" i="1"/>
  <c r="B32" i="1"/>
  <c r="B33" i="1"/>
  <c r="B34" i="1"/>
  <c r="B35" i="1"/>
  <c r="B31" i="1"/>
  <c r="B14" i="1"/>
  <c r="B15" i="1"/>
  <c r="B16" i="1"/>
  <c r="B17" i="1"/>
  <c r="B13" i="1"/>
  <c r="C14" i="1"/>
  <c r="C15" i="1"/>
  <c r="C16" i="1"/>
  <c r="C17" i="1"/>
  <c r="C13" i="1"/>
  <c r="B23" i="1"/>
  <c r="B24" i="1"/>
  <c r="B25" i="1"/>
  <c r="B26" i="1"/>
  <c r="B22" i="1"/>
  <c r="C26" i="1"/>
  <c r="C25" i="1"/>
  <c r="C24" i="1"/>
  <c r="C23" i="1"/>
  <c r="C22" i="1"/>
</calcChain>
</file>

<file path=xl/sharedStrings.xml><?xml version="1.0" encoding="utf-8"?>
<sst xmlns="http://schemas.openxmlformats.org/spreadsheetml/2006/main" count="172" uniqueCount="31">
  <si>
    <t>datasets</t>
  </si>
  <si>
    <t>k=1</t>
  </si>
  <si>
    <t>presisi</t>
  </si>
  <si>
    <t>recall</t>
  </si>
  <si>
    <t>time</t>
  </si>
  <si>
    <t>k=3</t>
  </si>
  <si>
    <t>k=5</t>
  </si>
  <si>
    <t>k=7</t>
  </si>
  <si>
    <t>k=9</t>
  </si>
  <si>
    <t>radius9resize64zona8.csv</t>
  </si>
  <si>
    <t>radius8resize64zona8.csv</t>
  </si>
  <si>
    <t>radius9resize128zona16.csv</t>
  </si>
  <si>
    <t>radius8resize128zona16.csv</t>
  </si>
  <si>
    <t>radius7resize64zona16.csv</t>
  </si>
  <si>
    <t>radius8resize64zona16.csv</t>
  </si>
  <si>
    <t>radius9resize64zona16.csv</t>
  </si>
  <si>
    <t>radius5resize64zona16.csv</t>
  </si>
  <si>
    <t>radius4resize64zona16.csv</t>
  </si>
  <si>
    <t>radius6resize64zona16.csv</t>
  </si>
  <si>
    <t>radius6resize256.csv</t>
  </si>
  <si>
    <t>radius5resize256.csv</t>
  </si>
  <si>
    <t>radius4resize256.csv</t>
  </si>
  <si>
    <t>radius1.csv</t>
  </si>
  <si>
    <t>radius3resize128.csv</t>
  </si>
  <si>
    <t>radius2resize128.csv</t>
  </si>
  <si>
    <t>radius1resize256.csv</t>
  </si>
  <si>
    <t>radius1resize128.csv</t>
  </si>
  <si>
    <t>radius3resize256.csv</t>
  </si>
  <si>
    <t>radius2resize256.csv</t>
  </si>
  <si>
    <t>sebelum</t>
  </si>
  <si>
    <t>setelah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</si>
</sst>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265D-972A-9F44-BC2F-5A5277637E3B}">
  <dimension ref="A1:C44"/>
  <sheetViews>
    <sheetView tabSelected="1" workbookViewId="0">
      <selection activeCell="B22" sqref="B22:C26"/>
    </sheetView>
  </sheetViews>
  <sheetFormatPr baseColWidth="10" defaultRowHeight="16" x14ac:dyDescent="0.2"/>
  <cols>
    <col min="1" max="1" width="24.1640625" bestFit="1" customWidth="1"/>
  </cols>
  <sheetData>
    <row r="1" spans="1:3" x14ac:dyDescent="0.2">
      <c r="A1" s="2" t="s">
        <v>1</v>
      </c>
      <c r="B1" s="2"/>
      <c r="C1" s="2"/>
    </row>
    <row r="2" spans="1:3" x14ac:dyDescent="0.2">
      <c r="A2" s="2"/>
      <c r="B2" s="2"/>
      <c r="C2" s="2"/>
    </row>
    <row r="3" spans="1:3" x14ac:dyDescent="0.2">
      <c r="A3" t="s">
        <v>0</v>
      </c>
      <c r="B3" t="s">
        <v>29</v>
      </c>
      <c r="C3" t="s">
        <v>30</v>
      </c>
    </row>
    <row r="4" spans="1:3" x14ac:dyDescent="0.2">
      <c r="A4" t="s">
        <v>9</v>
      </c>
      <c r="B4">
        <f>sebelum!B2</f>
        <v>87</v>
      </c>
      <c r="C4">
        <f>VLOOKUP(A4,setelah!$A$2:$U$21,2)</f>
        <v>43.6</v>
      </c>
    </row>
    <row r="5" spans="1:3" x14ac:dyDescent="0.2">
      <c r="A5" t="s">
        <v>10</v>
      </c>
      <c r="B5">
        <f>sebelum!B3</f>
        <v>85.98</v>
      </c>
      <c r="C5">
        <f>VLOOKUP(A5,setelah!$A$2:$U$21,2)</f>
        <v>44</v>
      </c>
    </row>
    <row r="6" spans="1:3" x14ac:dyDescent="0.2">
      <c r="A6" t="s">
        <v>11</v>
      </c>
      <c r="B6">
        <f>sebelum!B4</f>
        <v>83.29</v>
      </c>
      <c r="C6">
        <f>VLOOKUP(A6,setelah!$A$2:$U$21,2)</f>
        <v>41</v>
      </c>
    </row>
    <row r="7" spans="1:3" x14ac:dyDescent="0.2">
      <c r="A7" t="s">
        <v>12</v>
      </c>
      <c r="B7">
        <f>sebelum!B5</f>
        <v>82.95</v>
      </c>
      <c r="C7">
        <f>VLOOKUP(A7,setelah!$A$2:$U$21,2)</f>
        <v>41</v>
      </c>
    </row>
    <row r="8" spans="1:3" x14ac:dyDescent="0.2">
      <c r="A8" t="s">
        <v>13</v>
      </c>
      <c r="B8">
        <f>sebelum!B6</f>
        <v>80.83</v>
      </c>
      <c r="C8">
        <f>VLOOKUP(A8,setelah!$A$2:$U$21,2)</f>
        <v>47</v>
      </c>
    </row>
    <row r="9" spans="1:3" x14ac:dyDescent="0.2">
      <c r="A9" s="1"/>
      <c r="B9" s="1"/>
      <c r="C9" s="1"/>
    </row>
    <row r="10" spans="1:3" x14ac:dyDescent="0.2">
      <c r="A10" s="2" t="s">
        <v>5</v>
      </c>
      <c r="B10" s="2"/>
      <c r="C10" s="2"/>
    </row>
    <row r="11" spans="1:3" x14ac:dyDescent="0.2">
      <c r="A11" s="2"/>
      <c r="B11" s="2"/>
      <c r="C11" s="2"/>
    </row>
    <row r="12" spans="1:3" x14ac:dyDescent="0.2">
      <c r="A12" t="s">
        <v>0</v>
      </c>
      <c r="B12" t="s">
        <v>29</v>
      </c>
      <c r="C12" t="s">
        <v>30</v>
      </c>
    </row>
    <row r="13" spans="1:3" x14ac:dyDescent="0.2">
      <c r="A13" t="s">
        <v>9</v>
      </c>
      <c r="B13">
        <f>sebelum!F2</f>
        <v>85.64</v>
      </c>
      <c r="C13">
        <f>VLOOKUP(A13,setelah!$A$2:$U$21,6)</f>
        <v>55.4</v>
      </c>
    </row>
    <row r="14" spans="1:3" x14ac:dyDescent="0.2">
      <c r="A14" t="s">
        <v>10</v>
      </c>
      <c r="B14">
        <f>sebelum!F3</f>
        <v>85.79</v>
      </c>
      <c r="C14">
        <f>VLOOKUP(A14,setelah!$A$2:$U$21,6)</f>
        <v>56.6</v>
      </c>
    </row>
    <row r="15" spans="1:3" x14ac:dyDescent="0.2">
      <c r="A15" t="s">
        <v>11</v>
      </c>
      <c r="B15">
        <f>sebelum!F4</f>
        <v>81.66</v>
      </c>
      <c r="C15">
        <f>VLOOKUP(A15,setelah!$A$2:$U$21,6)</f>
        <v>58.4</v>
      </c>
    </row>
    <row r="16" spans="1:3" x14ac:dyDescent="0.2">
      <c r="A16" t="s">
        <v>12</v>
      </c>
      <c r="B16">
        <f>sebelum!F5</f>
        <v>81.55</v>
      </c>
      <c r="C16">
        <f>VLOOKUP(A16,setelah!$A$2:$U$21,6)</f>
        <v>58.8</v>
      </c>
    </row>
    <row r="17" spans="1:3" x14ac:dyDescent="0.2">
      <c r="A17" t="s">
        <v>13</v>
      </c>
      <c r="B17">
        <f>sebelum!F6</f>
        <v>77.95</v>
      </c>
      <c r="C17">
        <f>VLOOKUP(A17,setelah!$A$2:$U$21,6)</f>
        <v>61.4</v>
      </c>
    </row>
    <row r="18" spans="1:3" x14ac:dyDescent="0.2">
      <c r="A18" s="1"/>
      <c r="B18" s="1"/>
      <c r="C18" s="1"/>
    </row>
    <row r="19" spans="1:3" x14ac:dyDescent="0.2">
      <c r="A19" s="3" t="s">
        <v>6</v>
      </c>
      <c r="B19" s="3"/>
      <c r="C19" s="3"/>
    </row>
    <row r="20" spans="1:3" x14ac:dyDescent="0.2">
      <c r="A20" s="3"/>
      <c r="B20" s="3"/>
      <c r="C20" s="3"/>
    </row>
    <row r="21" spans="1:3" x14ac:dyDescent="0.2">
      <c r="A21" t="s">
        <v>0</v>
      </c>
      <c r="B21" t="s">
        <v>29</v>
      </c>
      <c r="C21" t="s">
        <v>30</v>
      </c>
    </row>
    <row r="22" spans="1:3" x14ac:dyDescent="0.2">
      <c r="A22" t="s">
        <v>9</v>
      </c>
      <c r="B22">
        <f>sebelum!J2</f>
        <v>83.71</v>
      </c>
      <c r="C22">
        <f>VLOOKUP(A22,setelah!$A$2:$U$21,10)</f>
        <v>66.2</v>
      </c>
    </row>
    <row r="23" spans="1:3" x14ac:dyDescent="0.2">
      <c r="A23" t="s">
        <v>10</v>
      </c>
      <c r="B23">
        <f>sebelum!J3</f>
        <v>84.54</v>
      </c>
      <c r="C23">
        <f>VLOOKUP(A23,setelah!$A$2:$U$21,10)</f>
        <v>68.2</v>
      </c>
    </row>
    <row r="24" spans="1:3" x14ac:dyDescent="0.2">
      <c r="A24" t="s">
        <v>11</v>
      </c>
      <c r="B24">
        <f>sebelum!J4</f>
        <v>80.489999999999995</v>
      </c>
      <c r="C24">
        <f>VLOOKUP(A24,setelah!$A$2:$U$21,10)</f>
        <v>70.599999999999994</v>
      </c>
    </row>
    <row r="25" spans="1:3" x14ac:dyDescent="0.2">
      <c r="A25" t="s">
        <v>12</v>
      </c>
      <c r="B25">
        <f>sebelum!J5</f>
        <v>79.959999999999994</v>
      </c>
      <c r="C25">
        <f>VLOOKUP(A25,setelah!$A$2:$U$21,10)</f>
        <v>69.2</v>
      </c>
    </row>
    <row r="26" spans="1:3" x14ac:dyDescent="0.2">
      <c r="A26" t="s">
        <v>13</v>
      </c>
      <c r="B26">
        <f>sebelum!J6</f>
        <v>77.64</v>
      </c>
      <c r="C26">
        <f>VLOOKUP(A26,setelah!$A$2:$U$21,10)</f>
        <v>70</v>
      </c>
    </row>
    <row r="27" spans="1:3" x14ac:dyDescent="0.2">
      <c r="A27" s="1"/>
      <c r="B27" s="1"/>
      <c r="C27" s="1"/>
    </row>
    <row r="28" spans="1:3" x14ac:dyDescent="0.2">
      <c r="A28" s="2" t="s">
        <v>7</v>
      </c>
      <c r="B28" s="2"/>
      <c r="C28" s="2"/>
    </row>
    <row r="29" spans="1:3" x14ac:dyDescent="0.2">
      <c r="A29" s="2"/>
      <c r="B29" s="2"/>
      <c r="C29" s="2"/>
    </row>
    <row r="30" spans="1:3" x14ac:dyDescent="0.2">
      <c r="A30" t="s">
        <v>0</v>
      </c>
      <c r="B30" t="s">
        <v>29</v>
      </c>
      <c r="C30" t="s">
        <v>30</v>
      </c>
    </row>
    <row r="31" spans="1:3" x14ac:dyDescent="0.2">
      <c r="A31" t="s">
        <v>9</v>
      </c>
      <c r="B31">
        <f>sebelum!N2</f>
        <v>82.61</v>
      </c>
      <c r="C31">
        <f>VLOOKUP(A31,setelah!$A$2:$U$21,14)</f>
        <v>73.599999999999994</v>
      </c>
    </row>
    <row r="32" spans="1:3" x14ac:dyDescent="0.2">
      <c r="A32" t="s">
        <v>10</v>
      </c>
      <c r="B32">
        <f>sebelum!N3</f>
        <v>83.55</v>
      </c>
      <c r="C32">
        <f>VLOOKUP(A32,setelah!$A$2:$U$21,14)</f>
        <v>74.8</v>
      </c>
    </row>
    <row r="33" spans="1:3" x14ac:dyDescent="0.2">
      <c r="A33" t="s">
        <v>11</v>
      </c>
      <c r="B33">
        <f>sebelum!N4</f>
        <v>79.08</v>
      </c>
      <c r="C33">
        <f>VLOOKUP(A33,setelah!$A$2:$U$21,14)</f>
        <v>74.8</v>
      </c>
    </row>
    <row r="34" spans="1:3" x14ac:dyDescent="0.2">
      <c r="A34" t="s">
        <v>12</v>
      </c>
      <c r="B34">
        <f>sebelum!N5</f>
        <v>78.739999999999995</v>
      </c>
      <c r="C34">
        <f>VLOOKUP(A34,setelah!$A$2:$U$21,14)</f>
        <v>75.400000000000006</v>
      </c>
    </row>
    <row r="35" spans="1:3" x14ac:dyDescent="0.2">
      <c r="A35" t="s">
        <v>13</v>
      </c>
      <c r="B35">
        <f>sebelum!N6</f>
        <v>75.33</v>
      </c>
      <c r="C35">
        <f>VLOOKUP(A35,setelah!$A$2:$U$21,14)</f>
        <v>73.599999999999994</v>
      </c>
    </row>
    <row r="36" spans="1:3" x14ac:dyDescent="0.2">
      <c r="A36" s="1"/>
      <c r="B36" s="1"/>
      <c r="C36" s="1"/>
    </row>
    <row r="37" spans="1:3" x14ac:dyDescent="0.2">
      <c r="A37" s="2" t="s">
        <v>8</v>
      </c>
      <c r="B37" s="2"/>
      <c r="C37" s="2"/>
    </row>
    <row r="38" spans="1:3" x14ac:dyDescent="0.2">
      <c r="A38" s="2"/>
      <c r="B38" s="2"/>
      <c r="C38" s="2"/>
    </row>
    <row r="39" spans="1:3" x14ac:dyDescent="0.2">
      <c r="A39" t="s">
        <v>0</v>
      </c>
      <c r="B39" t="s">
        <v>29</v>
      </c>
      <c r="C39" t="s">
        <v>30</v>
      </c>
    </row>
    <row r="40" spans="1:3" x14ac:dyDescent="0.2">
      <c r="A40" t="s">
        <v>9</v>
      </c>
      <c r="B40">
        <f>sebelum!R2</f>
        <v>81.62</v>
      </c>
      <c r="C40">
        <f>VLOOKUP(A40,setelah!$A$2:$U$21,18)</f>
        <v>77</v>
      </c>
    </row>
    <row r="41" spans="1:3" x14ac:dyDescent="0.2">
      <c r="A41" t="s">
        <v>10</v>
      </c>
      <c r="B41">
        <f>sebelum!R3</f>
        <v>81.77</v>
      </c>
      <c r="C41">
        <f>VLOOKUP(A41,setelah!$A$2:$U$21,18)</f>
        <v>76.599999999999994</v>
      </c>
    </row>
    <row r="42" spans="1:3" x14ac:dyDescent="0.2">
      <c r="A42" t="s">
        <v>11</v>
      </c>
      <c r="B42">
        <f>sebelum!R4</f>
        <v>78.14</v>
      </c>
      <c r="C42">
        <f>VLOOKUP(A42,setelah!$A$2:$U$21,18)</f>
        <v>75.2</v>
      </c>
    </row>
    <row r="43" spans="1:3" x14ac:dyDescent="0.2">
      <c r="A43" t="s">
        <v>12</v>
      </c>
      <c r="B43">
        <f>sebelum!R5</f>
        <v>77</v>
      </c>
      <c r="C43">
        <f>VLOOKUP(A43,setelah!$A$2:$U$21,18)</f>
        <v>76</v>
      </c>
    </row>
    <row r="44" spans="1:3" x14ac:dyDescent="0.2">
      <c r="A44" t="s">
        <v>13</v>
      </c>
      <c r="B44">
        <f>sebelum!R6</f>
        <v>74.5</v>
      </c>
      <c r="C44">
        <f>VLOOKUP(A44,setelah!$A$2:$U$21,18)</f>
        <v>73.2</v>
      </c>
    </row>
  </sheetData>
  <mergeCells count="5">
    <mergeCell ref="A1:C2"/>
    <mergeCell ref="A10:C11"/>
    <mergeCell ref="A19:C20"/>
    <mergeCell ref="A28:C29"/>
    <mergeCell ref="A37:C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7AAC-1BD4-5D47-BFB0-4E99A43520FA}">
  <dimension ref="A1:C44"/>
  <sheetViews>
    <sheetView workbookViewId="0">
      <selection activeCell="B22" sqref="B22:C26"/>
    </sheetView>
  </sheetViews>
  <sheetFormatPr baseColWidth="10" defaultRowHeight="16" x14ac:dyDescent="0.2"/>
  <cols>
    <col min="1" max="1" width="24.1640625" bestFit="1" customWidth="1"/>
  </cols>
  <sheetData>
    <row r="1" spans="1:3" x14ac:dyDescent="0.2">
      <c r="A1" s="2" t="s">
        <v>1</v>
      </c>
      <c r="B1" s="2"/>
      <c r="C1" s="2"/>
    </row>
    <row r="2" spans="1:3" x14ac:dyDescent="0.2">
      <c r="A2" s="2"/>
      <c r="B2" s="2"/>
      <c r="C2" s="2"/>
    </row>
    <row r="3" spans="1:3" x14ac:dyDescent="0.2">
      <c r="A3" t="s">
        <v>0</v>
      </c>
      <c r="B3" t="s">
        <v>29</v>
      </c>
      <c r="C3" t="s">
        <v>30</v>
      </c>
    </row>
    <row r="4" spans="1:3" x14ac:dyDescent="0.2">
      <c r="A4" t="s">
        <v>9</v>
      </c>
      <c r="B4">
        <f>sebelum!E2</f>
        <v>12.26</v>
      </c>
      <c r="C4">
        <f>VLOOKUP(A4,setelah!$A$2:$U$21,5)</f>
        <v>1.67</v>
      </c>
    </row>
    <row r="5" spans="1:3" x14ac:dyDescent="0.2">
      <c r="A5" t="s">
        <v>10</v>
      </c>
      <c r="B5">
        <f>sebelum!E3</f>
        <v>12.03</v>
      </c>
      <c r="C5">
        <f>VLOOKUP(A5,setelah!$A$2:$U$21,5)</f>
        <v>1.6</v>
      </c>
    </row>
    <row r="6" spans="1:3" x14ac:dyDescent="0.2">
      <c r="A6" t="s">
        <v>11</v>
      </c>
      <c r="B6">
        <f>sebelum!E4</f>
        <v>46.67</v>
      </c>
      <c r="C6">
        <f>VLOOKUP(A6,setelah!$A$2:$U$21,5)</f>
        <v>7.91</v>
      </c>
    </row>
    <row r="7" spans="1:3" x14ac:dyDescent="0.2">
      <c r="A7" t="s">
        <v>12</v>
      </c>
      <c r="B7">
        <f>sebelum!E5</f>
        <v>49.83</v>
      </c>
      <c r="C7">
        <f>VLOOKUP(A7,setelah!$A$2:$U$21,5)</f>
        <v>8.1</v>
      </c>
    </row>
    <row r="8" spans="1:3" x14ac:dyDescent="0.2">
      <c r="A8" t="s">
        <v>13</v>
      </c>
      <c r="B8">
        <f>sebelum!E6</f>
        <v>54.06</v>
      </c>
      <c r="C8">
        <f>VLOOKUP(A8,setelah!$A$2:$U$21,5)</f>
        <v>7.43</v>
      </c>
    </row>
    <row r="9" spans="1:3" x14ac:dyDescent="0.2">
      <c r="A9" s="1"/>
      <c r="B9" s="1"/>
      <c r="C9" s="1"/>
    </row>
    <row r="10" spans="1:3" x14ac:dyDescent="0.2">
      <c r="A10" s="2" t="s">
        <v>5</v>
      </c>
      <c r="B10" s="2"/>
      <c r="C10" s="2"/>
    </row>
    <row r="11" spans="1:3" x14ac:dyDescent="0.2">
      <c r="A11" s="2"/>
      <c r="B11" s="2"/>
      <c r="C11" s="2"/>
    </row>
    <row r="12" spans="1:3" x14ac:dyDescent="0.2">
      <c r="A12" t="s">
        <v>0</v>
      </c>
      <c r="B12" t="s">
        <v>29</v>
      </c>
      <c r="C12" t="s">
        <v>30</v>
      </c>
    </row>
    <row r="13" spans="1:3" x14ac:dyDescent="0.2">
      <c r="A13" t="s">
        <v>9</v>
      </c>
      <c r="B13">
        <f>sebelum!I2</f>
        <v>13.32</v>
      </c>
      <c r="C13">
        <f>VLOOKUP(A13,setelah!$A$2:$U$21,9)</f>
        <v>4.33</v>
      </c>
    </row>
    <row r="14" spans="1:3" x14ac:dyDescent="0.2">
      <c r="A14" t="s">
        <v>10</v>
      </c>
      <c r="B14">
        <f>sebelum!I3</f>
        <v>12.51</v>
      </c>
      <c r="C14">
        <f>VLOOKUP(A14,setelah!$A$2:$U$21,9)</f>
        <v>4.17</v>
      </c>
    </row>
    <row r="15" spans="1:3" x14ac:dyDescent="0.2">
      <c r="A15" t="s">
        <v>11</v>
      </c>
      <c r="B15">
        <f>sebelum!I4</f>
        <v>49.06</v>
      </c>
      <c r="C15">
        <f>VLOOKUP(A15,setelah!$A$2:$U$21,9)</f>
        <v>19.16</v>
      </c>
    </row>
    <row r="16" spans="1:3" x14ac:dyDescent="0.2">
      <c r="A16" t="s">
        <v>12</v>
      </c>
      <c r="B16">
        <f>sebelum!I5</f>
        <v>52.54</v>
      </c>
      <c r="C16">
        <f>VLOOKUP(A16,setelah!$A$2:$U$21,9)</f>
        <v>20.18</v>
      </c>
    </row>
    <row r="17" spans="1:3" x14ac:dyDescent="0.2">
      <c r="A17" t="s">
        <v>13</v>
      </c>
      <c r="B17">
        <f>sebelum!I6</f>
        <v>56.13</v>
      </c>
      <c r="C17">
        <f>VLOOKUP(A17,setelah!$A$2:$U$21,9)</f>
        <v>17.59</v>
      </c>
    </row>
    <row r="18" spans="1:3" x14ac:dyDescent="0.2">
      <c r="A18" s="1"/>
      <c r="B18" s="1"/>
      <c r="C18" s="1"/>
    </row>
    <row r="19" spans="1:3" x14ac:dyDescent="0.2">
      <c r="A19" s="3" t="s">
        <v>6</v>
      </c>
      <c r="B19" s="3"/>
      <c r="C19" s="3"/>
    </row>
    <row r="20" spans="1:3" x14ac:dyDescent="0.2">
      <c r="A20" s="3"/>
      <c r="B20" s="3"/>
      <c r="C20" s="3"/>
    </row>
    <row r="21" spans="1:3" x14ac:dyDescent="0.2">
      <c r="A21" t="s">
        <v>0</v>
      </c>
      <c r="B21" t="s">
        <v>29</v>
      </c>
      <c r="C21" t="s">
        <v>30</v>
      </c>
    </row>
    <row r="22" spans="1:3" x14ac:dyDescent="0.2">
      <c r="A22" t="s">
        <v>9</v>
      </c>
      <c r="B22">
        <f>sebelum!M2</f>
        <v>13.65</v>
      </c>
      <c r="C22">
        <f>VLOOKUP(A22,setelah!$A$2:$U$21,13)</f>
        <v>6.9</v>
      </c>
    </row>
    <row r="23" spans="1:3" x14ac:dyDescent="0.2">
      <c r="A23" t="s">
        <v>10</v>
      </c>
      <c r="B23">
        <f>sebelum!M3</f>
        <v>13.17</v>
      </c>
      <c r="C23">
        <f>VLOOKUP(A23,setelah!$A$2:$U$21,13)</f>
        <v>6.5</v>
      </c>
    </row>
    <row r="24" spans="1:3" x14ac:dyDescent="0.2">
      <c r="A24" t="s">
        <v>11</v>
      </c>
      <c r="B24">
        <f>sebelum!M4</f>
        <v>49.87</v>
      </c>
      <c r="C24">
        <f>VLOOKUP(A24,setelah!$A$2:$U$21,13)</f>
        <v>30.06</v>
      </c>
    </row>
    <row r="25" spans="1:3" x14ac:dyDescent="0.2">
      <c r="A25" t="s">
        <v>12</v>
      </c>
      <c r="B25">
        <f>sebelum!M5</f>
        <v>57.23</v>
      </c>
      <c r="C25">
        <f>VLOOKUP(A25,setelah!$A$2:$U$21,13)</f>
        <v>27.4</v>
      </c>
    </row>
    <row r="26" spans="1:3" x14ac:dyDescent="0.2">
      <c r="A26" t="s">
        <v>13</v>
      </c>
      <c r="B26">
        <f>sebelum!M6</f>
        <v>57.43</v>
      </c>
      <c r="C26">
        <f>VLOOKUP(A26,setelah!$A$2:$U$21,13)</f>
        <v>26.11</v>
      </c>
    </row>
    <row r="27" spans="1:3" x14ac:dyDescent="0.2">
      <c r="A27" s="1"/>
      <c r="B27" s="1"/>
      <c r="C27" s="1"/>
    </row>
    <row r="28" spans="1:3" x14ac:dyDescent="0.2">
      <c r="A28" s="2" t="s">
        <v>7</v>
      </c>
      <c r="B28" s="2"/>
      <c r="C28" s="2"/>
    </row>
    <row r="29" spans="1:3" x14ac:dyDescent="0.2">
      <c r="A29" s="2"/>
      <c r="B29" s="2"/>
      <c r="C29" s="2"/>
    </row>
    <row r="30" spans="1:3" x14ac:dyDescent="0.2">
      <c r="A30" t="s">
        <v>0</v>
      </c>
      <c r="B30" t="s">
        <v>29</v>
      </c>
      <c r="C30" t="s">
        <v>30</v>
      </c>
    </row>
    <row r="31" spans="1:3" x14ac:dyDescent="0.2">
      <c r="A31" t="s">
        <v>9</v>
      </c>
      <c r="B31">
        <f>sebelum!Q2</f>
        <v>13.84</v>
      </c>
      <c r="C31">
        <f>VLOOKUP(A31,setelah!$A$2:$U$21,17)</f>
        <v>7.6</v>
      </c>
    </row>
    <row r="32" spans="1:3" x14ac:dyDescent="0.2">
      <c r="A32" t="s">
        <v>10</v>
      </c>
      <c r="B32">
        <f>sebelum!Q3</f>
        <v>13.78</v>
      </c>
      <c r="C32">
        <f>VLOOKUP(A32,setelah!$A$2:$U$21,17)</f>
        <v>7.56</v>
      </c>
    </row>
    <row r="33" spans="1:3" x14ac:dyDescent="0.2">
      <c r="A33" t="s">
        <v>11</v>
      </c>
      <c r="B33">
        <f>sebelum!Q4</f>
        <v>50.27</v>
      </c>
      <c r="C33">
        <f>VLOOKUP(A33,setelah!$A$2:$U$21,17)</f>
        <v>34.75</v>
      </c>
    </row>
    <row r="34" spans="1:3" x14ac:dyDescent="0.2">
      <c r="A34" t="s">
        <v>12</v>
      </c>
      <c r="B34">
        <f>sebelum!Q5</f>
        <v>55.7</v>
      </c>
      <c r="C34">
        <f>VLOOKUP(A34,setelah!$A$2:$U$21,17)</f>
        <v>27.81</v>
      </c>
    </row>
    <row r="35" spans="1:3" x14ac:dyDescent="0.2">
      <c r="A35" t="s">
        <v>13</v>
      </c>
      <c r="B35">
        <f>sebelum!Q6</f>
        <v>57.49</v>
      </c>
      <c r="C35">
        <f>VLOOKUP(A35,setelah!$A$2:$U$21,17)</f>
        <v>29.07</v>
      </c>
    </row>
    <row r="36" spans="1:3" x14ac:dyDescent="0.2">
      <c r="A36" s="1"/>
      <c r="B36" s="1"/>
      <c r="C36" s="1"/>
    </row>
    <row r="37" spans="1:3" x14ac:dyDescent="0.2">
      <c r="A37" s="2" t="s">
        <v>8</v>
      </c>
      <c r="B37" s="2"/>
      <c r="C37" s="2"/>
    </row>
    <row r="38" spans="1:3" x14ac:dyDescent="0.2">
      <c r="A38" s="2"/>
      <c r="B38" s="2"/>
      <c r="C38" s="2"/>
    </row>
    <row r="39" spans="1:3" x14ac:dyDescent="0.2">
      <c r="A39" t="s">
        <v>0</v>
      </c>
      <c r="B39" t="s">
        <v>29</v>
      </c>
      <c r="C39" t="s">
        <v>30</v>
      </c>
    </row>
    <row r="40" spans="1:3" x14ac:dyDescent="0.2">
      <c r="A40" t="s">
        <v>9</v>
      </c>
      <c r="B40">
        <f>sebelum!U2</f>
        <v>13.98</v>
      </c>
      <c r="C40">
        <f>VLOOKUP(A40,setelah!$A$2:$U$21,21)</f>
        <v>8.52</v>
      </c>
    </row>
    <row r="41" spans="1:3" x14ac:dyDescent="0.2">
      <c r="A41" t="s">
        <v>10</v>
      </c>
      <c r="B41">
        <f>sebelum!U3</f>
        <v>13.4</v>
      </c>
      <c r="C41">
        <f>VLOOKUP(A41,setelah!$A$2:$U$21,21)</f>
        <v>8.39</v>
      </c>
    </row>
    <row r="42" spans="1:3" x14ac:dyDescent="0.2">
      <c r="A42" t="s">
        <v>11</v>
      </c>
      <c r="B42">
        <f>sebelum!U4</f>
        <v>50.74</v>
      </c>
      <c r="C42">
        <f>VLOOKUP(A42,setelah!$A$2:$U$21,21)</f>
        <v>37.049999999999997</v>
      </c>
    </row>
    <row r="43" spans="1:3" x14ac:dyDescent="0.2">
      <c r="A43" t="s">
        <v>12</v>
      </c>
      <c r="B43">
        <f>sebelum!U5</f>
        <v>56.44</v>
      </c>
      <c r="C43">
        <f>VLOOKUP(A43,setelah!$A$2:$U$21,21)</f>
        <v>29.64</v>
      </c>
    </row>
    <row r="44" spans="1:3" x14ac:dyDescent="0.2">
      <c r="A44" t="s">
        <v>13</v>
      </c>
      <c r="B44">
        <f>sebelum!U6</f>
        <v>57.82</v>
      </c>
      <c r="C44">
        <f>VLOOKUP(A44,setelah!$A$2:$U$21,21)</f>
        <v>31.39</v>
      </c>
    </row>
  </sheetData>
  <mergeCells count="5">
    <mergeCell ref="A1:C2"/>
    <mergeCell ref="A10:C11"/>
    <mergeCell ref="A19:C20"/>
    <mergeCell ref="A28:C29"/>
    <mergeCell ref="A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3CE2-9F3C-0546-A78D-F73ADFE2776C}">
  <dimension ref="A1:U21"/>
  <sheetViews>
    <sheetView topLeftCell="C1" workbookViewId="0">
      <selection activeCell="A2" sqref="A2"/>
    </sheetView>
  </sheetViews>
  <sheetFormatPr baseColWidth="10" defaultRowHeight="16" x14ac:dyDescent="0.2"/>
  <cols>
    <col min="1" max="1" width="24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2</v>
      </c>
      <c r="L1" t="s">
        <v>3</v>
      </c>
      <c r="M1" t="s">
        <v>4</v>
      </c>
      <c r="N1" t="s">
        <v>7</v>
      </c>
      <c r="O1" t="s">
        <v>2</v>
      </c>
      <c r="P1" t="s">
        <v>3</v>
      </c>
      <c r="Q1" t="s">
        <v>4</v>
      </c>
      <c r="R1" t="s">
        <v>8</v>
      </c>
      <c r="S1" t="s">
        <v>2</v>
      </c>
      <c r="T1" t="s">
        <v>3</v>
      </c>
      <c r="U1" t="s">
        <v>4</v>
      </c>
    </row>
    <row r="2" spans="1:21" x14ac:dyDescent="0.2">
      <c r="A2" t="s">
        <v>9</v>
      </c>
      <c r="B2">
        <v>87</v>
      </c>
      <c r="C2">
        <v>0.87</v>
      </c>
      <c r="D2">
        <v>0.87</v>
      </c>
      <c r="E2">
        <v>12.26</v>
      </c>
      <c r="F2">
        <v>85.64</v>
      </c>
      <c r="G2">
        <v>0.86</v>
      </c>
      <c r="H2">
        <v>0.86</v>
      </c>
      <c r="I2">
        <v>13.32</v>
      </c>
      <c r="J2">
        <v>83.71</v>
      </c>
      <c r="K2">
        <v>0.84</v>
      </c>
      <c r="L2">
        <v>0.84</v>
      </c>
      <c r="M2">
        <v>13.65</v>
      </c>
      <c r="N2">
        <v>82.61</v>
      </c>
      <c r="O2">
        <v>0.83</v>
      </c>
      <c r="P2">
        <v>0.83</v>
      </c>
      <c r="Q2">
        <v>13.84</v>
      </c>
      <c r="R2">
        <v>81.62</v>
      </c>
      <c r="S2">
        <v>0.82</v>
      </c>
      <c r="T2">
        <v>0.82</v>
      </c>
      <c r="U2">
        <v>13.98</v>
      </c>
    </row>
    <row r="3" spans="1:21" x14ac:dyDescent="0.2">
      <c r="A3" t="s">
        <v>10</v>
      </c>
      <c r="B3">
        <v>85.98</v>
      </c>
      <c r="C3">
        <v>0.86</v>
      </c>
      <c r="D3">
        <v>0.86</v>
      </c>
      <c r="E3">
        <v>12.03</v>
      </c>
      <c r="F3">
        <v>85.79</v>
      </c>
      <c r="G3">
        <v>0.86</v>
      </c>
      <c r="H3">
        <v>0.86</v>
      </c>
      <c r="I3">
        <v>12.51</v>
      </c>
      <c r="J3">
        <v>84.54</v>
      </c>
      <c r="K3">
        <v>0.85</v>
      </c>
      <c r="L3">
        <v>0.85</v>
      </c>
      <c r="M3">
        <v>13.17</v>
      </c>
      <c r="N3">
        <v>83.55</v>
      </c>
      <c r="O3">
        <v>0.84</v>
      </c>
      <c r="P3">
        <v>0.84</v>
      </c>
      <c r="Q3">
        <v>13.78</v>
      </c>
      <c r="R3">
        <v>81.77</v>
      </c>
      <c r="S3">
        <v>0.82</v>
      </c>
      <c r="T3">
        <v>0.82</v>
      </c>
      <c r="U3">
        <v>13.4</v>
      </c>
    </row>
    <row r="4" spans="1:21" x14ac:dyDescent="0.2">
      <c r="A4" t="s">
        <v>11</v>
      </c>
      <c r="B4">
        <v>83.29</v>
      </c>
      <c r="C4">
        <v>0.83</v>
      </c>
      <c r="D4">
        <v>0.83</v>
      </c>
      <c r="E4">
        <v>46.67</v>
      </c>
      <c r="F4">
        <v>81.66</v>
      </c>
      <c r="G4">
        <v>0.82</v>
      </c>
      <c r="H4">
        <v>0.82</v>
      </c>
      <c r="I4">
        <v>49.06</v>
      </c>
      <c r="J4">
        <v>80.489999999999995</v>
      </c>
      <c r="K4">
        <v>0.8</v>
      </c>
      <c r="L4">
        <v>0.8</v>
      </c>
      <c r="M4">
        <v>49.87</v>
      </c>
      <c r="N4">
        <v>79.08</v>
      </c>
      <c r="O4">
        <v>0.79</v>
      </c>
      <c r="P4">
        <v>0.79</v>
      </c>
      <c r="Q4">
        <v>50.27</v>
      </c>
      <c r="R4">
        <v>78.14</v>
      </c>
      <c r="S4">
        <v>0.78</v>
      </c>
      <c r="T4">
        <v>0.78</v>
      </c>
      <c r="U4">
        <v>50.74</v>
      </c>
    </row>
    <row r="5" spans="1:21" x14ac:dyDescent="0.2">
      <c r="A5" t="s">
        <v>12</v>
      </c>
      <c r="B5">
        <v>82.95</v>
      </c>
      <c r="C5">
        <v>0.83</v>
      </c>
      <c r="D5">
        <v>0.83</v>
      </c>
      <c r="E5">
        <v>49.83</v>
      </c>
      <c r="F5">
        <v>81.55</v>
      </c>
      <c r="G5">
        <v>0.82</v>
      </c>
      <c r="H5">
        <v>0.82</v>
      </c>
      <c r="I5">
        <v>52.54</v>
      </c>
      <c r="J5">
        <v>79.959999999999994</v>
      </c>
      <c r="K5">
        <v>0.8</v>
      </c>
      <c r="L5">
        <v>0.8</v>
      </c>
      <c r="M5">
        <v>57.23</v>
      </c>
      <c r="N5">
        <v>78.739999999999995</v>
      </c>
      <c r="O5">
        <v>0.79</v>
      </c>
      <c r="P5">
        <v>0.79</v>
      </c>
      <c r="Q5">
        <v>55.7</v>
      </c>
      <c r="R5">
        <v>77</v>
      </c>
      <c r="S5">
        <v>0.77</v>
      </c>
      <c r="T5">
        <v>0.77</v>
      </c>
      <c r="U5">
        <v>56.44</v>
      </c>
    </row>
    <row r="6" spans="1:21" x14ac:dyDescent="0.2">
      <c r="A6" t="s">
        <v>13</v>
      </c>
      <c r="B6">
        <v>80.83</v>
      </c>
      <c r="C6">
        <v>0.81</v>
      </c>
      <c r="D6">
        <v>0.81</v>
      </c>
      <c r="E6">
        <v>54.06</v>
      </c>
      <c r="F6">
        <v>77.95</v>
      </c>
      <c r="G6">
        <v>0.78</v>
      </c>
      <c r="H6">
        <v>0.78</v>
      </c>
      <c r="I6">
        <v>56.13</v>
      </c>
      <c r="J6">
        <v>77.64</v>
      </c>
      <c r="K6">
        <v>0.78</v>
      </c>
      <c r="L6">
        <v>0.78</v>
      </c>
      <c r="M6">
        <v>57.43</v>
      </c>
      <c r="N6">
        <v>75.33</v>
      </c>
      <c r="O6">
        <v>0.75</v>
      </c>
      <c r="P6">
        <v>0.75</v>
      </c>
      <c r="Q6">
        <v>57.49</v>
      </c>
      <c r="R6">
        <v>74.5</v>
      </c>
      <c r="S6">
        <v>0.74</v>
      </c>
      <c r="T6">
        <v>0.74</v>
      </c>
      <c r="U6">
        <v>57.82</v>
      </c>
    </row>
    <row r="7" spans="1:21" x14ac:dyDescent="0.2">
      <c r="A7" t="s">
        <v>14</v>
      </c>
      <c r="B7">
        <v>80.790000000000006</v>
      </c>
      <c r="C7">
        <v>0.81</v>
      </c>
      <c r="D7">
        <v>0.81</v>
      </c>
      <c r="E7">
        <v>49.84</v>
      </c>
      <c r="F7">
        <v>78.44</v>
      </c>
      <c r="G7">
        <v>0.78</v>
      </c>
      <c r="H7">
        <v>0.78</v>
      </c>
      <c r="I7">
        <v>53.64</v>
      </c>
      <c r="J7">
        <v>77.91</v>
      </c>
      <c r="K7">
        <v>0.78</v>
      </c>
      <c r="L7">
        <v>0.78</v>
      </c>
      <c r="M7">
        <v>53.67</v>
      </c>
      <c r="N7">
        <v>75.83</v>
      </c>
      <c r="O7">
        <v>0.76</v>
      </c>
      <c r="P7">
        <v>0.76</v>
      </c>
      <c r="Q7">
        <v>53.82</v>
      </c>
      <c r="R7">
        <v>73.930000000000007</v>
      </c>
      <c r="S7">
        <v>0.74</v>
      </c>
      <c r="T7">
        <v>0.74</v>
      </c>
      <c r="U7">
        <v>55.9</v>
      </c>
    </row>
    <row r="8" spans="1:21" x14ac:dyDescent="0.2">
      <c r="A8" t="s">
        <v>15</v>
      </c>
      <c r="B8">
        <v>80.56</v>
      </c>
      <c r="C8">
        <v>0.81</v>
      </c>
      <c r="D8">
        <v>0.81</v>
      </c>
      <c r="E8">
        <v>53.31</v>
      </c>
      <c r="F8">
        <v>78.209999999999994</v>
      </c>
      <c r="G8">
        <v>0.78</v>
      </c>
      <c r="H8">
        <v>0.78</v>
      </c>
      <c r="I8">
        <v>57.42</v>
      </c>
      <c r="J8">
        <v>77.61</v>
      </c>
      <c r="K8">
        <v>0.78</v>
      </c>
      <c r="L8">
        <v>0.78</v>
      </c>
      <c r="M8">
        <v>57.44</v>
      </c>
      <c r="N8">
        <v>75.900000000000006</v>
      </c>
      <c r="O8">
        <v>0.76</v>
      </c>
      <c r="P8">
        <v>0.76</v>
      </c>
      <c r="Q8">
        <v>56.79</v>
      </c>
      <c r="R8">
        <v>73.099999999999994</v>
      </c>
      <c r="S8">
        <v>0.73</v>
      </c>
      <c r="T8">
        <v>0.73</v>
      </c>
      <c r="U8">
        <v>59.03</v>
      </c>
    </row>
    <row r="9" spans="1:21" x14ac:dyDescent="0.2">
      <c r="A9" t="s">
        <v>16</v>
      </c>
      <c r="B9">
        <v>80.37</v>
      </c>
      <c r="C9">
        <v>0.8</v>
      </c>
      <c r="D9">
        <v>0.8</v>
      </c>
      <c r="E9">
        <v>52.78</v>
      </c>
      <c r="F9">
        <v>78.63</v>
      </c>
      <c r="G9">
        <v>0.79</v>
      </c>
      <c r="H9">
        <v>0.79</v>
      </c>
      <c r="I9">
        <v>53.96</v>
      </c>
      <c r="J9">
        <v>77.61</v>
      </c>
      <c r="K9">
        <v>0.78</v>
      </c>
      <c r="L9">
        <v>0.78</v>
      </c>
      <c r="M9">
        <v>58.72</v>
      </c>
      <c r="N9">
        <v>75.180000000000007</v>
      </c>
      <c r="O9">
        <v>0.75</v>
      </c>
      <c r="P9">
        <v>0.75</v>
      </c>
      <c r="Q9">
        <v>57.98</v>
      </c>
      <c r="R9">
        <v>74.23</v>
      </c>
      <c r="S9">
        <v>0.74</v>
      </c>
      <c r="T9">
        <v>0.74</v>
      </c>
      <c r="U9">
        <v>58.6</v>
      </c>
    </row>
    <row r="10" spans="1:21" x14ac:dyDescent="0.2">
      <c r="A10" t="s">
        <v>17</v>
      </c>
      <c r="B10">
        <v>80.22</v>
      </c>
      <c r="C10">
        <v>0.8</v>
      </c>
      <c r="D10">
        <v>0.8</v>
      </c>
      <c r="E10">
        <v>51.93</v>
      </c>
      <c r="F10">
        <v>78.400000000000006</v>
      </c>
      <c r="G10">
        <v>0.78</v>
      </c>
      <c r="H10">
        <v>0.78</v>
      </c>
      <c r="I10">
        <v>51.66</v>
      </c>
      <c r="J10">
        <v>77.11</v>
      </c>
      <c r="K10">
        <v>0.77</v>
      </c>
      <c r="L10">
        <v>0.77</v>
      </c>
      <c r="M10">
        <v>54.86</v>
      </c>
      <c r="N10">
        <v>75.180000000000007</v>
      </c>
      <c r="O10">
        <v>0.75</v>
      </c>
      <c r="P10">
        <v>0.75</v>
      </c>
      <c r="Q10">
        <v>50.14</v>
      </c>
      <c r="R10">
        <v>74.95</v>
      </c>
      <c r="S10">
        <v>0.75</v>
      </c>
      <c r="T10">
        <v>0.75</v>
      </c>
      <c r="U10">
        <v>49.66</v>
      </c>
    </row>
    <row r="11" spans="1:21" x14ac:dyDescent="0.2">
      <c r="A11" t="s">
        <v>18</v>
      </c>
      <c r="B11">
        <v>79.84</v>
      </c>
      <c r="C11">
        <v>0.8</v>
      </c>
      <c r="D11">
        <v>0.8</v>
      </c>
      <c r="E11">
        <v>55</v>
      </c>
      <c r="F11">
        <v>77.790000000000006</v>
      </c>
      <c r="G11">
        <v>0.78</v>
      </c>
      <c r="H11">
        <v>0.78</v>
      </c>
      <c r="I11">
        <v>57.38</v>
      </c>
      <c r="J11">
        <v>77.150000000000006</v>
      </c>
      <c r="K11">
        <v>0.77</v>
      </c>
      <c r="L11">
        <v>0.77</v>
      </c>
      <c r="M11">
        <v>58.36</v>
      </c>
      <c r="N11">
        <v>75.819999999999993</v>
      </c>
      <c r="O11">
        <v>0.76</v>
      </c>
      <c r="P11">
        <v>0.76</v>
      </c>
      <c r="Q11">
        <v>58.98</v>
      </c>
      <c r="R11">
        <v>73.819999999999993</v>
      </c>
      <c r="S11">
        <v>0.74</v>
      </c>
      <c r="T11">
        <v>0.74</v>
      </c>
      <c r="U11">
        <v>59.03</v>
      </c>
    </row>
    <row r="12" spans="1:21" x14ac:dyDescent="0.2">
      <c r="A12" t="s">
        <v>19</v>
      </c>
      <c r="B12">
        <v>14.63</v>
      </c>
      <c r="C12">
        <v>0.15</v>
      </c>
      <c r="D12">
        <v>0.15</v>
      </c>
      <c r="E12">
        <v>0.11</v>
      </c>
      <c r="F12">
        <v>10.8</v>
      </c>
      <c r="G12">
        <v>0.11</v>
      </c>
      <c r="H12">
        <v>0.11</v>
      </c>
      <c r="I12">
        <v>0.13</v>
      </c>
      <c r="J12">
        <v>11.82</v>
      </c>
      <c r="K12">
        <v>0.12</v>
      </c>
      <c r="L12">
        <v>0.12</v>
      </c>
      <c r="M12">
        <v>0.13</v>
      </c>
      <c r="N12">
        <v>11.44</v>
      </c>
      <c r="O12">
        <v>0.11</v>
      </c>
      <c r="P12">
        <v>0.11</v>
      </c>
      <c r="Q12">
        <v>0.14000000000000001</v>
      </c>
      <c r="R12">
        <v>11.25</v>
      </c>
      <c r="S12">
        <v>0.11</v>
      </c>
      <c r="T12">
        <v>0.11</v>
      </c>
      <c r="U12">
        <v>0.14000000000000001</v>
      </c>
    </row>
    <row r="13" spans="1:21" x14ac:dyDescent="0.2">
      <c r="A13" t="s">
        <v>20</v>
      </c>
      <c r="B13">
        <v>14.51</v>
      </c>
      <c r="C13">
        <v>0.15</v>
      </c>
      <c r="D13">
        <v>0.15</v>
      </c>
      <c r="E13">
        <v>0.11</v>
      </c>
      <c r="F13">
        <v>10.42</v>
      </c>
      <c r="G13">
        <v>0.1</v>
      </c>
      <c r="H13">
        <v>0.1</v>
      </c>
      <c r="I13">
        <v>0.13</v>
      </c>
      <c r="J13">
        <v>11.71</v>
      </c>
      <c r="K13">
        <v>0.12</v>
      </c>
      <c r="L13">
        <v>0.12</v>
      </c>
      <c r="M13">
        <v>0.14000000000000001</v>
      </c>
      <c r="N13">
        <v>11.14</v>
      </c>
      <c r="O13">
        <v>0.11</v>
      </c>
      <c r="P13">
        <v>0.11</v>
      </c>
      <c r="Q13">
        <v>0.14000000000000001</v>
      </c>
      <c r="R13">
        <v>11.07</v>
      </c>
      <c r="S13">
        <v>0.11</v>
      </c>
      <c r="T13">
        <v>0.11</v>
      </c>
      <c r="U13">
        <v>0.15</v>
      </c>
    </row>
    <row r="14" spans="1:21" x14ac:dyDescent="0.2">
      <c r="A14" t="s">
        <v>21</v>
      </c>
      <c r="B14">
        <v>14.36</v>
      </c>
      <c r="C14">
        <v>0.14000000000000001</v>
      </c>
      <c r="D14">
        <v>0.14000000000000001</v>
      </c>
      <c r="E14">
        <v>0.12</v>
      </c>
      <c r="F14">
        <v>11.14</v>
      </c>
      <c r="G14">
        <v>0.11</v>
      </c>
      <c r="H14">
        <v>0.11</v>
      </c>
      <c r="I14">
        <v>0.14000000000000001</v>
      </c>
      <c r="J14">
        <v>10.99</v>
      </c>
      <c r="K14">
        <v>0.11</v>
      </c>
      <c r="L14">
        <v>0.11</v>
      </c>
      <c r="M14">
        <v>0.15</v>
      </c>
      <c r="N14">
        <v>10.88</v>
      </c>
      <c r="O14">
        <v>0.11</v>
      </c>
      <c r="P14">
        <v>0.11</v>
      </c>
      <c r="Q14">
        <v>0.15</v>
      </c>
      <c r="R14">
        <v>10.31</v>
      </c>
      <c r="S14">
        <v>0.1</v>
      </c>
      <c r="T14">
        <v>0.1</v>
      </c>
      <c r="U14">
        <v>0.15</v>
      </c>
    </row>
    <row r="15" spans="1:21" x14ac:dyDescent="0.2">
      <c r="A15" t="s">
        <v>22</v>
      </c>
      <c r="B15">
        <v>14.17</v>
      </c>
      <c r="C15">
        <v>0.14000000000000001</v>
      </c>
      <c r="D15">
        <v>0.14000000000000001</v>
      </c>
      <c r="E15">
        <v>0.11</v>
      </c>
      <c r="F15">
        <v>9.17</v>
      </c>
      <c r="G15">
        <v>0.09</v>
      </c>
      <c r="H15">
        <v>0.09</v>
      </c>
      <c r="I15">
        <v>0.11</v>
      </c>
      <c r="J15">
        <v>9.2799999999999994</v>
      </c>
      <c r="K15">
        <v>0.09</v>
      </c>
      <c r="L15">
        <v>0.09</v>
      </c>
      <c r="M15">
        <v>0.12</v>
      </c>
      <c r="N15">
        <v>9.4</v>
      </c>
      <c r="O15">
        <v>0.09</v>
      </c>
      <c r="P15">
        <v>0.09</v>
      </c>
      <c r="Q15">
        <v>0.12</v>
      </c>
      <c r="R15">
        <v>9.4</v>
      </c>
      <c r="S15">
        <v>0.09</v>
      </c>
      <c r="T15">
        <v>0.09</v>
      </c>
      <c r="U15">
        <v>0.12</v>
      </c>
    </row>
    <row r="16" spans="1:21" x14ac:dyDescent="0.2">
      <c r="A16" t="s">
        <v>23</v>
      </c>
      <c r="B16">
        <v>14.13</v>
      </c>
      <c r="C16">
        <v>0.14000000000000001</v>
      </c>
      <c r="D16">
        <v>0.14000000000000001</v>
      </c>
      <c r="E16">
        <v>0.14000000000000001</v>
      </c>
      <c r="F16">
        <v>11.52</v>
      </c>
      <c r="G16">
        <v>0.12</v>
      </c>
      <c r="H16">
        <v>0.12</v>
      </c>
      <c r="I16">
        <v>0.14000000000000001</v>
      </c>
      <c r="J16">
        <v>11.22</v>
      </c>
      <c r="K16">
        <v>0.11</v>
      </c>
      <c r="L16">
        <v>0.11</v>
      </c>
      <c r="M16">
        <v>0.16</v>
      </c>
      <c r="N16">
        <v>12.13</v>
      </c>
      <c r="O16">
        <v>0.12</v>
      </c>
      <c r="P16">
        <v>0.12</v>
      </c>
      <c r="Q16">
        <v>0.17</v>
      </c>
      <c r="R16">
        <v>12.35</v>
      </c>
      <c r="S16">
        <v>0.12</v>
      </c>
      <c r="T16">
        <v>0.12</v>
      </c>
      <c r="U16">
        <v>0.17</v>
      </c>
    </row>
    <row r="17" spans="1:21" x14ac:dyDescent="0.2">
      <c r="A17" t="s">
        <v>24</v>
      </c>
      <c r="B17">
        <v>14.06</v>
      </c>
      <c r="C17">
        <v>0.14000000000000001</v>
      </c>
      <c r="D17">
        <v>0.14000000000000001</v>
      </c>
      <c r="E17">
        <v>0.12</v>
      </c>
      <c r="F17">
        <v>9.9700000000000006</v>
      </c>
      <c r="G17">
        <v>0.1</v>
      </c>
      <c r="H17">
        <v>0.1</v>
      </c>
      <c r="I17">
        <v>0.14000000000000001</v>
      </c>
      <c r="J17">
        <v>10.27</v>
      </c>
      <c r="K17">
        <v>0.1</v>
      </c>
      <c r="L17">
        <v>0.1</v>
      </c>
      <c r="M17">
        <v>0.15</v>
      </c>
      <c r="N17">
        <v>10.5</v>
      </c>
      <c r="O17">
        <v>0.1</v>
      </c>
      <c r="P17">
        <v>0.1</v>
      </c>
      <c r="Q17">
        <v>0.16</v>
      </c>
      <c r="R17">
        <v>10.5</v>
      </c>
      <c r="S17">
        <v>0.1</v>
      </c>
      <c r="T17">
        <v>0.1</v>
      </c>
      <c r="U17">
        <v>0.17</v>
      </c>
    </row>
    <row r="18" spans="1:21" x14ac:dyDescent="0.2">
      <c r="A18" t="s">
        <v>25</v>
      </c>
      <c r="B18">
        <v>13.49</v>
      </c>
      <c r="C18">
        <v>0.13</v>
      </c>
      <c r="D18">
        <v>0.13</v>
      </c>
      <c r="E18">
        <v>0.12</v>
      </c>
      <c r="F18">
        <v>9.51</v>
      </c>
      <c r="G18">
        <v>0.1</v>
      </c>
      <c r="H18">
        <v>0.1</v>
      </c>
      <c r="I18">
        <v>0.13</v>
      </c>
      <c r="J18">
        <v>9.6300000000000008</v>
      </c>
      <c r="K18">
        <v>0.1</v>
      </c>
      <c r="L18">
        <v>0.1</v>
      </c>
      <c r="M18">
        <v>0.15</v>
      </c>
      <c r="N18">
        <v>9.93</v>
      </c>
      <c r="O18">
        <v>0.1</v>
      </c>
      <c r="P18">
        <v>0.1</v>
      </c>
      <c r="Q18">
        <v>0.14000000000000001</v>
      </c>
      <c r="R18">
        <v>10.46</v>
      </c>
      <c r="S18">
        <v>0.1</v>
      </c>
      <c r="T18">
        <v>0.1</v>
      </c>
      <c r="U18">
        <v>0.16</v>
      </c>
    </row>
    <row r="19" spans="1:21" x14ac:dyDescent="0.2">
      <c r="A19" t="s">
        <v>26</v>
      </c>
      <c r="B19">
        <v>13.41</v>
      </c>
      <c r="C19">
        <v>0.13</v>
      </c>
      <c r="D19">
        <v>0.13</v>
      </c>
      <c r="E19">
        <v>0.12</v>
      </c>
      <c r="F19">
        <v>9.59</v>
      </c>
      <c r="G19">
        <v>0.1</v>
      </c>
      <c r="H19">
        <v>0.1</v>
      </c>
      <c r="I19">
        <v>0.15</v>
      </c>
      <c r="J19">
        <v>9.6999999999999993</v>
      </c>
      <c r="K19">
        <v>0.1</v>
      </c>
      <c r="L19">
        <v>0.1</v>
      </c>
      <c r="M19">
        <v>0.15</v>
      </c>
      <c r="N19">
        <v>10.23</v>
      </c>
      <c r="O19">
        <v>0.1</v>
      </c>
      <c r="P19">
        <v>0.1</v>
      </c>
      <c r="Q19">
        <v>0.16</v>
      </c>
      <c r="R19">
        <v>11.14</v>
      </c>
      <c r="S19">
        <v>0.11</v>
      </c>
      <c r="T19">
        <v>0.11</v>
      </c>
      <c r="U19">
        <v>0.17</v>
      </c>
    </row>
    <row r="20" spans="1:21" x14ac:dyDescent="0.2">
      <c r="A20" t="s">
        <v>27</v>
      </c>
      <c r="B20">
        <v>13.19</v>
      </c>
      <c r="C20">
        <v>0.13</v>
      </c>
      <c r="D20">
        <v>0.13</v>
      </c>
      <c r="E20">
        <v>0.12</v>
      </c>
      <c r="F20">
        <v>10.23</v>
      </c>
      <c r="G20">
        <v>0.1</v>
      </c>
      <c r="H20">
        <v>0.1</v>
      </c>
      <c r="I20">
        <v>0.14000000000000001</v>
      </c>
      <c r="J20">
        <v>11.06</v>
      </c>
      <c r="K20">
        <v>0.11</v>
      </c>
      <c r="L20">
        <v>0.11</v>
      </c>
      <c r="M20">
        <v>0.17</v>
      </c>
      <c r="N20">
        <v>11.18</v>
      </c>
      <c r="O20">
        <v>0.11</v>
      </c>
      <c r="P20">
        <v>0.11</v>
      </c>
      <c r="Q20">
        <v>0.16</v>
      </c>
      <c r="R20">
        <v>10.53</v>
      </c>
      <c r="S20">
        <v>0.11</v>
      </c>
      <c r="T20">
        <v>0.11</v>
      </c>
      <c r="U20">
        <v>0.18</v>
      </c>
    </row>
    <row r="21" spans="1:21" x14ac:dyDescent="0.2">
      <c r="A21" t="s">
        <v>28</v>
      </c>
      <c r="B21">
        <v>12.81</v>
      </c>
      <c r="C21">
        <v>0.13</v>
      </c>
      <c r="D21">
        <v>0.13</v>
      </c>
      <c r="E21">
        <v>0.12</v>
      </c>
      <c r="F21">
        <v>10.039999999999999</v>
      </c>
      <c r="G21">
        <v>0.1</v>
      </c>
      <c r="H21">
        <v>0.1</v>
      </c>
      <c r="I21">
        <v>0.14000000000000001</v>
      </c>
      <c r="J21">
        <v>10.61</v>
      </c>
      <c r="K21">
        <v>0.11</v>
      </c>
      <c r="L21">
        <v>0.11</v>
      </c>
      <c r="M21">
        <v>0.15</v>
      </c>
      <c r="N21">
        <v>10.46</v>
      </c>
      <c r="O21">
        <v>0.1</v>
      </c>
      <c r="P21">
        <v>0.1</v>
      </c>
      <c r="Q21">
        <v>0.15</v>
      </c>
      <c r="R21">
        <v>10.69</v>
      </c>
      <c r="S21">
        <v>0.11</v>
      </c>
      <c r="T21">
        <v>0.11</v>
      </c>
      <c r="U21">
        <v>0.16</v>
      </c>
    </row>
  </sheetData>
  <autoFilter ref="A1:U21" xr:uid="{3C1983ED-D179-9A42-B05E-7B770D3A181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4D5-7FA0-E249-9675-754002BD670C}">
  <dimension ref="A1:U21"/>
  <sheetViews>
    <sheetView workbookViewId="0">
      <selection activeCell="A17" sqref="A17"/>
    </sheetView>
  </sheetViews>
  <sheetFormatPr baseColWidth="10" defaultRowHeight="16" x14ac:dyDescent="0.2"/>
  <cols>
    <col min="1" max="1" width="24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2</v>
      </c>
      <c r="L1" t="s">
        <v>3</v>
      </c>
      <c r="M1" t="s">
        <v>4</v>
      </c>
      <c r="N1" t="s">
        <v>7</v>
      </c>
      <c r="O1" t="s">
        <v>2</v>
      </c>
      <c r="P1" t="s">
        <v>3</v>
      </c>
      <c r="Q1" t="s">
        <v>4</v>
      </c>
      <c r="R1" t="s">
        <v>8</v>
      </c>
      <c r="S1" t="s">
        <v>2</v>
      </c>
      <c r="T1" t="s">
        <v>3</v>
      </c>
      <c r="U1" t="s">
        <v>4</v>
      </c>
    </row>
    <row r="2" spans="1:21" x14ac:dyDescent="0.2">
      <c r="A2" t="s">
        <v>22</v>
      </c>
      <c r="B2">
        <v>12.8</v>
      </c>
      <c r="C2">
        <v>0.13</v>
      </c>
      <c r="D2">
        <v>0.13</v>
      </c>
      <c r="E2">
        <v>0.1</v>
      </c>
      <c r="F2">
        <v>8.6</v>
      </c>
      <c r="G2">
        <v>0.09</v>
      </c>
      <c r="H2">
        <v>0.09</v>
      </c>
      <c r="I2">
        <v>0.12</v>
      </c>
      <c r="J2">
        <v>10</v>
      </c>
      <c r="K2">
        <v>0.1</v>
      </c>
      <c r="L2">
        <v>0.1</v>
      </c>
      <c r="M2">
        <v>0.11</v>
      </c>
      <c r="N2">
        <v>9.4</v>
      </c>
      <c r="O2">
        <v>0.09</v>
      </c>
      <c r="P2">
        <v>0.09</v>
      </c>
      <c r="Q2">
        <v>0.11</v>
      </c>
      <c r="R2">
        <v>9.4</v>
      </c>
      <c r="S2">
        <v>0.09</v>
      </c>
      <c r="T2">
        <v>0.09</v>
      </c>
      <c r="U2">
        <v>0.11</v>
      </c>
    </row>
    <row r="3" spans="1:21" x14ac:dyDescent="0.2">
      <c r="A3" t="s">
        <v>26</v>
      </c>
      <c r="B3">
        <v>12.4</v>
      </c>
      <c r="C3">
        <v>0.12</v>
      </c>
      <c r="D3">
        <v>0.12</v>
      </c>
      <c r="E3">
        <v>0.11</v>
      </c>
      <c r="F3">
        <v>9.4</v>
      </c>
      <c r="G3">
        <v>0.09</v>
      </c>
      <c r="H3">
        <v>0.09</v>
      </c>
      <c r="I3">
        <v>0.15</v>
      </c>
      <c r="J3">
        <v>10.4</v>
      </c>
      <c r="K3">
        <v>0.1</v>
      </c>
      <c r="L3">
        <v>0.1</v>
      </c>
      <c r="M3">
        <v>0.15</v>
      </c>
      <c r="N3">
        <v>10.8</v>
      </c>
      <c r="O3">
        <v>0.11</v>
      </c>
      <c r="P3">
        <v>0.11</v>
      </c>
      <c r="Q3">
        <v>0.15</v>
      </c>
      <c r="R3">
        <v>10.8</v>
      </c>
      <c r="S3">
        <v>0.11</v>
      </c>
      <c r="T3">
        <v>0.11</v>
      </c>
      <c r="U3">
        <v>0.16</v>
      </c>
    </row>
    <row r="4" spans="1:21" x14ac:dyDescent="0.2">
      <c r="A4" t="s">
        <v>25</v>
      </c>
      <c r="B4">
        <v>13</v>
      </c>
      <c r="C4">
        <v>0.13</v>
      </c>
      <c r="D4">
        <v>0.13</v>
      </c>
      <c r="E4">
        <v>0.1</v>
      </c>
      <c r="F4">
        <v>9</v>
      </c>
      <c r="G4">
        <v>0.09</v>
      </c>
      <c r="H4">
        <v>0.09</v>
      </c>
      <c r="I4">
        <v>0.13</v>
      </c>
      <c r="J4">
        <v>9.4</v>
      </c>
      <c r="K4">
        <v>0.1</v>
      </c>
      <c r="L4">
        <v>0.1</v>
      </c>
      <c r="M4">
        <v>0.13</v>
      </c>
      <c r="N4">
        <v>10.199999999999999</v>
      </c>
      <c r="O4">
        <v>0.1</v>
      </c>
      <c r="P4">
        <v>0.1</v>
      </c>
      <c r="Q4">
        <v>0.14000000000000001</v>
      </c>
      <c r="R4">
        <v>10.6</v>
      </c>
      <c r="S4">
        <v>0.11</v>
      </c>
      <c r="T4">
        <v>0.11</v>
      </c>
      <c r="U4">
        <v>0.14000000000000001</v>
      </c>
    </row>
    <row r="5" spans="1:21" x14ac:dyDescent="0.2">
      <c r="A5" t="s">
        <v>24</v>
      </c>
      <c r="B5">
        <v>13</v>
      </c>
      <c r="C5">
        <v>0.13</v>
      </c>
      <c r="D5">
        <v>0.13</v>
      </c>
      <c r="E5">
        <v>0.11</v>
      </c>
      <c r="F5">
        <v>10.6</v>
      </c>
      <c r="G5">
        <v>0.1</v>
      </c>
      <c r="H5">
        <v>0.1</v>
      </c>
      <c r="I5">
        <v>0.13</v>
      </c>
      <c r="J5">
        <v>11.6</v>
      </c>
      <c r="K5">
        <v>0.11</v>
      </c>
      <c r="L5">
        <v>0.11</v>
      </c>
      <c r="M5">
        <v>0.14000000000000001</v>
      </c>
      <c r="N5">
        <v>11.2</v>
      </c>
      <c r="O5">
        <v>0.11</v>
      </c>
      <c r="P5">
        <v>0.11</v>
      </c>
      <c r="Q5">
        <v>0.15</v>
      </c>
      <c r="R5">
        <v>10.8</v>
      </c>
      <c r="S5">
        <v>0.11</v>
      </c>
      <c r="T5">
        <v>0.11</v>
      </c>
      <c r="U5">
        <v>0.16</v>
      </c>
    </row>
    <row r="6" spans="1:21" x14ac:dyDescent="0.2">
      <c r="A6" t="s">
        <v>28</v>
      </c>
      <c r="B6">
        <v>13</v>
      </c>
      <c r="C6">
        <v>0.13</v>
      </c>
      <c r="D6">
        <v>0.13</v>
      </c>
      <c r="E6">
        <v>0.11</v>
      </c>
      <c r="F6">
        <v>10</v>
      </c>
      <c r="G6">
        <v>0.1</v>
      </c>
      <c r="H6">
        <v>0.1</v>
      </c>
      <c r="I6">
        <v>0.13</v>
      </c>
      <c r="J6">
        <v>10</v>
      </c>
      <c r="K6">
        <v>0.1</v>
      </c>
      <c r="L6">
        <v>0.1</v>
      </c>
      <c r="M6">
        <v>0.14000000000000001</v>
      </c>
      <c r="N6">
        <v>10.8</v>
      </c>
      <c r="O6">
        <v>0.11</v>
      </c>
      <c r="P6">
        <v>0.11</v>
      </c>
      <c r="Q6">
        <v>0.14000000000000001</v>
      </c>
      <c r="R6">
        <v>10.4</v>
      </c>
      <c r="S6">
        <v>0.1</v>
      </c>
      <c r="T6">
        <v>0.1</v>
      </c>
      <c r="U6">
        <v>0.14000000000000001</v>
      </c>
    </row>
    <row r="7" spans="1:21" x14ac:dyDescent="0.2">
      <c r="A7" t="s">
        <v>23</v>
      </c>
      <c r="B7">
        <v>14.4</v>
      </c>
      <c r="C7">
        <v>0.14000000000000001</v>
      </c>
      <c r="D7">
        <v>0.14000000000000001</v>
      </c>
      <c r="E7">
        <v>0.11</v>
      </c>
      <c r="F7">
        <v>10.6</v>
      </c>
      <c r="G7">
        <v>0.11</v>
      </c>
      <c r="H7">
        <v>0.11</v>
      </c>
      <c r="I7">
        <v>0.13</v>
      </c>
      <c r="J7">
        <v>12.2</v>
      </c>
      <c r="K7">
        <v>0.12</v>
      </c>
      <c r="L7">
        <v>0.12</v>
      </c>
      <c r="M7">
        <v>0.14000000000000001</v>
      </c>
      <c r="N7">
        <v>11.8</v>
      </c>
      <c r="O7">
        <v>0.12</v>
      </c>
      <c r="P7">
        <v>0.12</v>
      </c>
      <c r="Q7">
        <v>0.15</v>
      </c>
      <c r="R7">
        <v>12.2</v>
      </c>
      <c r="S7">
        <v>0.12</v>
      </c>
      <c r="T7">
        <v>0.12</v>
      </c>
      <c r="U7">
        <v>0.15</v>
      </c>
    </row>
    <row r="8" spans="1:21" x14ac:dyDescent="0.2">
      <c r="A8" t="s">
        <v>27</v>
      </c>
      <c r="B8">
        <v>12.8</v>
      </c>
      <c r="C8">
        <v>0.13</v>
      </c>
      <c r="D8">
        <v>0.13</v>
      </c>
      <c r="E8">
        <v>0.1</v>
      </c>
      <c r="F8">
        <v>10.199999999999999</v>
      </c>
      <c r="G8">
        <v>0.1</v>
      </c>
      <c r="H8">
        <v>0.1</v>
      </c>
      <c r="I8">
        <v>0.13</v>
      </c>
      <c r="J8">
        <v>10.6</v>
      </c>
      <c r="K8">
        <v>0.11</v>
      </c>
      <c r="L8">
        <v>0.11</v>
      </c>
      <c r="M8">
        <v>0.13</v>
      </c>
      <c r="N8">
        <v>11</v>
      </c>
      <c r="O8">
        <v>0.11</v>
      </c>
      <c r="P8">
        <v>0.11</v>
      </c>
      <c r="Q8">
        <v>0.14000000000000001</v>
      </c>
      <c r="R8">
        <v>10.4</v>
      </c>
      <c r="S8">
        <v>0.11</v>
      </c>
      <c r="T8">
        <v>0.11</v>
      </c>
      <c r="U8">
        <v>0.15</v>
      </c>
    </row>
    <row r="9" spans="1:21" x14ac:dyDescent="0.2">
      <c r="A9" t="s">
        <v>21</v>
      </c>
      <c r="B9">
        <v>12.8</v>
      </c>
      <c r="C9">
        <v>0.13</v>
      </c>
      <c r="D9">
        <v>0.13</v>
      </c>
      <c r="E9">
        <v>0.1</v>
      </c>
      <c r="F9">
        <v>11.4</v>
      </c>
      <c r="G9">
        <v>0.11</v>
      </c>
      <c r="H9">
        <v>0.11</v>
      </c>
      <c r="I9">
        <v>0.13</v>
      </c>
      <c r="J9">
        <v>10.8</v>
      </c>
      <c r="K9">
        <v>0.11</v>
      </c>
      <c r="L9">
        <v>0.11</v>
      </c>
      <c r="M9">
        <v>0.14000000000000001</v>
      </c>
      <c r="N9">
        <v>11</v>
      </c>
      <c r="O9">
        <v>0.11</v>
      </c>
      <c r="P9">
        <v>0.11</v>
      </c>
      <c r="Q9">
        <v>0.14000000000000001</v>
      </c>
      <c r="R9">
        <v>10.6</v>
      </c>
      <c r="S9">
        <v>0.11</v>
      </c>
      <c r="T9">
        <v>0.11</v>
      </c>
      <c r="U9">
        <v>0.14000000000000001</v>
      </c>
    </row>
    <row r="10" spans="1:21" x14ac:dyDescent="0.2">
      <c r="A10" t="s">
        <v>17</v>
      </c>
      <c r="B10">
        <v>47.4</v>
      </c>
      <c r="C10">
        <v>0.47</v>
      </c>
      <c r="D10">
        <v>0.47</v>
      </c>
      <c r="E10">
        <v>7.49</v>
      </c>
      <c r="F10">
        <v>61.4</v>
      </c>
      <c r="G10">
        <v>0.61</v>
      </c>
      <c r="H10">
        <v>0.61</v>
      </c>
      <c r="I10">
        <v>17.3</v>
      </c>
      <c r="J10">
        <v>72</v>
      </c>
      <c r="K10">
        <v>0.72</v>
      </c>
      <c r="L10">
        <v>0.72</v>
      </c>
      <c r="M10">
        <v>25.92</v>
      </c>
      <c r="N10">
        <v>73.599999999999994</v>
      </c>
      <c r="O10">
        <v>0.73</v>
      </c>
      <c r="P10">
        <v>0.73</v>
      </c>
      <c r="Q10">
        <v>29.29</v>
      </c>
      <c r="R10">
        <v>73.8</v>
      </c>
      <c r="S10">
        <v>0.74</v>
      </c>
      <c r="T10">
        <v>0.74</v>
      </c>
      <c r="U10">
        <v>31.65</v>
      </c>
    </row>
    <row r="11" spans="1:21" x14ac:dyDescent="0.2">
      <c r="A11" t="s">
        <v>20</v>
      </c>
      <c r="B11">
        <v>12.6</v>
      </c>
      <c r="C11">
        <v>0.13</v>
      </c>
      <c r="D11">
        <v>0.13</v>
      </c>
      <c r="E11">
        <v>0.11</v>
      </c>
      <c r="F11">
        <v>10.4</v>
      </c>
      <c r="G11">
        <v>0.1</v>
      </c>
      <c r="H11">
        <v>0.1</v>
      </c>
      <c r="I11">
        <v>0.13</v>
      </c>
      <c r="J11">
        <v>11.2</v>
      </c>
      <c r="K11">
        <v>0.11</v>
      </c>
      <c r="L11">
        <v>0.11</v>
      </c>
      <c r="M11">
        <v>0.14000000000000001</v>
      </c>
      <c r="N11">
        <v>11.6</v>
      </c>
      <c r="O11">
        <v>0.12</v>
      </c>
      <c r="P11">
        <v>0.12</v>
      </c>
      <c r="Q11">
        <v>0.14000000000000001</v>
      </c>
      <c r="R11">
        <v>9.8000000000000007</v>
      </c>
      <c r="S11">
        <v>0.1</v>
      </c>
      <c r="T11">
        <v>0.1</v>
      </c>
      <c r="U11">
        <v>0.15</v>
      </c>
    </row>
    <row r="12" spans="1:21" x14ac:dyDescent="0.2">
      <c r="A12" t="s">
        <v>16</v>
      </c>
      <c r="B12">
        <v>47.4</v>
      </c>
      <c r="C12">
        <v>0.47</v>
      </c>
      <c r="D12">
        <v>0.47</v>
      </c>
      <c r="E12">
        <v>7.48</v>
      </c>
      <c r="F12">
        <v>61.8</v>
      </c>
      <c r="G12">
        <v>0.62</v>
      </c>
      <c r="H12">
        <v>0.62</v>
      </c>
      <c r="I12">
        <v>17.54</v>
      </c>
      <c r="J12">
        <v>70.8</v>
      </c>
      <c r="K12">
        <v>0.71</v>
      </c>
      <c r="L12">
        <v>0.71</v>
      </c>
      <c r="M12">
        <v>25.69</v>
      </c>
      <c r="N12">
        <v>73.2</v>
      </c>
      <c r="O12">
        <v>0.73</v>
      </c>
      <c r="P12">
        <v>0.73</v>
      </c>
      <c r="Q12">
        <v>29.5</v>
      </c>
      <c r="R12">
        <v>74</v>
      </c>
      <c r="S12">
        <v>0.74</v>
      </c>
      <c r="T12">
        <v>0.74</v>
      </c>
      <c r="U12">
        <v>31.71</v>
      </c>
    </row>
    <row r="13" spans="1:21" x14ac:dyDescent="0.2">
      <c r="A13" t="s">
        <v>19</v>
      </c>
      <c r="B13">
        <v>14</v>
      </c>
      <c r="C13">
        <v>0.14000000000000001</v>
      </c>
      <c r="D13">
        <v>0.14000000000000001</v>
      </c>
      <c r="E13">
        <v>0.1</v>
      </c>
      <c r="F13">
        <v>11.2</v>
      </c>
      <c r="G13">
        <v>0.11</v>
      </c>
      <c r="H13">
        <v>0.11</v>
      </c>
      <c r="I13">
        <v>0.14000000000000001</v>
      </c>
      <c r="J13">
        <v>11.8</v>
      </c>
      <c r="K13">
        <v>0.12</v>
      </c>
      <c r="L13">
        <v>0.12</v>
      </c>
      <c r="M13">
        <v>0.14000000000000001</v>
      </c>
      <c r="N13">
        <v>12</v>
      </c>
      <c r="O13">
        <v>0.12</v>
      </c>
      <c r="P13">
        <v>0.12</v>
      </c>
      <c r="Q13">
        <v>0.14000000000000001</v>
      </c>
      <c r="R13">
        <v>11.6</v>
      </c>
      <c r="S13">
        <v>0.12</v>
      </c>
      <c r="T13">
        <v>0.12</v>
      </c>
      <c r="U13">
        <v>0.15</v>
      </c>
    </row>
    <row r="14" spans="1:21" x14ac:dyDescent="0.2">
      <c r="A14" t="s">
        <v>18</v>
      </c>
      <c r="B14">
        <v>47</v>
      </c>
      <c r="C14">
        <v>0.47</v>
      </c>
      <c r="D14">
        <v>0.47</v>
      </c>
      <c r="E14">
        <v>7.58</v>
      </c>
      <c r="F14">
        <v>61</v>
      </c>
      <c r="G14">
        <v>0.61</v>
      </c>
      <c r="H14">
        <v>0.61</v>
      </c>
      <c r="I14">
        <v>17.29</v>
      </c>
      <c r="J14">
        <v>71.599999999999994</v>
      </c>
      <c r="K14">
        <v>0.71</v>
      </c>
      <c r="L14">
        <v>0.71</v>
      </c>
      <c r="M14">
        <v>26.29</v>
      </c>
      <c r="N14">
        <v>73.2</v>
      </c>
      <c r="O14">
        <v>0.73</v>
      </c>
      <c r="P14">
        <v>0.73</v>
      </c>
      <c r="Q14">
        <v>29.96</v>
      </c>
      <c r="R14">
        <v>72.8</v>
      </c>
      <c r="S14">
        <v>0.73</v>
      </c>
      <c r="T14">
        <v>0.73</v>
      </c>
      <c r="U14">
        <v>31.34</v>
      </c>
    </row>
    <row r="15" spans="1:21" x14ac:dyDescent="0.2">
      <c r="A15" t="s">
        <v>13</v>
      </c>
      <c r="B15">
        <v>47</v>
      </c>
      <c r="C15">
        <v>0.47</v>
      </c>
      <c r="D15">
        <v>0.47</v>
      </c>
      <c r="E15">
        <v>7.43</v>
      </c>
      <c r="F15">
        <v>61.4</v>
      </c>
      <c r="G15">
        <v>0.62</v>
      </c>
      <c r="H15">
        <v>0.62</v>
      </c>
      <c r="I15">
        <v>17.59</v>
      </c>
      <c r="J15">
        <v>70</v>
      </c>
      <c r="K15">
        <v>0.7</v>
      </c>
      <c r="L15">
        <v>0.7</v>
      </c>
      <c r="M15">
        <v>26.11</v>
      </c>
      <c r="N15">
        <v>73.599999999999994</v>
      </c>
      <c r="O15">
        <v>0.74</v>
      </c>
      <c r="P15">
        <v>0.74</v>
      </c>
      <c r="Q15">
        <v>29.07</v>
      </c>
      <c r="R15">
        <v>73.2</v>
      </c>
      <c r="S15">
        <v>0.73</v>
      </c>
      <c r="T15">
        <v>0.73</v>
      </c>
      <c r="U15">
        <v>31.39</v>
      </c>
    </row>
    <row r="16" spans="1:21" x14ac:dyDescent="0.2">
      <c r="A16" t="s">
        <v>12</v>
      </c>
      <c r="B16">
        <v>41</v>
      </c>
      <c r="C16">
        <v>0.41</v>
      </c>
      <c r="D16">
        <v>0.41</v>
      </c>
      <c r="E16">
        <v>8.1</v>
      </c>
      <c r="F16">
        <v>58.8</v>
      </c>
      <c r="G16">
        <v>0.59</v>
      </c>
      <c r="H16">
        <v>0.59</v>
      </c>
      <c r="I16">
        <v>20.18</v>
      </c>
      <c r="J16">
        <v>69.2</v>
      </c>
      <c r="K16">
        <v>0.69</v>
      </c>
      <c r="L16">
        <v>0.69</v>
      </c>
      <c r="M16">
        <v>27.4</v>
      </c>
      <c r="N16">
        <v>75.400000000000006</v>
      </c>
      <c r="O16">
        <v>0.75</v>
      </c>
      <c r="P16">
        <v>0.75</v>
      </c>
      <c r="Q16">
        <v>27.81</v>
      </c>
      <c r="R16">
        <v>76</v>
      </c>
      <c r="S16">
        <v>0.76</v>
      </c>
      <c r="T16">
        <v>0.76</v>
      </c>
      <c r="U16">
        <v>29.64</v>
      </c>
    </row>
    <row r="17" spans="1:21" x14ac:dyDescent="0.2">
      <c r="A17" t="s">
        <v>14</v>
      </c>
      <c r="B17">
        <v>47.2</v>
      </c>
      <c r="C17">
        <v>0.47</v>
      </c>
      <c r="D17">
        <v>0.47</v>
      </c>
      <c r="E17">
        <v>7.48</v>
      </c>
      <c r="F17">
        <v>61.8</v>
      </c>
      <c r="G17">
        <v>0.62</v>
      </c>
      <c r="H17">
        <v>0.62</v>
      </c>
      <c r="I17">
        <v>17.29</v>
      </c>
      <c r="J17">
        <v>72.2</v>
      </c>
      <c r="K17">
        <v>0.72</v>
      </c>
      <c r="L17">
        <v>0.72</v>
      </c>
      <c r="M17">
        <v>26.42</v>
      </c>
      <c r="N17">
        <v>73.8</v>
      </c>
      <c r="O17">
        <v>0.74</v>
      </c>
      <c r="P17">
        <v>0.74</v>
      </c>
      <c r="Q17">
        <v>29.61</v>
      </c>
      <c r="R17">
        <v>73.2</v>
      </c>
      <c r="S17">
        <v>0.73</v>
      </c>
      <c r="T17">
        <v>0.73</v>
      </c>
      <c r="U17">
        <v>31.8</v>
      </c>
    </row>
    <row r="18" spans="1:21" x14ac:dyDescent="0.2">
      <c r="A18" t="s">
        <v>10</v>
      </c>
      <c r="B18">
        <v>44</v>
      </c>
      <c r="C18">
        <v>0.44</v>
      </c>
      <c r="D18">
        <v>0.44</v>
      </c>
      <c r="E18">
        <v>1.6</v>
      </c>
      <c r="F18">
        <v>56.6</v>
      </c>
      <c r="G18">
        <v>0.56999999999999995</v>
      </c>
      <c r="H18">
        <v>0.56999999999999995</v>
      </c>
      <c r="I18">
        <v>4.17</v>
      </c>
      <c r="J18">
        <v>68.2</v>
      </c>
      <c r="K18">
        <v>0.68</v>
      </c>
      <c r="L18">
        <v>0.68</v>
      </c>
      <c r="M18">
        <v>6.5</v>
      </c>
      <c r="N18">
        <v>74.8</v>
      </c>
      <c r="O18">
        <v>0.75</v>
      </c>
      <c r="P18">
        <v>0.75</v>
      </c>
      <c r="Q18">
        <v>7.56</v>
      </c>
      <c r="R18">
        <v>76.599999999999994</v>
      </c>
      <c r="S18">
        <v>0.77</v>
      </c>
      <c r="T18">
        <v>0.77</v>
      </c>
      <c r="U18">
        <v>8.39</v>
      </c>
    </row>
    <row r="19" spans="1:21" x14ac:dyDescent="0.2">
      <c r="A19" t="s">
        <v>11</v>
      </c>
      <c r="B19">
        <v>41</v>
      </c>
      <c r="C19">
        <v>0.41</v>
      </c>
      <c r="D19">
        <v>0.41</v>
      </c>
      <c r="E19">
        <v>7.91</v>
      </c>
      <c r="F19">
        <v>58.4</v>
      </c>
      <c r="G19">
        <v>0.59</v>
      </c>
      <c r="H19">
        <v>0.59</v>
      </c>
      <c r="I19">
        <v>19.16</v>
      </c>
      <c r="J19">
        <v>70.599999999999994</v>
      </c>
      <c r="K19">
        <v>0.71</v>
      </c>
      <c r="L19">
        <v>0.71</v>
      </c>
      <c r="M19">
        <v>30.06</v>
      </c>
      <c r="N19">
        <v>74.8</v>
      </c>
      <c r="O19">
        <v>0.75</v>
      </c>
      <c r="P19">
        <v>0.75</v>
      </c>
      <c r="Q19">
        <v>34.75</v>
      </c>
      <c r="R19">
        <v>75.2</v>
      </c>
      <c r="S19">
        <v>0.75</v>
      </c>
      <c r="T19">
        <v>0.75</v>
      </c>
      <c r="U19">
        <v>37.049999999999997</v>
      </c>
    </row>
    <row r="20" spans="1:21" x14ac:dyDescent="0.2">
      <c r="A20" t="s">
        <v>15</v>
      </c>
      <c r="B20">
        <v>46.4</v>
      </c>
      <c r="C20">
        <v>0.47</v>
      </c>
      <c r="D20">
        <v>0.47</v>
      </c>
      <c r="E20">
        <v>7.42</v>
      </c>
      <c r="F20">
        <v>61</v>
      </c>
      <c r="G20">
        <v>0.61</v>
      </c>
      <c r="H20">
        <v>0.61</v>
      </c>
      <c r="I20">
        <v>17.21</v>
      </c>
      <c r="J20">
        <v>70.8</v>
      </c>
      <c r="K20">
        <v>0.71</v>
      </c>
      <c r="L20">
        <v>0.71</v>
      </c>
      <c r="M20">
        <v>26.19</v>
      </c>
      <c r="N20">
        <v>72.400000000000006</v>
      </c>
      <c r="O20">
        <v>0.72</v>
      </c>
      <c r="P20">
        <v>0.72</v>
      </c>
      <c r="Q20">
        <v>29.41</v>
      </c>
      <c r="R20">
        <v>73.2</v>
      </c>
      <c r="S20">
        <v>0.73</v>
      </c>
      <c r="T20">
        <v>0.73</v>
      </c>
      <c r="U20">
        <v>31.42</v>
      </c>
    </row>
    <row r="21" spans="1:21" x14ac:dyDescent="0.2">
      <c r="A21" t="s">
        <v>9</v>
      </c>
      <c r="B21">
        <v>43.6</v>
      </c>
      <c r="C21">
        <v>0.44</v>
      </c>
      <c r="D21">
        <v>0.44</v>
      </c>
      <c r="E21">
        <v>1.67</v>
      </c>
      <c r="F21">
        <v>55.4</v>
      </c>
      <c r="G21">
        <v>0.56000000000000005</v>
      </c>
      <c r="H21">
        <v>0.56000000000000005</v>
      </c>
      <c r="I21">
        <v>4.33</v>
      </c>
      <c r="J21">
        <v>66.2</v>
      </c>
      <c r="K21">
        <v>0.66</v>
      </c>
      <c r="L21">
        <v>0.66</v>
      </c>
      <c r="M21">
        <v>6.9</v>
      </c>
      <c r="N21">
        <v>73.599999999999994</v>
      </c>
      <c r="O21">
        <v>0.74</v>
      </c>
      <c r="P21">
        <v>0.74</v>
      </c>
      <c r="Q21">
        <v>7.6</v>
      </c>
      <c r="R21">
        <v>77</v>
      </c>
      <c r="S21">
        <v>0.77</v>
      </c>
      <c r="T21">
        <v>0.77</v>
      </c>
      <c r="U21">
        <v>8.52</v>
      </c>
    </row>
  </sheetData>
  <autoFilter ref="A1:U21" xr:uid="{4D7B4928-6026-4A47-88AA-B1069EAAC3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akurasi</vt:lpstr>
      <vt:lpstr>waktu</vt:lpstr>
      <vt:lpstr>sebelum</vt:lpstr>
      <vt:lpstr>setelah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Muh_ilham min</dc:creator>
  <cp:lastModifiedBy>Muh_ilham min</cp:lastModifiedBy>
  <dcterms:created xsi:type="dcterms:W3CDTF">2021-01-03T12:40:06Z</dcterms:created>
  <dcterms:modified xsi:type="dcterms:W3CDTF">2021-02-03T14:20:47Z</dcterms:modified>
</cp:coreProperties>
</file>