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lham\"/>
    </mc:Choice>
  </mc:AlternateContent>
  <bookViews>
    <workbookView xWindow="0" yWindow="0" windowWidth="20490" windowHeight="7755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9" l="1"/>
  <c r="F16" i="9" s="1"/>
  <c r="G15" i="9"/>
  <c r="G16" i="9" s="1"/>
  <c r="E16" i="9"/>
  <c r="E15" i="9"/>
  <c r="D15" i="9"/>
  <c r="D16" i="9"/>
  <c r="E9" i="9"/>
  <c r="E5" i="9"/>
  <c r="E6" i="8"/>
  <c r="E8" i="8"/>
  <c r="E10" i="8"/>
  <c r="E4" i="8"/>
  <c r="H38" i="7"/>
  <c r="H39" i="7"/>
  <c r="H40" i="7"/>
  <c r="H41" i="7"/>
  <c r="H37" i="7"/>
  <c r="G38" i="7"/>
  <c r="G39" i="7"/>
  <c r="G40" i="7"/>
  <c r="G41" i="7"/>
  <c r="G37" i="7"/>
  <c r="F41" i="7"/>
  <c r="F40" i="7"/>
  <c r="F39" i="7"/>
  <c r="F38" i="7"/>
  <c r="F37" i="7"/>
  <c r="H28" i="7"/>
  <c r="H29" i="7"/>
  <c r="H30" i="7"/>
  <c r="H31" i="7"/>
  <c r="H27" i="7"/>
  <c r="G28" i="7"/>
  <c r="G29" i="7"/>
  <c r="G30" i="7"/>
  <c r="G31" i="7"/>
  <c r="G27" i="7"/>
  <c r="F27" i="7"/>
  <c r="F31" i="7"/>
  <c r="F30" i="7"/>
  <c r="F29" i="7"/>
  <c r="F28" i="7"/>
  <c r="H18" i="7"/>
  <c r="H19" i="7"/>
  <c r="H20" i="7"/>
  <c r="H21" i="7"/>
  <c r="H17" i="7"/>
  <c r="G18" i="7"/>
  <c r="G19" i="7"/>
  <c r="G20" i="7"/>
  <c r="G21" i="7"/>
  <c r="G17" i="7"/>
  <c r="F18" i="7"/>
  <c r="F19" i="7"/>
  <c r="F20" i="7"/>
  <c r="F21" i="7"/>
  <c r="F17" i="7"/>
  <c r="H7" i="7"/>
  <c r="H8" i="7"/>
  <c r="H9" i="7"/>
  <c r="H10" i="7"/>
  <c r="H6" i="7"/>
  <c r="G7" i="7"/>
  <c r="G8" i="7"/>
  <c r="G9" i="7"/>
  <c r="G10" i="7"/>
  <c r="G6" i="7"/>
  <c r="F7" i="7"/>
  <c r="F8" i="7"/>
  <c r="F9" i="7"/>
  <c r="F10" i="7"/>
  <c r="F6" i="7"/>
  <c r="J10" i="6"/>
  <c r="K10" i="6"/>
  <c r="L10" i="6"/>
  <c r="J6" i="6"/>
  <c r="K6" i="6"/>
  <c r="L6" i="6"/>
  <c r="J7" i="6"/>
  <c r="K7" i="6"/>
  <c r="L7" i="6"/>
  <c r="J8" i="6"/>
  <c r="K8" i="6"/>
  <c r="L8" i="6"/>
  <c r="J9" i="6"/>
  <c r="K9" i="6"/>
  <c r="L9" i="6"/>
  <c r="L5" i="6"/>
  <c r="K5" i="6"/>
  <c r="J5" i="6"/>
  <c r="D10" i="6"/>
  <c r="E10" i="6"/>
  <c r="F10" i="6"/>
  <c r="D6" i="6"/>
  <c r="E6" i="6" s="1"/>
  <c r="F6" i="6"/>
  <c r="D7" i="6"/>
  <c r="E7" i="6" s="1"/>
  <c r="F7" i="6"/>
  <c r="D8" i="6"/>
  <c r="E8" i="6"/>
  <c r="F8" i="6"/>
  <c r="D9" i="6"/>
  <c r="E9" i="6"/>
  <c r="F9" i="6"/>
  <c r="F5" i="6"/>
  <c r="E5" i="6"/>
  <c r="D5" i="6"/>
  <c r="E5" i="5"/>
  <c r="E6" i="5"/>
  <c r="E7" i="5"/>
  <c r="E8" i="5"/>
  <c r="E4" i="5"/>
  <c r="D18" i="5"/>
  <c r="E18" i="5"/>
  <c r="D14" i="5"/>
  <c r="D15" i="5"/>
  <c r="D16" i="5"/>
  <c r="D17" i="5"/>
  <c r="E14" i="5"/>
  <c r="E15" i="5"/>
  <c r="E16" i="5"/>
  <c r="E17" i="5"/>
  <c r="E13" i="5"/>
  <c r="D13" i="5"/>
  <c r="D4" i="5"/>
  <c r="C9" i="5"/>
  <c r="D9" i="5"/>
  <c r="D5" i="5"/>
  <c r="D6" i="5"/>
  <c r="D7" i="5"/>
  <c r="D8" i="5"/>
  <c r="E9" i="4"/>
  <c r="E5" i="4"/>
  <c r="E6" i="4"/>
  <c r="E7" i="4"/>
  <c r="E8" i="4"/>
  <c r="E4" i="4"/>
  <c r="C9" i="4"/>
  <c r="D9" i="4"/>
  <c r="D8" i="3"/>
  <c r="E8" i="3"/>
  <c r="G8" i="3"/>
  <c r="H7" i="3" s="1"/>
  <c r="F4" i="3"/>
  <c r="F5" i="3"/>
  <c r="F6" i="3"/>
  <c r="F7" i="3"/>
  <c r="F3" i="3"/>
  <c r="F8" i="3" s="1"/>
  <c r="D4" i="3"/>
  <c r="D5" i="3"/>
  <c r="D6" i="3"/>
  <c r="D7" i="3"/>
  <c r="D3" i="3"/>
  <c r="C8" i="3"/>
  <c r="D9" i="2"/>
  <c r="E9" i="2"/>
  <c r="F9" i="2"/>
  <c r="G9" i="2"/>
  <c r="C9" i="2"/>
  <c r="G4" i="2"/>
  <c r="G5" i="2"/>
  <c r="G6" i="2"/>
  <c r="G7" i="2"/>
  <c r="G8" i="2"/>
  <c r="G3" i="2"/>
  <c r="C8" i="2"/>
  <c r="D8" i="2"/>
  <c r="E8" i="2"/>
  <c r="F8" i="2"/>
  <c r="F4" i="2"/>
  <c r="F5" i="2"/>
  <c r="F6" i="2"/>
  <c r="F7" i="2"/>
  <c r="F3" i="2"/>
  <c r="D8" i="1"/>
  <c r="D4" i="1"/>
  <c r="D5" i="1"/>
  <c r="D6" i="1"/>
  <c r="D7" i="1"/>
  <c r="D3" i="1"/>
  <c r="C8" i="1"/>
  <c r="E9" i="5" l="1"/>
  <c r="H5" i="3"/>
  <c r="H3" i="3"/>
  <c r="H4" i="3"/>
  <c r="H6" i="3"/>
  <c r="H8" i="3" l="1"/>
</calcChain>
</file>

<file path=xl/sharedStrings.xml><?xml version="1.0" encoding="utf-8"?>
<sst xmlns="http://schemas.openxmlformats.org/spreadsheetml/2006/main" count="170" uniqueCount="71">
  <si>
    <t>warna</t>
  </si>
  <si>
    <t>jumlah</t>
  </si>
  <si>
    <t>%</t>
  </si>
  <si>
    <t>merah</t>
  </si>
  <si>
    <t>hijau</t>
  </si>
  <si>
    <t>biru</t>
  </si>
  <si>
    <t>ungu</t>
  </si>
  <si>
    <t>kuning</t>
  </si>
  <si>
    <t>total</t>
  </si>
  <si>
    <t>senin</t>
  </si>
  <si>
    <t>selasa</t>
  </si>
  <si>
    <t>rabu</t>
  </si>
  <si>
    <t>kamis</t>
  </si>
  <si>
    <t>jumat</t>
  </si>
  <si>
    <t>mangga</t>
  </si>
  <si>
    <t>apel</t>
  </si>
  <si>
    <t>jeruk</t>
  </si>
  <si>
    <t>selisih</t>
  </si>
  <si>
    <t>diskon</t>
  </si>
  <si>
    <t>+ 10%</t>
  </si>
  <si>
    <t>DISKON GANDA</t>
  </si>
  <si>
    <t>DISKON 70% + 20%</t>
  </si>
  <si>
    <t>SENIN</t>
  </si>
  <si>
    <t>70%+20%</t>
  </si>
  <si>
    <t>MERAH</t>
  </si>
  <si>
    <t>HIJAU</t>
  </si>
  <si>
    <t>BIRU</t>
  </si>
  <si>
    <t>UNGU</t>
  </si>
  <si>
    <t>KUNING</t>
  </si>
  <si>
    <t>TOTAL</t>
  </si>
  <si>
    <t>DISKON 50%+30%</t>
  </si>
  <si>
    <t>50%+30%</t>
  </si>
  <si>
    <t>DISKON BERSYARAT</t>
  </si>
  <si>
    <t>DISKON DIBRIKAN JIKA PEMBELIAN&gt;10,SEBESAR 10%</t>
  </si>
  <si>
    <t>NO</t>
  </si>
  <si>
    <t>BARANG</t>
  </si>
  <si>
    <t>QTY</t>
  </si>
  <si>
    <t>`HARGA</t>
  </si>
  <si>
    <t>DISKON</t>
  </si>
  <si>
    <t>SUSU</t>
  </si>
  <si>
    <t>KRIM</t>
  </si>
  <si>
    <t>MENTEGA</t>
  </si>
  <si>
    <t>KEJU</t>
  </si>
  <si>
    <t>DISKON DIBERIKAN JIKA MEMBELI SUSU, SEBESAR 10%</t>
  </si>
  <si>
    <t>HARGA</t>
  </si>
  <si>
    <t>DISKON DIBERIKAN JIKA TOTAL PEMBELIAN &gt; 10.000, SEBESAR 10%</t>
  </si>
  <si>
    <t>DISKON DIBERIKAN JIKA MEMBELI SUSU ATAU KEJU ,SEBESAR 10%</t>
  </si>
  <si>
    <t>TARGET</t>
  </si>
  <si>
    <t>DATA PENJUALAN</t>
  </si>
  <si>
    <t>BUKU</t>
  </si>
  <si>
    <t>BULPOIN</t>
  </si>
  <si>
    <t>PENGGARIS</t>
  </si>
  <si>
    <t>PENGHAPUS</t>
  </si>
  <si>
    <t>AKTUAL</t>
  </si>
  <si>
    <t>HARGA BARANG</t>
  </si>
  <si>
    <t>DISKON YANG DIDAPAT</t>
  </si>
  <si>
    <t>DIBAYAR</t>
  </si>
  <si>
    <t>KETERANGAN</t>
  </si>
  <si>
    <t>BUY 1 GET 1 FREE</t>
  </si>
  <si>
    <t>BUY 1 GET 2 FREE</t>
  </si>
  <si>
    <t>BUY 2 GET 2 FREE</t>
  </si>
  <si>
    <t>BUY 2 GET 3 FREE</t>
  </si>
  <si>
    <t>NILAI</t>
  </si>
  <si>
    <t>YANG HARUS DIBAYAR</t>
  </si>
  <si>
    <t>BARANG YANG DIDAPAT</t>
  </si>
  <si>
    <t>KEUNTUNGAN</t>
  </si>
  <si>
    <t>BUNDLING</t>
  </si>
  <si>
    <t>BARANG B</t>
  </si>
  <si>
    <t>BARANG A</t>
  </si>
  <si>
    <t>NILAI DISKON</t>
  </si>
  <si>
    <t>DISKON YANG DIBERIKAN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</si>
</sst>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9" fontId="0" fillId="0" borderId="1" xfId="2" applyFont="1" applyBorder="1"/>
    <xf numFmtId="9" fontId="0" fillId="0" borderId="1" xfId="0" applyNumberFormat="1" applyBorder="1"/>
    <xf numFmtId="2" fontId="0" fillId="0" borderId="1" xfId="0" applyNumberFormat="1" applyBorder="1"/>
    <xf numFmtId="9" fontId="0" fillId="0" borderId="0" xfId="0" applyNumberFormat="1"/>
    <xf numFmtId="9" fontId="0" fillId="0" borderId="1" xfId="0" quotePrefix="1" applyNumberFormat="1" applyBorder="1"/>
    <xf numFmtId="0" fontId="0" fillId="0" borderId="0" xfId="0" applyAlignment="1">
      <alignment horizontal="center"/>
    </xf>
    <xf numFmtId="2" fontId="0" fillId="0" borderId="0" xfId="0" applyNumberFormat="1"/>
    <xf numFmtId="41" fontId="0" fillId="0" borderId="1" xfId="1" applyFont="1" applyBorder="1"/>
    <xf numFmtId="41" fontId="0" fillId="0" borderId="1" xfId="0" applyNumberFormat="1" applyBorder="1"/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center"/>
    </xf>
    <xf numFmtId="9" fontId="0" fillId="0" borderId="1" xfId="2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topLeftCell="A7" workbookViewId="0">
      <selection activeCell="B14" sqref="B14"/>
    </sheetView>
  </sheetViews>
  <sheetFormatPr defaultRowHeight="15" x14ac:dyDescent="0.25"/>
  <sheetData>
    <row r="2" spans="2:4" x14ac:dyDescent="0.25">
      <c r="B2" s="1" t="s">
        <v>0</v>
      </c>
      <c r="C2" s="1" t="s">
        <v>1</v>
      </c>
      <c r="D2" s="1" t="s">
        <v>2</v>
      </c>
    </row>
    <row r="3" spans="2:4" x14ac:dyDescent="0.25">
      <c r="B3" s="1" t="s">
        <v>3</v>
      </c>
      <c r="C3" s="1">
        <v>2</v>
      </c>
      <c r="D3" s="2">
        <f>C3/$C$8</f>
        <v>5.2631578947368418E-2</v>
      </c>
    </row>
    <row r="4" spans="2:4" x14ac:dyDescent="0.25">
      <c r="B4" s="1" t="s">
        <v>4</v>
      </c>
      <c r="C4" s="1">
        <v>7</v>
      </c>
      <c r="D4" s="2">
        <f t="shared" ref="D4:D7" si="0">C4/$C$8</f>
        <v>0.18421052631578946</v>
      </c>
    </row>
    <row r="5" spans="2:4" x14ac:dyDescent="0.25">
      <c r="B5" s="1" t="s">
        <v>5</v>
      </c>
      <c r="C5" s="1">
        <v>14</v>
      </c>
      <c r="D5" s="2">
        <f t="shared" si="0"/>
        <v>0.36842105263157893</v>
      </c>
    </row>
    <row r="6" spans="2:4" x14ac:dyDescent="0.25">
      <c r="B6" s="1" t="s">
        <v>6</v>
      </c>
      <c r="C6" s="1">
        <v>6</v>
      </c>
      <c r="D6" s="2">
        <f t="shared" si="0"/>
        <v>0.15789473684210525</v>
      </c>
    </row>
    <row r="7" spans="2:4" x14ac:dyDescent="0.25">
      <c r="B7" s="1" t="s">
        <v>7</v>
      </c>
      <c r="C7" s="1">
        <v>9</v>
      </c>
      <c r="D7" s="2">
        <f t="shared" si="0"/>
        <v>0.23684210526315788</v>
      </c>
    </row>
    <row r="8" spans="2:4" x14ac:dyDescent="0.25">
      <c r="B8" s="1" t="s">
        <v>8</v>
      </c>
      <c r="C8" s="1">
        <f>SUM(C3:C7)</f>
        <v>38</v>
      </c>
      <c r="D8" s="2">
        <f>C8/$C$8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H20" sqref="H20"/>
    </sheetView>
  </sheetViews>
  <sheetFormatPr defaultRowHeight="15" x14ac:dyDescent="0.25"/>
  <sheetData>
    <row r="2" spans="2:7" x14ac:dyDescent="0.25">
      <c r="B2" s="1"/>
      <c r="C2" s="1" t="s">
        <v>14</v>
      </c>
      <c r="D2" s="1" t="s">
        <v>15</v>
      </c>
      <c r="E2" s="1" t="s">
        <v>16</v>
      </c>
      <c r="F2" s="1" t="s">
        <v>8</v>
      </c>
      <c r="G2" s="1" t="s">
        <v>2</v>
      </c>
    </row>
    <row r="3" spans="2:7" x14ac:dyDescent="0.25">
      <c r="B3" s="1" t="s">
        <v>9</v>
      </c>
      <c r="C3" s="1">
        <v>7</v>
      </c>
      <c r="D3" s="1">
        <v>6</v>
      </c>
      <c r="E3" s="1">
        <v>5</v>
      </c>
      <c r="F3" s="1">
        <f>SUM(C3:E3)</f>
        <v>18</v>
      </c>
      <c r="G3" s="2">
        <f>F3/$F$8</f>
        <v>0.21428571428571427</v>
      </c>
    </row>
    <row r="4" spans="2:7" x14ac:dyDescent="0.25">
      <c r="B4" s="1" t="s">
        <v>10</v>
      </c>
      <c r="C4" s="1">
        <v>9</v>
      </c>
      <c r="D4" s="1">
        <v>4</v>
      </c>
      <c r="E4" s="1">
        <v>2</v>
      </c>
      <c r="F4" s="1">
        <f t="shared" ref="F4:F7" si="0">SUM(C4:E4)</f>
        <v>15</v>
      </c>
      <c r="G4" s="2">
        <f t="shared" ref="G4:G9" si="1">F4/$F$8</f>
        <v>0.17857142857142858</v>
      </c>
    </row>
    <row r="5" spans="2:7" x14ac:dyDescent="0.25">
      <c r="B5" s="1" t="s">
        <v>11</v>
      </c>
      <c r="C5" s="1">
        <v>1</v>
      </c>
      <c r="D5" s="1">
        <v>8</v>
      </c>
      <c r="E5" s="1">
        <v>9</v>
      </c>
      <c r="F5" s="1">
        <f t="shared" si="0"/>
        <v>18</v>
      </c>
      <c r="G5" s="2">
        <f t="shared" si="1"/>
        <v>0.21428571428571427</v>
      </c>
    </row>
    <row r="6" spans="2:7" x14ac:dyDescent="0.25">
      <c r="B6" s="1" t="s">
        <v>12</v>
      </c>
      <c r="C6" s="1">
        <v>4</v>
      </c>
      <c r="D6" s="1">
        <v>9</v>
      </c>
      <c r="E6" s="1">
        <v>8</v>
      </c>
      <c r="F6" s="1">
        <f t="shared" si="0"/>
        <v>21</v>
      </c>
      <c r="G6" s="2">
        <f t="shared" si="1"/>
        <v>0.25</v>
      </c>
    </row>
    <row r="7" spans="2:7" x14ac:dyDescent="0.25">
      <c r="B7" s="1" t="s">
        <v>13</v>
      </c>
      <c r="C7" s="1">
        <v>2</v>
      </c>
      <c r="D7" s="1">
        <v>3</v>
      </c>
      <c r="E7" s="1">
        <v>7</v>
      </c>
      <c r="F7" s="1">
        <f t="shared" si="0"/>
        <v>12</v>
      </c>
      <c r="G7" s="2">
        <f t="shared" si="1"/>
        <v>0.14285714285714285</v>
      </c>
    </row>
    <row r="8" spans="2:7" x14ac:dyDescent="0.25">
      <c r="B8" s="1" t="s">
        <v>8</v>
      </c>
      <c r="C8" s="1">
        <f t="shared" ref="C8:F8" si="2">SUM(C3:C7)</f>
        <v>23</v>
      </c>
      <c r="D8" s="1">
        <f t="shared" si="2"/>
        <v>30</v>
      </c>
      <c r="E8" s="1">
        <f t="shared" si="2"/>
        <v>31</v>
      </c>
      <c r="F8" s="1">
        <f t="shared" si="2"/>
        <v>84</v>
      </c>
      <c r="G8" s="2">
        <f t="shared" si="1"/>
        <v>1</v>
      </c>
    </row>
    <row r="9" spans="2:7" x14ac:dyDescent="0.25">
      <c r="B9" s="1" t="s">
        <v>2</v>
      </c>
      <c r="C9" s="2">
        <f>C8/$F$8</f>
        <v>0.27380952380952384</v>
      </c>
      <c r="D9" s="2">
        <f t="shared" ref="D9:G9" si="3">D8/$F$8</f>
        <v>0.35714285714285715</v>
      </c>
      <c r="E9" s="2">
        <f t="shared" si="3"/>
        <v>0.36904761904761907</v>
      </c>
      <c r="F9" s="2">
        <f t="shared" si="3"/>
        <v>1</v>
      </c>
      <c r="G9" s="2">
        <f t="shared" si="3"/>
        <v>1.1904761904761904E-2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D8" sqref="D8"/>
    </sheetView>
  </sheetViews>
  <sheetFormatPr defaultRowHeight="15" x14ac:dyDescent="0.25"/>
  <sheetData>
    <row r="2" spans="2:8" x14ac:dyDescent="0.25">
      <c r="B2" s="1"/>
      <c r="C2" s="1" t="s">
        <v>14</v>
      </c>
      <c r="D2" s="1" t="s">
        <v>2</v>
      </c>
      <c r="E2" s="1" t="s">
        <v>15</v>
      </c>
      <c r="F2" s="1" t="s">
        <v>2</v>
      </c>
      <c r="G2" s="1" t="s">
        <v>16</v>
      </c>
      <c r="H2" s="1" t="s">
        <v>2</v>
      </c>
    </row>
    <row r="3" spans="2:8" x14ac:dyDescent="0.25">
      <c r="B3" s="1" t="s">
        <v>9</v>
      </c>
      <c r="C3" s="1">
        <v>7</v>
      </c>
      <c r="D3" s="2">
        <f>C3/$C$8</f>
        <v>0.30434782608695654</v>
      </c>
      <c r="E3" s="1">
        <v>6</v>
      </c>
      <c r="F3" s="2">
        <f>E3/$E$8</f>
        <v>0.2</v>
      </c>
      <c r="G3" s="1">
        <v>5</v>
      </c>
      <c r="H3" s="2">
        <f>G3/$G$8</f>
        <v>0.16129032258064516</v>
      </c>
    </row>
    <row r="4" spans="2:8" x14ac:dyDescent="0.25">
      <c r="B4" s="1" t="s">
        <v>10</v>
      </c>
      <c r="C4" s="1">
        <v>9</v>
      </c>
      <c r="D4" s="2">
        <f t="shared" ref="D4:D7" si="0">C4/$C$8</f>
        <v>0.39130434782608697</v>
      </c>
      <c r="E4" s="1">
        <v>4</v>
      </c>
      <c r="F4" s="2">
        <f t="shared" ref="F4:F7" si="1">E4/$E$8</f>
        <v>0.13333333333333333</v>
      </c>
      <c r="G4" s="1">
        <v>2</v>
      </c>
      <c r="H4" s="2">
        <f t="shared" ref="H4:H7" si="2">G4/$G$8</f>
        <v>6.4516129032258063E-2</v>
      </c>
    </row>
    <row r="5" spans="2:8" x14ac:dyDescent="0.25">
      <c r="B5" s="1" t="s">
        <v>11</v>
      </c>
      <c r="C5" s="1">
        <v>1</v>
      </c>
      <c r="D5" s="2">
        <f t="shared" si="0"/>
        <v>4.3478260869565216E-2</v>
      </c>
      <c r="E5" s="1">
        <v>8</v>
      </c>
      <c r="F5" s="2">
        <f t="shared" si="1"/>
        <v>0.26666666666666666</v>
      </c>
      <c r="G5" s="1">
        <v>9</v>
      </c>
      <c r="H5" s="2">
        <f t="shared" si="2"/>
        <v>0.29032258064516131</v>
      </c>
    </row>
    <row r="6" spans="2:8" x14ac:dyDescent="0.25">
      <c r="B6" s="1" t="s">
        <v>12</v>
      </c>
      <c r="C6" s="1">
        <v>4</v>
      </c>
      <c r="D6" s="2">
        <f t="shared" si="0"/>
        <v>0.17391304347826086</v>
      </c>
      <c r="E6" s="1">
        <v>9</v>
      </c>
      <c r="F6" s="2">
        <f t="shared" si="1"/>
        <v>0.3</v>
      </c>
      <c r="G6" s="1">
        <v>8</v>
      </c>
      <c r="H6" s="2">
        <f t="shared" si="2"/>
        <v>0.25806451612903225</v>
      </c>
    </row>
    <row r="7" spans="2:8" x14ac:dyDescent="0.25">
      <c r="B7" s="1" t="s">
        <v>13</v>
      </c>
      <c r="C7" s="1">
        <v>2</v>
      </c>
      <c r="D7" s="2">
        <f t="shared" si="0"/>
        <v>8.6956521739130432E-2</v>
      </c>
      <c r="E7" s="1">
        <v>3</v>
      </c>
      <c r="F7" s="2">
        <f t="shared" si="1"/>
        <v>0.1</v>
      </c>
      <c r="G7" s="1">
        <v>7</v>
      </c>
      <c r="H7" s="2">
        <f t="shared" si="2"/>
        <v>0.22580645161290322</v>
      </c>
    </row>
    <row r="8" spans="2:8" x14ac:dyDescent="0.25">
      <c r="B8" s="1" t="s">
        <v>8</v>
      </c>
      <c r="C8" s="1">
        <f>SUM(C3:C7)</f>
        <v>23</v>
      </c>
      <c r="D8" s="2">
        <f t="shared" ref="D8:H8" si="3">SUM(D3:D7)</f>
        <v>1</v>
      </c>
      <c r="E8" s="1">
        <f t="shared" si="3"/>
        <v>30</v>
      </c>
      <c r="F8" s="2">
        <f t="shared" si="3"/>
        <v>1.0000000000000002</v>
      </c>
      <c r="G8" s="1">
        <f t="shared" si="3"/>
        <v>31</v>
      </c>
      <c r="H8" s="2">
        <f t="shared" si="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15" sqref="F15"/>
    </sheetView>
  </sheetViews>
  <sheetFormatPr defaultRowHeight="15" x14ac:dyDescent="0.25"/>
  <sheetData>
    <row r="1" spans="1:5" x14ac:dyDescent="0.25">
      <c r="A1" t="s">
        <v>17</v>
      </c>
    </row>
    <row r="3" spans="1:5" x14ac:dyDescent="0.25">
      <c r="B3" s="1"/>
      <c r="C3" s="1" t="s">
        <v>9</v>
      </c>
      <c r="D3" s="1" t="s">
        <v>10</v>
      </c>
      <c r="E3" s="1" t="s">
        <v>17</v>
      </c>
    </row>
    <row r="4" spans="1:5" x14ac:dyDescent="0.25">
      <c r="B4" s="1" t="s">
        <v>3</v>
      </c>
      <c r="C4" s="1">
        <v>8</v>
      </c>
      <c r="D4" s="1">
        <v>4</v>
      </c>
      <c r="E4" s="2">
        <f>(D4-C4)/D4</f>
        <v>-1</v>
      </c>
    </row>
    <row r="5" spans="1:5" x14ac:dyDescent="0.25">
      <c r="B5" s="1" t="s">
        <v>4</v>
      </c>
      <c r="C5" s="1">
        <v>9</v>
      </c>
      <c r="D5" s="1">
        <v>3</v>
      </c>
      <c r="E5" s="2">
        <f t="shared" ref="E5:E9" si="0">(D5-C5)/D5</f>
        <v>-2</v>
      </c>
    </row>
    <row r="6" spans="1:5" x14ac:dyDescent="0.25">
      <c r="B6" s="1" t="s">
        <v>5</v>
      </c>
      <c r="C6" s="1">
        <v>1</v>
      </c>
      <c r="D6" s="1">
        <v>3</v>
      </c>
      <c r="E6" s="2">
        <f t="shared" si="0"/>
        <v>0.66666666666666663</v>
      </c>
    </row>
    <row r="7" spans="1:5" x14ac:dyDescent="0.25">
      <c r="B7" s="1" t="s">
        <v>6</v>
      </c>
      <c r="C7" s="1">
        <v>4</v>
      </c>
      <c r="D7" s="1">
        <v>9</v>
      </c>
      <c r="E7" s="2">
        <f t="shared" si="0"/>
        <v>0.55555555555555558</v>
      </c>
    </row>
    <row r="8" spans="1:5" x14ac:dyDescent="0.25">
      <c r="B8" s="1" t="s">
        <v>7</v>
      </c>
      <c r="C8" s="1">
        <v>2</v>
      </c>
      <c r="D8" s="1">
        <v>3</v>
      </c>
      <c r="E8" s="2">
        <f t="shared" si="0"/>
        <v>0.33333333333333331</v>
      </c>
    </row>
    <row r="9" spans="1:5" x14ac:dyDescent="0.25">
      <c r="B9" s="1" t="s">
        <v>8</v>
      </c>
      <c r="C9" s="1">
        <f t="shared" ref="C9:D9" si="1">SUM(C4:C8)</f>
        <v>24</v>
      </c>
      <c r="D9" s="1">
        <f t="shared" si="1"/>
        <v>22</v>
      </c>
      <c r="E9" s="2">
        <f t="shared" si="0"/>
        <v>-9.0909090909090912E-2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topLeftCell="A4" workbookViewId="0">
      <selection activeCell="J5" sqref="J5"/>
    </sheetView>
  </sheetViews>
  <sheetFormatPr defaultRowHeight="15" x14ac:dyDescent="0.25"/>
  <sheetData>
    <row r="1" spans="2:5" x14ac:dyDescent="0.25">
      <c r="C1" t="s">
        <v>18</v>
      </c>
    </row>
    <row r="3" spans="2:5" x14ac:dyDescent="0.25">
      <c r="B3" s="1"/>
      <c r="C3" s="1" t="s">
        <v>10</v>
      </c>
      <c r="D3" s="3">
        <v>-0.1</v>
      </c>
      <c r="E3" s="3">
        <v>-0.1</v>
      </c>
    </row>
    <row r="4" spans="2:5" x14ac:dyDescent="0.25">
      <c r="B4" s="1" t="s">
        <v>3</v>
      </c>
      <c r="C4" s="1">
        <v>4</v>
      </c>
      <c r="D4" s="4">
        <f>C4-(C4*10%)</f>
        <v>3.6</v>
      </c>
      <c r="E4" s="4">
        <f>C4*90%</f>
        <v>3.6</v>
      </c>
    </row>
    <row r="5" spans="2:5" x14ac:dyDescent="0.25">
      <c r="B5" s="1" t="s">
        <v>4</v>
      </c>
      <c r="C5" s="1">
        <v>3</v>
      </c>
      <c r="D5" s="4">
        <f t="shared" ref="D5:D8" si="0">C5-(C5*10%)</f>
        <v>2.7</v>
      </c>
      <c r="E5" s="4">
        <f t="shared" ref="E5:E8" si="1">C5*90%</f>
        <v>2.7</v>
      </c>
    </row>
    <row r="6" spans="2:5" x14ac:dyDescent="0.25">
      <c r="B6" s="1" t="s">
        <v>5</v>
      </c>
      <c r="C6" s="1">
        <v>3</v>
      </c>
      <c r="D6" s="4">
        <f t="shared" si="0"/>
        <v>2.7</v>
      </c>
      <c r="E6" s="4">
        <f t="shared" si="1"/>
        <v>2.7</v>
      </c>
    </row>
    <row r="7" spans="2:5" x14ac:dyDescent="0.25">
      <c r="B7" s="1" t="s">
        <v>6</v>
      </c>
      <c r="C7" s="1">
        <v>9</v>
      </c>
      <c r="D7" s="4">
        <f t="shared" si="0"/>
        <v>8.1</v>
      </c>
      <c r="E7" s="4">
        <f t="shared" si="1"/>
        <v>8.1</v>
      </c>
    </row>
    <row r="8" spans="2:5" x14ac:dyDescent="0.25">
      <c r="B8" s="1" t="s">
        <v>7</v>
      </c>
      <c r="C8" s="1">
        <v>3</v>
      </c>
      <c r="D8" s="4">
        <f t="shared" si="0"/>
        <v>2.7</v>
      </c>
      <c r="E8" s="4">
        <f t="shared" si="1"/>
        <v>2.7</v>
      </c>
    </row>
    <row r="9" spans="2:5" x14ac:dyDescent="0.25">
      <c r="B9" s="1" t="s">
        <v>8</v>
      </c>
      <c r="C9" s="1">
        <f t="shared" ref="C9:E9" si="2">SUM(C4:C8)</f>
        <v>22</v>
      </c>
      <c r="D9" s="1">
        <f t="shared" si="2"/>
        <v>19.8</v>
      </c>
      <c r="E9" s="1">
        <f t="shared" si="2"/>
        <v>19.8</v>
      </c>
    </row>
    <row r="12" spans="2:5" x14ac:dyDescent="0.25">
      <c r="B12" s="1"/>
      <c r="C12" s="1" t="s">
        <v>9</v>
      </c>
      <c r="D12" s="6" t="s">
        <v>19</v>
      </c>
      <c r="E12" s="6" t="s">
        <v>19</v>
      </c>
    </row>
    <row r="13" spans="2:5" x14ac:dyDescent="0.25">
      <c r="B13" s="1" t="s">
        <v>3</v>
      </c>
      <c r="C13" s="1">
        <v>8</v>
      </c>
      <c r="D13" s="1">
        <f>C13+(C13*10%)</f>
        <v>8.8000000000000007</v>
      </c>
      <c r="E13" s="1">
        <f>C13*110%</f>
        <v>8.8000000000000007</v>
      </c>
    </row>
    <row r="14" spans="2:5" x14ac:dyDescent="0.25">
      <c r="B14" s="1" t="s">
        <v>4</v>
      </c>
      <c r="C14" s="1">
        <v>9</v>
      </c>
      <c r="D14" s="1">
        <f t="shared" ref="D14:D17" si="3">C14+(C14*10%)</f>
        <v>9.9</v>
      </c>
      <c r="E14" s="1">
        <f t="shared" ref="E14:E17" si="4">C14*110%</f>
        <v>9.9</v>
      </c>
    </row>
    <row r="15" spans="2:5" x14ac:dyDescent="0.25">
      <c r="B15" s="1" t="s">
        <v>5</v>
      </c>
      <c r="C15" s="1">
        <v>1</v>
      </c>
      <c r="D15" s="1">
        <f t="shared" si="3"/>
        <v>1.1000000000000001</v>
      </c>
      <c r="E15" s="1">
        <f t="shared" si="4"/>
        <v>1.1000000000000001</v>
      </c>
    </row>
    <row r="16" spans="2:5" x14ac:dyDescent="0.25">
      <c r="B16" s="1" t="s">
        <v>6</v>
      </c>
      <c r="C16" s="1">
        <v>4</v>
      </c>
      <c r="D16" s="1">
        <f t="shared" si="3"/>
        <v>4.4000000000000004</v>
      </c>
      <c r="E16" s="1">
        <f t="shared" si="4"/>
        <v>4.4000000000000004</v>
      </c>
    </row>
    <row r="17" spans="2:5" x14ac:dyDescent="0.25">
      <c r="B17" s="1" t="s">
        <v>7</v>
      </c>
      <c r="C17" s="1">
        <v>2</v>
      </c>
      <c r="D17" s="1">
        <f t="shared" si="3"/>
        <v>2.2000000000000002</v>
      </c>
      <c r="E17" s="1">
        <f t="shared" si="4"/>
        <v>2.2000000000000002</v>
      </c>
    </row>
    <row r="18" spans="2:5" x14ac:dyDescent="0.25">
      <c r="B18" s="1" t="s">
        <v>8</v>
      </c>
      <c r="C18" s="1">
        <v>24</v>
      </c>
      <c r="D18" s="1">
        <f t="shared" ref="D18:E18" si="5">SUM(D13:D17)</f>
        <v>26.400000000000002</v>
      </c>
      <c r="E18" s="1">
        <f t="shared" si="5"/>
        <v>26.400000000000002</v>
      </c>
    </row>
  </sheetData>
  <pageMargins left="0.7" right="0.7" top="0.75" bottom="0.75" header="0.3" footer="0.3"/>
  <ignoredErrors>
    <ignoredError sqref="D12:E1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workbookViewId="0">
      <selection activeCell="J10" sqref="J10:L10"/>
    </sheetView>
  </sheetViews>
  <sheetFormatPr defaultRowHeight="15" x14ac:dyDescent="0.25"/>
  <sheetData>
    <row r="1" spans="2:12" x14ac:dyDescent="0.25">
      <c r="B1" s="7" t="s">
        <v>20</v>
      </c>
      <c r="C1" s="7"/>
      <c r="D1" s="7"/>
    </row>
    <row r="3" spans="2:12" x14ac:dyDescent="0.25">
      <c r="C3" t="s">
        <v>21</v>
      </c>
      <c r="I3" t="s">
        <v>30</v>
      </c>
    </row>
    <row r="4" spans="2:12" x14ac:dyDescent="0.25">
      <c r="C4" t="s">
        <v>22</v>
      </c>
      <c r="D4" s="5">
        <v>0.7</v>
      </c>
      <c r="E4" s="5">
        <v>0.2</v>
      </c>
      <c r="F4" t="s">
        <v>23</v>
      </c>
      <c r="I4" t="s">
        <v>22</v>
      </c>
      <c r="J4" s="5">
        <v>0.5</v>
      </c>
      <c r="K4" s="5">
        <v>0.3</v>
      </c>
      <c r="L4" t="s">
        <v>31</v>
      </c>
    </row>
    <row r="5" spans="2:12" x14ac:dyDescent="0.25">
      <c r="B5" t="s">
        <v>24</v>
      </c>
      <c r="C5">
        <v>20</v>
      </c>
      <c r="D5" s="8">
        <f>C5-(C5*70%)</f>
        <v>6</v>
      </c>
      <c r="E5" s="8">
        <f>D5-(D5*20%)</f>
        <v>4.8</v>
      </c>
      <c r="F5">
        <f>C5*30%*80%</f>
        <v>4.8000000000000007</v>
      </c>
      <c r="H5" t="s">
        <v>24</v>
      </c>
      <c r="I5">
        <v>20</v>
      </c>
      <c r="J5" s="8">
        <f>I5-(I5*50%)</f>
        <v>10</v>
      </c>
      <c r="K5" s="8">
        <f>I5-(I5*30%)</f>
        <v>14</v>
      </c>
      <c r="L5">
        <f>I5*50%*70%</f>
        <v>7</v>
      </c>
    </row>
    <row r="6" spans="2:12" x14ac:dyDescent="0.25">
      <c r="B6" t="s">
        <v>25</v>
      </c>
      <c r="C6">
        <v>45</v>
      </c>
      <c r="D6" s="8">
        <f t="shared" ref="D6:D9" si="0">C6-(C6*70%)</f>
        <v>13.500000000000004</v>
      </c>
      <c r="E6" s="8">
        <f t="shared" ref="E6:E9" si="1">D6-(D6*20%)</f>
        <v>10.800000000000002</v>
      </c>
      <c r="F6">
        <f t="shared" ref="F6:F9" si="2">C6*30%*80%</f>
        <v>10.8</v>
      </c>
      <c r="H6" t="s">
        <v>25</v>
      </c>
      <c r="I6">
        <v>45</v>
      </c>
      <c r="J6" s="8">
        <f t="shared" ref="J6:J9" si="3">I6-(I6*50%)</f>
        <v>22.5</v>
      </c>
      <c r="K6" s="8">
        <f t="shared" ref="K6:K9" si="4">I6-(I6*30%)</f>
        <v>31.5</v>
      </c>
      <c r="L6">
        <f t="shared" ref="L6:L9" si="5">I6*50%*70%</f>
        <v>15.749999999999998</v>
      </c>
    </row>
    <row r="7" spans="2:12" x14ac:dyDescent="0.25">
      <c r="B7" t="s">
        <v>26</v>
      </c>
      <c r="C7">
        <v>30</v>
      </c>
      <c r="D7" s="8">
        <f t="shared" si="0"/>
        <v>9</v>
      </c>
      <c r="E7" s="8">
        <f t="shared" si="1"/>
        <v>7.2</v>
      </c>
      <c r="F7">
        <f t="shared" si="2"/>
        <v>7.2</v>
      </c>
      <c r="H7" t="s">
        <v>26</v>
      </c>
      <c r="I7">
        <v>30</v>
      </c>
      <c r="J7" s="8">
        <f t="shared" si="3"/>
        <v>15</v>
      </c>
      <c r="K7" s="8">
        <f t="shared" si="4"/>
        <v>21</v>
      </c>
      <c r="L7">
        <f t="shared" si="5"/>
        <v>10.5</v>
      </c>
    </row>
    <row r="8" spans="2:12" x14ac:dyDescent="0.25">
      <c r="B8" t="s">
        <v>27</v>
      </c>
      <c r="C8">
        <v>40</v>
      </c>
      <c r="D8" s="8">
        <f t="shared" si="0"/>
        <v>12</v>
      </c>
      <c r="E8" s="8">
        <f t="shared" si="1"/>
        <v>9.6</v>
      </c>
      <c r="F8">
        <f t="shared" si="2"/>
        <v>9.6000000000000014</v>
      </c>
      <c r="H8" t="s">
        <v>27</v>
      </c>
      <c r="I8">
        <v>40</v>
      </c>
      <c r="J8" s="8">
        <f t="shared" si="3"/>
        <v>20</v>
      </c>
      <c r="K8" s="8">
        <f t="shared" si="4"/>
        <v>28</v>
      </c>
      <c r="L8">
        <f t="shared" si="5"/>
        <v>14</v>
      </c>
    </row>
    <row r="9" spans="2:12" x14ac:dyDescent="0.25">
      <c r="B9" t="s">
        <v>28</v>
      </c>
      <c r="C9">
        <v>100</v>
      </c>
      <c r="D9" s="8">
        <f t="shared" si="0"/>
        <v>30</v>
      </c>
      <c r="E9" s="8">
        <f t="shared" si="1"/>
        <v>24</v>
      </c>
      <c r="F9">
        <f t="shared" si="2"/>
        <v>24</v>
      </c>
      <c r="H9" t="s">
        <v>28</v>
      </c>
      <c r="I9">
        <v>100</v>
      </c>
      <c r="J9" s="8">
        <f t="shared" si="3"/>
        <v>50</v>
      </c>
      <c r="K9" s="8">
        <f t="shared" si="4"/>
        <v>70</v>
      </c>
      <c r="L9">
        <f t="shared" si="5"/>
        <v>35</v>
      </c>
    </row>
    <row r="10" spans="2:12" x14ac:dyDescent="0.25">
      <c r="B10" t="s">
        <v>29</v>
      </c>
      <c r="C10">
        <v>235</v>
      </c>
      <c r="D10" s="5">
        <f t="shared" ref="D10:F10" si="6">SUM(D4:D9)</f>
        <v>71.2</v>
      </c>
      <c r="E10" s="5">
        <f t="shared" si="6"/>
        <v>56.6</v>
      </c>
      <c r="F10" s="5">
        <f t="shared" si="6"/>
        <v>56.400000000000006</v>
      </c>
      <c r="H10" t="s">
        <v>29</v>
      </c>
      <c r="I10">
        <v>235</v>
      </c>
      <c r="J10" s="5">
        <f t="shared" ref="J10:L10" si="7">SUM(J4:J9)</f>
        <v>118</v>
      </c>
      <c r="K10" s="5">
        <f t="shared" si="7"/>
        <v>164.8</v>
      </c>
      <c r="L10" s="5">
        <f t="shared" si="7"/>
        <v>82.25</v>
      </c>
    </row>
  </sheetData>
  <mergeCells count="1"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topLeftCell="A25" workbookViewId="0">
      <selection activeCell="G43" sqref="G43"/>
    </sheetView>
  </sheetViews>
  <sheetFormatPr defaultRowHeight="15" x14ac:dyDescent="0.25"/>
  <sheetData>
    <row r="1" spans="2:8" x14ac:dyDescent="0.25">
      <c r="B1" t="s">
        <v>32</v>
      </c>
    </row>
    <row r="3" spans="2:8" x14ac:dyDescent="0.25">
      <c r="B3" s="7" t="s">
        <v>33</v>
      </c>
      <c r="C3" s="7"/>
      <c r="D3" s="7"/>
      <c r="E3" s="7"/>
      <c r="F3" s="7"/>
    </row>
    <row r="5" spans="2:8" x14ac:dyDescent="0.25">
      <c r="B5" s="1" t="s">
        <v>34</v>
      </c>
      <c r="C5" s="1" t="s">
        <v>35</v>
      </c>
      <c r="D5" s="1" t="s">
        <v>36</v>
      </c>
      <c r="E5" s="1" t="s">
        <v>37</v>
      </c>
      <c r="F5" s="1" t="s">
        <v>29</v>
      </c>
      <c r="G5" s="1" t="s">
        <v>38</v>
      </c>
      <c r="H5" s="1" t="s">
        <v>29</v>
      </c>
    </row>
    <row r="6" spans="2:8" x14ac:dyDescent="0.25">
      <c r="B6" s="1">
        <v>1</v>
      </c>
      <c r="C6" s="1" t="s">
        <v>39</v>
      </c>
      <c r="D6" s="1">
        <v>2</v>
      </c>
      <c r="E6" s="9">
        <v>2000</v>
      </c>
      <c r="F6" s="10">
        <f>D6*E6</f>
        <v>4000</v>
      </c>
      <c r="G6" s="10">
        <f>IF(D6&gt;10,10%,0)*F6</f>
        <v>0</v>
      </c>
      <c r="H6" s="10">
        <f>F6-G6</f>
        <v>4000</v>
      </c>
    </row>
    <row r="7" spans="2:8" x14ac:dyDescent="0.25">
      <c r="B7" s="1">
        <v>2</v>
      </c>
      <c r="C7" s="1" t="s">
        <v>40</v>
      </c>
      <c r="D7" s="1">
        <v>10</v>
      </c>
      <c r="E7" s="9">
        <v>1500</v>
      </c>
      <c r="F7" s="10">
        <f t="shared" ref="F7:F10" si="0">D7*E7</f>
        <v>15000</v>
      </c>
      <c r="G7" s="10">
        <f t="shared" ref="G7:G10" si="1">IF(D7&gt;10,10%,0)*F7</f>
        <v>0</v>
      </c>
      <c r="H7" s="10">
        <f t="shared" ref="H7:H10" si="2">F7-G7</f>
        <v>15000</v>
      </c>
    </row>
    <row r="8" spans="2:8" x14ac:dyDescent="0.25">
      <c r="B8" s="1">
        <v>3</v>
      </c>
      <c r="C8" s="1" t="s">
        <v>41</v>
      </c>
      <c r="D8" s="1">
        <v>16</v>
      </c>
      <c r="E8" s="9">
        <v>740</v>
      </c>
      <c r="F8" s="10">
        <f t="shared" si="0"/>
        <v>11840</v>
      </c>
      <c r="G8" s="10">
        <f t="shared" si="1"/>
        <v>1184</v>
      </c>
      <c r="H8" s="10">
        <f t="shared" si="2"/>
        <v>10656</v>
      </c>
    </row>
    <row r="9" spans="2:8" x14ac:dyDescent="0.25">
      <c r="B9" s="1">
        <v>4</v>
      </c>
      <c r="C9" s="1" t="s">
        <v>42</v>
      </c>
      <c r="D9" s="1">
        <v>20</v>
      </c>
      <c r="E9" s="9">
        <v>17850</v>
      </c>
      <c r="F9" s="10">
        <f t="shared" si="0"/>
        <v>357000</v>
      </c>
      <c r="G9" s="10">
        <f t="shared" si="1"/>
        <v>35700</v>
      </c>
      <c r="H9" s="10">
        <f t="shared" si="2"/>
        <v>321300</v>
      </c>
    </row>
    <row r="10" spans="2:8" x14ac:dyDescent="0.25">
      <c r="B10" s="1">
        <v>5</v>
      </c>
      <c r="C10" s="1" t="s">
        <v>39</v>
      </c>
      <c r="D10" s="1">
        <v>5</v>
      </c>
      <c r="E10" s="9">
        <v>2000</v>
      </c>
      <c r="F10" s="10">
        <f t="shared" si="0"/>
        <v>10000</v>
      </c>
      <c r="G10" s="10">
        <f t="shared" si="1"/>
        <v>0</v>
      </c>
      <c r="H10" s="10">
        <f t="shared" si="2"/>
        <v>10000</v>
      </c>
    </row>
    <row r="14" spans="2:8" x14ac:dyDescent="0.25">
      <c r="B14" s="7" t="s">
        <v>43</v>
      </c>
      <c r="C14" s="7"/>
      <c r="D14" s="7"/>
      <c r="E14" s="7"/>
      <c r="F14" s="7"/>
      <c r="G14" s="7"/>
    </row>
    <row r="16" spans="2:8" x14ac:dyDescent="0.25">
      <c r="B16" s="1" t="s">
        <v>34</v>
      </c>
      <c r="C16" s="1" t="s">
        <v>35</v>
      </c>
      <c r="D16" s="1" t="s">
        <v>36</v>
      </c>
      <c r="E16" s="1" t="s">
        <v>44</v>
      </c>
      <c r="F16" s="1" t="s">
        <v>29</v>
      </c>
      <c r="G16" s="1" t="s">
        <v>38</v>
      </c>
      <c r="H16" s="1" t="s">
        <v>29</v>
      </c>
    </row>
    <row r="17" spans="2:8" x14ac:dyDescent="0.25">
      <c r="B17" s="1">
        <v>1</v>
      </c>
      <c r="C17" s="1" t="s">
        <v>39</v>
      </c>
      <c r="D17" s="1">
        <v>2</v>
      </c>
      <c r="E17" s="9">
        <v>2000</v>
      </c>
      <c r="F17" s="10">
        <f>D17*E17</f>
        <v>4000</v>
      </c>
      <c r="G17" s="10">
        <f>IF(C17="SUSU",10%,0)*F17</f>
        <v>400</v>
      </c>
      <c r="H17" s="10">
        <f>F17-G17</f>
        <v>3600</v>
      </c>
    </row>
    <row r="18" spans="2:8" x14ac:dyDescent="0.25">
      <c r="B18" s="1">
        <v>2</v>
      </c>
      <c r="C18" s="1" t="s">
        <v>40</v>
      </c>
      <c r="D18" s="1">
        <v>10</v>
      </c>
      <c r="E18" s="9">
        <v>1500</v>
      </c>
      <c r="F18" s="10">
        <f t="shared" ref="F18:F21" si="3">D18*E18</f>
        <v>15000</v>
      </c>
      <c r="G18" s="10">
        <f t="shared" ref="G18:G21" si="4">IF(C18="SUSU",10%,0)*F18</f>
        <v>0</v>
      </c>
      <c r="H18" s="10">
        <f t="shared" ref="H18:H21" si="5">F18-G18</f>
        <v>15000</v>
      </c>
    </row>
    <row r="19" spans="2:8" x14ac:dyDescent="0.25">
      <c r="B19" s="1">
        <v>3</v>
      </c>
      <c r="C19" s="1" t="s">
        <v>41</v>
      </c>
      <c r="D19" s="1">
        <v>16</v>
      </c>
      <c r="E19" s="9">
        <v>740</v>
      </c>
      <c r="F19" s="10">
        <f t="shared" si="3"/>
        <v>11840</v>
      </c>
      <c r="G19" s="10">
        <f t="shared" si="4"/>
        <v>0</v>
      </c>
      <c r="H19" s="10">
        <f t="shared" si="5"/>
        <v>11840</v>
      </c>
    </row>
    <row r="20" spans="2:8" x14ac:dyDescent="0.25">
      <c r="B20" s="1">
        <v>4</v>
      </c>
      <c r="C20" s="1" t="s">
        <v>42</v>
      </c>
      <c r="D20" s="1">
        <v>20</v>
      </c>
      <c r="E20" s="9">
        <v>17850</v>
      </c>
      <c r="F20" s="10">
        <f t="shared" si="3"/>
        <v>357000</v>
      </c>
      <c r="G20" s="10">
        <f t="shared" si="4"/>
        <v>0</v>
      </c>
      <c r="H20" s="10">
        <f t="shared" si="5"/>
        <v>357000</v>
      </c>
    </row>
    <row r="21" spans="2:8" x14ac:dyDescent="0.25">
      <c r="B21" s="1">
        <v>5</v>
      </c>
      <c r="C21" s="1" t="s">
        <v>39</v>
      </c>
      <c r="D21" s="1">
        <v>5</v>
      </c>
      <c r="E21" s="9">
        <v>2000</v>
      </c>
      <c r="F21" s="10">
        <f t="shared" si="3"/>
        <v>10000</v>
      </c>
      <c r="G21" s="10">
        <f t="shared" si="4"/>
        <v>1000</v>
      </c>
      <c r="H21" s="10">
        <f t="shared" si="5"/>
        <v>9000</v>
      </c>
    </row>
    <row r="24" spans="2:8" x14ac:dyDescent="0.25">
      <c r="B24" s="7" t="s">
        <v>45</v>
      </c>
      <c r="C24" s="7"/>
      <c r="D24" s="7"/>
      <c r="E24" s="7"/>
      <c r="F24" s="7"/>
      <c r="G24" s="7"/>
      <c r="H24" s="7"/>
    </row>
    <row r="26" spans="2:8" x14ac:dyDescent="0.25">
      <c r="B26" s="1" t="s">
        <v>34</v>
      </c>
      <c r="C26" s="1" t="s">
        <v>35</v>
      </c>
      <c r="D26" s="1" t="s">
        <v>36</v>
      </c>
      <c r="E26" s="1" t="s">
        <v>44</v>
      </c>
      <c r="F26" s="1" t="s">
        <v>29</v>
      </c>
      <c r="G26" s="1" t="s">
        <v>38</v>
      </c>
      <c r="H26" s="1" t="s">
        <v>29</v>
      </c>
    </row>
    <row r="27" spans="2:8" x14ac:dyDescent="0.25">
      <c r="B27" s="1">
        <v>1</v>
      </c>
      <c r="C27" s="1" t="s">
        <v>39</v>
      </c>
      <c r="D27" s="1">
        <v>2</v>
      </c>
      <c r="E27" s="9">
        <v>2000</v>
      </c>
      <c r="F27" s="10">
        <f>D27*E27</f>
        <v>4000</v>
      </c>
      <c r="G27" s="10">
        <f>IF(F27&gt;10000,10%,0)*F27</f>
        <v>0</v>
      </c>
      <c r="H27" s="10">
        <f>F27-G27</f>
        <v>4000</v>
      </c>
    </row>
    <row r="28" spans="2:8" x14ac:dyDescent="0.25">
      <c r="B28" s="1">
        <v>2</v>
      </c>
      <c r="C28" s="1" t="s">
        <v>40</v>
      </c>
      <c r="D28" s="1">
        <v>10</v>
      </c>
      <c r="E28" s="9">
        <v>1500</v>
      </c>
      <c r="F28" s="10">
        <f t="shared" ref="F28:F31" si="6">D28*E28</f>
        <v>15000</v>
      </c>
      <c r="G28" s="10">
        <f t="shared" ref="G28:G31" si="7">IF(F28&gt;10000,10%,0)*F28</f>
        <v>1500</v>
      </c>
      <c r="H28" s="10">
        <f t="shared" ref="H28:H31" si="8">F28-G28</f>
        <v>13500</v>
      </c>
    </row>
    <row r="29" spans="2:8" x14ac:dyDescent="0.25">
      <c r="B29" s="1">
        <v>3</v>
      </c>
      <c r="C29" s="1" t="s">
        <v>41</v>
      </c>
      <c r="D29" s="1">
        <v>16</v>
      </c>
      <c r="E29" s="9">
        <v>740</v>
      </c>
      <c r="F29" s="10">
        <f t="shared" si="6"/>
        <v>11840</v>
      </c>
      <c r="G29" s="10">
        <f t="shared" si="7"/>
        <v>1184</v>
      </c>
      <c r="H29" s="10">
        <f t="shared" si="8"/>
        <v>10656</v>
      </c>
    </row>
    <row r="30" spans="2:8" x14ac:dyDescent="0.25">
      <c r="B30" s="1">
        <v>4</v>
      </c>
      <c r="C30" s="1" t="s">
        <v>42</v>
      </c>
      <c r="D30" s="1">
        <v>20</v>
      </c>
      <c r="E30" s="9">
        <v>17850</v>
      </c>
      <c r="F30" s="10">
        <f t="shared" si="6"/>
        <v>357000</v>
      </c>
      <c r="G30" s="10">
        <f t="shared" si="7"/>
        <v>35700</v>
      </c>
      <c r="H30" s="10">
        <f t="shared" si="8"/>
        <v>321300</v>
      </c>
    </row>
    <row r="31" spans="2:8" x14ac:dyDescent="0.25">
      <c r="B31" s="1">
        <v>5</v>
      </c>
      <c r="C31" s="1" t="s">
        <v>39</v>
      </c>
      <c r="D31" s="1">
        <v>5</v>
      </c>
      <c r="E31" s="9">
        <v>2000</v>
      </c>
      <c r="F31" s="10">
        <f t="shared" si="6"/>
        <v>10000</v>
      </c>
      <c r="G31" s="10">
        <f t="shared" si="7"/>
        <v>0</v>
      </c>
      <c r="H31" s="10">
        <f t="shared" si="8"/>
        <v>10000</v>
      </c>
    </row>
    <row r="34" spans="2:8" x14ac:dyDescent="0.25">
      <c r="B34" t="s">
        <v>46</v>
      </c>
    </row>
    <row r="36" spans="2:8" x14ac:dyDescent="0.25">
      <c r="B36" s="1" t="s">
        <v>34</v>
      </c>
      <c r="C36" s="1" t="s">
        <v>35</v>
      </c>
      <c r="D36" s="1" t="s">
        <v>36</v>
      </c>
      <c r="E36" s="1" t="s">
        <v>44</v>
      </c>
      <c r="F36" s="1" t="s">
        <v>29</v>
      </c>
      <c r="G36" s="1" t="s">
        <v>38</v>
      </c>
      <c r="H36" s="1" t="s">
        <v>29</v>
      </c>
    </row>
    <row r="37" spans="2:8" x14ac:dyDescent="0.25">
      <c r="B37" s="1">
        <v>1</v>
      </c>
      <c r="C37" s="1" t="s">
        <v>39</v>
      </c>
      <c r="D37" s="1">
        <v>2</v>
      </c>
      <c r="E37" s="9">
        <v>2000</v>
      </c>
      <c r="F37" s="10">
        <f>D37*E37</f>
        <v>4000</v>
      </c>
      <c r="G37" s="10">
        <f>IF(OR(C37="SUSU",C37="KEJU"),10%,0)*F37</f>
        <v>400</v>
      </c>
      <c r="H37" s="10">
        <f>F37-G37</f>
        <v>3600</v>
      </c>
    </row>
    <row r="38" spans="2:8" x14ac:dyDescent="0.25">
      <c r="B38" s="1">
        <v>2</v>
      </c>
      <c r="C38" s="1" t="s">
        <v>40</v>
      </c>
      <c r="D38" s="1">
        <v>10</v>
      </c>
      <c r="E38" s="9">
        <v>1500</v>
      </c>
      <c r="F38" s="10">
        <f t="shared" ref="F38:F41" si="9">D38*E38</f>
        <v>15000</v>
      </c>
      <c r="G38" s="10">
        <f t="shared" ref="G38:G41" si="10">IF(OR(C38="SUSU",C38="KEJU"),10%,0)*F38</f>
        <v>0</v>
      </c>
      <c r="H38" s="10">
        <f t="shared" ref="H38:H41" si="11">F38-G38</f>
        <v>15000</v>
      </c>
    </row>
    <row r="39" spans="2:8" x14ac:dyDescent="0.25">
      <c r="B39" s="1">
        <v>3</v>
      </c>
      <c r="C39" s="1" t="s">
        <v>41</v>
      </c>
      <c r="D39" s="1">
        <v>16</v>
      </c>
      <c r="E39" s="9">
        <v>740</v>
      </c>
      <c r="F39" s="10">
        <f t="shared" si="9"/>
        <v>11840</v>
      </c>
      <c r="G39" s="10">
        <f t="shared" si="10"/>
        <v>0</v>
      </c>
      <c r="H39" s="10">
        <f t="shared" si="11"/>
        <v>11840</v>
      </c>
    </row>
    <row r="40" spans="2:8" x14ac:dyDescent="0.25">
      <c r="B40" s="1">
        <v>4</v>
      </c>
      <c r="C40" s="1" t="s">
        <v>42</v>
      </c>
      <c r="D40" s="1">
        <v>20</v>
      </c>
      <c r="E40" s="9">
        <v>17850</v>
      </c>
      <c r="F40" s="10">
        <f t="shared" si="9"/>
        <v>357000</v>
      </c>
      <c r="G40" s="10">
        <f t="shared" si="10"/>
        <v>35700</v>
      </c>
      <c r="H40" s="10">
        <f t="shared" si="11"/>
        <v>321300</v>
      </c>
    </row>
    <row r="41" spans="2:8" x14ac:dyDescent="0.25">
      <c r="B41" s="1">
        <v>5</v>
      </c>
      <c r="C41" s="1" t="s">
        <v>39</v>
      </c>
      <c r="D41" s="1">
        <v>5</v>
      </c>
      <c r="E41" s="9">
        <v>2000</v>
      </c>
      <c r="F41" s="10">
        <f t="shared" si="9"/>
        <v>10000</v>
      </c>
      <c r="G41" s="10">
        <f t="shared" si="10"/>
        <v>1000</v>
      </c>
      <c r="H41" s="10">
        <f t="shared" si="11"/>
        <v>9000</v>
      </c>
    </row>
  </sheetData>
  <mergeCells count="3">
    <mergeCell ref="B3:F3"/>
    <mergeCell ref="B14:G14"/>
    <mergeCell ref="B24:H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J22" sqref="J22"/>
    </sheetView>
  </sheetViews>
  <sheetFormatPr defaultRowHeight="15" x14ac:dyDescent="0.25"/>
  <cols>
    <col min="2" max="2" width="16.140625" customWidth="1"/>
  </cols>
  <sheetData>
    <row r="1" spans="2:5" x14ac:dyDescent="0.25">
      <c r="B1" t="s">
        <v>47</v>
      </c>
    </row>
    <row r="3" spans="2:5" x14ac:dyDescent="0.25">
      <c r="B3" t="s">
        <v>48</v>
      </c>
    </row>
    <row r="4" spans="2:5" x14ac:dyDescent="0.25">
      <c r="B4" s="11" t="s">
        <v>49</v>
      </c>
      <c r="C4" s="1" t="s">
        <v>47</v>
      </c>
      <c r="D4" s="1">
        <v>100</v>
      </c>
      <c r="E4" s="13">
        <f>D5/D4</f>
        <v>0.8</v>
      </c>
    </row>
    <row r="5" spans="2:5" x14ac:dyDescent="0.25">
      <c r="B5" s="11"/>
      <c r="C5" s="1" t="s">
        <v>53</v>
      </c>
      <c r="D5" s="1">
        <v>80</v>
      </c>
      <c r="E5" s="13"/>
    </row>
    <row r="6" spans="2:5" x14ac:dyDescent="0.25">
      <c r="B6" s="11" t="s">
        <v>50</v>
      </c>
      <c r="C6" s="1" t="s">
        <v>47</v>
      </c>
      <c r="D6" s="1">
        <v>180</v>
      </c>
      <c r="E6" s="13">
        <f>D7/D6</f>
        <v>1.2222222222222223</v>
      </c>
    </row>
    <row r="7" spans="2:5" x14ac:dyDescent="0.25">
      <c r="B7" s="11"/>
      <c r="C7" s="1" t="s">
        <v>53</v>
      </c>
      <c r="D7" s="1">
        <v>220</v>
      </c>
      <c r="E7" s="13"/>
    </row>
    <row r="8" spans="2:5" x14ac:dyDescent="0.25">
      <c r="B8" s="11" t="s">
        <v>51</v>
      </c>
      <c r="C8" s="1" t="s">
        <v>47</v>
      </c>
      <c r="D8" s="1">
        <v>390</v>
      </c>
      <c r="E8" s="13">
        <f t="shared" ref="E8" si="0">D9/D8</f>
        <v>1.4102564102564104</v>
      </c>
    </row>
    <row r="9" spans="2:5" x14ac:dyDescent="0.25">
      <c r="B9" s="11"/>
      <c r="C9" s="1" t="s">
        <v>53</v>
      </c>
      <c r="D9" s="1">
        <v>550</v>
      </c>
      <c r="E9" s="13"/>
    </row>
    <row r="10" spans="2:5" x14ac:dyDescent="0.25">
      <c r="B10" s="11" t="s">
        <v>52</v>
      </c>
      <c r="C10" s="1" t="s">
        <v>47</v>
      </c>
      <c r="D10" s="1">
        <v>387</v>
      </c>
      <c r="E10" s="13">
        <f t="shared" ref="E10" si="1">D11/D10</f>
        <v>0.71834625322997414</v>
      </c>
    </row>
    <row r="11" spans="2:5" x14ac:dyDescent="0.25">
      <c r="B11" s="11"/>
      <c r="C11" s="1" t="s">
        <v>53</v>
      </c>
      <c r="D11" s="1">
        <v>278</v>
      </c>
      <c r="E11" s="13"/>
    </row>
  </sheetData>
  <mergeCells count="8">
    <mergeCell ref="B4:B5"/>
    <mergeCell ref="B6:B7"/>
    <mergeCell ref="B8:B9"/>
    <mergeCell ref="B10:B11"/>
    <mergeCell ref="E4:E5"/>
    <mergeCell ref="E6:E7"/>
    <mergeCell ref="E8:E9"/>
    <mergeCell ref="E10:E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tabSelected="1" workbookViewId="0">
      <selection activeCell="H12" sqref="H12"/>
    </sheetView>
  </sheetViews>
  <sheetFormatPr defaultRowHeight="15" x14ac:dyDescent="0.25"/>
  <cols>
    <col min="1" max="1" width="10.28515625" bestFit="1" customWidth="1"/>
    <col min="2" max="2" width="12.85546875" customWidth="1"/>
    <col min="3" max="3" width="13.140625" customWidth="1"/>
    <col min="4" max="4" width="15" customWidth="1"/>
    <col min="5" max="5" width="12.28515625" customWidth="1"/>
    <col min="6" max="6" width="14.28515625" customWidth="1"/>
    <col min="7" max="7" width="14.7109375" customWidth="1"/>
  </cols>
  <sheetData>
    <row r="3" spans="1:7" x14ac:dyDescent="0.25">
      <c r="C3" s="12" t="s">
        <v>54</v>
      </c>
      <c r="D3" s="12"/>
      <c r="E3" s="9">
        <v>100000</v>
      </c>
    </row>
    <row r="4" spans="1:7" x14ac:dyDescent="0.25">
      <c r="C4" s="1" t="s">
        <v>38</v>
      </c>
      <c r="D4" s="1"/>
      <c r="E4" s="3">
        <v>0.1</v>
      </c>
    </row>
    <row r="5" spans="1:7" x14ac:dyDescent="0.25">
      <c r="C5" s="12" t="s">
        <v>55</v>
      </c>
      <c r="D5" s="12"/>
      <c r="E5" s="10">
        <f>E3*E4</f>
        <v>10000</v>
      </c>
    </row>
    <row r="7" spans="1:7" x14ac:dyDescent="0.25">
      <c r="C7" s="12" t="s">
        <v>54</v>
      </c>
      <c r="D7" s="12"/>
      <c r="E7" s="9">
        <v>100000</v>
      </c>
    </row>
    <row r="8" spans="1:7" x14ac:dyDescent="0.25">
      <c r="C8" s="1" t="s">
        <v>56</v>
      </c>
      <c r="D8" s="1"/>
      <c r="E8" s="9">
        <v>90000</v>
      </c>
    </row>
    <row r="9" spans="1:7" x14ac:dyDescent="0.25">
      <c r="C9" s="12" t="s">
        <v>55</v>
      </c>
      <c r="D9" s="12"/>
      <c r="E9" s="2">
        <f>(E7-E8)/E7</f>
        <v>0.1</v>
      </c>
    </row>
    <row r="11" spans="1:7" s="14" customFormat="1" ht="39.75" customHeight="1" x14ac:dyDescent="0.25">
      <c r="A11" s="15" t="s">
        <v>57</v>
      </c>
      <c r="B11" s="15"/>
      <c r="C11" s="16" t="s">
        <v>54</v>
      </c>
      <c r="D11" s="16" t="s">
        <v>58</v>
      </c>
      <c r="E11" s="16" t="s">
        <v>59</v>
      </c>
      <c r="F11" s="16" t="s">
        <v>60</v>
      </c>
      <c r="G11" s="16" t="s">
        <v>61</v>
      </c>
    </row>
    <row r="12" spans="1:7" x14ac:dyDescent="0.25">
      <c r="A12" s="12" t="s">
        <v>62</v>
      </c>
      <c r="B12" s="12"/>
      <c r="C12" s="9">
        <v>100000</v>
      </c>
      <c r="D12" s="9">
        <v>200000</v>
      </c>
      <c r="E12" s="9">
        <v>300000</v>
      </c>
      <c r="F12" s="9">
        <v>400000</v>
      </c>
      <c r="G12" s="9">
        <v>500000</v>
      </c>
    </row>
    <row r="13" spans="1:7" x14ac:dyDescent="0.25">
      <c r="A13" s="12" t="s">
        <v>63</v>
      </c>
      <c r="B13" s="12"/>
      <c r="C13" s="1"/>
      <c r="D13" s="9">
        <v>100000</v>
      </c>
      <c r="E13" s="9">
        <v>100000</v>
      </c>
      <c r="F13" s="9">
        <v>200000</v>
      </c>
      <c r="G13" s="9">
        <v>200000</v>
      </c>
    </row>
    <row r="14" spans="1:7" x14ac:dyDescent="0.25">
      <c r="A14" s="12" t="s">
        <v>64</v>
      </c>
      <c r="B14" s="12"/>
      <c r="C14" s="1"/>
      <c r="D14" s="1">
        <v>2</v>
      </c>
      <c r="E14" s="1">
        <v>3</v>
      </c>
      <c r="F14" s="1">
        <v>4</v>
      </c>
      <c r="G14" s="1">
        <v>5</v>
      </c>
    </row>
    <row r="15" spans="1:7" x14ac:dyDescent="0.25">
      <c r="A15" s="12" t="s">
        <v>65</v>
      </c>
      <c r="B15" s="12"/>
      <c r="C15" s="1"/>
      <c r="D15" s="10">
        <f>D12-D13</f>
        <v>100000</v>
      </c>
      <c r="E15" s="10">
        <f>E12-E13</f>
        <v>200000</v>
      </c>
      <c r="F15" s="10">
        <f>F12-F13</f>
        <v>200000</v>
      </c>
      <c r="G15" s="10">
        <f>G12-G13</f>
        <v>300000</v>
      </c>
    </row>
    <row r="16" spans="1:7" x14ac:dyDescent="0.25">
      <c r="A16" s="12" t="s">
        <v>55</v>
      </c>
      <c r="B16" s="12"/>
      <c r="C16" s="1"/>
      <c r="D16" s="2">
        <f>D15/D12</f>
        <v>0.5</v>
      </c>
      <c r="E16" s="2">
        <f>E15/E12</f>
        <v>0.66666666666666663</v>
      </c>
      <c r="F16" s="2">
        <f>F15/F12</f>
        <v>0.5</v>
      </c>
      <c r="G16" s="2">
        <f>G15/G12</f>
        <v>0.6</v>
      </c>
    </row>
    <row r="19" spans="1:2" x14ac:dyDescent="0.25">
      <c r="A19" t="s">
        <v>66</v>
      </c>
    </row>
    <row r="21" spans="1:2" x14ac:dyDescent="0.25">
      <c r="A21" s="7" t="s">
        <v>68</v>
      </c>
      <c r="B21" s="7"/>
    </row>
    <row r="22" spans="1:2" x14ac:dyDescent="0.25">
      <c r="A22" s="7" t="s">
        <v>67</v>
      </c>
      <c r="B22" s="7"/>
    </row>
    <row r="23" spans="1:2" x14ac:dyDescent="0.25">
      <c r="A23" s="7" t="s">
        <v>29</v>
      </c>
      <c r="B23" s="7"/>
    </row>
    <row r="24" spans="1:2" x14ac:dyDescent="0.25">
      <c r="A24" s="7" t="s">
        <v>66</v>
      </c>
      <c r="B24" s="7"/>
    </row>
    <row r="25" spans="1:2" x14ac:dyDescent="0.25">
      <c r="A25" s="7" t="s">
        <v>69</v>
      </c>
      <c r="B25" s="7"/>
    </row>
    <row r="26" spans="1:2" x14ac:dyDescent="0.25">
      <c r="A26" s="7" t="s">
        <v>70</v>
      </c>
      <c r="B26" s="7"/>
    </row>
  </sheetData>
  <mergeCells count="16">
    <mergeCell ref="A23:B23"/>
    <mergeCell ref="A24:B24"/>
    <mergeCell ref="A25:B25"/>
    <mergeCell ref="A26:B26"/>
    <mergeCell ref="A13:B13"/>
    <mergeCell ref="A14:B14"/>
    <mergeCell ref="A15:B15"/>
    <mergeCell ref="A16:B16"/>
    <mergeCell ref="A21:B21"/>
    <mergeCell ref="A22:B22"/>
    <mergeCell ref="C3:D3"/>
    <mergeCell ref="C5:D5"/>
    <mergeCell ref="C9:D9"/>
    <mergeCell ref="C7:D7"/>
    <mergeCell ref="A11:B11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firnanda</dc:creator>
  <cp:lastModifiedBy>ilham firnanda</cp:lastModifiedBy>
  <dcterms:created xsi:type="dcterms:W3CDTF">2018-03-06T02:32:51Z</dcterms:created>
  <dcterms:modified xsi:type="dcterms:W3CDTF">2018-03-06T04:11:15Z</dcterms:modified>
</cp:coreProperties>
</file>