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 \University\Master\Thesis\DTN Mobility Model\Traffic Data\Eyjafjallayokull Counters\"/>
    </mc:Choice>
  </mc:AlternateContent>
  <bookViews>
    <workbookView xWindow="0" yWindow="0" windowWidth="23040" windowHeight="9192" tabRatio="956" firstSheet="1" activeTab="8"/>
  </bookViews>
  <sheets>
    <sheet name="Comparisons and Delays" sheetId="7" r:id="rId1"/>
    <sheet name="Ratios" sheetId="8" r:id="rId2"/>
    <sheet name="01-C4759" sheetId="14" r:id="rId3"/>
    <sheet name="02-C2470" sheetId="13" r:id="rId4"/>
    <sheet name="03-C4481" sheetId="12" r:id="rId5"/>
    <sheet name="04-C1253" sheetId="11" r:id="rId6"/>
    <sheet name="05-C1251" sheetId="10" r:id="rId7"/>
    <sheet name="C2042 (Left-To West)" sheetId="2" r:id="rId8"/>
    <sheet name="C2043 (Left-To East)" sheetId="3" r:id="rId9"/>
    <sheet name="07-C4482" sheetId="9" r:id="rId10"/>
    <sheet name="08-C1249" sheetId="6" r:id="rId11"/>
    <sheet name="C2044 (Right-To West)" sheetId="4" r:id="rId12"/>
    <sheet name="C2045 (Right-To East)" sheetId="5" r:id="rId13"/>
  </sheets>
  <calcPr calcId="162913"/>
</workbook>
</file>

<file path=xl/calcChain.xml><?xml version="1.0" encoding="utf-8"?>
<calcChain xmlns="http://schemas.openxmlformats.org/spreadsheetml/2006/main">
  <c r="N149" i="14" l="1"/>
  <c r="M149" i="14"/>
  <c r="L149" i="14"/>
  <c r="K149" i="14"/>
  <c r="J149" i="14"/>
  <c r="I149" i="14"/>
  <c r="H149" i="14"/>
  <c r="G149" i="14"/>
  <c r="F149" i="14"/>
  <c r="E149" i="14"/>
  <c r="D149" i="14"/>
  <c r="C149" i="14"/>
  <c r="B149" i="14"/>
  <c r="A149" i="14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101" i="13"/>
  <c r="A101" i="13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B150" i="12"/>
  <c r="A150" i="12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B149" i="11"/>
  <c r="A149" i="11"/>
  <c r="O149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A149" i="10"/>
  <c r="N149" i="9"/>
  <c r="M149" i="9"/>
  <c r="L149" i="9"/>
  <c r="K149" i="9"/>
  <c r="J149" i="9"/>
  <c r="I149" i="9"/>
  <c r="H149" i="9"/>
  <c r="G149" i="9"/>
  <c r="F149" i="9"/>
  <c r="E149" i="9"/>
  <c r="D149" i="9"/>
  <c r="C149" i="9"/>
  <c r="B149" i="9"/>
  <c r="A149" i="9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O68" i="6" l="1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AE413" i="7" l="1"/>
  <c r="AD413" i="7"/>
  <c r="AC413" i="7"/>
  <c r="AB413" i="7"/>
  <c r="AA413" i="7"/>
  <c r="Z413" i="7"/>
  <c r="AE412" i="7"/>
  <c r="AD412" i="7"/>
  <c r="AC412" i="7"/>
  <c r="AB412" i="7"/>
  <c r="AA412" i="7"/>
  <c r="Z412" i="7"/>
  <c r="AE411" i="7"/>
  <c r="AD411" i="7"/>
  <c r="AC411" i="7"/>
  <c r="AB411" i="7"/>
  <c r="AA411" i="7"/>
  <c r="Z411" i="7"/>
  <c r="AE410" i="7"/>
  <c r="AD410" i="7"/>
  <c r="AC410" i="7"/>
  <c r="AB410" i="7"/>
  <c r="AA410" i="7"/>
  <c r="Z410" i="7"/>
  <c r="Y413" i="7"/>
  <c r="Y412" i="7"/>
  <c r="Y411" i="7"/>
  <c r="Y410" i="7"/>
  <c r="AE433" i="7" l="1"/>
  <c r="AD433" i="7"/>
  <c r="AC433" i="7"/>
  <c r="AB433" i="7"/>
  <c r="AA433" i="7"/>
  <c r="Z433" i="7"/>
  <c r="AE432" i="7"/>
  <c r="AD432" i="7"/>
  <c r="AC432" i="7"/>
  <c r="AB432" i="7"/>
  <c r="AA432" i="7"/>
  <c r="Z432" i="7"/>
  <c r="AE431" i="7"/>
  <c r="AD431" i="7"/>
  <c r="AC431" i="7"/>
  <c r="AB431" i="7"/>
  <c r="AA431" i="7"/>
  <c r="Z431" i="7"/>
  <c r="AE430" i="7"/>
  <c r="AD430" i="7"/>
  <c r="AC430" i="7"/>
  <c r="AB430" i="7"/>
  <c r="AA430" i="7"/>
  <c r="Z430" i="7"/>
  <c r="Y433" i="7"/>
  <c r="Y432" i="7"/>
  <c r="Y431" i="7"/>
  <c r="Y430" i="7"/>
  <c r="AE429" i="7"/>
  <c r="AD429" i="7"/>
  <c r="AC429" i="7"/>
  <c r="AB429" i="7"/>
  <c r="AA429" i="7"/>
  <c r="Z429" i="7"/>
  <c r="AE428" i="7"/>
  <c r="AD428" i="7"/>
  <c r="AC428" i="7"/>
  <c r="AB428" i="7"/>
  <c r="AA428" i="7"/>
  <c r="Z428" i="7"/>
  <c r="AE427" i="7"/>
  <c r="AD427" i="7"/>
  <c r="AC427" i="7"/>
  <c r="AB427" i="7"/>
  <c r="AA427" i="7"/>
  <c r="Z427" i="7"/>
  <c r="AE426" i="7"/>
  <c r="AD426" i="7"/>
  <c r="AC426" i="7"/>
  <c r="AB426" i="7"/>
  <c r="AA426" i="7"/>
  <c r="Z426" i="7"/>
  <c r="Y429" i="7"/>
  <c r="Y428" i="7"/>
  <c r="Y427" i="7"/>
  <c r="Y426" i="7"/>
  <c r="AE425" i="7"/>
  <c r="AD425" i="7"/>
  <c r="AC425" i="7"/>
  <c r="AB425" i="7"/>
  <c r="AA425" i="7"/>
  <c r="Z425" i="7"/>
  <c r="AE424" i="7"/>
  <c r="AD424" i="7"/>
  <c r="AC424" i="7"/>
  <c r="AB424" i="7"/>
  <c r="AA424" i="7"/>
  <c r="Z424" i="7"/>
  <c r="AE423" i="7"/>
  <c r="AD423" i="7"/>
  <c r="AC423" i="7"/>
  <c r="AB423" i="7"/>
  <c r="AA423" i="7"/>
  <c r="Z423" i="7"/>
  <c r="AE422" i="7"/>
  <c r="AD422" i="7"/>
  <c r="AC422" i="7"/>
  <c r="AB422" i="7"/>
  <c r="AA422" i="7"/>
  <c r="Z422" i="7"/>
  <c r="Y422" i="7"/>
  <c r="Y423" i="7"/>
  <c r="Y425" i="7"/>
  <c r="Y424" i="7"/>
  <c r="AE421" i="7"/>
  <c r="AD421" i="7"/>
  <c r="AC421" i="7"/>
  <c r="AB421" i="7"/>
  <c r="AA421" i="7"/>
  <c r="Z421" i="7"/>
  <c r="Y421" i="7"/>
  <c r="Y397" i="7"/>
  <c r="AE420" i="7"/>
  <c r="AD420" i="7"/>
  <c r="AC420" i="7"/>
  <c r="AB420" i="7"/>
  <c r="AA420" i="7"/>
  <c r="Z420" i="7"/>
  <c r="Y420" i="7"/>
  <c r="Y419" i="7"/>
  <c r="Z419" i="7"/>
  <c r="AA419" i="7"/>
  <c r="AB419" i="7"/>
  <c r="AC419" i="7"/>
  <c r="AD419" i="7"/>
  <c r="AE419" i="7"/>
  <c r="Y417" i="7"/>
  <c r="Z417" i="7"/>
  <c r="AA417" i="7"/>
  <c r="AB417" i="7"/>
  <c r="AC417" i="7"/>
  <c r="AD417" i="7"/>
  <c r="AE417" i="7"/>
  <c r="Y418" i="7"/>
  <c r="Z418" i="7"/>
  <c r="AA418" i="7"/>
  <c r="AB418" i="7"/>
  <c r="AC418" i="7"/>
  <c r="AD418" i="7"/>
  <c r="AE418" i="7"/>
  <c r="AE409" i="7" l="1"/>
  <c r="AD409" i="7"/>
  <c r="AC409" i="7"/>
  <c r="AB409" i="7"/>
  <c r="AA409" i="7"/>
  <c r="Z409" i="7"/>
  <c r="AE408" i="7"/>
  <c r="AD408" i="7"/>
  <c r="AC408" i="7"/>
  <c r="AB408" i="7"/>
  <c r="AA408" i="7"/>
  <c r="Z408" i="7"/>
  <c r="AE407" i="7"/>
  <c r="AD407" i="7"/>
  <c r="AC407" i="7"/>
  <c r="AB407" i="7"/>
  <c r="AA407" i="7"/>
  <c r="Z407" i="7"/>
  <c r="AE406" i="7"/>
  <c r="AD406" i="7"/>
  <c r="AC406" i="7"/>
  <c r="AB406" i="7"/>
  <c r="AA406" i="7"/>
  <c r="Z406" i="7"/>
  <c r="Y409" i="7"/>
  <c r="Y408" i="7"/>
  <c r="Y407" i="7"/>
  <c r="Y406" i="7"/>
  <c r="AE405" i="7"/>
  <c r="AD405" i="7"/>
  <c r="AC405" i="7"/>
  <c r="AB405" i="7"/>
  <c r="AA405" i="7"/>
  <c r="Z405" i="7"/>
  <c r="AE404" i="7"/>
  <c r="AD404" i="7"/>
  <c r="AC404" i="7"/>
  <c r="AB404" i="7"/>
  <c r="AA404" i="7"/>
  <c r="Z404" i="7"/>
  <c r="AE403" i="7"/>
  <c r="AD403" i="7"/>
  <c r="AC403" i="7"/>
  <c r="AB403" i="7"/>
  <c r="AA403" i="7"/>
  <c r="Z403" i="7"/>
  <c r="Y405" i="7"/>
  <c r="Y404" i="7"/>
  <c r="Y403" i="7"/>
  <c r="AE402" i="7"/>
  <c r="AD402" i="7"/>
  <c r="AC402" i="7"/>
  <c r="AB402" i="7"/>
  <c r="AA402" i="7"/>
  <c r="Z402" i="7"/>
  <c r="Y402" i="7"/>
  <c r="AE398" i="7"/>
  <c r="AD398" i="7"/>
  <c r="AC398" i="7"/>
  <c r="AB398" i="7"/>
  <c r="AA398" i="7"/>
  <c r="Z398" i="7"/>
  <c r="Y398" i="7"/>
  <c r="AE399" i="7"/>
  <c r="AD399" i="7"/>
  <c r="AC399" i="7"/>
  <c r="AB399" i="7"/>
  <c r="AA399" i="7"/>
  <c r="Z399" i="7"/>
  <c r="Y399" i="7"/>
  <c r="AE401" i="7"/>
  <c r="AD401" i="7"/>
  <c r="AC401" i="7"/>
  <c r="AB401" i="7"/>
  <c r="AA401" i="7"/>
  <c r="Z401" i="7"/>
  <c r="Y401" i="7"/>
  <c r="AE400" i="7"/>
  <c r="AD400" i="7"/>
  <c r="AC400" i="7"/>
  <c r="AB400" i="7"/>
  <c r="AA400" i="7"/>
  <c r="Z400" i="7"/>
  <c r="Y400" i="7"/>
  <c r="AE397" i="7"/>
  <c r="AD397" i="7"/>
  <c r="AC397" i="7"/>
  <c r="AB397" i="7"/>
  <c r="AA397" i="7"/>
  <c r="Z397" i="7"/>
  <c r="AE396" i="7"/>
  <c r="AD396" i="7"/>
  <c r="AC396" i="7"/>
  <c r="AB396" i="7"/>
  <c r="AA396" i="7"/>
  <c r="Z396" i="7"/>
  <c r="Y396" i="7"/>
  <c r="Y395" i="7"/>
  <c r="Z395" i="7"/>
  <c r="AA395" i="7"/>
  <c r="AB395" i="7"/>
  <c r="AC395" i="7"/>
  <c r="AD395" i="7"/>
  <c r="AE395" i="7"/>
  <c r="Y394" i="7"/>
  <c r="Z394" i="7"/>
  <c r="AA394" i="7"/>
  <c r="AB394" i="7"/>
  <c r="AC394" i="7"/>
  <c r="AD394" i="7"/>
  <c r="AE394" i="7"/>
  <c r="Y393" i="7"/>
  <c r="Z393" i="7"/>
  <c r="AA393" i="7"/>
  <c r="AB393" i="7"/>
  <c r="AC393" i="7"/>
  <c r="AD393" i="7"/>
  <c r="AE393" i="7"/>
  <c r="H403" i="7"/>
  <c r="G403" i="7"/>
  <c r="F403" i="7"/>
  <c r="E403" i="7"/>
  <c r="D403" i="7"/>
  <c r="C403" i="7"/>
  <c r="B403" i="7" l="1"/>
  <c r="I393" i="7" l="1"/>
  <c r="J393" i="7"/>
  <c r="K393" i="7"/>
  <c r="L393" i="7"/>
  <c r="M393" i="7"/>
  <c r="N393" i="7"/>
  <c r="O393" i="7"/>
  <c r="P393" i="7"/>
  <c r="I394" i="7"/>
  <c r="J394" i="7"/>
  <c r="K394" i="7"/>
  <c r="L394" i="7"/>
  <c r="M394" i="7"/>
  <c r="N394" i="7"/>
  <c r="O394" i="7"/>
  <c r="P394" i="7"/>
  <c r="I395" i="7"/>
  <c r="J395" i="7"/>
  <c r="K395" i="7"/>
  <c r="L395" i="7"/>
  <c r="M395" i="7"/>
  <c r="N395" i="7"/>
  <c r="O395" i="7"/>
  <c r="P395" i="7"/>
  <c r="I396" i="7"/>
  <c r="J396" i="7"/>
  <c r="K396" i="7"/>
  <c r="L396" i="7"/>
  <c r="M396" i="7"/>
  <c r="N396" i="7"/>
  <c r="O396" i="7"/>
  <c r="P396" i="7"/>
  <c r="I397" i="7"/>
  <c r="J397" i="7"/>
  <c r="K397" i="7"/>
  <c r="L397" i="7"/>
  <c r="M397" i="7"/>
  <c r="N397" i="7"/>
  <c r="O397" i="7"/>
  <c r="P397" i="7"/>
  <c r="I398" i="7"/>
  <c r="J398" i="7"/>
  <c r="K398" i="7"/>
  <c r="L398" i="7"/>
  <c r="M398" i="7"/>
  <c r="N398" i="7"/>
  <c r="O398" i="7"/>
  <c r="P398" i="7"/>
  <c r="I399" i="7"/>
  <c r="J399" i="7"/>
  <c r="K399" i="7"/>
  <c r="L399" i="7"/>
  <c r="M399" i="7"/>
  <c r="N399" i="7"/>
  <c r="O399" i="7"/>
  <c r="P399" i="7"/>
  <c r="I400" i="7"/>
  <c r="J400" i="7"/>
  <c r="K400" i="7"/>
  <c r="L400" i="7"/>
  <c r="M400" i="7"/>
  <c r="N400" i="7"/>
  <c r="O400" i="7"/>
  <c r="P400" i="7"/>
  <c r="I401" i="7"/>
  <c r="J401" i="7"/>
  <c r="K401" i="7"/>
  <c r="L401" i="7"/>
  <c r="M401" i="7"/>
  <c r="N401" i="7"/>
  <c r="O401" i="7"/>
  <c r="P401" i="7"/>
  <c r="I402" i="7"/>
  <c r="J402" i="7"/>
  <c r="K402" i="7"/>
  <c r="L402" i="7"/>
  <c r="M402" i="7"/>
  <c r="N402" i="7"/>
  <c r="O402" i="7"/>
  <c r="P402" i="7"/>
  <c r="B90" i="8" l="1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I19" i="8" l="1"/>
  <c r="J19" i="8"/>
  <c r="K19" i="8"/>
  <c r="L19" i="8"/>
  <c r="M19" i="8"/>
  <c r="N19" i="8"/>
  <c r="O19" i="8"/>
  <c r="P19" i="8"/>
  <c r="I20" i="8"/>
  <c r="J20" i="8"/>
  <c r="K20" i="8"/>
  <c r="L20" i="8"/>
  <c r="M20" i="8"/>
  <c r="N20" i="8"/>
  <c r="O20" i="8"/>
  <c r="P20" i="8"/>
  <c r="I21" i="8"/>
  <c r="J21" i="8"/>
  <c r="K21" i="8"/>
  <c r="L21" i="8"/>
  <c r="M21" i="8"/>
  <c r="N21" i="8"/>
  <c r="O21" i="8"/>
  <c r="P21" i="8"/>
  <c r="I22" i="8"/>
  <c r="J22" i="8"/>
  <c r="K22" i="8"/>
  <c r="L22" i="8"/>
  <c r="M22" i="8"/>
  <c r="N22" i="8"/>
  <c r="O22" i="8"/>
  <c r="P22" i="8"/>
  <c r="I23" i="8"/>
  <c r="J23" i="8"/>
  <c r="K23" i="8"/>
  <c r="L23" i="8"/>
  <c r="M23" i="8"/>
  <c r="N23" i="8"/>
  <c r="O23" i="8"/>
  <c r="P23" i="8"/>
  <c r="I25" i="8"/>
  <c r="J25" i="8"/>
  <c r="K25" i="8"/>
  <c r="L25" i="8"/>
  <c r="M25" i="8"/>
  <c r="N25" i="8"/>
  <c r="O25" i="8"/>
  <c r="P25" i="8"/>
  <c r="I26" i="8"/>
  <c r="J26" i="8"/>
  <c r="J27" i="8" s="1"/>
  <c r="K26" i="8"/>
  <c r="K27" i="8" s="1"/>
  <c r="K28" i="8" s="1"/>
  <c r="L26" i="8"/>
  <c r="M26" i="8"/>
  <c r="N26" i="8"/>
  <c r="O26" i="8"/>
  <c r="P26" i="8"/>
  <c r="I27" i="8"/>
  <c r="L27" i="8"/>
  <c r="M27" i="8"/>
  <c r="N27" i="8"/>
  <c r="O27" i="8"/>
  <c r="P27" i="8"/>
  <c r="I28" i="8"/>
  <c r="L28" i="8"/>
  <c r="M28" i="8"/>
  <c r="N28" i="8"/>
  <c r="O28" i="8"/>
  <c r="P28" i="8"/>
  <c r="I29" i="8"/>
  <c r="L29" i="8"/>
  <c r="M29" i="8"/>
  <c r="N29" i="8"/>
  <c r="O29" i="8"/>
  <c r="P29" i="8"/>
  <c r="J28" i="8" l="1"/>
  <c r="J29" i="8"/>
  <c r="K29" i="8"/>
  <c r="BI307" i="7"/>
  <c r="BH307" i="7"/>
  <c r="BG307" i="7"/>
  <c r="BF307" i="7"/>
  <c r="BE307" i="7"/>
  <c r="BI306" i="7"/>
  <c r="BH306" i="7"/>
  <c r="BG306" i="7"/>
  <c r="BF306" i="7"/>
  <c r="BE306" i="7"/>
  <c r="BI305" i="7"/>
  <c r="BH305" i="7"/>
  <c r="BG305" i="7"/>
  <c r="BF305" i="7"/>
  <c r="BE305" i="7"/>
  <c r="BI304" i="7"/>
  <c r="BH304" i="7"/>
  <c r="BG304" i="7"/>
  <c r="BF304" i="7"/>
  <c r="BE304" i="7"/>
  <c r="BI303" i="7"/>
  <c r="BH303" i="7"/>
  <c r="BG303" i="7"/>
  <c r="BF303" i="7"/>
  <c r="BE303" i="7"/>
  <c r="BB312" i="7"/>
  <c r="BA312" i="7"/>
  <c r="AZ312" i="7"/>
  <c r="AY312" i="7"/>
  <c r="AX312" i="7"/>
  <c r="AW312" i="7"/>
  <c r="BB311" i="7"/>
  <c r="BA311" i="7"/>
  <c r="AZ311" i="7"/>
  <c r="AY311" i="7"/>
  <c r="AX311" i="7"/>
  <c r="AW311" i="7"/>
  <c r="AV312" i="7"/>
  <c r="AV311" i="7"/>
  <c r="I373" i="7"/>
  <c r="J373" i="7"/>
  <c r="K373" i="7"/>
  <c r="L373" i="7"/>
  <c r="M373" i="7"/>
  <c r="N373" i="7"/>
  <c r="O373" i="7"/>
  <c r="P373" i="7"/>
  <c r="I375" i="7"/>
  <c r="J375" i="7"/>
  <c r="K375" i="7"/>
  <c r="L375" i="7"/>
  <c r="M375" i="7"/>
  <c r="N375" i="7"/>
  <c r="O375" i="7"/>
  <c r="P375" i="7"/>
  <c r="I376" i="7"/>
  <c r="J376" i="7"/>
  <c r="K376" i="7"/>
  <c r="L376" i="7"/>
  <c r="M376" i="7"/>
  <c r="N376" i="7"/>
  <c r="O376" i="7"/>
  <c r="P376" i="7"/>
  <c r="I378" i="7"/>
  <c r="J378" i="7"/>
  <c r="K378" i="7"/>
  <c r="L378" i="7"/>
  <c r="M378" i="7"/>
  <c r="N378" i="7"/>
  <c r="O378" i="7"/>
  <c r="P378" i="7"/>
  <c r="I379" i="7"/>
  <c r="J379" i="7"/>
  <c r="K379" i="7"/>
  <c r="L379" i="7"/>
  <c r="M379" i="7"/>
  <c r="N379" i="7"/>
  <c r="O379" i="7"/>
  <c r="P379" i="7"/>
  <c r="I381" i="7"/>
  <c r="J381" i="7"/>
  <c r="K381" i="7"/>
  <c r="L381" i="7"/>
  <c r="M381" i="7"/>
  <c r="N381" i="7"/>
  <c r="O381" i="7"/>
  <c r="P381" i="7"/>
  <c r="I382" i="7"/>
  <c r="J382" i="7"/>
  <c r="K382" i="7"/>
  <c r="L382" i="7"/>
  <c r="M382" i="7"/>
  <c r="N382" i="7"/>
  <c r="O382" i="7"/>
  <c r="P382" i="7"/>
  <c r="I384" i="7"/>
  <c r="J384" i="7"/>
  <c r="K384" i="7"/>
  <c r="L384" i="7"/>
  <c r="M384" i="7"/>
  <c r="N384" i="7"/>
  <c r="O384" i="7"/>
  <c r="P384" i="7"/>
  <c r="I385" i="7"/>
  <c r="J385" i="7"/>
  <c r="K385" i="7"/>
  <c r="L385" i="7"/>
  <c r="M385" i="7"/>
  <c r="N385" i="7"/>
  <c r="O385" i="7"/>
  <c r="P385" i="7"/>
  <c r="BB282" i="7" l="1"/>
  <c r="BA282" i="7"/>
  <c r="AZ282" i="7"/>
  <c r="AY282" i="7"/>
  <c r="AX282" i="7"/>
  <c r="AW282" i="7"/>
  <c r="BB285" i="7"/>
  <c r="BA285" i="7"/>
  <c r="AZ285" i="7"/>
  <c r="AY285" i="7"/>
  <c r="AX285" i="7"/>
  <c r="AW285" i="7"/>
  <c r="BB291" i="7"/>
  <c r="BA291" i="7"/>
  <c r="AZ291" i="7"/>
  <c r="AY291" i="7"/>
  <c r="AX291" i="7"/>
  <c r="AW291" i="7"/>
  <c r="BB288" i="7"/>
  <c r="BA288" i="7"/>
  <c r="AZ288" i="7"/>
  <c r="AY288" i="7"/>
  <c r="AX288" i="7"/>
  <c r="AW288" i="7"/>
  <c r="AV291" i="7"/>
  <c r="BI283" i="7" s="1"/>
  <c r="AV288" i="7"/>
  <c r="AV285" i="7"/>
  <c r="AV282" i="7"/>
  <c r="BF282" i="7" s="1"/>
  <c r="BB290" i="7"/>
  <c r="BA290" i="7"/>
  <c r="AZ290" i="7"/>
  <c r="AY290" i="7"/>
  <c r="AX290" i="7"/>
  <c r="AW290" i="7"/>
  <c r="BB287" i="7"/>
  <c r="BA287" i="7"/>
  <c r="AZ287" i="7"/>
  <c r="AY287" i="7"/>
  <c r="AX287" i="7"/>
  <c r="AW287" i="7"/>
  <c r="BB284" i="7"/>
  <c r="BA284" i="7"/>
  <c r="AZ284" i="7"/>
  <c r="AY284" i="7"/>
  <c r="AX284" i="7"/>
  <c r="AW284" i="7"/>
  <c r="AV284" i="7"/>
  <c r="BG284" i="7" s="1"/>
  <c r="BB281" i="7"/>
  <c r="BA281" i="7"/>
  <c r="AZ281" i="7"/>
  <c r="AY281" i="7"/>
  <c r="AX281" i="7"/>
  <c r="AW281" i="7"/>
  <c r="AV290" i="7"/>
  <c r="AV287" i="7"/>
  <c r="AV281" i="7"/>
  <c r="BH283" i="7" s="1"/>
  <c r="BB279" i="7"/>
  <c r="BA279" i="7"/>
  <c r="AZ279" i="7"/>
  <c r="AY279" i="7"/>
  <c r="AX279" i="7"/>
  <c r="AW279" i="7"/>
  <c r="AV279" i="7"/>
  <c r="BB278" i="7"/>
  <c r="BA278" i="7"/>
  <c r="AZ278" i="7"/>
  <c r="AY278" i="7"/>
  <c r="AX278" i="7"/>
  <c r="AW278" i="7"/>
  <c r="AV278" i="7"/>
  <c r="I278" i="7"/>
  <c r="J278" i="7"/>
  <c r="K278" i="7"/>
  <c r="L278" i="7"/>
  <c r="M278" i="7"/>
  <c r="N278" i="7"/>
  <c r="O278" i="7"/>
  <c r="P278" i="7"/>
  <c r="I279" i="7"/>
  <c r="J279" i="7"/>
  <c r="K279" i="7"/>
  <c r="L279" i="7"/>
  <c r="M279" i="7"/>
  <c r="N279" i="7"/>
  <c r="O279" i="7"/>
  <c r="P279" i="7"/>
  <c r="I280" i="7"/>
  <c r="J280" i="7"/>
  <c r="K280" i="7"/>
  <c r="L280" i="7"/>
  <c r="M280" i="7"/>
  <c r="N280" i="7"/>
  <c r="O280" i="7"/>
  <c r="O282" i="7" s="1"/>
  <c r="O283" i="7" s="1"/>
  <c r="P280" i="7"/>
  <c r="I281" i="7"/>
  <c r="J281" i="7"/>
  <c r="K281" i="7"/>
  <c r="L281" i="7"/>
  <c r="L282" i="7" s="1"/>
  <c r="L283" i="7" s="1"/>
  <c r="M281" i="7"/>
  <c r="N281" i="7"/>
  <c r="N282" i="7" s="1"/>
  <c r="N283" i="7" s="1"/>
  <c r="O281" i="7"/>
  <c r="P281" i="7"/>
  <c r="I282" i="7"/>
  <c r="J282" i="7"/>
  <c r="J283" i="7" s="1"/>
  <c r="K282" i="7"/>
  <c r="K283" i="7" s="1"/>
  <c r="M282" i="7"/>
  <c r="M283" i="7" s="1"/>
  <c r="P282" i="7"/>
  <c r="I283" i="7"/>
  <c r="P283" i="7"/>
  <c r="I266" i="7"/>
  <c r="J266" i="7"/>
  <c r="K266" i="7"/>
  <c r="L266" i="7"/>
  <c r="M266" i="7"/>
  <c r="N266" i="7"/>
  <c r="O266" i="7"/>
  <c r="P266" i="7"/>
  <c r="I198" i="7"/>
  <c r="J198" i="7"/>
  <c r="K198" i="7"/>
  <c r="L198" i="7"/>
  <c r="M198" i="7"/>
  <c r="N198" i="7"/>
  <c r="O198" i="7"/>
  <c r="P198" i="7"/>
  <c r="I199" i="7"/>
  <c r="J199" i="7"/>
  <c r="K199" i="7"/>
  <c r="L199" i="7"/>
  <c r="M199" i="7"/>
  <c r="N199" i="7"/>
  <c r="O199" i="7"/>
  <c r="P199" i="7"/>
  <c r="P200" i="7" s="1"/>
  <c r="P202" i="7" s="1"/>
  <c r="P203" i="7" s="1"/>
  <c r="I200" i="7"/>
  <c r="J200" i="7"/>
  <c r="K200" i="7"/>
  <c r="L200" i="7"/>
  <c r="L202" i="7" s="1"/>
  <c r="L203" i="7" s="1"/>
  <c r="M200" i="7"/>
  <c r="N200" i="7"/>
  <c r="O200" i="7"/>
  <c r="O202" i="7" s="1"/>
  <c r="O203" i="7" s="1"/>
  <c r="I201" i="7"/>
  <c r="I202" i="7" s="1"/>
  <c r="I203" i="7" s="1"/>
  <c r="J201" i="7"/>
  <c r="K201" i="7"/>
  <c r="L201" i="7"/>
  <c r="M201" i="7"/>
  <c r="N201" i="7"/>
  <c r="O201" i="7"/>
  <c r="P201" i="7"/>
  <c r="K202" i="7"/>
  <c r="K203" i="7" s="1"/>
  <c r="N202" i="7" l="1"/>
  <c r="N203" i="7" s="1"/>
  <c r="J202" i="7"/>
  <c r="J203" i="7" s="1"/>
  <c r="BE283" i="7"/>
  <c r="BF285" i="7"/>
  <c r="BG283" i="7"/>
  <c r="BF283" i="7"/>
  <c r="M202" i="7"/>
  <c r="M203" i="7" s="1"/>
  <c r="BI282" i="7"/>
  <c r="BI286" i="7"/>
  <c r="BF286" i="7"/>
  <c r="BH284" i="7"/>
  <c r="BE284" i="7"/>
  <c r="BH285" i="7"/>
  <c r="BE285" i="7"/>
  <c r="BH282" i="7"/>
  <c r="BI285" i="7"/>
  <c r="BG285" i="7"/>
  <c r="BG282" i="7"/>
  <c r="BG286" i="7"/>
  <c r="BI284" i="7"/>
  <c r="BF284" i="7"/>
  <c r="BH286" i="7"/>
  <c r="BE282" i="7"/>
  <c r="BE286" i="7"/>
  <c r="I174" i="7"/>
  <c r="J174" i="7"/>
  <c r="K174" i="7"/>
  <c r="L174" i="7"/>
  <c r="M174" i="7"/>
  <c r="M176" i="7" s="1"/>
  <c r="M177" i="7" s="1"/>
  <c r="N174" i="7"/>
  <c r="O174" i="7"/>
  <c r="P174" i="7"/>
  <c r="I175" i="7"/>
  <c r="I176" i="7" s="1"/>
  <c r="I177" i="7" s="1"/>
  <c r="J175" i="7"/>
  <c r="K175" i="7"/>
  <c r="L175" i="7"/>
  <c r="M175" i="7"/>
  <c r="N175" i="7"/>
  <c r="O175" i="7"/>
  <c r="P175" i="7"/>
  <c r="P176" i="7" s="1"/>
  <c r="P177" i="7" s="1"/>
  <c r="K176" i="7"/>
  <c r="K177" i="7" s="1"/>
  <c r="O176" i="7"/>
  <c r="O177" i="7" s="1"/>
  <c r="I141" i="7"/>
  <c r="J141" i="7"/>
  <c r="K141" i="7"/>
  <c r="L141" i="7"/>
  <c r="M141" i="7"/>
  <c r="M143" i="7" s="1"/>
  <c r="M144" i="7" s="1"/>
  <c r="N141" i="7"/>
  <c r="O141" i="7"/>
  <c r="P141" i="7"/>
  <c r="I142" i="7"/>
  <c r="J142" i="7"/>
  <c r="K142" i="7"/>
  <c r="L142" i="7"/>
  <c r="M142" i="7"/>
  <c r="N142" i="7"/>
  <c r="O142" i="7"/>
  <c r="P142" i="7"/>
  <c r="L143" i="7"/>
  <c r="L144" i="7" s="1"/>
  <c r="O143" i="7"/>
  <c r="O144" i="7" s="1"/>
  <c r="P143" i="7"/>
  <c r="P144" i="7" s="1"/>
  <c r="L176" i="7" l="1"/>
  <c r="L177" i="7" s="1"/>
  <c r="N143" i="7"/>
  <c r="N144" i="7" s="1"/>
  <c r="J143" i="7"/>
  <c r="J144" i="7" s="1"/>
  <c r="N176" i="7"/>
  <c r="N177" i="7" s="1"/>
  <c r="J176" i="7"/>
  <c r="J177" i="7" s="1"/>
  <c r="I143" i="7"/>
  <c r="I144" i="7" s="1"/>
  <c r="K143" i="7"/>
  <c r="K144" i="7" s="1"/>
  <c r="I71" i="7"/>
  <c r="J71" i="7"/>
  <c r="K71" i="7"/>
  <c r="L71" i="7"/>
  <c r="M71" i="7"/>
  <c r="N71" i="7"/>
  <c r="O71" i="7"/>
  <c r="P71" i="7"/>
  <c r="I72" i="7"/>
  <c r="J72" i="7"/>
  <c r="K72" i="7"/>
  <c r="L72" i="7"/>
  <c r="M72" i="7"/>
  <c r="N72" i="7"/>
  <c r="O72" i="7"/>
  <c r="P72" i="7"/>
  <c r="P73" i="7" s="1"/>
  <c r="P74" i="7" s="1"/>
  <c r="I73" i="7"/>
  <c r="J73" i="7"/>
  <c r="K73" i="7"/>
  <c r="L73" i="7"/>
  <c r="L74" i="7" s="1"/>
  <c r="M73" i="7"/>
  <c r="N73" i="7"/>
  <c r="O73" i="7"/>
  <c r="I74" i="7"/>
  <c r="J74" i="7"/>
  <c r="K74" i="7"/>
  <c r="M74" i="7"/>
  <c r="N74" i="7"/>
  <c r="O74" i="7"/>
  <c r="I94" i="7"/>
  <c r="J94" i="7"/>
  <c r="K94" i="7"/>
  <c r="L94" i="7"/>
  <c r="M94" i="7"/>
  <c r="N94" i="7"/>
  <c r="O94" i="7"/>
  <c r="P94" i="7"/>
  <c r="I95" i="7"/>
  <c r="J95" i="7"/>
  <c r="K95" i="7"/>
  <c r="L95" i="7"/>
  <c r="L96" i="7" s="1"/>
  <c r="L97" i="7" s="1"/>
  <c r="M95" i="7"/>
  <c r="N95" i="7"/>
  <c r="O95" i="7"/>
  <c r="P95" i="7"/>
  <c r="I96" i="7"/>
  <c r="I97" i="7" s="1"/>
  <c r="J96" i="7"/>
  <c r="J97" i="7" s="1"/>
  <c r="K96" i="7"/>
  <c r="O96" i="7"/>
  <c r="O97" i="7" s="1"/>
  <c r="K97" i="7"/>
  <c r="I99" i="7"/>
  <c r="J99" i="7"/>
  <c r="K99" i="7"/>
  <c r="L99" i="7"/>
  <c r="M99" i="7"/>
  <c r="M101" i="7" s="1"/>
  <c r="M102" i="7" s="1"/>
  <c r="N99" i="7"/>
  <c r="O99" i="7"/>
  <c r="P99" i="7"/>
  <c r="I100" i="7"/>
  <c r="J100" i="7"/>
  <c r="K100" i="7"/>
  <c r="L100" i="7"/>
  <c r="L101" i="7" s="1"/>
  <c r="L102" i="7" s="1"/>
  <c r="M100" i="7"/>
  <c r="N100" i="7"/>
  <c r="O100" i="7"/>
  <c r="P100" i="7"/>
  <c r="P101" i="7" s="1"/>
  <c r="P102" i="7" s="1"/>
  <c r="I101" i="7"/>
  <c r="I102" i="7" s="1"/>
  <c r="J101" i="7"/>
  <c r="K101" i="7"/>
  <c r="K102" i="7" s="1"/>
  <c r="J102" i="7"/>
  <c r="H94" i="7"/>
  <c r="H95" i="7"/>
  <c r="H99" i="7"/>
  <c r="H100" i="7"/>
  <c r="N96" i="7" l="1"/>
  <c r="N97" i="7" s="1"/>
  <c r="O101" i="7"/>
  <c r="O102" i="7" s="1"/>
  <c r="P96" i="7"/>
  <c r="P97" i="7" s="1"/>
  <c r="N101" i="7"/>
  <c r="N102" i="7" s="1"/>
  <c r="M96" i="7"/>
  <c r="M97" i="7" s="1"/>
  <c r="H101" i="7"/>
  <c r="H102" i="7" s="1"/>
  <c r="H96" i="7"/>
  <c r="H97" i="7" s="1"/>
  <c r="AE692" i="7"/>
  <c r="AD692" i="7"/>
  <c r="AC692" i="7"/>
  <c r="AB692" i="7"/>
  <c r="AA692" i="7"/>
  <c r="Z692" i="7"/>
  <c r="Y692" i="7"/>
  <c r="AE684" i="7"/>
  <c r="AD684" i="7"/>
  <c r="AC684" i="7"/>
  <c r="AB684" i="7"/>
  <c r="AA684" i="7"/>
  <c r="Z684" i="7"/>
  <c r="Y684" i="7"/>
  <c r="AE676" i="7"/>
  <c r="AD676" i="7"/>
  <c r="AC676" i="7"/>
  <c r="AB676" i="7"/>
  <c r="AA676" i="7"/>
  <c r="Z676" i="7"/>
  <c r="Y676" i="7"/>
  <c r="AE691" i="7"/>
  <c r="AD691" i="7"/>
  <c r="AC691" i="7"/>
  <c r="AB691" i="7"/>
  <c r="AA691" i="7"/>
  <c r="Z691" i="7"/>
  <c r="AE683" i="7"/>
  <c r="AD683" i="7"/>
  <c r="AC683" i="7"/>
  <c r="AB683" i="7"/>
  <c r="AA683" i="7"/>
  <c r="Z683" i="7"/>
  <c r="Y691" i="7"/>
  <c r="Y683" i="7"/>
  <c r="AE675" i="7"/>
  <c r="AD675" i="7"/>
  <c r="AC675" i="7"/>
  <c r="AB675" i="7"/>
  <c r="AA675" i="7"/>
  <c r="Z675" i="7"/>
  <c r="Y675" i="7"/>
  <c r="AE668" i="7"/>
  <c r="AD668" i="7"/>
  <c r="AC668" i="7"/>
  <c r="AB668" i="7"/>
  <c r="AA668" i="7"/>
  <c r="Z668" i="7"/>
  <c r="Y668" i="7"/>
  <c r="AE656" i="7" l="1"/>
  <c r="AD656" i="7"/>
  <c r="AC656" i="7"/>
  <c r="AB656" i="7"/>
  <c r="AA656" i="7"/>
  <c r="Z656" i="7"/>
  <c r="Y656" i="7"/>
  <c r="AE604" i="7"/>
  <c r="AD604" i="7"/>
  <c r="AC604" i="7"/>
  <c r="AB604" i="7"/>
  <c r="AA604" i="7"/>
  <c r="Z604" i="7"/>
  <c r="Y604" i="7"/>
  <c r="AE648" i="7"/>
  <c r="AD648" i="7"/>
  <c r="AC648" i="7"/>
  <c r="AB648" i="7"/>
  <c r="AA648" i="7"/>
  <c r="Z648" i="7"/>
  <c r="Y648" i="7"/>
  <c r="AE640" i="7"/>
  <c r="AD640" i="7"/>
  <c r="AC640" i="7"/>
  <c r="AB640" i="7"/>
  <c r="AA640" i="7"/>
  <c r="Z640" i="7"/>
  <c r="Y640" i="7"/>
  <c r="AE655" i="7"/>
  <c r="AD655" i="7"/>
  <c r="AC655" i="7"/>
  <c r="AB655" i="7"/>
  <c r="AA655" i="7"/>
  <c r="Z655" i="7"/>
  <c r="Y655" i="7"/>
  <c r="AE647" i="7"/>
  <c r="AD647" i="7"/>
  <c r="AC647" i="7"/>
  <c r="AB647" i="7"/>
  <c r="AA647" i="7"/>
  <c r="Z647" i="7"/>
  <c r="Y647" i="7"/>
  <c r="AE639" i="7"/>
  <c r="AD639" i="7"/>
  <c r="AC639" i="7"/>
  <c r="AB639" i="7"/>
  <c r="AA639" i="7"/>
  <c r="Z639" i="7"/>
  <c r="Y639" i="7"/>
  <c r="AE632" i="7"/>
  <c r="AD632" i="7"/>
  <c r="AC632" i="7"/>
  <c r="AB632" i="7"/>
  <c r="AA632" i="7"/>
  <c r="Z632" i="7"/>
  <c r="Y632" i="7"/>
  <c r="AE620" i="7"/>
  <c r="AD620" i="7"/>
  <c r="AC620" i="7"/>
  <c r="AB620" i="7"/>
  <c r="AA620" i="7"/>
  <c r="Z620" i="7"/>
  <c r="Y620" i="7"/>
  <c r="AE619" i="7"/>
  <c r="AD619" i="7"/>
  <c r="AC619" i="7"/>
  <c r="AB619" i="7"/>
  <c r="AA619" i="7"/>
  <c r="Z619" i="7"/>
  <c r="Y619" i="7"/>
  <c r="AE612" i="7"/>
  <c r="AD612" i="7"/>
  <c r="AC612" i="7"/>
  <c r="AB612" i="7"/>
  <c r="AA612" i="7"/>
  <c r="Z612" i="7"/>
  <c r="Y612" i="7"/>
  <c r="AE611" i="7"/>
  <c r="AD611" i="7"/>
  <c r="AC611" i="7"/>
  <c r="AB611" i="7"/>
  <c r="AA611" i="7"/>
  <c r="Z611" i="7"/>
  <c r="Y611" i="7"/>
  <c r="AE603" i="7"/>
  <c r="AD603" i="7"/>
  <c r="AC603" i="7"/>
  <c r="AB603" i="7"/>
  <c r="AA603" i="7"/>
  <c r="Z603" i="7"/>
  <c r="Y603" i="7"/>
  <c r="AE596" i="7"/>
  <c r="AD596" i="7"/>
  <c r="AC596" i="7"/>
  <c r="AB596" i="7"/>
  <c r="AA596" i="7"/>
  <c r="Z596" i="7"/>
  <c r="Y596" i="7"/>
  <c r="BT176" i="8" l="1"/>
  <c r="AE584" i="7" l="1"/>
  <c r="AD584" i="7"/>
  <c r="AC584" i="7"/>
  <c r="AB584" i="7"/>
  <c r="AA584" i="7"/>
  <c r="Z584" i="7"/>
  <c r="Y584" i="7"/>
  <c r="Y583" i="7"/>
  <c r="Z583" i="7"/>
  <c r="AA583" i="7"/>
  <c r="AB583" i="7"/>
  <c r="AC583" i="7"/>
  <c r="AD583" i="7"/>
  <c r="AE583" i="7"/>
  <c r="AE576" i="7"/>
  <c r="AD576" i="7"/>
  <c r="AC576" i="7"/>
  <c r="AB576" i="7"/>
  <c r="AA576" i="7"/>
  <c r="Z576" i="7"/>
  <c r="Y576" i="7"/>
  <c r="AE575" i="7"/>
  <c r="AD575" i="7"/>
  <c r="AC575" i="7"/>
  <c r="AB575" i="7"/>
  <c r="AA575" i="7"/>
  <c r="Z575" i="7"/>
  <c r="Y575" i="7"/>
  <c r="Y568" i="7"/>
  <c r="Z568" i="7"/>
  <c r="AA568" i="7"/>
  <c r="AB568" i="7"/>
  <c r="AC568" i="7"/>
  <c r="AD568" i="7"/>
  <c r="AE568" i="7"/>
  <c r="AE567" i="7"/>
  <c r="AD567" i="7"/>
  <c r="AC567" i="7"/>
  <c r="AB567" i="7"/>
  <c r="AA567" i="7"/>
  <c r="Z567" i="7"/>
  <c r="Y567" i="7"/>
  <c r="AE560" i="7"/>
  <c r="AD560" i="7"/>
  <c r="AC560" i="7"/>
  <c r="AB560" i="7"/>
  <c r="AA560" i="7"/>
  <c r="Z560" i="7"/>
  <c r="Y560" i="7"/>
  <c r="H621" i="7" l="1"/>
  <c r="G621" i="7"/>
  <c r="F621" i="7"/>
  <c r="E621" i="7"/>
  <c r="D621" i="7"/>
  <c r="C621" i="7"/>
  <c r="B621" i="7"/>
  <c r="H601" i="7"/>
  <c r="G601" i="7"/>
  <c r="F601" i="7"/>
  <c r="E601" i="7"/>
  <c r="D601" i="7"/>
  <c r="C601" i="7"/>
  <c r="B601" i="7"/>
  <c r="H581" i="7"/>
  <c r="G581" i="7"/>
  <c r="F581" i="7"/>
  <c r="E581" i="7"/>
  <c r="D581" i="7"/>
  <c r="C581" i="7"/>
  <c r="B581" i="7"/>
  <c r="H563" i="7"/>
  <c r="G563" i="7"/>
  <c r="F563" i="7"/>
  <c r="E563" i="7"/>
  <c r="D563" i="7"/>
  <c r="C563" i="7"/>
  <c r="B563" i="7"/>
  <c r="X501" i="7"/>
  <c r="Y341" i="8" l="1"/>
  <c r="Y559" i="7"/>
  <c r="AC341" i="8"/>
  <c r="AC559" i="7"/>
  <c r="Z355" i="8"/>
  <c r="Z595" i="7"/>
  <c r="AD355" i="8"/>
  <c r="AD595" i="7"/>
  <c r="AA369" i="8"/>
  <c r="AA631" i="7"/>
  <c r="AE369" i="8"/>
  <c r="AE631" i="7"/>
  <c r="AB383" i="8"/>
  <c r="AB667" i="7"/>
  <c r="Z341" i="8"/>
  <c r="Z559" i="7"/>
  <c r="AD341" i="8"/>
  <c r="AD559" i="7"/>
  <c r="AA355" i="8"/>
  <c r="AA595" i="7"/>
  <c r="AE355" i="8"/>
  <c r="AE595" i="7"/>
  <c r="AB369" i="8"/>
  <c r="AB631" i="7"/>
  <c r="Y383" i="8"/>
  <c r="Y667" i="7"/>
  <c r="AC383" i="8"/>
  <c r="AC667" i="7"/>
  <c r="AA341" i="8"/>
  <c r="AA559" i="7"/>
  <c r="AE341" i="8"/>
  <c r="AE559" i="7"/>
  <c r="AB355" i="8"/>
  <c r="AB595" i="7"/>
  <c r="Y369" i="8"/>
  <c r="Y631" i="7"/>
  <c r="AC369" i="8"/>
  <c r="AC631" i="7"/>
  <c r="Z383" i="8"/>
  <c r="Z667" i="7"/>
  <c r="AD383" i="8"/>
  <c r="AD667" i="7"/>
  <c r="AB341" i="8"/>
  <c r="AB559" i="7"/>
  <c r="Y355" i="8"/>
  <c r="Y595" i="7"/>
  <c r="AC355" i="8"/>
  <c r="AC595" i="7"/>
  <c r="Z369" i="8"/>
  <c r="Z631" i="7"/>
  <c r="AD369" i="8"/>
  <c r="AD631" i="7"/>
  <c r="AA383" i="8"/>
  <c r="AA667" i="7"/>
  <c r="AE383" i="8"/>
  <c r="AE667" i="7"/>
  <c r="H544" i="7"/>
  <c r="G544" i="7"/>
  <c r="F544" i="7"/>
  <c r="E544" i="7"/>
  <c r="D544" i="7"/>
  <c r="C544" i="7"/>
  <c r="B544" i="7"/>
  <c r="H479" i="7"/>
  <c r="G479" i="7"/>
  <c r="F479" i="7"/>
  <c r="E479" i="7"/>
  <c r="D479" i="7"/>
  <c r="C479" i="7"/>
  <c r="B479" i="7"/>
  <c r="C500" i="7"/>
  <c r="H500" i="7"/>
  <c r="G500" i="7"/>
  <c r="F500" i="7"/>
  <c r="E500" i="7"/>
  <c r="D500" i="7"/>
  <c r="B500" i="7"/>
  <c r="C522" i="7"/>
  <c r="H522" i="7"/>
  <c r="G522" i="7"/>
  <c r="F522" i="7"/>
  <c r="E522" i="7"/>
  <c r="D522" i="7"/>
  <c r="B522" i="7"/>
  <c r="Y551" i="7" l="1"/>
  <c r="Z551" i="7"/>
  <c r="AA551" i="7"/>
  <c r="AB551" i="7"/>
  <c r="AC551" i="7"/>
  <c r="AD551" i="7"/>
  <c r="AE551" i="7"/>
  <c r="Y542" i="7"/>
  <c r="Y382" i="8" s="1"/>
  <c r="Z542" i="7"/>
  <c r="Z382" i="8" s="1"/>
  <c r="AA542" i="7"/>
  <c r="AA382" i="8" s="1"/>
  <c r="AB542" i="7"/>
  <c r="AB382" i="8" s="1"/>
  <c r="AC542" i="7"/>
  <c r="AC382" i="8" s="1"/>
  <c r="AD542" i="7"/>
  <c r="AD382" i="8" s="1"/>
  <c r="AE542" i="7"/>
  <c r="AE382" i="8" s="1"/>
  <c r="AA537" i="7"/>
  <c r="AB537" i="7"/>
  <c r="AC537" i="7"/>
  <c r="AE537" i="7"/>
  <c r="X551" i="7"/>
  <c r="Y531" i="7"/>
  <c r="Z531" i="7"/>
  <c r="AA531" i="7"/>
  <c r="AB531" i="7"/>
  <c r="AC531" i="7"/>
  <c r="AD531" i="7"/>
  <c r="AE531" i="7"/>
  <c r="Y522" i="7"/>
  <c r="Y368" i="8" s="1"/>
  <c r="Z522" i="7"/>
  <c r="Z368" i="8" s="1"/>
  <c r="AA522" i="7"/>
  <c r="AA368" i="8" s="1"/>
  <c r="AB522" i="7"/>
  <c r="AB368" i="8" s="1"/>
  <c r="AC522" i="7"/>
  <c r="AC368" i="8" s="1"/>
  <c r="AD522" i="7"/>
  <c r="AD368" i="8" s="1"/>
  <c r="AE522" i="7"/>
  <c r="AE368" i="8" s="1"/>
  <c r="Y526" i="7"/>
  <c r="Z526" i="7"/>
  <c r="AA526" i="7"/>
  <c r="AB526" i="7"/>
  <c r="AC526" i="7"/>
  <c r="AD526" i="7"/>
  <c r="AE526" i="7"/>
  <c r="Y517" i="7"/>
  <c r="Z517" i="7"/>
  <c r="AA517" i="7"/>
  <c r="AB517" i="7"/>
  <c r="AC517" i="7"/>
  <c r="AD517" i="7"/>
  <c r="AE517" i="7"/>
  <c r="X531" i="7"/>
  <c r="Y505" i="7"/>
  <c r="Z505" i="7"/>
  <c r="AA505" i="7"/>
  <c r="AB505" i="7"/>
  <c r="AC505" i="7"/>
  <c r="AD505" i="7"/>
  <c r="AE505" i="7"/>
  <c r="Y510" i="7"/>
  <c r="Z510" i="7"/>
  <c r="AA510" i="7"/>
  <c r="AB510" i="7"/>
  <c r="AC510" i="7"/>
  <c r="AD510" i="7"/>
  <c r="AE510" i="7"/>
  <c r="Y501" i="7"/>
  <c r="Y354" i="8" s="1"/>
  <c r="Z501" i="7"/>
  <c r="Z354" i="8" s="1"/>
  <c r="AA501" i="7"/>
  <c r="AA354" i="8" s="1"/>
  <c r="AB501" i="7"/>
  <c r="AB354" i="8" s="1"/>
  <c r="AC501" i="7"/>
  <c r="AC354" i="8" s="1"/>
  <c r="AD501" i="7"/>
  <c r="AD354" i="8" s="1"/>
  <c r="AE501" i="7"/>
  <c r="AE354" i="8" s="1"/>
  <c r="Y496" i="7"/>
  <c r="Z496" i="7"/>
  <c r="AA496" i="7"/>
  <c r="AB496" i="7"/>
  <c r="AC496" i="7"/>
  <c r="AD496" i="7"/>
  <c r="AE496" i="7"/>
  <c r="X510" i="7"/>
  <c r="X480" i="7" l="1"/>
  <c r="X489" i="7" s="1"/>
  <c r="Y480" i="7"/>
  <c r="Z480" i="7"/>
  <c r="AA480" i="7"/>
  <c r="AB480" i="7"/>
  <c r="AC480" i="7"/>
  <c r="AD480" i="7"/>
  <c r="AE480" i="7"/>
  <c r="AE489" i="7" l="1"/>
  <c r="AE340" i="8"/>
  <c r="AA489" i="7"/>
  <c r="AA340" i="8"/>
  <c r="AD489" i="7"/>
  <c r="AD340" i="8"/>
  <c r="Z489" i="7"/>
  <c r="Z340" i="8"/>
  <c r="AC489" i="7"/>
  <c r="AC340" i="8"/>
  <c r="Y489" i="7"/>
  <c r="Y340" i="8"/>
  <c r="AB489" i="7"/>
  <c r="AB340" i="8"/>
  <c r="D614" i="7"/>
  <c r="E614" i="7"/>
  <c r="F614" i="7"/>
  <c r="H614" i="7"/>
  <c r="B603" i="7"/>
  <c r="C603" i="7"/>
  <c r="D603" i="7"/>
  <c r="E603" i="7"/>
  <c r="F603" i="7"/>
  <c r="G603" i="7"/>
  <c r="H603" i="7"/>
  <c r="B594" i="7"/>
  <c r="C594" i="7"/>
  <c r="D594" i="7"/>
  <c r="E594" i="7"/>
  <c r="F594" i="7"/>
  <c r="G594" i="7"/>
  <c r="H594" i="7"/>
  <c r="A583" i="7" l="1"/>
  <c r="B583" i="7"/>
  <c r="C583" i="7"/>
  <c r="D583" i="7"/>
  <c r="E583" i="7"/>
  <c r="F583" i="7"/>
  <c r="G583" i="7"/>
  <c r="H583" i="7"/>
  <c r="A584" i="7"/>
  <c r="A585" i="7"/>
  <c r="A586" i="7"/>
  <c r="A587" i="7"/>
  <c r="A574" i="7"/>
  <c r="B574" i="7"/>
  <c r="C574" i="7"/>
  <c r="D574" i="7"/>
  <c r="E574" i="7"/>
  <c r="F574" i="7"/>
  <c r="G574" i="7"/>
  <c r="H574" i="7"/>
  <c r="A575" i="7"/>
  <c r="A576" i="7"/>
  <c r="A577" i="7"/>
  <c r="A578" i="7"/>
  <c r="A565" i="7"/>
  <c r="A566" i="7"/>
  <c r="A567" i="7"/>
  <c r="A568" i="7"/>
  <c r="G548" i="7"/>
  <c r="G624" i="7" s="1"/>
  <c r="G549" i="7"/>
  <c r="G625" i="7" s="1"/>
  <c r="H549" i="7"/>
  <c r="H625" i="7" s="1"/>
  <c r="C549" i="7"/>
  <c r="C625" i="7" s="1"/>
  <c r="D549" i="7"/>
  <c r="D625" i="7" s="1"/>
  <c r="E549" i="7"/>
  <c r="E625" i="7" s="1"/>
  <c r="F549" i="7"/>
  <c r="F625" i="7" s="1"/>
  <c r="H548" i="7"/>
  <c r="H624" i="7" s="1"/>
  <c r="C548" i="7"/>
  <c r="C624" i="7" s="1"/>
  <c r="D548" i="7"/>
  <c r="D624" i="7" s="1"/>
  <c r="E548" i="7"/>
  <c r="E624" i="7" s="1"/>
  <c r="F548" i="7"/>
  <c r="F624" i="7" s="1"/>
  <c r="B548" i="7"/>
  <c r="B624" i="7" s="1"/>
  <c r="B549" i="7"/>
  <c r="B625" i="7" s="1"/>
  <c r="D540" i="7"/>
  <c r="E540" i="7"/>
  <c r="F540" i="7"/>
  <c r="F615" i="7" s="1"/>
  <c r="G540" i="7"/>
  <c r="G615" i="7" s="1"/>
  <c r="H540" i="7"/>
  <c r="D541" i="7"/>
  <c r="D616" i="7" s="1"/>
  <c r="E541" i="7"/>
  <c r="F541" i="7"/>
  <c r="G541" i="7"/>
  <c r="G616" i="7" s="1"/>
  <c r="H541" i="7"/>
  <c r="H616" i="7" s="1"/>
  <c r="C541" i="7"/>
  <c r="C616" i="7" s="1"/>
  <c r="C540" i="7"/>
  <c r="C615" i="7" s="1"/>
  <c r="B541" i="7"/>
  <c r="B616" i="7" s="1"/>
  <c r="B540" i="7"/>
  <c r="B615" i="7" s="1"/>
  <c r="Z310" i="8"/>
  <c r="BT313" i="8"/>
  <c r="BT312" i="8"/>
  <c r="BT311" i="8"/>
  <c r="BT310" i="8"/>
  <c r="BT309" i="8"/>
  <c r="BS313" i="8"/>
  <c r="BS312" i="8"/>
  <c r="BS311" i="8"/>
  <c r="BS310" i="8"/>
  <c r="BS309" i="8"/>
  <c r="BR313" i="8"/>
  <c r="BR312" i="8"/>
  <c r="BR311" i="8"/>
  <c r="BR310" i="8"/>
  <c r="BR309" i="8"/>
  <c r="BQ313" i="8"/>
  <c r="BQ312" i="8"/>
  <c r="BQ311" i="8"/>
  <c r="BQ310" i="8"/>
  <c r="BQ309" i="8"/>
  <c r="BP313" i="8"/>
  <c r="BP312" i="8"/>
  <c r="BP311" i="8"/>
  <c r="BP310" i="8"/>
  <c r="BP309" i="8"/>
  <c r="BM313" i="8"/>
  <c r="BM312" i="8"/>
  <c r="BM311" i="8"/>
  <c r="BM310" i="8"/>
  <c r="BM309" i="8"/>
  <c r="BL313" i="8"/>
  <c r="BL312" i="8"/>
  <c r="BL311" i="8"/>
  <c r="BL310" i="8"/>
  <c r="BL309" i="8"/>
  <c r="BK313" i="8"/>
  <c r="BK312" i="8"/>
  <c r="BK311" i="8"/>
  <c r="BK310" i="8"/>
  <c r="BK309" i="8"/>
  <c r="BJ313" i="8"/>
  <c r="BJ312" i="8"/>
  <c r="BJ311" i="8"/>
  <c r="BJ310" i="8"/>
  <c r="BJ309" i="8"/>
  <c r="BI313" i="8"/>
  <c r="BI312" i="8"/>
  <c r="BI311" i="8"/>
  <c r="BI310" i="8"/>
  <c r="BI309" i="8"/>
  <c r="BF313" i="8"/>
  <c r="BF312" i="8"/>
  <c r="BF311" i="8"/>
  <c r="BF310" i="8"/>
  <c r="BF309" i="8"/>
  <c r="BE313" i="8"/>
  <c r="BE312" i="8"/>
  <c r="BE311" i="8"/>
  <c r="BE310" i="8"/>
  <c r="BE309" i="8"/>
  <c r="BD313" i="8"/>
  <c r="BD312" i="8"/>
  <c r="BD311" i="8"/>
  <c r="BD310" i="8"/>
  <c r="BD309" i="8"/>
  <c r="BC313" i="8"/>
  <c r="BC312" i="8"/>
  <c r="BC311" i="8"/>
  <c r="BC310" i="8"/>
  <c r="BC309" i="8"/>
  <c r="BB313" i="8"/>
  <c r="BB312" i="8"/>
  <c r="BB311" i="8"/>
  <c r="BB310" i="8"/>
  <c r="BB309" i="8"/>
  <c r="AY313" i="8"/>
  <c r="AY312" i="8"/>
  <c r="AY311" i="8"/>
  <c r="AY310" i="8"/>
  <c r="AY309" i="8"/>
  <c r="AX313" i="8"/>
  <c r="AX312" i="8"/>
  <c r="AX311" i="8"/>
  <c r="AX310" i="8"/>
  <c r="AX309" i="8"/>
  <c r="AW313" i="8"/>
  <c r="AW312" i="8"/>
  <c r="AW311" i="8"/>
  <c r="AW310" i="8"/>
  <c r="AW309" i="8"/>
  <c r="AV313" i="8"/>
  <c r="AV312" i="8"/>
  <c r="AV311" i="8"/>
  <c r="AV310" i="8"/>
  <c r="AV309" i="8"/>
  <c r="AU313" i="8"/>
  <c r="AU312" i="8"/>
  <c r="AU311" i="8"/>
  <c r="AU310" i="8"/>
  <c r="AU309" i="8"/>
  <c r="AR313" i="8"/>
  <c r="AR312" i="8"/>
  <c r="AR311" i="8"/>
  <c r="AR310" i="8"/>
  <c r="AR309" i="8"/>
  <c r="AQ313" i="8"/>
  <c r="AQ312" i="8"/>
  <c r="AQ311" i="8"/>
  <c r="AQ310" i="8"/>
  <c r="AQ309" i="8"/>
  <c r="AP313" i="8"/>
  <c r="AP312" i="8"/>
  <c r="AP311" i="8"/>
  <c r="AP310" i="8"/>
  <c r="AP309" i="8"/>
  <c r="AO313" i="8"/>
  <c r="AO312" i="8"/>
  <c r="AO311" i="8"/>
  <c r="AO310" i="8"/>
  <c r="AO309" i="8"/>
  <c r="AN313" i="8"/>
  <c r="AN312" i="8"/>
  <c r="AN311" i="8"/>
  <c r="AN310" i="8"/>
  <c r="AN309" i="8"/>
  <c r="AK313" i="8"/>
  <c r="AK312" i="8"/>
  <c r="AK311" i="8"/>
  <c r="AK310" i="8"/>
  <c r="AK309" i="8"/>
  <c r="AJ313" i="8"/>
  <c r="AJ312" i="8"/>
  <c r="AJ311" i="8"/>
  <c r="AJ310" i="8"/>
  <c r="AJ309" i="8"/>
  <c r="AI313" i="8"/>
  <c r="AI312" i="8"/>
  <c r="AI311" i="8"/>
  <c r="AI310" i="8"/>
  <c r="AI309" i="8"/>
  <c r="AH313" i="8"/>
  <c r="AH312" i="8"/>
  <c r="AH311" i="8"/>
  <c r="AH310" i="8"/>
  <c r="AH309" i="8"/>
  <c r="AG313" i="8"/>
  <c r="AG312" i="8"/>
  <c r="AG311" i="8"/>
  <c r="AG310" i="8"/>
  <c r="AG309" i="8"/>
  <c r="AD313" i="8"/>
  <c r="AD312" i="8"/>
  <c r="AD311" i="8"/>
  <c r="AD310" i="8"/>
  <c r="AD309" i="8"/>
  <c r="AC313" i="8"/>
  <c r="AC312" i="8"/>
  <c r="AC311" i="8"/>
  <c r="AC310" i="8"/>
  <c r="AC309" i="8"/>
  <c r="AB313" i="8"/>
  <c r="AB312" i="8"/>
  <c r="AB311" i="8"/>
  <c r="AB310" i="8"/>
  <c r="AB309" i="8"/>
  <c r="AA313" i="8"/>
  <c r="AA312" i="8"/>
  <c r="AA311" i="8"/>
  <c r="AA310" i="8"/>
  <c r="AA309" i="8"/>
  <c r="Z313" i="8"/>
  <c r="Z312" i="8"/>
  <c r="Z311" i="8"/>
  <c r="Z309" i="8"/>
  <c r="AK306" i="8"/>
  <c r="AJ306" i="8"/>
  <c r="AI306" i="8"/>
  <c r="AH306" i="8"/>
  <c r="AG306" i="8"/>
  <c r="AF306" i="8"/>
  <c r="AE306" i="8"/>
  <c r="AD306" i="8"/>
  <c r="AC306" i="8"/>
  <c r="AB306" i="8"/>
  <c r="AA306" i="8"/>
  <c r="Z306" i="8"/>
  <c r="Y306" i="8"/>
  <c r="AK305" i="8"/>
  <c r="AJ305" i="8"/>
  <c r="AI305" i="8"/>
  <c r="AH305" i="8"/>
  <c r="AG305" i="8"/>
  <c r="AF305" i="8"/>
  <c r="AE305" i="8"/>
  <c r="AD305" i="8"/>
  <c r="AC305" i="8"/>
  <c r="AB305" i="8"/>
  <c r="AA305" i="8"/>
  <c r="Z305" i="8"/>
  <c r="Y305" i="8"/>
  <c r="AK303" i="8"/>
  <c r="AJ303" i="8"/>
  <c r="AI303" i="8"/>
  <c r="AH303" i="8"/>
  <c r="AG303" i="8"/>
  <c r="AF303" i="8"/>
  <c r="AE303" i="8"/>
  <c r="AD303" i="8"/>
  <c r="AC303" i="8"/>
  <c r="AB303" i="8"/>
  <c r="AA303" i="8"/>
  <c r="Z303" i="8"/>
  <c r="Y303" i="8"/>
  <c r="AK302" i="8"/>
  <c r="AJ302" i="8"/>
  <c r="AI302" i="8"/>
  <c r="AH302" i="8"/>
  <c r="AG302" i="8"/>
  <c r="AF302" i="8"/>
  <c r="AE302" i="8"/>
  <c r="AD302" i="8"/>
  <c r="AC302" i="8"/>
  <c r="AB302" i="8"/>
  <c r="AA302" i="8"/>
  <c r="Z302" i="8"/>
  <c r="Y302" i="8"/>
  <c r="AK300" i="8"/>
  <c r="AJ300" i="8"/>
  <c r="AI300" i="8"/>
  <c r="AH300" i="8"/>
  <c r="AG300" i="8"/>
  <c r="AF300" i="8"/>
  <c r="AE300" i="8"/>
  <c r="AD300" i="8"/>
  <c r="AC300" i="8"/>
  <c r="AB300" i="8"/>
  <c r="AA300" i="8"/>
  <c r="Z300" i="8"/>
  <c r="AK299" i="8"/>
  <c r="AJ299" i="8"/>
  <c r="AI299" i="8"/>
  <c r="AH299" i="8"/>
  <c r="AG299" i="8"/>
  <c r="AF299" i="8"/>
  <c r="AE299" i="8"/>
  <c r="AD299" i="8"/>
  <c r="AC299" i="8"/>
  <c r="AB299" i="8"/>
  <c r="AA299" i="8"/>
  <c r="Z299" i="8"/>
  <c r="Y300" i="8"/>
  <c r="Y299" i="8"/>
  <c r="AK297" i="8"/>
  <c r="AJ297" i="8"/>
  <c r="AI297" i="8"/>
  <c r="AH297" i="8"/>
  <c r="AG297" i="8"/>
  <c r="AF297" i="8"/>
  <c r="AE297" i="8"/>
  <c r="AD297" i="8"/>
  <c r="AC297" i="8"/>
  <c r="AB297" i="8"/>
  <c r="AA297" i="8"/>
  <c r="Z297" i="8"/>
  <c r="Y297" i="8"/>
  <c r="AK296" i="8"/>
  <c r="AJ296" i="8"/>
  <c r="AI296" i="8"/>
  <c r="AH296" i="8"/>
  <c r="AG296" i="8"/>
  <c r="AF296" i="8"/>
  <c r="AE296" i="8"/>
  <c r="AD296" i="8"/>
  <c r="AC296" i="8"/>
  <c r="AB296" i="8"/>
  <c r="AA296" i="8"/>
  <c r="Z296" i="8"/>
  <c r="Y296" i="8"/>
  <c r="AK294" i="8"/>
  <c r="AJ294" i="8"/>
  <c r="AI294" i="8"/>
  <c r="AH294" i="8"/>
  <c r="AG294" i="8"/>
  <c r="AF294" i="8"/>
  <c r="AE294" i="8"/>
  <c r="AD294" i="8"/>
  <c r="AC294" i="8"/>
  <c r="AB294" i="8"/>
  <c r="AA294" i="8"/>
  <c r="Z294" i="8"/>
  <c r="Y294" i="8"/>
  <c r="AK293" i="8"/>
  <c r="AJ293" i="8"/>
  <c r="AI293" i="8"/>
  <c r="AH293" i="8"/>
  <c r="AG293" i="8"/>
  <c r="AF293" i="8"/>
  <c r="AE293" i="8"/>
  <c r="AD293" i="8"/>
  <c r="AC293" i="8"/>
  <c r="AB293" i="8"/>
  <c r="AA293" i="8"/>
  <c r="Z293" i="8"/>
  <c r="Y293" i="8"/>
  <c r="BT268" i="8"/>
  <c r="C527" i="7"/>
  <c r="D527" i="7"/>
  <c r="E527" i="7"/>
  <c r="F527" i="7"/>
  <c r="G527" i="7"/>
  <c r="H527" i="7"/>
  <c r="B527" i="7"/>
  <c r="B605" i="7" s="1"/>
  <c r="H518" i="7"/>
  <c r="H595" i="7" s="1"/>
  <c r="D518" i="7"/>
  <c r="D595" i="7" s="1"/>
  <c r="D543" i="7" l="1"/>
  <c r="AA539" i="7" s="1"/>
  <c r="H529" i="7"/>
  <c r="H605" i="7"/>
  <c r="D529" i="7"/>
  <c r="D605" i="7"/>
  <c r="E543" i="7"/>
  <c r="E616" i="7"/>
  <c r="D618" i="7"/>
  <c r="G529" i="7"/>
  <c r="G605" i="7"/>
  <c r="C529" i="7"/>
  <c r="C605" i="7"/>
  <c r="E542" i="7"/>
  <c r="E615" i="7"/>
  <c r="H543" i="7"/>
  <c r="F529" i="7"/>
  <c r="F605" i="7"/>
  <c r="H542" i="7"/>
  <c r="H615" i="7"/>
  <c r="D542" i="7"/>
  <c r="D615" i="7"/>
  <c r="E529" i="7"/>
  <c r="E605" i="7"/>
  <c r="B529" i="7"/>
  <c r="F543" i="7"/>
  <c r="F616" i="7"/>
  <c r="F542" i="7"/>
  <c r="F545" i="7" s="1"/>
  <c r="E545" i="7"/>
  <c r="B504" i="7"/>
  <c r="B584" i="7" s="1"/>
  <c r="C504" i="7"/>
  <c r="C584" i="7" s="1"/>
  <c r="E504" i="7"/>
  <c r="E584" i="7" s="1"/>
  <c r="F504" i="7"/>
  <c r="F584" i="7" s="1"/>
  <c r="G505" i="7"/>
  <c r="G585" i="7" s="1"/>
  <c r="G504" i="7"/>
  <c r="G584" i="7" s="1"/>
  <c r="H504" i="7"/>
  <c r="H584" i="7" s="1"/>
  <c r="BT222" i="8"/>
  <c r="F497" i="7"/>
  <c r="H496" i="7"/>
  <c r="H575" i="7" s="1"/>
  <c r="G496" i="7"/>
  <c r="D496" i="7"/>
  <c r="B496" i="7"/>
  <c r="B476" i="7"/>
  <c r="C476" i="7"/>
  <c r="D476" i="7"/>
  <c r="E476" i="7"/>
  <c r="F476" i="7"/>
  <c r="G476" i="7"/>
  <c r="H476" i="7"/>
  <c r="G559" i="7" l="1"/>
  <c r="AD476" i="7"/>
  <c r="C559" i="7"/>
  <c r="Z476" i="7"/>
  <c r="G498" i="7"/>
  <c r="G575" i="7"/>
  <c r="Y528" i="7"/>
  <c r="B607" i="7"/>
  <c r="D545" i="7"/>
  <c r="AA538" i="7"/>
  <c r="D617" i="7"/>
  <c r="D619" i="7" s="1"/>
  <c r="AC528" i="7"/>
  <c r="F607" i="7"/>
  <c r="F559" i="7"/>
  <c r="AC476" i="7"/>
  <c r="B559" i="7"/>
  <c r="Y476" i="7"/>
  <c r="AC538" i="7"/>
  <c r="F617" i="7"/>
  <c r="AE539" i="7"/>
  <c r="H618" i="7"/>
  <c r="Z528" i="7"/>
  <c r="C607" i="7"/>
  <c r="AA528" i="7"/>
  <c r="D607" i="7"/>
  <c r="E559" i="7"/>
  <c r="AB476" i="7"/>
  <c r="B498" i="7"/>
  <c r="B575" i="7"/>
  <c r="F499" i="7"/>
  <c r="F576" i="7"/>
  <c r="AB528" i="7"/>
  <c r="E607" i="7"/>
  <c r="H545" i="7"/>
  <c r="AE538" i="7"/>
  <c r="H617" i="7"/>
  <c r="H619" i="7" s="1"/>
  <c r="H559" i="7"/>
  <c r="AE476" i="7"/>
  <c r="D559" i="7"/>
  <c r="AA476" i="7"/>
  <c r="D498" i="7"/>
  <c r="D575" i="7"/>
  <c r="AC539" i="7"/>
  <c r="F618" i="7"/>
  <c r="AB538" i="7"/>
  <c r="E617" i="7"/>
  <c r="AD528" i="7"/>
  <c r="G607" i="7"/>
  <c r="AB539" i="7"/>
  <c r="E618" i="7"/>
  <c r="AE528" i="7"/>
  <c r="H607" i="7"/>
  <c r="AM260" i="8"/>
  <c r="AL260" i="8"/>
  <c r="AK260" i="8"/>
  <c r="AJ260" i="8"/>
  <c r="AI260" i="8"/>
  <c r="AH260" i="8"/>
  <c r="AG260" i="8"/>
  <c r="AF260" i="8"/>
  <c r="AE260" i="8"/>
  <c r="AD260" i="8"/>
  <c r="BM268" i="8" s="1"/>
  <c r="AC260" i="8"/>
  <c r="AB260" i="8"/>
  <c r="AY268" i="8" s="1"/>
  <c r="AA260" i="8"/>
  <c r="AR268" i="8" s="1"/>
  <c r="Z260" i="8"/>
  <c r="AM257" i="8"/>
  <c r="AL257" i="8"/>
  <c r="AK257" i="8"/>
  <c r="AJ257" i="8"/>
  <c r="AI257" i="8"/>
  <c r="AH257" i="8"/>
  <c r="AG257" i="8"/>
  <c r="AF257" i="8"/>
  <c r="AE257" i="8"/>
  <c r="AD257" i="8"/>
  <c r="AC257" i="8"/>
  <c r="AB257" i="8"/>
  <c r="E518" i="7" s="1"/>
  <c r="E595" i="7" s="1"/>
  <c r="AA257" i="8"/>
  <c r="Z257" i="8"/>
  <c r="C526" i="7" s="1"/>
  <c r="AM254" i="8"/>
  <c r="AL254" i="8"/>
  <c r="AK254" i="8"/>
  <c r="AJ254" i="8"/>
  <c r="AI254" i="8"/>
  <c r="AH254" i="8"/>
  <c r="AG254" i="8"/>
  <c r="AF254" i="8"/>
  <c r="AE254" i="8"/>
  <c r="BR268" i="8" s="1"/>
  <c r="AD254" i="8"/>
  <c r="BK268" i="8" s="1"/>
  <c r="AC254" i="8"/>
  <c r="BD268" i="8" s="1"/>
  <c r="AB254" i="8"/>
  <c r="AW268" i="8" s="1"/>
  <c r="AA254" i="8"/>
  <c r="AP268" i="8" s="1"/>
  <c r="Z254" i="8"/>
  <c r="AI268" i="8" s="1"/>
  <c r="AM251" i="8"/>
  <c r="AL251" i="8"/>
  <c r="AK251" i="8"/>
  <c r="AJ251" i="8"/>
  <c r="AI251" i="8"/>
  <c r="AH251" i="8"/>
  <c r="AG251" i="8"/>
  <c r="AF251" i="8"/>
  <c r="AE251" i="8"/>
  <c r="AD251" i="8"/>
  <c r="G518" i="7" s="1"/>
  <c r="G595" i="7" s="1"/>
  <c r="AC251" i="8"/>
  <c r="BC268" i="8" s="1"/>
  <c r="AB251" i="8"/>
  <c r="AA251" i="8"/>
  <c r="AO268" i="8" s="1"/>
  <c r="Z251" i="8"/>
  <c r="AM248" i="8"/>
  <c r="AL248" i="8"/>
  <c r="AK248" i="8"/>
  <c r="AJ248" i="8"/>
  <c r="AI248" i="8"/>
  <c r="AH248" i="8"/>
  <c r="AG248" i="8"/>
  <c r="AF248" i="8"/>
  <c r="AE248" i="8"/>
  <c r="BP268" i="8" s="1"/>
  <c r="AD248" i="8"/>
  <c r="AC248" i="8"/>
  <c r="F526" i="7" s="1"/>
  <c r="AB248" i="8"/>
  <c r="AA248" i="8"/>
  <c r="Z248" i="8"/>
  <c r="Y260" i="8"/>
  <c r="Y257" i="8"/>
  <c r="Y254" i="8"/>
  <c r="B526" i="7" s="1"/>
  <c r="Y251" i="8"/>
  <c r="Y248" i="8"/>
  <c r="B518" i="7" s="1"/>
  <c r="B595" i="7" s="1"/>
  <c r="AM261" i="8"/>
  <c r="AL261" i="8"/>
  <c r="AK261" i="8"/>
  <c r="AJ261" i="8"/>
  <c r="AI261" i="8"/>
  <c r="AH261" i="8"/>
  <c r="AG261" i="8"/>
  <c r="AF261" i="8"/>
  <c r="AE261" i="8"/>
  <c r="AD261" i="8"/>
  <c r="AC261" i="8"/>
  <c r="BF268" i="8" s="1"/>
  <c r="AB261" i="8"/>
  <c r="AA261" i="8"/>
  <c r="Z261" i="8"/>
  <c r="Y261" i="8"/>
  <c r="AK268" i="8"/>
  <c r="BP222" i="8"/>
  <c r="BM222" i="8"/>
  <c r="BI222" i="8"/>
  <c r="BF222" i="8"/>
  <c r="BB222" i="8"/>
  <c r="AY222" i="8"/>
  <c r="AU222" i="8"/>
  <c r="AR222" i="8"/>
  <c r="AN222" i="8"/>
  <c r="AK222" i="8"/>
  <c r="AG222" i="8"/>
  <c r="AD222" i="8"/>
  <c r="Z222" i="8"/>
  <c r="AM215" i="8"/>
  <c r="AL215" i="8"/>
  <c r="AK215" i="8"/>
  <c r="AJ215" i="8"/>
  <c r="AI215" i="8"/>
  <c r="AH215" i="8"/>
  <c r="AG215" i="8"/>
  <c r="AF215" i="8"/>
  <c r="AE215" i="8"/>
  <c r="AD215" i="8"/>
  <c r="AC215" i="8"/>
  <c r="AB215" i="8"/>
  <c r="AA215" i="8"/>
  <c r="Z215" i="8"/>
  <c r="Y215" i="8"/>
  <c r="Y208" i="7"/>
  <c r="AM214" i="8"/>
  <c r="AL214" i="8"/>
  <c r="AK214" i="8"/>
  <c r="AJ214" i="8"/>
  <c r="AI214" i="8"/>
  <c r="AH214" i="8"/>
  <c r="AG214" i="8"/>
  <c r="AF214" i="8"/>
  <c r="AE214" i="8"/>
  <c r="AD214" i="8"/>
  <c r="AC214" i="8"/>
  <c r="AB214" i="8"/>
  <c r="AA214" i="8"/>
  <c r="Z214" i="8"/>
  <c r="Y214" i="8"/>
  <c r="Z202" i="8"/>
  <c r="AM202" i="8"/>
  <c r="AL202" i="8"/>
  <c r="AK202" i="8"/>
  <c r="AJ202" i="8"/>
  <c r="AI202" i="8"/>
  <c r="AH202" i="8"/>
  <c r="AG202" i="8"/>
  <c r="AF202" i="8"/>
  <c r="AE202" i="8"/>
  <c r="AD202" i="8"/>
  <c r="AC202" i="8"/>
  <c r="AB202" i="8"/>
  <c r="AA202" i="8"/>
  <c r="Y202" i="8"/>
  <c r="Y497" i="7" l="1"/>
  <c r="B577" i="7"/>
  <c r="AE540" i="7"/>
  <c r="AE541" i="7"/>
  <c r="F619" i="7"/>
  <c r="E619" i="7"/>
  <c r="AC498" i="7"/>
  <c r="F578" i="7"/>
  <c r="AC540" i="7"/>
  <c r="AC541" i="7"/>
  <c r="AA540" i="7"/>
  <c r="AA541" i="7"/>
  <c r="AB540" i="7"/>
  <c r="AB541" i="7"/>
  <c r="AA497" i="7"/>
  <c r="D577" i="7"/>
  <c r="AD497" i="7"/>
  <c r="G577" i="7"/>
  <c r="AJ268" i="8"/>
  <c r="BL268" i="8"/>
  <c r="B528" i="7"/>
  <c r="Y527" i="7" s="1"/>
  <c r="Y529" i="7" s="1"/>
  <c r="B604" i="7"/>
  <c r="F528" i="7"/>
  <c r="AC527" i="7" s="1"/>
  <c r="AC529" i="7" s="1"/>
  <c r="F604" i="7"/>
  <c r="C528" i="7"/>
  <c r="Z527" i="7" s="1"/>
  <c r="Z529" i="7" s="1"/>
  <c r="C604" i="7"/>
  <c r="BQ268" i="8"/>
  <c r="H526" i="7"/>
  <c r="AG268" i="8"/>
  <c r="C518" i="7"/>
  <c r="C595" i="7" s="1"/>
  <c r="BI268" i="8"/>
  <c r="G526" i="7"/>
  <c r="AN268" i="8"/>
  <c r="D526" i="7"/>
  <c r="BE268" i="8"/>
  <c r="F518" i="7"/>
  <c r="F595" i="7" s="1"/>
  <c r="Z268" i="8"/>
  <c r="AU268" i="8"/>
  <c r="E526" i="7"/>
  <c r="AA268" i="8"/>
  <c r="AQ268" i="8"/>
  <c r="BS268" i="8"/>
  <c r="AV268" i="8"/>
  <c r="AH268" i="8"/>
  <c r="AX268" i="8"/>
  <c r="BJ268" i="8"/>
  <c r="BB268" i="8"/>
  <c r="AB268" i="8"/>
  <c r="AC268" i="8"/>
  <c r="AD268" i="8"/>
  <c r="AM169" i="8"/>
  <c r="AL169" i="8"/>
  <c r="AK169" i="8"/>
  <c r="AJ169" i="8"/>
  <c r="AI169" i="8"/>
  <c r="AH169" i="8"/>
  <c r="AG169" i="8"/>
  <c r="AF169" i="8"/>
  <c r="AE169" i="8"/>
  <c r="AD169" i="8"/>
  <c r="AC169" i="8"/>
  <c r="AB169" i="8"/>
  <c r="AA169" i="8"/>
  <c r="AR176" i="8" s="1"/>
  <c r="Z169" i="8"/>
  <c r="AK176" i="8" s="1"/>
  <c r="Y169" i="8"/>
  <c r="AM156" i="8"/>
  <c r="AL156" i="8"/>
  <c r="AK156" i="8"/>
  <c r="AJ156" i="8"/>
  <c r="AI156" i="8"/>
  <c r="AH156" i="8"/>
  <c r="AG156" i="8"/>
  <c r="AF156" i="8"/>
  <c r="AE156" i="8"/>
  <c r="AD156" i="8"/>
  <c r="AC156" i="8"/>
  <c r="F477" i="7" s="1"/>
  <c r="AB156" i="8"/>
  <c r="E477" i="7" s="1"/>
  <c r="AA156" i="8"/>
  <c r="D477" i="7" s="1"/>
  <c r="Z156" i="8"/>
  <c r="Y156" i="8"/>
  <c r="B477" i="7" s="1"/>
  <c r="AM168" i="8"/>
  <c r="AL168" i="8"/>
  <c r="AK168" i="8"/>
  <c r="AJ168" i="8"/>
  <c r="AI168" i="8"/>
  <c r="AH168" i="8"/>
  <c r="AG168" i="8"/>
  <c r="AF168" i="8"/>
  <c r="AE168" i="8"/>
  <c r="AD168" i="8"/>
  <c r="BM176" i="8" s="1"/>
  <c r="AC168" i="8"/>
  <c r="AB168" i="8"/>
  <c r="AA168" i="8"/>
  <c r="Z168" i="8"/>
  <c r="Y168" i="8"/>
  <c r="AC375" i="8" l="1"/>
  <c r="AC645" i="7"/>
  <c r="AC653" i="7"/>
  <c r="AC661" i="7"/>
  <c r="AC644" i="7"/>
  <c r="AC652" i="7"/>
  <c r="AC660" i="7"/>
  <c r="AC637" i="7"/>
  <c r="AA385" i="8"/>
  <c r="AA694" i="7"/>
  <c r="AA686" i="7"/>
  <c r="AA678" i="7"/>
  <c r="AA670" i="7"/>
  <c r="AA677" i="7"/>
  <c r="AA693" i="7"/>
  <c r="AA685" i="7"/>
  <c r="AA544" i="7"/>
  <c r="AA669" i="7" s="1"/>
  <c r="AA543" i="7"/>
  <c r="AE385" i="8"/>
  <c r="AE694" i="7"/>
  <c r="AE686" i="7"/>
  <c r="AE678" i="7"/>
  <c r="AE693" i="7"/>
  <c r="AE685" i="7"/>
  <c r="AE677" i="7"/>
  <c r="AE670" i="7"/>
  <c r="AE544" i="7"/>
  <c r="AE669" i="7" s="1"/>
  <c r="AE543" i="7"/>
  <c r="Z375" i="8"/>
  <c r="Z644" i="7"/>
  <c r="Z652" i="7"/>
  <c r="Z660" i="7"/>
  <c r="Z637" i="7"/>
  <c r="Z653" i="7"/>
  <c r="Z661" i="7"/>
  <c r="Z645" i="7"/>
  <c r="Y375" i="8"/>
  <c r="Y660" i="7"/>
  <c r="Y645" i="7"/>
  <c r="Y644" i="7"/>
  <c r="Y652" i="7"/>
  <c r="Y661" i="7"/>
  <c r="Y653" i="7"/>
  <c r="Y637" i="7"/>
  <c r="AB385" i="8"/>
  <c r="AB694" i="7"/>
  <c r="AB686" i="7"/>
  <c r="AB678" i="7"/>
  <c r="AB693" i="7"/>
  <c r="AB685" i="7"/>
  <c r="AB677" i="7"/>
  <c r="AB670" i="7"/>
  <c r="AB544" i="7"/>
  <c r="AB669" i="7" s="1"/>
  <c r="AB543" i="7"/>
  <c r="AC385" i="8"/>
  <c r="AC670" i="7"/>
  <c r="AC693" i="7"/>
  <c r="AC685" i="7"/>
  <c r="AC677" i="7"/>
  <c r="AC694" i="7"/>
  <c r="AC686" i="7"/>
  <c r="AC678" i="7"/>
  <c r="AC544" i="7"/>
  <c r="AC669" i="7" s="1"/>
  <c r="AC543" i="7"/>
  <c r="Z532" i="7"/>
  <c r="Z533" i="7"/>
  <c r="Z636" i="7" s="1"/>
  <c r="Y533" i="7"/>
  <c r="Y636" i="7" s="1"/>
  <c r="Y532" i="7"/>
  <c r="AC533" i="7"/>
  <c r="AC636" i="7" s="1"/>
  <c r="AC532" i="7"/>
  <c r="D560" i="7"/>
  <c r="AA477" i="7"/>
  <c r="AA478" i="7" s="1"/>
  <c r="AA343" i="8" s="1"/>
  <c r="B560" i="7"/>
  <c r="Y477" i="7"/>
  <c r="Y478" i="7" s="1"/>
  <c r="Y343" i="8" s="1"/>
  <c r="E560" i="7"/>
  <c r="AB477" i="7"/>
  <c r="AB478" i="7" s="1"/>
  <c r="AB343" i="8" s="1"/>
  <c r="F560" i="7"/>
  <c r="AC477" i="7"/>
  <c r="AC478" i="7" s="1"/>
  <c r="AC343" i="8" s="1"/>
  <c r="G528" i="7"/>
  <c r="AD527" i="7" s="1"/>
  <c r="AD529" i="7" s="1"/>
  <c r="G604" i="7"/>
  <c r="E528" i="7"/>
  <c r="AB527" i="7" s="1"/>
  <c r="AB529" i="7" s="1"/>
  <c r="E604" i="7"/>
  <c r="F530" i="7"/>
  <c r="F606" i="7"/>
  <c r="F608" i="7" s="1"/>
  <c r="H528" i="7"/>
  <c r="AE527" i="7" s="1"/>
  <c r="AE529" i="7" s="1"/>
  <c r="H604" i="7"/>
  <c r="D528" i="7"/>
  <c r="AA527" i="7" s="1"/>
  <c r="AA529" i="7" s="1"/>
  <c r="D604" i="7"/>
  <c r="C530" i="7"/>
  <c r="C606" i="7"/>
  <c r="C608" i="7" s="1"/>
  <c r="B530" i="7"/>
  <c r="B606" i="7"/>
  <c r="B608" i="7" s="1"/>
  <c r="D478" i="7"/>
  <c r="AA479" i="7" s="1"/>
  <c r="E478" i="7"/>
  <c r="AB479" i="7" s="1"/>
  <c r="B478" i="7"/>
  <c r="Y479" i="7" s="1"/>
  <c r="F478" i="7"/>
  <c r="AC479" i="7" s="1"/>
  <c r="Z176" i="8"/>
  <c r="AN176" i="8"/>
  <c r="C477" i="7"/>
  <c r="BI176" i="8"/>
  <c r="G477" i="7"/>
  <c r="H477" i="7"/>
  <c r="BP176" i="8"/>
  <c r="BB176" i="8"/>
  <c r="AD176" i="8"/>
  <c r="AG176" i="8"/>
  <c r="AY176" i="8"/>
  <c r="BF176" i="8"/>
  <c r="AU176" i="8"/>
  <c r="AM211" i="8"/>
  <c r="AL211" i="8"/>
  <c r="AK211" i="8"/>
  <c r="AJ211" i="8"/>
  <c r="AI211" i="8"/>
  <c r="AH211" i="8"/>
  <c r="AG211" i="8"/>
  <c r="AF211" i="8"/>
  <c r="AE211" i="8"/>
  <c r="BS222" i="8" s="1"/>
  <c r="AD211" i="8"/>
  <c r="BL222" i="8" s="1"/>
  <c r="AC211" i="8"/>
  <c r="BE222" i="8" s="1"/>
  <c r="AB211" i="8"/>
  <c r="AX222" i="8" s="1"/>
  <c r="AA211" i="8"/>
  <c r="Z211" i="8"/>
  <c r="AJ222" i="8" s="1"/>
  <c r="Y211" i="8"/>
  <c r="AC222" i="8" s="1"/>
  <c r="AM208" i="8"/>
  <c r="AL208" i="8"/>
  <c r="AK208" i="8"/>
  <c r="AJ208" i="8"/>
  <c r="AI208" i="8"/>
  <c r="AH208" i="8"/>
  <c r="AG208" i="8"/>
  <c r="AF208" i="8"/>
  <c r="AE208" i="8"/>
  <c r="BR222" i="8" s="1"/>
  <c r="AD208" i="8"/>
  <c r="BK222" i="8" s="1"/>
  <c r="AC208" i="8"/>
  <c r="BD222" i="8" s="1"/>
  <c r="AB208" i="8"/>
  <c r="AW222" i="8" s="1"/>
  <c r="AA208" i="8"/>
  <c r="AP222" i="8" s="1"/>
  <c r="Z208" i="8"/>
  <c r="Y208" i="8"/>
  <c r="AB222" i="8" s="1"/>
  <c r="AM205" i="8"/>
  <c r="AL205" i="8"/>
  <c r="AK205" i="8"/>
  <c r="AJ205" i="8"/>
  <c r="AI205" i="8"/>
  <c r="AH205" i="8"/>
  <c r="AG205" i="8"/>
  <c r="AF205" i="8"/>
  <c r="AE205" i="8"/>
  <c r="BQ222" i="8" s="1"/>
  <c r="AD205" i="8"/>
  <c r="BJ222" i="8" s="1"/>
  <c r="AC205" i="8"/>
  <c r="AB205" i="8"/>
  <c r="AA205" i="8"/>
  <c r="AO222" i="8" s="1"/>
  <c r="Z205" i="8"/>
  <c r="AH222" i="8" s="1"/>
  <c r="Y205" i="8"/>
  <c r="AA222" i="8" s="1"/>
  <c r="Y212" i="8"/>
  <c r="AM208" i="7"/>
  <c r="AM212" i="8" s="1"/>
  <c r="AL208" i="7"/>
  <c r="AL212" i="8" s="1"/>
  <c r="AK208" i="7"/>
  <c r="AK212" i="8" s="1"/>
  <c r="AJ208" i="7"/>
  <c r="AJ212" i="8" s="1"/>
  <c r="AI208" i="7"/>
  <c r="AI212" i="8" s="1"/>
  <c r="AH208" i="7"/>
  <c r="AH212" i="8" s="1"/>
  <c r="AG208" i="7"/>
  <c r="AG212" i="8" s="1"/>
  <c r="AF208" i="7"/>
  <c r="AF212" i="8" s="1"/>
  <c r="AE208" i="7"/>
  <c r="AE212" i="8" s="1"/>
  <c r="H497" i="7" s="1"/>
  <c r="H576" i="7" s="1"/>
  <c r="AD208" i="7"/>
  <c r="AD212" i="8" s="1"/>
  <c r="AC208" i="7"/>
  <c r="AC212" i="8" s="1"/>
  <c r="AB208" i="7"/>
  <c r="AB212" i="8" s="1"/>
  <c r="E497" i="7" s="1"/>
  <c r="AA208" i="7"/>
  <c r="AA212" i="8" s="1"/>
  <c r="Z208" i="7"/>
  <c r="Z212" i="8" s="1"/>
  <c r="AM207" i="7"/>
  <c r="AM209" i="8" s="1"/>
  <c r="AL207" i="7"/>
  <c r="AL209" i="8" s="1"/>
  <c r="AK207" i="7"/>
  <c r="AK209" i="8" s="1"/>
  <c r="AJ207" i="7"/>
  <c r="AJ209" i="8" s="1"/>
  <c r="AI207" i="7"/>
  <c r="AI209" i="8" s="1"/>
  <c r="AH207" i="7"/>
  <c r="AH209" i="8" s="1"/>
  <c r="AG207" i="7"/>
  <c r="AG209" i="8" s="1"/>
  <c r="AF207" i="7"/>
  <c r="AF209" i="8" s="1"/>
  <c r="AE207" i="7"/>
  <c r="AE209" i="8" s="1"/>
  <c r="AD207" i="7"/>
  <c r="AD209" i="8" s="1"/>
  <c r="AC207" i="7"/>
  <c r="AC209" i="8" s="1"/>
  <c r="AB207" i="7"/>
  <c r="AB209" i="8" s="1"/>
  <c r="AA207" i="7"/>
  <c r="AA209" i="8" s="1"/>
  <c r="D497" i="7" s="1"/>
  <c r="Z207" i="7"/>
  <c r="Z209" i="8" s="1"/>
  <c r="C497" i="7" s="1"/>
  <c r="AM206" i="7"/>
  <c r="AM206" i="8" s="1"/>
  <c r="AL206" i="7"/>
  <c r="AL206" i="8" s="1"/>
  <c r="AK206" i="7"/>
  <c r="AK206" i="8" s="1"/>
  <c r="AJ206" i="7"/>
  <c r="AJ206" i="8" s="1"/>
  <c r="AI206" i="7"/>
  <c r="AI206" i="8" s="1"/>
  <c r="AH206" i="7"/>
  <c r="AH206" i="8" s="1"/>
  <c r="AG206" i="7"/>
  <c r="AG206" i="8" s="1"/>
  <c r="AF206" i="7"/>
  <c r="AF206" i="8" s="1"/>
  <c r="AE206" i="7"/>
  <c r="AE206" i="8" s="1"/>
  <c r="BP219" i="8" s="1"/>
  <c r="AD206" i="7"/>
  <c r="AD206" i="8" s="1"/>
  <c r="AC206" i="7"/>
  <c r="AC206" i="8" s="1"/>
  <c r="AB206" i="7"/>
  <c r="AB206" i="8" s="1"/>
  <c r="E505" i="7" s="1"/>
  <c r="E585" i="7" s="1"/>
  <c r="AA206" i="7"/>
  <c r="AA206" i="8" s="1"/>
  <c r="Z206" i="7"/>
  <c r="Z206" i="8" s="1"/>
  <c r="Y207" i="7"/>
  <c r="Y209" i="8" s="1"/>
  <c r="Y206" i="7"/>
  <c r="Y206" i="8" s="1"/>
  <c r="AE375" i="8" l="1"/>
  <c r="AE644" i="7"/>
  <c r="AE652" i="7"/>
  <c r="AE660" i="7"/>
  <c r="AE653" i="7"/>
  <c r="AE661" i="7"/>
  <c r="AE637" i="7"/>
  <c r="AE645" i="7"/>
  <c r="BI676" i="7"/>
  <c r="BH676" i="7"/>
  <c r="BJ676" i="7"/>
  <c r="BG676" i="7"/>
  <c r="BC677" i="7"/>
  <c r="BB677" i="7"/>
  <c r="BD677" i="7"/>
  <c r="BA677" i="7"/>
  <c r="BU679" i="7"/>
  <c r="BT679" i="7"/>
  <c r="BV679" i="7"/>
  <c r="BS679" i="7"/>
  <c r="AW677" i="7"/>
  <c r="AV677" i="7"/>
  <c r="AX677" i="7"/>
  <c r="AU677" i="7"/>
  <c r="BI656" i="7"/>
  <c r="BH656" i="7"/>
  <c r="BJ656" i="7"/>
  <c r="AB344" i="8"/>
  <c r="AB345" i="8"/>
  <c r="AL655" i="7"/>
  <c r="AK655" i="7"/>
  <c r="AJ655" i="7"/>
  <c r="AQ656" i="7"/>
  <c r="AP656" i="7"/>
  <c r="AR656" i="7"/>
  <c r="AW678" i="7"/>
  <c r="AV678" i="7"/>
  <c r="AX678" i="7"/>
  <c r="AU678" i="7"/>
  <c r="BI655" i="7"/>
  <c r="BH655" i="7"/>
  <c r="BJ655" i="7"/>
  <c r="AA375" i="8"/>
  <c r="AA644" i="7"/>
  <c r="AA652" i="7"/>
  <c r="AA660" i="7"/>
  <c r="AA645" i="7"/>
  <c r="AA637" i="7"/>
  <c r="AA653" i="7"/>
  <c r="AA661" i="7"/>
  <c r="AD375" i="8"/>
  <c r="AD637" i="7"/>
  <c r="AD644" i="7"/>
  <c r="AD652" i="7"/>
  <c r="AD660" i="7"/>
  <c r="AD653" i="7"/>
  <c r="AD645" i="7"/>
  <c r="AD661" i="7"/>
  <c r="BI677" i="7"/>
  <c r="BH677" i="7"/>
  <c r="BJ677" i="7"/>
  <c r="BG677" i="7"/>
  <c r="BC679" i="7"/>
  <c r="BB679" i="7"/>
  <c r="BD679" i="7"/>
  <c r="BA679" i="7"/>
  <c r="AK656" i="7"/>
  <c r="AJ656" i="7"/>
  <c r="AL656" i="7"/>
  <c r="AQ655" i="7"/>
  <c r="AP655" i="7"/>
  <c r="AR655" i="7"/>
  <c r="BU676" i="7"/>
  <c r="BT676" i="7"/>
  <c r="BV676" i="7"/>
  <c r="BS676" i="7"/>
  <c r="BU677" i="7"/>
  <c r="BT677" i="7"/>
  <c r="BV677" i="7"/>
  <c r="BS677" i="7"/>
  <c r="AW679" i="7"/>
  <c r="AV679" i="7"/>
  <c r="AX679" i="7"/>
  <c r="AU679" i="7"/>
  <c r="BI654" i="7"/>
  <c r="BH654" i="7"/>
  <c r="BH653" i="7"/>
  <c r="BJ654" i="7"/>
  <c r="AB375" i="8"/>
  <c r="AB637" i="7"/>
  <c r="AB645" i="7"/>
  <c r="AB653" i="7"/>
  <c r="AB661" i="7"/>
  <c r="AB644" i="7"/>
  <c r="AB660" i="7"/>
  <c r="AB652" i="7"/>
  <c r="BI679" i="7"/>
  <c r="BH679" i="7"/>
  <c r="BJ679" i="7"/>
  <c r="BG679" i="7"/>
  <c r="BC676" i="7"/>
  <c r="BB676" i="7"/>
  <c r="BD676" i="7"/>
  <c r="BA676" i="7"/>
  <c r="AI655" i="7"/>
  <c r="AI654" i="7"/>
  <c r="AL653" i="7"/>
  <c r="AK653" i="7"/>
  <c r="AI656" i="7"/>
  <c r="AI653" i="7"/>
  <c r="AQ654" i="7"/>
  <c r="AP654" i="7"/>
  <c r="AP653" i="7"/>
  <c r="AR654" i="7"/>
  <c r="BI653" i="7"/>
  <c r="BG656" i="7"/>
  <c r="BG654" i="7"/>
  <c r="BG655" i="7"/>
  <c r="BJ653" i="7"/>
  <c r="BG653" i="7"/>
  <c r="AA344" i="8"/>
  <c r="AA345" i="8"/>
  <c r="AC387" i="8"/>
  <c r="AC386" i="8"/>
  <c r="BC678" i="7"/>
  <c r="BB678" i="7"/>
  <c r="BD678" i="7"/>
  <c r="BA678" i="7"/>
  <c r="AL654" i="7"/>
  <c r="AK654" i="7"/>
  <c r="AJ654" i="7"/>
  <c r="AJ653" i="7"/>
  <c r="AE386" i="8"/>
  <c r="AE387" i="8"/>
  <c r="AC345" i="8"/>
  <c r="AC344" i="8"/>
  <c r="Y345" i="8"/>
  <c r="Y344" i="8"/>
  <c r="BI678" i="7"/>
  <c r="BH678" i="7"/>
  <c r="BG678" i="7"/>
  <c r="BJ678" i="7"/>
  <c r="AB386" i="8"/>
  <c r="AB387" i="8"/>
  <c r="Y377" i="8"/>
  <c r="Y376" i="8"/>
  <c r="AQ653" i="7"/>
  <c r="AO656" i="7"/>
  <c r="AO654" i="7"/>
  <c r="AO655" i="7"/>
  <c r="AR653" i="7"/>
  <c r="AO653" i="7"/>
  <c r="Z377" i="8"/>
  <c r="Z376" i="8"/>
  <c r="BU678" i="7"/>
  <c r="BT678" i="7"/>
  <c r="BS678" i="7"/>
  <c r="BV678" i="7"/>
  <c r="AW676" i="7"/>
  <c r="AV676" i="7"/>
  <c r="AX676" i="7"/>
  <c r="AU676" i="7"/>
  <c r="AA386" i="8"/>
  <c r="AA387" i="8"/>
  <c r="AC376" i="8"/>
  <c r="AC377" i="8"/>
  <c r="AB585" i="7"/>
  <c r="AB569" i="7"/>
  <c r="AB586" i="7"/>
  <c r="AB570" i="7"/>
  <c r="AB577" i="7"/>
  <c r="AB578" i="7"/>
  <c r="AA578" i="7"/>
  <c r="AA585" i="7"/>
  <c r="AA569" i="7"/>
  <c r="AA586" i="7"/>
  <c r="AA570" i="7"/>
  <c r="AA577" i="7"/>
  <c r="AC586" i="7"/>
  <c r="AC570" i="7"/>
  <c r="AC577" i="7"/>
  <c r="AC578" i="7"/>
  <c r="AC585" i="7"/>
  <c r="AC569" i="7"/>
  <c r="Y586" i="7"/>
  <c r="Y570" i="7"/>
  <c r="Y577" i="7"/>
  <c r="Y578" i="7"/>
  <c r="Y585" i="7"/>
  <c r="Y569" i="7"/>
  <c r="AE532" i="7"/>
  <c r="AE533" i="7"/>
  <c r="AE636" i="7" s="1"/>
  <c r="AB532" i="7"/>
  <c r="AB533" i="7"/>
  <c r="AB636" i="7" s="1"/>
  <c r="AB562" i="7"/>
  <c r="AB481" i="7"/>
  <c r="AB482" i="7"/>
  <c r="AB561" i="7" s="1"/>
  <c r="AA562" i="7"/>
  <c r="AA481" i="7"/>
  <c r="AA482" i="7"/>
  <c r="AA561" i="7" s="1"/>
  <c r="AA532" i="7"/>
  <c r="AA533" i="7"/>
  <c r="AA636" i="7" s="1"/>
  <c r="AD532" i="7"/>
  <c r="AD533" i="7"/>
  <c r="AD636" i="7" s="1"/>
  <c r="AC562" i="7"/>
  <c r="AC482" i="7"/>
  <c r="AC561" i="7" s="1"/>
  <c r="AC481" i="7"/>
  <c r="Y562" i="7"/>
  <c r="Y481" i="7"/>
  <c r="Y482" i="7"/>
  <c r="Y561" i="7" s="1"/>
  <c r="G560" i="7"/>
  <c r="AD477" i="7"/>
  <c r="AD478" i="7" s="1"/>
  <c r="AD343" i="8" s="1"/>
  <c r="H560" i="7"/>
  <c r="AE477" i="7"/>
  <c r="AE478" i="7" s="1"/>
  <c r="AE343" i="8" s="1"/>
  <c r="C560" i="7"/>
  <c r="Z477" i="7"/>
  <c r="Z478" i="7" s="1"/>
  <c r="Z343" i="8" s="1"/>
  <c r="C499" i="7"/>
  <c r="C576" i="7"/>
  <c r="E499" i="7"/>
  <c r="E576" i="7"/>
  <c r="H530" i="7"/>
  <c r="H606" i="7"/>
  <c r="H608" i="7" s="1"/>
  <c r="E530" i="7"/>
  <c r="E606" i="7"/>
  <c r="E608" i="7" s="1"/>
  <c r="D499" i="7"/>
  <c r="AA498" i="7" s="1"/>
  <c r="AA499" i="7" s="1"/>
  <c r="D576" i="7"/>
  <c r="D530" i="7"/>
  <c r="D606" i="7"/>
  <c r="D608" i="7" s="1"/>
  <c r="G530" i="7"/>
  <c r="G606" i="7"/>
  <c r="G608" i="7" s="1"/>
  <c r="F480" i="7"/>
  <c r="F561" i="7"/>
  <c r="B480" i="7"/>
  <c r="B561" i="7"/>
  <c r="E480" i="7"/>
  <c r="E561" i="7"/>
  <c r="D480" i="7"/>
  <c r="D561" i="7"/>
  <c r="AV222" i="8"/>
  <c r="E496" i="7"/>
  <c r="BC222" i="8"/>
  <c r="F496" i="7"/>
  <c r="AI222" i="8"/>
  <c r="C496" i="7"/>
  <c r="AQ222" i="8"/>
  <c r="D504" i="7"/>
  <c r="D584" i="7" s="1"/>
  <c r="H478" i="7"/>
  <c r="AE479" i="7" s="1"/>
  <c r="G478" i="7"/>
  <c r="AD479" i="7" s="1"/>
  <c r="B497" i="7"/>
  <c r="Z220" i="8"/>
  <c r="C478" i="7"/>
  <c r="Z479" i="7" s="1"/>
  <c r="AC219" i="8"/>
  <c r="AD219" i="8"/>
  <c r="Z219" i="8"/>
  <c r="AB219" i="8"/>
  <c r="AA219" i="8"/>
  <c r="AX219" i="8"/>
  <c r="AV219" i="8"/>
  <c r="AU219" i="8"/>
  <c r="AY219" i="8"/>
  <c r="AW219" i="8"/>
  <c r="AK220" i="8"/>
  <c r="AG220" i="8"/>
  <c r="AJ220" i="8"/>
  <c r="AI220" i="8"/>
  <c r="AH220" i="8"/>
  <c r="BM220" i="8"/>
  <c r="BI220" i="8"/>
  <c r="BK220" i="8"/>
  <c r="BJ220" i="8"/>
  <c r="BL220" i="8"/>
  <c r="AV221" i="8"/>
  <c r="AW221" i="8"/>
  <c r="AU221" i="8"/>
  <c r="AY221" i="8"/>
  <c r="AX221" i="8"/>
  <c r="BD219" i="8"/>
  <c r="BB219" i="8"/>
  <c r="BF219" i="8"/>
  <c r="BE219" i="8"/>
  <c r="BC219" i="8"/>
  <c r="BS220" i="8"/>
  <c r="BT220" i="8"/>
  <c r="BR220" i="8"/>
  <c r="BP220" i="8"/>
  <c r="BQ220" i="8"/>
  <c r="AW220" i="8"/>
  <c r="AV220" i="8"/>
  <c r="AU220" i="8"/>
  <c r="AX220" i="8"/>
  <c r="AY220" i="8"/>
  <c r="AJ221" i="8"/>
  <c r="AK221" i="8"/>
  <c r="AI221" i="8"/>
  <c r="AG221" i="8"/>
  <c r="AH221" i="8"/>
  <c r="BL221" i="8"/>
  <c r="BK221" i="8"/>
  <c r="BJ221" i="8"/>
  <c r="BM221" i="8"/>
  <c r="BI221" i="8"/>
  <c r="AC220" i="8"/>
  <c r="AD220" i="8"/>
  <c r="AA220" i="8"/>
  <c r="AB220" i="8"/>
  <c r="AQ220" i="8"/>
  <c r="AN220" i="8"/>
  <c r="AR220" i="8"/>
  <c r="AP220" i="8"/>
  <c r="AO220" i="8"/>
  <c r="AR219" i="8"/>
  <c r="AN219" i="8"/>
  <c r="AQ219" i="8"/>
  <c r="AP219" i="8"/>
  <c r="AO219" i="8"/>
  <c r="BR221" i="8"/>
  <c r="BT221" i="8"/>
  <c r="BS221" i="8"/>
  <c r="BQ221" i="8"/>
  <c r="BP221" i="8"/>
  <c r="BT219" i="8"/>
  <c r="BS219" i="8"/>
  <c r="BR219" i="8"/>
  <c r="BQ219" i="8"/>
  <c r="BF221" i="8"/>
  <c r="BB221" i="8"/>
  <c r="BC221" i="8"/>
  <c r="BE221" i="8"/>
  <c r="BD221" i="8"/>
  <c r="AC221" i="8"/>
  <c r="Z221" i="8"/>
  <c r="AA221" i="8"/>
  <c r="AB221" i="8"/>
  <c r="AD221" i="8"/>
  <c r="BJ219" i="8"/>
  <c r="BK219" i="8"/>
  <c r="BI219" i="8"/>
  <c r="BM219" i="8"/>
  <c r="BL219" i="8"/>
  <c r="AH219" i="8"/>
  <c r="AJ219" i="8"/>
  <c r="AI219" i="8"/>
  <c r="AG219" i="8"/>
  <c r="AK219" i="8"/>
  <c r="BC220" i="8"/>
  <c r="BB220" i="8"/>
  <c r="BF220" i="8"/>
  <c r="BD220" i="8"/>
  <c r="BE220" i="8"/>
  <c r="AP221" i="8"/>
  <c r="AN221" i="8"/>
  <c r="AR221" i="8"/>
  <c r="AQ221" i="8"/>
  <c r="AO221" i="8"/>
  <c r="AM165" i="8"/>
  <c r="AL165" i="8"/>
  <c r="AK165" i="8"/>
  <c r="AJ165" i="8"/>
  <c r="AI165" i="8"/>
  <c r="AH165" i="8"/>
  <c r="AG165" i="8"/>
  <c r="AF165" i="8"/>
  <c r="AE165" i="8"/>
  <c r="AD165" i="8"/>
  <c r="AC165" i="8"/>
  <c r="AB165" i="8"/>
  <c r="AA165" i="8"/>
  <c r="Z165" i="8"/>
  <c r="Y165" i="8"/>
  <c r="AM162" i="8"/>
  <c r="AL162" i="8"/>
  <c r="AK162" i="8"/>
  <c r="AJ162" i="8"/>
  <c r="AI162" i="8"/>
  <c r="AH162" i="8"/>
  <c r="AG162" i="8"/>
  <c r="AF162" i="8"/>
  <c r="AE162" i="8"/>
  <c r="AD162" i="8"/>
  <c r="AC162" i="8"/>
  <c r="AB162" i="8"/>
  <c r="AA162" i="8"/>
  <c r="Z162" i="8"/>
  <c r="Y162" i="8"/>
  <c r="AM159" i="8"/>
  <c r="AL159" i="8"/>
  <c r="AK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AM195" i="7"/>
  <c r="AM166" i="8" s="1"/>
  <c r="AL195" i="7"/>
  <c r="AL166" i="8" s="1"/>
  <c r="AK195" i="7"/>
  <c r="AK166" i="8" s="1"/>
  <c r="AJ195" i="7"/>
  <c r="AJ166" i="8" s="1"/>
  <c r="AI195" i="7"/>
  <c r="AI166" i="8" s="1"/>
  <c r="AH195" i="7"/>
  <c r="AH166" i="8" s="1"/>
  <c r="AG195" i="7"/>
  <c r="AG166" i="8" s="1"/>
  <c r="AF195" i="7"/>
  <c r="AF166" i="8" s="1"/>
  <c r="AE195" i="7"/>
  <c r="AE166" i="8" s="1"/>
  <c r="AD195" i="7"/>
  <c r="AD166" i="8" s="1"/>
  <c r="AC195" i="7"/>
  <c r="AC166" i="8" s="1"/>
  <c r="AB195" i="7"/>
  <c r="AB166" i="8" s="1"/>
  <c r="AA195" i="7"/>
  <c r="AA166" i="8" s="1"/>
  <c r="Z195" i="7"/>
  <c r="Z166" i="8" s="1"/>
  <c r="AM194" i="7"/>
  <c r="AM163" i="8" s="1"/>
  <c r="AL194" i="7"/>
  <c r="AL163" i="8" s="1"/>
  <c r="AK194" i="7"/>
  <c r="AK163" i="8" s="1"/>
  <c r="AJ194" i="7"/>
  <c r="AJ163" i="8" s="1"/>
  <c r="AI194" i="7"/>
  <c r="AI163" i="8" s="1"/>
  <c r="AH194" i="7"/>
  <c r="AH163" i="8" s="1"/>
  <c r="AG194" i="7"/>
  <c r="AG163" i="8" s="1"/>
  <c r="AF194" i="7"/>
  <c r="AF163" i="8" s="1"/>
  <c r="AE194" i="7"/>
  <c r="AE163" i="8" s="1"/>
  <c r="AD194" i="7"/>
  <c r="AD163" i="8" s="1"/>
  <c r="AC194" i="7"/>
  <c r="AC163" i="8" s="1"/>
  <c r="AB194" i="7"/>
  <c r="AB163" i="8" s="1"/>
  <c r="AA194" i="7"/>
  <c r="AA163" i="8" s="1"/>
  <c r="Z194" i="7"/>
  <c r="Z163" i="8" s="1"/>
  <c r="Y195" i="7"/>
  <c r="Y166" i="8" s="1"/>
  <c r="Y194" i="7"/>
  <c r="Y163" i="8" s="1"/>
  <c r="AM193" i="7"/>
  <c r="AM160" i="8" s="1"/>
  <c r="AL193" i="7"/>
  <c r="AL160" i="8" s="1"/>
  <c r="AK193" i="7"/>
  <c r="AK160" i="8" s="1"/>
  <c r="AJ193" i="7"/>
  <c r="AJ160" i="8" s="1"/>
  <c r="AI193" i="7"/>
  <c r="AI160" i="8" s="1"/>
  <c r="AH193" i="7"/>
  <c r="AH160" i="8" s="1"/>
  <c r="AG193" i="7"/>
  <c r="AG160" i="8" s="1"/>
  <c r="AF193" i="7"/>
  <c r="AF160" i="8" s="1"/>
  <c r="AE193" i="7"/>
  <c r="AE160" i="8" s="1"/>
  <c r="BP173" i="8" s="1"/>
  <c r="AD193" i="7"/>
  <c r="AD160" i="8" s="1"/>
  <c r="AC193" i="7"/>
  <c r="AC160" i="8" s="1"/>
  <c r="AB193" i="7"/>
  <c r="AB160" i="8" s="1"/>
  <c r="AA193" i="7"/>
  <c r="AA160" i="8" s="1"/>
  <c r="Z193" i="7"/>
  <c r="Z160" i="8" s="1"/>
  <c r="Y193" i="7"/>
  <c r="Y160" i="8" s="1"/>
  <c r="Y192" i="7"/>
  <c r="Y157" i="8" s="1"/>
  <c r="Z192" i="7"/>
  <c r="Z157" i="8" s="1"/>
  <c r="AA192" i="7"/>
  <c r="AA157" i="8" s="1"/>
  <c r="AB192" i="7"/>
  <c r="AB157" i="8" s="1"/>
  <c r="AC192" i="7"/>
  <c r="AC157" i="8" s="1"/>
  <c r="AD192" i="7"/>
  <c r="AD157" i="8" s="1"/>
  <c r="AE192" i="7"/>
  <c r="AE157" i="8" s="1"/>
  <c r="AF192" i="7"/>
  <c r="AF157" i="8" s="1"/>
  <c r="AG192" i="7"/>
  <c r="AG157" i="8" s="1"/>
  <c r="AH192" i="7"/>
  <c r="AH157" i="8" s="1"/>
  <c r="AI192" i="7"/>
  <c r="AI157" i="8" s="1"/>
  <c r="AJ192" i="7"/>
  <c r="AJ157" i="8" s="1"/>
  <c r="AK192" i="7"/>
  <c r="AK157" i="8" s="1"/>
  <c r="AL192" i="7"/>
  <c r="AL157" i="8" s="1"/>
  <c r="AM192" i="7"/>
  <c r="AM157" i="8" s="1"/>
  <c r="BO655" i="7" l="1"/>
  <c r="BN655" i="7"/>
  <c r="BP655" i="7"/>
  <c r="AW653" i="7"/>
  <c r="AU656" i="7"/>
  <c r="AU654" i="7"/>
  <c r="AU655" i="7"/>
  <c r="AX653" i="7"/>
  <c r="AU653" i="7"/>
  <c r="BC654" i="7"/>
  <c r="BB654" i="7"/>
  <c r="BB653" i="7"/>
  <c r="BD654" i="7"/>
  <c r="AD377" i="8"/>
  <c r="AD376" i="8"/>
  <c r="AW654" i="7"/>
  <c r="AV654" i="7"/>
  <c r="AV653" i="7"/>
  <c r="AX654" i="7"/>
  <c r="AA377" i="8"/>
  <c r="AA376" i="8"/>
  <c r="BU653" i="7"/>
  <c r="BS656" i="7"/>
  <c r="BS654" i="7"/>
  <c r="BS655" i="7"/>
  <c r="BV653" i="7"/>
  <c r="BS653" i="7"/>
  <c r="Z344" i="8"/>
  <c r="Z345" i="8"/>
  <c r="BC655" i="7"/>
  <c r="BB655" i="7"/>
  <c r="BD655" i="7"/>
  <c r="BO653" i="7"/>
  <c r="BM656" i="7"/>
  <c r="BM654" i="7"/>
  <c r="BM653" i="7"/>
  <c r="BP653" i="7"/>
  <c r="BM655" i="7"/>
  <c r="BU654" i="7"/>
  <c r="BT654" i="7"/>
  <c r="BT653" i="7"/>
  <c r="BV654" i="7"/>
  <c r="AE344" i="8"/>
  <c r="AE345" i="8"/>
  <c r="BC653" i="7"/>
  <c r="BA656" i="7"/>
  <c r="BA654" i="7"/>
  <c r="BA655" i="7"/>
  <c r="BD653" i="7"/>
  <c r="BA653" i="7"/>
  <c r="BO656" i="7"/>
  <c r="BN656" i="7"/>
  <c r="BP656" i="7"/>
  <c r="AW656" i="7"/>
  <c r="AV656" i="7"/>
  <c r="AX656" i="7"/>
  <c r="BU656" i="7"/>
  <c r="BT656" i="7"/>
  <c r="BV656" i="7"/>
  <c r="AD344" i="8"/>
  <c r="AD345" i="8"/>
  <c r="AA357" i="8"/>
  <c r="AA621" i="7"/>
  <c r="AA614" i="7"/>
  <c r="AA622" i="7"/>
  <c r="AA605" i="7"/>
  <c r="AA613" i="7"/>
  <c r="AA606" i="7"/>
  <c r="AA598" i="7"/>
  <c r="BC656" i="7"/>
  <c r="BB656" i="7"/>
  <c r="BD656" i="7"/>
  <c r="AB376" i="8"/>
  <c r="AB377" i="8"/>
  <c r="BO654" i="7"/>
  <c r="BN654" i="7"/>
  <c r="BN653" i="7"/>
  <c r="BP654" i="7"/>
  <c r="AW655" i="7"/>
  <c r="AV655" i="7"/>
  <c r="AX655" i="7"/>
  <c r="BU655" i="7"/>
  <c r="BT655" i="7"/>
  <c r="BV655" i="7"/>
  <c r="AE377" i="8"/>
  <c r="AE376" i="8"/>
  <c r="AX568" i="7"/>
  <c r="AW568" i="7"/>
  <c r="AV568" i="7"/>
  <c r="AU568" i="7"/>
  <c r="AL569" i="7"/>
  <c r="AK569" i="7"/>
  <c r="AJ569" i="7"/>
  <c r="AI569" i="7"/>
  <c r="BD569" i="7"/>
  <c r="BC569" i="7"/>
  <c r="BB569" i="7"/>
  <c r="BA569" i="7"/>
  <c r="BG568" i="7"/>
  <c r="BJ568" i="7"/>
  <c r="BI568" i="7"/>
  <c r="BH568" i="7"/>
  <c r="AJ571" i="7"/>
  <c r="AL571" i="7"/>
  <c r="AK571" i="7"/>
  <c r="AI571" i="7"/>
  <c r="AX569" i="7"/>
  <c r="AW569" i="7"/>
  <c r="AV569" i="7"/>
  <c r="AU569" i="7"/>
  <c r="AX570" i="7"/>
  <c r="AW570" i="7"/>
  <c r="AV570" i="7"/>
  <c r="AU570" i="7"/>
  <c r="BD571" i="7"/>
  <c r="BC571" i="7"/>
  <c r="BB571" i="7"/>
  <c r="BA571" i="7"/>
  <c r="AL568" i="7"/>
  <c r="AK568" i="7"/>
  <c r="AJ568" i="7"/>
  <c r="AI568" i="7"/>
  <c r="AL570" i="7"/>
  <c r="AK570" i="7"/>
  <c r="AJ570" i="7"/>
  <c r="AI570" i="7"/>
  <c r="BG569" i="7"/>
  <c r="BJ569" i="7"/>
  <c r="BI569" i="7"/>
  <c r="BH569" i="7"/>
  <c r="AX571" i="7"/>
  <c r="AW571" i="7"/>
  <c r="AV571" i="7"/>
  <c r="AU571" i="7"/>
  <c r="BD570" i="7"/>
  <c r="BC570" i="7"/>
  <c r="BB570" i="7"/>
  <c r="BA570" i="7"/>
  <c r="BG570" i="7"/>
  <c r="BJ570" i="7"/>
  <c r="BI570" i="7"/>
  <c r="BH570" i="7"/>
  <c r="BD568" i="7"/>
  <c r="BC568" i="7"/>
  <c r="BB568" i="7"/>
  <c r="BA568" i="7"/>
  <c r="BG571" i="7"/>
  <c r="BH571" i="7"/>
  <c r="BJ571" i="7"/>
  <c r="BI571" i="7"/>
  <c r="AE578" i="7"/>
  <c r="AE585" i="7"/>
  <c r="AE569" i="7"/>
  <c r="AE586" i="7"/>
  <c r="AE570" i="7"/>
  <c r="AE577" i="7"/>
  <c r="Z577" i="7"/>
  <c r="Z578" i="7"/>
  <c r="Z585" i="7"/>
  <c r="Z569" i="7"/>
  <c r="Z586" i="7"/>
  <c r="Z570" i="7"/>
  <c r="AD577" i="7"/>
  <c r="AD578" i="7"/>
  <c r="AD585" i="7"/>
  <c r="AD569" i="7"/>
  <c r="AD586" i="7"/>
  <c r="AD570" i="7"/>
  <c r="AE562" i="7"/>
  <c r="AE481" i="7"/>
  <c r="AE482" i="7"/>
  <c r="AE561" i="7" s="1"/>
  <c r="Z562" i="7"/>
  <c r="Z482" i="7"/>
  <c r="Z561" i="7" s="1"/>
  <c r="Z481" i="7"/>
  <c r="AD562" i="7"/>
  <c r="AD482" i="7"/>
  <c r="AD561" i="7" s="1"/>
  <c r="AD481" i="7"/>
  <c r="AA502" i="7"/>
  <c r="AA503" i="7"/>
  <c r="AA597" i="7" s="1"/>
  <c r="E578" i="7"/>
  <c r="AB498" i="7"/>
  <c r="AA500" i="7"/>
  <c r="C578" i="7"/>
  <c r="Z498" i="7"/>
  <c r="C498" i="7"/>
  <c r="Z497" i="7" s="1"/>
  <c r="C575" i="7"/>
  <c r="E498" i="7"/>
  <c r="AB497" i="7" s="1"/>
  <c r="E575" i="7"/>
  <c r="F498" i="7"/>
  <c r="AC497" i="7" s="1"/>
  <c r="AC499" i="7" s="1"/>
  <c r="F575" i="7"/>
  <c r="B499" i="7"/>
  <c r="Y498" i="7" s="1"/>
  <c r="Y499" i="7" s="1"/>
  <c r="B576" i="7"/>
  <c r="D501" i="7"/>
  <c r="D578" i="7"/>
  <c r="D579" i="7" s="1"/>
  <c r="G480" i="7"/>
  <c r="G561" i="7"/>
  <c r="C480" i="7"/>
  <c r="C561" i="7"/>
  <c r="H480" i="7"/>
  <c r="H561" i="7"/>
  <c r="Z172" i="8"/>
  <c r="AD172" i="8"/>
  <c r="AN172" i="8"/>
  <c r="AR172" i="8"/>
  <c r="BF172" i="8"/>
  <c r="BB172" i="8"/>
  <c r="AU172" i="8"/>
  <c r="AY172" i="8"/>
  <c r="BT172" i="8"/>
  <c r="BP172" i="8"/>
  <c r="BM172" i="8"/>
  <c r="BI172" i="8"/>
  <c r="AG172" i="8"/>
  <c r="AK172" i="8"/>
  <c r="AJ173" i="8"/>
  <c r="AK173" i="8"/>
  <c r="AG173" i="8"/>
  <c r="BF174" i="8"/>
  <c r="BB174" i="8"/>
  <c r="AA172" i="8"/>
  <c r="AA176" i="8"/>
  <c r="AI172" i="8"/>
  <c r="AI176" i="8"/>
  <c r="BS172" i="8"/>
  <c r="BS176" i="8"/>
  <c r="BF173" i="8"/>
  <c r="BB173" i="8"/>
  <c r="AY174" i="8"/>
  <c r="AU174" i="8"/>
  <c r="AN175" i="8"/>
  <c r="AR175" i="8"/>
  <c r="BJ176" i="8"/>
  <c r="BJ172" i="8"/>
  <c r="BR172" i="8"/>
  <c r="BR176" i="8"/>
  <c r="AY173" i="8"/>
  <c r="AU173" i="8"/>
  <c r="BT174" i="8"/>
  <c r="BP174" i="8"/>
  <c r="AR174" i="8"/>
  <c r="AN174" i="8"/>
  <c r="BI175" i="8"/>
  <c r="BM175" i="8"/>
  <c r="AI175" i="8"/>
  <c r="AK175" i="8"/>
  <c r="AG175" i="8"/>
  <c r="AO176" i="8"/>
  <c r="AO172" i="8"/>
  <c r="BQ176" i="8"/>
  <c r="BQ172" i="8"/>
  <c r="AW176" i="8"/>
  <c r="AW172" i="8"/>
  <c r="AC172" i="8"/>
  <c r="AC176" i="8"/>
  <c r="BE176" i="8"/>
  <c r="BE172" i="8"/>
  <c r="BM173" i="8"/>
  <c r="BI173" i="8"/>
  <c r="AD174" i="8"/>
  <c r="Z174" i="8"/>
  <c r="AU175" i="8"/>
  <c r="AY175" i="8"/>
  <c r="BC172" i="8"/>
  <c r="BC176" i="8"/>
  <c r="BK172" i="8"/>
  <c r="BK176" i="8"/>
  <c r="AQ172" i="8"/>
  <c r="AQ176" i="8"/>
  <c r="Z173" i="8"/>
  <c r="AD173" i="8"/>
  <c r="BP175" i="8"/>
  <c r="BT175" i="8"/>
  <c r="AH173" i="8"/>
  <c r="AH176" i="8"/>
  <c r="AH172" i="8"/>
  <c r="AP172" i="8"/>
  <c r="AP176" i="8"/>
  <c r="AX172" i="8"/>
  <c r="AX176" i="8"/>
  <c r="BT173" i="8"/>
  <c r="AR173" i="8"/>
  <c r="AN173" i="8"/>
  <c r="BM174" i="8"/>
  <c r="BI174" i="8"/>
  <c r="AK174" i="8"/>
  <c r="AG174" i="8"/>
  <c r="BB175" i="8"/>
  <c r="BF175" i="8"/>
  <c r="Z175" i="8"/>
  <c r="AD175" i="8"/>
  <c r="AV172" i="8"/>
  <c r="AV176" i="8"/>
  <c r="AB176" i="8"/>
  <c r="AB172" i="8"/>
  <c r="BD172" i="8"/>
  <c r="BD176" i="8"/>
  <c r="AJ176" i="8"/>
  <c r="AJ172" i="8"/>
  <c r="BL172" i="8"/>
  <c r="BL176" i="8"/>
  <c r="AC173" i="8"/>
  <c r="AH174" i="8"/>
  <c r="AB174" i="8"/>
  <c r="AO173" i="8"/>
  <c r="AC175" i="8"/>
  <c r="AI173" i="8"/>
  <c r="AI174" i="8"/>
  <c r="AA173" i="8"/>
  <c r="AB173" i="8"/>
  <c r="AC174" i="8"/>
  <c r="BL174" i="8"/>
  <c r="BK174" i="8"/>
  <c r="BJ174" i="8"/>
  <c r="BL173" i="8"/>
  <c r="BJ173" i="8"/>
  <c r="BK173" i="8"/>
  <c r="BC174" i="8"/>
  <c r="BE174" i="8"/>
  <c r="BD174" i="8"/>
  <c r="AX175" i="8"/>
  <c r="AV175" i="8"/>
  <c r="AW175" i="8"/>
  <c r="AA174" i="8"/>
  <c r="AB175" i="8"/>
  <c r="AH175" i="8"/>
  <c r="AV173" i="8"/>
  <c r="AX173" i="8"/>
  <c r="AW173" i="8"/>
  <c r="BS174" i="8"/>
  <c r="BQ174" i="8"/>
  <c r="BR174" i="8"/>
  <c r="AQ174" i="8"/>
  <c r="AO174" i="8"/>
  <c r="AP174" i="8"/>
  <c r="BJ175" i="8"/>
  <c r="BL175" i="8"/>
  <c r="BK175" i="8"/>
  <c r="AJ175" i="8"/>
  <c r="BR173" i="8"/>
  <c r="BS173" i="8"/>
  <c r="BQ173" i="8"/>
  <c r="AP173" i="8"/>
  <c r="AQ173" i="8"/>
  <c r="BD175" i="8"/>
  <c r="BE175" i="8"/>
  <c r="BC175" i="8"/>
  <c r="AA175" i="8"/>
  <c r="AJ174" i="8"/>
  <c r="BE173" i="8"/>
  <c r="BD173" i="8"/>
  <c r="BC173" i="8"/>
  <c r="AW174" i="8"/>
  <c r="AX174" i="8"/>
  <c r="AV174" i="8"/>
  <c r="BS175" i="8"/>
  <c r="BR175" i="8"/>
  <c r="BQ175" i="8"/>
  <c r="AQ175" i="8"/>
  <c r="AP175" i="8"/>
  <c r="AO175" i="8"/>
  <c r="P191" i="8"/>
  <c r="O191" i="8"/>
  <c r="N191" i="8"/>
  <c r="M191" i="8"/>
  <c r="L191" i="8"/>
  <c r="K191" i="8"/>
  <c r="J191" i="8"/>
  <c r="I191" i="8"/>
  <c r="H191" i="8"/>
  <c r="G191" i="8"/>
  <c r="F191" i="8"/>
  <c r="E191" i="8"/>
  <c r="D191" i="8"/>
  <c r="C191" i="8"/>
  <c r="B191" i="8"/>
  <c r="AU605" i="7" l="1"/>
  <c r="AX605" i="7"/>
  <c r="AW605" i="7"/>
  <c r="AV605" i="7"/>
  <c r="AW606" i="7"/>
  <c r="AU606" i="7"/>
  <c r="AX606" i="7"/>
  <c r="AV606" i="7"/>
  <c r="Y357" i="8"/>
  <c r="Y614" i="7"/>
  <c r="Y606" i="7"/>
  <c r="Y622" i="7"/>
  <c r="Y613" i="7"/>
  <c r="Y598" i="7"/>
  <c r="Y621" i="7"/>
  <c r="Y605" i="7"/>
  <c r="AA358" i="8"/>
  <c r="AA359" i="8"/>
  <c r="AC357" i="8"/>
  <c r="AC622" i="7"/>
  <c r="AC613" i="7"/>
  <c r="AC606" i="7"/>
  <c r="AC598" i="7"/>
  <c r="AC621" i="7"/>
  <c r="AC614" i="7"/>
  <c r="AC605" i="7"/>
  <c r="AX604" i="7"/>
  <c r="AW604" i="7"/>
  <c r="AU604" i="7"/>
  <c r="AV604" i="7"/>
  <c r="AX607" i="7"/>
  <c r="AW607" i="7"/>
  <c r="AU607" i="7"/>
  <c r="AV607" i="7"/>
  <c r="AR570" i="7"/>
  <c r="AQ570" i="7"/>
  <c r="AP570" i="7"/>
  <c r="AO570" i="7"/>
  <c r="Z499" i="7"/>
  <c r="Z503" i="7" s="1"/>
  <c r="Z597" i="7" s="1"/>
  <c r="BV568" i="7"/>
  <c r="BU568" i="7"/>
  <c r="BT568" i="7"/>
  <c r="BS568" i="7"/>
  <c r="AR571" i="7"/>
  <c r="AQ571" i="7"/>
  <c r="AP571" i="7"/>
  <c r="AO571" i="7"/>
  <c r="AR568" i="7"/>
  <c r="AQ568" i="7"/>
  <c r="AP568" i="7"/>
  <c r="AO568" i="7"/>
  <c r="BP569" i="7"/>
  <c r="BO569" i="7"/>
  <c r="BN569" i="7"/>
  <c r="BM569" i="7"/>
  <c r="BP570" i="7"/>
  <c r="BO570" i="7"/>
  <c r="BN570" i="7"/>
  <c r="BM570" i="7"/>
  <c r="AR569" i="7"/>
  <c r="AQ569" i="7"/>
  <c r="AP569" i="7"/>
  <c r="AO569" i="7"/>
  <c r="BV571" i="7"/>
  <c r="BU571" i="7"/>
  <c r="BT571" i="7"/>
  <c r="BS571" i="7"/>
  <c r="BP568" i="7"/>
  <c r="BO568" i="7"/>
  <c r="BN568" i="7"/>
  <c r="BM568" i="7"/>
  <c r="BP571" i="7"/>
  <c r="BO571" i="7"/>
  <c r="BN571" i="7"/>
  <c r="BM571" i="7"/>
  <c r="BV569" i="7"/>
  <c r="BU569" i="7"/>
  <c r="BT569" i="7"/>
  <c r="BS569" i="7"/>
  <c r="BV570" i="7"/>
  <c r="BU570" i="7"/>
  <c r="BT570" i="7"/>
  <c r="BS570" i="7"/>
  <c r="AC502" i="7"/>
  <c r="AC503" i="7"/>
  <c r="AC597" i="7" s="1"/>
  <c r="AB499" i="7"/>
  <c r="Y502" i="7"/>
  <c r="Y503" i="7"/>
  <c r="Y597" i="7" s="1"/>
  <c r="AC500" i="7"/>
  <c r="Z500" i="7"/>
  <c r="Y500" i="7"/>
  <c r="AB500" i="7"/>
  <c r="B501" i="7"/>
  <c r="B578" i="7"/>
  <c r="B579" i="7" s="1"/>
  <c r="E501" i="7"/>
  <c r="E577" i="7"/>
  <c r="E579" i="7" s="1"/>
  <c r="F501" i="7"/>
  <c r="F577" i="7"/>
  <c r="F579" i="7" s="1"/>
  <c r="C501" i="7"/>
  <c r="C577" i="7"/>
  <c r="C579" i="7" s="1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131" i="14"/>
  <c r="A131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A94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A69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38" i="14"/>
  <c r="AB357" i="8" l="1"/>
  <c r="AB622" i="7"/>
  <c r="AB613" i="7"/>
  <c r="AB606" i="7"/>
  <c r="AB621" i="7"/>
  <c r="AB614" i="7"/>
  <c r="AB598" i="7"/>
  <c r="AB605" i="7"/>
  <c r="BJ607" i="7"/>
  <c r="BG607" i="7"/>
  <c r="BI607" i="7"/>
  <c r="BH607" i="7"/>
  <c r="AL607" i="7"/>
  <c r="AK607" i="7"/>
  <c r="AI607" i="7"/>
  <c r="AJ607" i="7"/>
  <c r="Z357" i="8"/>
  <c r="Z598" i="7"/>
  <c r="Z621" i="7"/>
  <c r="Z614" i="7"/>
  <c r="Z606" i="7"/>
  <c r="Z622" i="7"/>
  <c r="Z605" i="7"/>
  <c r="Z613" i="7"/>
  <c r="BI604" i="7"/>
  <c r="BJ604" i="7"/>
  <c r="BG604" i="7"/>
  <c r="BH604" i="7"/>
  <c r="AC359" i="8"/>
  <c r="AC358" i="8"/>
  <c r="AI605" i="7"/>
  <c r="AL605" i="7"/>
  <c r="AK605" i="7"/>
  <c r="AJ605" i="7"/>
  <c r="BG605" i="7"/>
  <c r="BJ605" i="7"/>
  <c r="BI605" i="7"/>
  <c r="BH605" i="7"/>
  <c r="AL604" i="7"/>
  <c r="AK604" i="7"/>
  <c r="AI604" i="7"/>
  <c r="AJ604" i="7"/>
  <c r="AK606" i="7"/>
  <c r="AI606" i="7"/>
  <c r="AL606" i="7"/>
  <c r="AJ606" i="7"/>
  <c r="Z502" i="7"/>
  <c r="BI606" i="7"/>
  <c r="BG606" i="7"/>
  <c r="BJ606" i="7"/>
  <c r="BH606" i="7"/>
  <c r="Y359" i="8"/>
  <c r="Y358" i="8"/>
  <c r="AB502" i="7"/>
  <c r="AB503" i="7"/>
  <c r="AB597" i="7" s="1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A89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A64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47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A26" i="13"/>
  <c r="P280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AM306" i="7"/>
  <c r="AL306" i="7"/>
  <c r="O268" i="8" s="1"/>
  <c r="AK306" i="7"/>
  <c r="AJ306" i="7"/>
  <c r="M268" i="8" s="1"/>
  <c r="AI306" i="7"/>
  <c r="L268" i="8" s="1"/>
  <c r="AH306" i="7"/>
  <c r="K268" i="8" s="1"/>
  <c r="AG306" i="7"/>
  <c r="AF306" i="7"/>
  <c r="I268" i="8" s="1"/>
  <c r="AE306" i="7"/>
  <c r="H268" i="8" s="1"/>
  <c r="AD306" i="7"/>
  <c r="G268" i="8" s="1"/>
  <c r="AC306" i="7"/>
  <c r="AB306" i="7"/>
  <c r="E268" i="8" s="1"/>
  <c r="AA306" i="7"/>
  <c r="D268" i="8" s="1"/>
  <c r="Z306" i="7"/>
  <c r="C268" i="8" s="1"/>
  <c r="Y306" i="7"/>
  <c r="AM293" i="7"/>
  <c r="AL293" i="7"/>
  <c r="O258" i="8" s="1"/>
  <c r="AK293" i="7"/>
  <c r="N258" i="8" s="1"/>
  <c r="AJ293" i="7"/>
  <c r="M258" i="8" s="1"/>
  <c r="AI293" i="7"/>
  <c r="AH293" i="7"/>
  <c r="K258" i="8" s="1"/>
  <c r="AG293" i="7"/>
  <c r="J258" i="8" s="1"/>
  <c r="AF293" i="7"/>
  <c r="I258" i="8" s="1"/>
  <c r="AE293" i="7"/>
  <c r="AD293" i="7"/>
  <c r="G258" i="8" s="1"/>
  <c r="AC293" i="7"/>
  <c r="F258" i="8" s="1"/>
  <c r="AB293" i="7"/>
  <c r="E258" i="8" s="1"/>
  <c r="AA293" i="7"/>
  <c r="Z293" i="7"/>
  <c r="C258" i="8" s="1"/>
  <c r="Y293" i="7"/>
  <c r="B258" i="8" s="1"/>
  <c r="AM280" i="7"/>
  <c r="P248" i="8" s="1"/>
  <c r="AL280" i="7"/>
  <c r="O248" i="8" s="1"/>
  <c r="AK280" i="7"/>
  <c r="AJ280" i="7"/>
  <c r="M248" i="8" s="1"/>
  <c r="AI280" i="7"/>
  <c r="L248" i="8" s="1"/>
  <c r="AH280" i="7"/>
  <c r="K248" i="8" s="1"/>
  <c r="AG280" i="7"/>
  <c r="AF280" i="7"/>
  <c r="I248" i="8" s="1"/>
  <c r="AE280" i="7"/>
  <c r="H248" i="8" s="1"/>
  <c r="AD280" i="7"/>
  <c r="G248" i="8" s="1"/>
  <c r="AC280" i="7"/>
  <c r="AB280" i="7"/>
  <c r="E248" i="8" s="1"/>
  <c r="AA280" i="7"/>
  <c r="D248" i="8" s="1"/>
  <c r="Z280" i="7"/>
  <c r="C248" i="8" s="1"/>
  <c r="Y280" i="7"/>
  <c r="N248" i="8" l="1"/>
  <c r="N251" i="8" s="1"/>
  <c r="N268" i="8"/>
  <c r="AQ606" i="7"/>
  <c r="AO606" i="7"/>
  <c r="AR606" i="7"/>
  <c r="AP606" i="7"/>
  <c r="BA605" i="7"/>
  <c r="BD605" i="7"/>
  <c r="BC605" i="7"/>
  <c r="BB605" i="7"/>
  <c r="AR607" i="7"/>
  <c r="AO607" i="7"/>
  <c r="AQ607" i="7"/>
  <c r="AP607" i="7"/>
  <c r="AQ604" i="7"/>
  <c r="AR604" i="7"/>
  <c r="AO604" i="7"/>
  <c r="AP604" i="7"/>
  <c r="BC606" i="7"/>
  <c r="BA606" i="7"/>
  <c r="BD606" i="7"/>
  <c r="BB606" i="7"/>
  <c r="BD607" i="7"/>
  <c r="BC607" i="7"/>
  <c r="BA607" i="7"/>
  <c r="BB607" i="7"/>
  <c r="BC604" i="7"/>
  <c r="BD604" i="7"/>
  <c r="BA604" i="7"/>
  <c r="BB604" i="7"/>
  <c r="AO605" i="7"/>
  <c r="AR605" i="7"/>
  <c r="AQ605" i="7"/>
  <c r="AP605" i="7"/>
  <c r="Z358" i="8"/>
  <c r="Z359" i="8"/>
  <c r="AB358" i="8"/>
  <c r="AB359" i="8"/>
  <c r="P268" i="8"/>
  <c r="J248" i="8"/>
  <c r="J251" i="8" s="1"/>
  <c r="F248" i="8"/>
  <c r="F251" i="8" s="1"/>
  <c r="B248" i="8"/>
  <c r="B251" i="8" s="1"/>
  <c r="P258" i="8"/>
  <c r="L258" i="8"/>
  <c r="H258" i="8"/>
  <c r="D258" i="8"/>
  <c r="J268" i="8"/>
  <c r="F268" i="8"/>
  <c r="B268" i="8"/>
  <c r="M251" i="8"/>
  <c r="I251" i="8"/>
  <c r="E251" i="8"/>
  <c r="O251" i="8"/>
  <c r="K251" i="8"/>
  <c r="G251" i="8"/>
  <c r="C251" i="8"/>
  <c r="D251" i="8"/>
  <c r="H251" i="8"/>
  <c r="L251" i="8"/>
  <c r="P251" i="8"/>
  <c r="B229" i="8"/>
  <c r="B270" i="8" s="1"/>
  <c r="C229" i="8"/>
  <c r="C270" i="8" s="1"/>
  <c r="C271" i="8" s="1"/>
  <c r="D229" i="8"/>
  <c r="D270" i="8" s="1"/>
  <c r="D271" i="8" s="1"/>
  <c r="E229" i="8"/>
  <c r="E270" i="8" s="1"/>
  <c r="E271" i="8" s="1"/>
  <c r="F229" i="8"/>
  <c r="F270" i="8" s="1"/>
  <c r="G229" i="8"/>
  <c r="G270" i="8" s="1"/>
  <c r="G271" i="8" s="1"/>
  <c r="H229" i="8"/>
  <c r="H270" i="8" s="1"/>
  <c r="H271" i="8" s="1"/>
  <c r="I229" i="8"/>
  <c r="I270" i="8" s="1"/>
  <c r="I271" i="8" s="1"/>
  <c r="J229" i="8"/>
  <c r="J270" i="8" s="1"/>
  <c r="K229" i="8"/>
  <c r="K270" i="8" s="1"/>
  <c r="K271" i="8" s="1"/>
  <c r="L229" i="8"/>
  <c r="L270" i="8" s="1"/>
  <c r="L271" i="8" s="1"/>
  <c r="M229" i="8"/>
  <c r="M270" i="8" s="1"/>
  <c r="M271" i="8" s="1"/>
  <c r="N229" i="8"/>
  <c r="N270" i="8" s="1"/>
  <c r="O229" i="8"/>
  <c r="O270" i="8" s="1"/>
  <c r="O271" i="8" s="1"/>
  <c r="P229" i="8"/>
  <c r="P270" i="8" s="1"/>
  <c r="B219" i="8"/>
  <c r="B260" i="8" s="1"/>
  <c r="B261" i="8" s="1"/>
  <c r="C219" i="8"/>
  <c r="C260" i="8" s="1"/>
  <c r="C261" i="8" s="1"/>
  <c r="D219" i="8"/>
  <c r="D260" i="8" s="1"/>
  <c r="E219" i="8"/>
  <c r="E260" i="8" s="1"/>
  <c r="E261" i="8" s="1"/>
  <c r="F219" i="8"/>
  <c r="F260" i="8" s="1"/>
  <c r="F261" i="8" s="1"/>
  <c r="G219" i="8"/>
  <c r="G260" i="8" s="1"/>
  <c r="G261" i="8" s="1"/>
  <c r="H219" i="8"/>
  <c r="H260" i="8" s="1"/>
  <c r="I219" i="8"/>
  <c r="I260" i="8" s="1"/>
  <c r="I261" i="8" s="1"/>
  <c r="J219" i="8"/>
  <c r="J260" i="8" s="1"/>
  <c r="J261" i="8" s="1"/>
  <c r="K219" i="8"/>
  <c r="K260" i="8" s="1"/>
  <c r="K261" i="8" s="1"/>
  <c r="L219" i="8"/>
  <c r="L260" i="8" s="1"/>
  <c r="M219" i="8"/>
  <c r="M260" i="8" s="1"/>
  <c r="M261" i="8" s="1"/>
  <c r="N219" i="8"/>
  <c r="N260" i="8" s="1"/>
  <c r="N261" i="8" s="1"/>
  <c r="O219" i="8"/>
  <c r="O260" i="8" s="1"/>
  <c r="O261" i="8" s="1"/>
  <c r="P219" i="8"/>
  <c r="P260" i="8" s="1"/>
  <c r="P261" i="8" l="1"/>
  <c r="P271" i="8"/>
  <c r="L261" i="8"/>
  <c r="N271" i="8"/>
  <c r="J271" i="8"/>
  <c r="H261" i="8"/>
  <c r="D261" i="8"/>
  <c r="F271" i="8"/>
  <c r="B271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D60" i="8" l="1"/>
  <c r="D62" i="8" s="1"/>
  <c r="H60" i="8"/>
  <c r="H62" i="8" s="1"/>
  <c r="B60" i="8"/>
  <c r="B62" i="8" s="1"/>
  <c r="F60" i="8"/>
  <c r="F62" i="8" s="1"/>
  <c r="B66" i="8"/>
  <c r="B68" i="8" s="1"/>
  <c r="B198" i="8" s="1"/>
  <c r="F66" i="8"/>
  <c r="F68" i="8" s="1"/>
  <c r="F198" i="8" s="1"/>
  <c r="C60" i="8"/>
  <c r="C62" i="8" s="1"/>
  <c r="G60" i="8"/>
  <c r="G62" i="8" s="1"/>
  <c r="K60" i="8"/>
  <c r="K62" i="8" s="1"/>
  <c r="O60" i="8"/>
  <c r="O62" i="8" s="1"/>
  <c r="E60" i="8"/>
  <c r="E61" i="8" s="1"/>
  <c r="I60" i="8"/>
  <c r="I61" i="8" s="1"/>
  <c r="M60" i="8"/>
  <c r="M62" i="8" s="1"/>
  <c r="C66" i="8"/>
  <c r="C68" i="8" s="1"/>
  <c r="C198" i="8" s="1"/>
  <c r="G66" i="8"/>
  <c r="G67" i="8" s="1"/>
  <c r="K66" i="8"/>
  <c r="K67" i="8" s="1"/>
  <c r="O66" i="8"/>
  <c r="O68" i="8" s="1"/>
  <c r="O198" i="8" s="1"/>
  <c r="J60" i="8"/>
  <c r="J61" i="8" s="1"/>
  <c r="N60" i="8"/>
  <c r="N61" i="8" s="1"/>
  <c r="D66" i="8"/>
  <c r="D68" i="8" s="1"/>
  <c r="D198" i="8" s="1"/>
  <c r="H66" i="8"/>
  <c r="H67" i="8" s="1"/>
  <c r="L66" i="8"/>
  <c r="L68" i="8" s="1"/>
  <c r="L198" i="8" s="1"/>
  <c r="E66" i="8"/>
  <c r="E68" i="8" s="1"/>
  <c r="E198" i="8" s="1"/>
  <c r="I66" i="8"/>
  <c r="I68" i="8" s="1"/>
  <c r="I198" i="8" s="1"/>
  <c r="M66" i="8"/>
  <c r="M68" i="8" s="1"/>
  <c r="M198" i="8" s="1"/>
  <c r="L60" i="8"/>
  <c r="L62" i="8" s="1"/>
  <c r="J66" i="8"/>
  <c r="J67" i="8" s="1"/>
  <c r="N66" i="8"/>
  <c r="N67" i="8" s="1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L239" i="8" l="1"/>
  <c r="M239" i="8"/>
  <c r="I239" i="8"/>
  <c r="D239" i="8"/>
  <c r="E239" i="8"/>
  <c r="C239" i="8"/>
  <c r="F239" i="8"/>
  <c r="O239" i="8"/>
  <c r="B239" i="8"/>
  <c r="D61" i="8"/>
  <c r="H61" i="8"/>
  <c r="J68" i="8"/>
  <c r="J198" i="8" s="1"/>
  <c r="L61" i="8"/>
  <c r="L67" i="8"/>
  <c r="I67" i="8"/>
  <c r="D67" i="8"/>
  <c r="F67" i="8"/>
  <c r="F61" i="8"/>
  <c r="J62" i="8"/>
  <c r="K68" i="8"/>
  <c r="K198" i="8" s="1"/>
  <c r="B67" i="8"/>
  <c r="B61" i="8"/>
  <c r="M61" i="8"/>
  <c r="O67" i="8"/>
  <c r="K61" i="8"/>
  <c r="H68" i="8"/>
  <c r="H198" i="8" s="1"/>
  <c r="M67" i="8"/>
  <c r="N62" i="8"/>
  <c r="G68" i="8"/>
  <c r="G198" i="8" s="1"/>
  <c r="I62" i="8"/>
  <c r="G61" i="8"/>
  <c r="E67" i="8"/>
  <c r="E62" i="8"/>
  <c r="R62" i="8" s="1"/>
  <c r="C61" i="8"/>
  <c r="N68" i="8"/>
  <c r="N198" i="8" s="1"/>
  <c r="C67" i="8"/>
  <c r="O61" i="8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O445" i="7"/>
  <c r="N445" i="7"/>
  <c r="M445" i="7"/>
  <c r="L445" i="7"/>
  <c r="K445" i="7"/>
  <c r="K455" i="7" s="1"/>
  <c r="J445" i="7"/>
  <c r="I445" i="7"/>
  <c r="H445" i="7"/>
  <c r="H455" i="7" s="1"/>
  <c r="G445" i="7"/>
  <c r="F445" i="7"/>
  <c r="E445" i="7"/>
  <c r="D445" i="7"/>
  <c r="D455" i="7" s="1"/>
  <c r="C445" i="7"/>
  <c r="C455" i="7" s="1"/>
  <c r="B445" i="7"/>
  <c r="B455" i="7" s="1"/>
  <c r="O102" i="4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O149" i="9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B416" i="7"/>
  <c r="B414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C434" i="7" l="1"/>
  <c r="G434" i="7"/>
  <c r="K434" i="7"/>
  <c r="O434" i="7"/>
  <c r="G451" i="7"/>
  <c r="G456" i="7"/>
  <c r="G447" i="7"/>
  <c r="G455" i="7" s="1"/>
  <c r="O451" i="7"/>
  <c r="O456" i="7"/>
  <c r="O447" i="7"/>
  <c r="O455" i="7" s="1"/>
  <c r="D451" i="7"/>
  <c r="D456" i="7"/>
  <c r="D447" i="7"/>
  <c r="H451" i="7"/>
  <c r="H456" i="7"/>
  <c r="H447" i="7"/>
  <c r="L451" i="7"/>
  <c r="L456" i="7"/>
  <c r="L447" i="7"/>
  <c r="L455" i="7" s="1"/>
  <c r="C451" i="7"/>
  <c r="C456" i="7"/>
  <c r="C447" i="7"/>
  <c r="K451" i="7"/>
  <c r="K456" i="7"/>
  <c r="K447" i="7"/>
  <c r="E447" i="7"/>
  <c r="E455" i="7" s="1"/>
  <c r="E456" i="7"/>
  <c r="I447" i="7"/>
  <c r="I455" i="7" s="1"/>
  <c r="I456" i="7"/>
  <c r="M447" i="7"/>
  <c r="M455" i="7" s="1"/>
  <c r="M456" i="7"/>
  <c r="B453" i="7"/>
  <c r="B447" i="7"/>
  <c r="B456" i="7"/>
  <c r="F451" i="7"/>
  <c r="F447" i="7"/>
  <c r="F455" i="7" s="1"/>
  <c r="F456" i="7"/>
  <c r="J451" i="7"/>
  <c r="J447" i="7"/>
  <c r="J455" i="7" s="1"/>
  <c r="J456" i="7"/>
  <c r="N451" i="7"/>
  <c r="N447" i="7"/>
  <c r="N455" i="7" s="1"/>
  <c r="N456" i="7"/>
  <c r="H239" i="8"/>
  <c r="K239" i="8"/>
  <c r="J239" i="8"/>
  <c r="N239" i="8"/>
  <c r="O280" i="8"/>
  <c r="C280" i="8"/>
  <c r="D280" i="8"/>
  <c r="M280" i="8"/>
  <c r="G239" i="8"/>
  <c r="B280" i="8"/>
  <c r="F280" i="8"/>
  <c r="E280" i="8"/>
  <c r="I280" i="8"/>
  <c r="L280" i="8"/>
  <c r="V68" i="8"/>
  <c r="R68" i="8"/>
  <c r="V67" i="8"/>
  <c r="V62" i="8"/>
  <c r="R67" i="8"/>
  <c r="V61" i="8"/>
  <c r="R61" i="8"/>
  <c r="H430" i="7"/>
  <c r="L430" i="7"/>
  <c r="P430" i="7"/>
  <c r="B451" i="7"/>
  <c r="D430" i="7"/>
  <c r="E430" i="7"/>
  <c r="I430" i="7"/>
  <c r="M430" i="7"/>
  <c r="B432" i="7"/>
  <c r="F432" i="7"/>
  <c r="J432" i="7"/>
  <c r="N432" i="7"/>
  <c r="E453" i="7"/>
  <c r="I453" i="7"/>
  <c r="M453" i="7"/>
  <c r="B430" i="7"/>
  <c r="F430" i="7"/>
  <c r="J430" i="7"/>
  <c r="N430" i="7"/>
  <c r="C432" i="7"/>
  <c r="G432" i="7"/>
  <c r="K432" i="7"/>
  <c r="O432" i="7"/>
  <c r="D434" i="7"/>
  <c r="H434" i="7"/>
  <c r="L434" i="7"/>
  <c r="P434" i="7"/>
  <c r="B449" i="7"/>
  <c r="F449" i="7"/>
  <c r="J449" i="7"/>
  <c r="N449" i="7"/>
  <c r="F453" i="7"/>
  <c r="J453" i="7"/>
  <c r="N453" i="7"/>
  <c r="C430" i="7"/>
  <c r="G430" i="7"/>
  <c r="K430" i="7"/>
  <c r="O430" i="7"/>
  <c r="D432" i="7"/>
  <c r="H432" i="7"/>
  <c r="L432" i="7"/>
  <c r="P432" i="7"/>
  <c r="E434" i="7"/>
  <c r="I434" i="7"/>
  <c r="M434" i="7"/>
  <c r="C449" i="7"/>
  <c r="G449" i="7"/>
  <c r="K449" i="7"/>
  <c r="O449" i="7"/>
  <c r="C453" i="7"/>
  <c r="G453" i="7"/>
  <c r="K453" i="7"/>
  <c r="O453" i="7"/>
  <c r="E432" i="7"/>
  <c r="I432" i="7"/>
  <c r="M432" i="7"/>
  <c r="B434" i="7"/>
  <c r="F434" i="7"/>
  <c r="J434" i="7"/>
  <c r="N434" i="7"/>
  <c r="D449" i="7"/>
  <c r="H449" i="7"/>
  <c r="L449" i="7"/>
  <c r="E451" i="7"/>
  <c r="I451" i="7"/>
  <c r="M451" i="7"/>
  <c r="D453" i="7"/>
  <c r="H453" i="7"/>
  <c r="L453" i="7"/>
  <c r="E449" i="7"/>
  <c r="I449" i="7"/>
  <c r="M449" i="7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B411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B130" i="9"/>
  <c r="A130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A93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37" i="9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1446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130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A130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A93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68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37" i="10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A130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A93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A68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37" i="11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A131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94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A69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13" i="12"/>
  <c r="A186" i="8"/>
  <c r="A185" i="8"/>
  <c r="A176" i="8"/>
  <c r="A175" i="8"/>
  <c r="A166" i="8"/>
  <c r="A118" i="8"/>
  <c r="A113" i="8"/>
  <c r="A112" i="8"/>
  <c r="A111" i="8"/>
  <c r="A106" i="8"/>
  <c r="A101" i="8"/>
  <c r="A100" i="8"/>
  <c r="A99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AO7" i="8"/>
  <c r="AO6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O4" i="8"/>
  <c r="AO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410" i="7"/>
  <c r="O410" i="7"/>
  <c r="N410" i="7"/>
  <c r="M410" i="7"/>
  <c r="L410" i="7"/>
  <c r="K410" i="7"/>
  <c r="J410" i="7"/>
  <c r="I410" i="7"/>
  <c r="H410" i="7"/>
  <c r="G410" i="7"/>
  <c r="F410" i="7"/>
  <c r="E410" i="7"/>
  <c r="E417" i="7" s="1"/>
  <c r="D410" i="7"/>
  <c r="C410" i="7"/>
  <c r="B410" i="7"/>
  <c r="H401" i="7"/>
  <c r="G401" i="7"/>
  <c r="F401" i="7"/>
  <c r="E401" i="7"/>
  <c r="D401" i="7"/>
  <c r="C401" i="7"/>
  <c r="B401" i="7"/>
  <c r="H399" i="7"/>
  <c r="G399" i="7"/>
  <c r="F399" i="7"/>
  <c r="E399" i="7"/>
  <c r="D399" i="7"/>
  <c r="C399" i="7"/>
  <c r="B399" i="7"/>
  <c r="H397" i="7"/>
  <c r="G397" i="7"/>
  <c r="F397" i="7"/>
  <c r="E397" i="7"/>
  <c r="D397" i="7"/>
  <c r="C397" i="7"/>
  <c r="B397" i="7"/>
  <c r="H395" i="7"/>
  <c r="G395" i="7"/>
  <c r="F395" i="7"/>
  <c r="E395" i="7"/>
  <c r="D395" i="7"/>
  <c r="C395" i="7"/>
  <c r="B395" i="7"/>
  <c r="H394" i="7"/>
  <c r="G394" i="7"/>
  <c r="F394" i="7"/>
  <c r="E394" i="7"/>
  <c r="D394" i="7"/>
  <c r="C394" i="7"/>
  <c r="B394" i="7"/>
  <c r="H393" i="7"/>
  <c r="G393" i="7"/>
  <c r="F393" i="7"/>
  <c r="E393" i="7"/>
  <c r="D393" i="7"/>
  <c r="C393" i="7"/>
  <c r="B393" i="7"/>
  <c r="H385" i="7"/>
  <c r="G385" i="7"/>
  <c r="F385" i="7"/>
  <c r="E385" i="7"/>
  <c r="D385" i="7"/>
  <c r="C385" i="7"/>
  <c r="B385" i="7"/>
  <c r="H384" i="7"/>
  <c r="G384" i="7"/>
  <c r="F384" i="7"/>
  <c r="E384" i="7"/>
  <c r="D384" i="7"/>
  <c r="C384" i="7"/>
  <c r="B384" i="7"/>
  <c r="H382" i="7"/>
  <c r="G382" i="7"/>
  <c r="F382" i="7"/>
  <c r="E382" i="7"/>
  <c r="D382" i="7"/>
  <c r="C382" i="7"/>
  <c r="B382" i="7"/>
  <c r="H381" i="7"/>
  <c r="G381" i="7"/>
  <c r="F381" i="7"/>
  <c r="E381" i="7"/>
  <c r="D381" i="7"/>
  <c r="C381" i="7"/>
  <c r="B381" i="7"/>
  <c r="H379" i="7"/>
  <c r="G379" i="7"/>
  <c r="F379" i="7"/>
  <c r="E379" i="7"/>
  <c r="D379" i="7"/>
  <c r="C379" i="7"/>
  <c r="B379" i="7"/>
  <c r="H378" i="7"/>
  <c r="G378" i="7"/>
  <c r="F378" i="7"/>
  <c r="E378" i="7"/>
  <c r="D378" i="7"/>
  <c r="C378" i="7"/>
  <c r="B378" i="7"/>
  <c r="H376" i="7"/>
  <c r="G376" i="7"/>
  <c r="F376" i="7"/>
  <c r="E376" i="7"/>
  <c r="D376" i="7"/>
  <c r="C376" i="7"/>
  <c r="B376" i="7"/>
  <c r="H375" i="7"/>
  <c r="G375" i="7"/>
  <c r="F375" i="7"/>
  <c r="E375" i="7"/>
  <c r="D375" i="7"/>
  <c r="C375" i="7"/>
  <c r="B375" i="7"/>
  <c r="H373" i="7"/>
  <c r="G373" i="7"/>
  <c r="F373" i="7"/>
  <c r="E373" i="7"/>
  <c r="D373" i="7"/>
  <c r="C373" i="7"/>
  <c r="B373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P133" i="8"/>
  <c r="O133" i="8"/>
  <c r="N133" i="8"/>
  <c r="M133" i="8"/>
  <c r="L133" i="8"/>
  <c r="K133" i="8"/>
  <c r="J133" i="8"/>
  <c r="I133" i="8"/>
  <c r="H281" i="7"/>
  <c r="G281" i="7"/>
  <c r="F281" i="7"/>
  <c r="E281" i="7"/>
  <c r="D281" i="7"/>
  <c r="C281" i="7"/>
  <c r="B281" i="7"/>
  <c r="O289" i="7"/>
  <c r="N309" i="7"/>
  <c r="M127" i="8"/>
  <c r="K359" i="7"/>
  <c r="I127" i="8"/>
  <c r="H279" i="7"/>
  <c r="H299" i="7" s="1"/>
  <c r="G279" i="7"/>
  <c r="G359" i="7" s="1"/>
  <c r="F279" i="7"/>
  <c r="F309" i="7" s="1"/>
  <c r="E279" i="7"/>
  <c r="E127" i="8" s="1"/>
  <c r="D279" i="7"/>
  <c r="C279" i="7"/>
  <c r="C359" i="7" s="1"/>
  <c r="B279" i="7"/>
  <c r="B289" i="7" s="1"/>
  <c r="N288" i="7"/>
  <c r="M308" i="7"/>
  <c r="J288" i="7"/>
  <c r="H278" i="7"/>
  <c r="G278" i="7"/>
  <c r="F278" i="7"/>
  <c r="F288" i="7" s="1"/>
  <c r="E278" i="7"/>
  <c r="D278" i="7"/>
  <c r="C278" i="7"/>
  <c r="B278" i="7"/>
  <c r="P106" i="8"/>
  <c r="O106" i="8"/>
  <c r="N106" i="8"/>
  <c r="M106" i="8"/>
  <c r="L106" i="8"/>
  <c r="K106" i="8"/>
  <c r="J106" i="8"/>
  <c r="I106" i="8"/>
  <c r="H266" i="7"/>
  <c r="H106" i="8" s="1"/>
  <c r="G266" i="7"/>
  <c r="G106" i="8" s="1"/>
  <c r="F266" i="7"/>
  <c r="F106" i="8" s="1"/>
  <c r="E266" i="7"/>
  <c r="E106" i="8" s="1"/>
  <c r="D266" i="7"/>
  <c r="D106" i="8" s="1"/>
  <c r="C266" i="7"/>
  <c r="C106" i="8" s="1"/>
  <c r="B266" i="7"/>
  <c r="B106" i="8" s="1"/>
  <c r="AM265" i="7"/>
  <c r="AL265" i="7"/>
  <c r="AK265" i="7"/>
  <c r="AJ265" i="7"/>
  <c r="AI265" i="7"/>
  <c r="AH265" i="7"/>
  <c r="AG265" i="7"/>
  <c r="AF265" i="7"/>
  <c r="AE265" i="7"/>
  <c r="AD265" i="7"/>
  <c r="AC265" i="7"/>
  <c r="AB265" i="7"/>
  <c r="AA265" i="7"/>
  <c r="Z265" i="7"/>
  <c r="Y265" i="7"/>
  <c r="AM263" i="7"/>
  <c r="AL263" i="7"/>
  <c r="AK263" i="7"/>
  <c r="AJ263" i="7"/>
  <c r="AI263" i="7"/>
  <c r="AH263" i="7"/>
  <c r="AG263" i="7"/>
  <c r="AF263" i="7"/>
  <c r="AE263" i="7"/>
  <c r="AD263" i="7"/>
  <c r="AC263" i="7"/>
  <c r="AB263" i="7"/>
  <c r="AA263" i="7"/>
  <c r="Z263" i="7"/>
  <c r="Y263" i="7"/>
  <c r="AM261" i="7"/>
  <c r="P227" i="8" s="1"/>
  <c r="P230" i="8" s="1"/>
  <c r="AL261" i="7"/>
  <c r="O227" i="8" s="1"/>
  <c r="O230" i="8" s="1"/>
  <c r="AK261" i="7"/>
  <c r="AJ261" i="7"/>
  <c r="AI261" i="7"/>
  <c r="L227" i="8" s="1"/>
  <c r="L230" i="8" s="1"/>
  <c r="AH261" i="7"/>
  <c r="K227" i="8" s="1"/>
  <c r="K230" i="8" s="1"/>
  <c r="AG261" i="7"/>
  <c r="AF261" i="7"/>
  <c r="AE261" i="7"/>
  <c r="H227" i="8" s="1"/>
  <c r="H230" i="8" s="1"/>
  <c r="AD261" i="7"/>
  <c r="G227" i="8" s="1"/>
  <c r="G230" i="8" s="1"/>
  <c r="AC261" i="7"/>
  <c r="F227" i="8" s="1"/>
  <c r="F230" i="8" s="1"/>
  <c r="AB261" i="7"/>
  <c r="AA261" i="7"/>
  <c r="Z261" i="7"/>
  <c r="C227" i="8" s="1"/>
  <c r="C230" i="8" s="1"/>
  <c r="Y261" i="7"/>
  <c r="B227" i="8" s="1"/>
  <c r="B230" i="8" s="1"/>
  <c r="AM260" i="7"/>
  <c r="AL260" i="7"/>
  <c r="AK260" i="7"/>
  <c r="AJ260" i="7"/>
  <c r="AI260" i="7"/>
  <c r="AH260" i="7"/>
  <c r="AG260" i="7"/>
  <c r="AF260" i="7"/>
  <c r="AE260" i="7"/>
  <c r="AD260" i="7"/>
  <c r="AC260" i="7"/>
  <c r="AB260" i="7"/>
  <c r="AA260" i="7"/>
  <c r="Z260" i="7"/>
  <c r="Y260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AM252" i="7"/>
  <c r="AL252" i="7"/>
  <c r="AK252" i="7"/>
  <c r="AJ252" i="7"/>
  <c r="AI252" i="7"/>
  <c r="AH252" i="7"/>
  <c r="AG252" i="7"/>
  <c r="AF252" i="7"/>
  <c r="AE252" i="7"/>
  <c r="AD252" i="7"/>
  <c r="AC252" i="7"/>
  <c r="AB252" i="7"/>
  <c r="AA252" i="7"/>
  <c r="Z252" i="7"/>
  <c r="Y252" i="7"/>
  <c r="AM250" i="7"/>
  <c r="AL250" i="7"/>
  <c r="AK250" i="7"/>
  <c r="AJ250" i="7"/>
  <c r="AI250" i="7"/>
  <c r="AH250" i="7"/>
  <c r="AG250" i="7"/>
  <c r="AF250" i="7"/>
  <c r="AE250" i="7"/>
  <c r="AD250" i="7"/>
  <c r="AC250" i="7"/>
  <c r="AB250" i="7"/>
  <c r="AA250" i="7"/>
  <c r="Z250" i="7"/>
  <c r="Y250" i="7"/>
  <c r="AM248" i="7"/>
  <c r="AL248" i="7"/>
  <c r="O217" i="8" s="1"/>
  <c r="O220" i="8" s="1"/>
  <c r="AK248" i="7"/>
  <c r="AJ248" i="7"/>
  <c r="M217" i="8" s="1"/>
  <c r="M220" i="8" s="1"/>
  <c r="AI248" i="7"/>
  <c r="AH248" i="7"/>
  <c r="K217" i="8" s="1"/>
  <c r="K220" i="8" s="1"/>
  <c r="AG248" i="7"/>
  <c r="J217" i="8" s="1"/>
  <c r="J220" i="8" s="1"/>
  <c r="AF248" i="7"/>
  <c r="AE248" i="7"/>
  <c r="AD248" i="7"/>
  <c r="G217" i="8" s="1"/>
  <c r="G220" i="8" s="1"/>
  <c r="AC248" i="7"/>
  <c r="F217" i="8" s="1"/>
  <c r="F220" i="8" s="1"/>
  <c r="AB248" i="7"/>
  <c r="E217" i="8" s="1"/>
  <c r="E220" i="8" s="1"/>
  <c r="AA248" i="7"/>
  <c r="Z248" i="7"/>
  <c r="C217" i="8" s="1"/>
  <c r="C220" i="8" s="1"/>
  <c r="Y248" i="7"/>
  <c r="B217" i="8" s="1"/>
  <c r="B220" i="8" s="1"/>
  <c r="AM247" i="7"/>
  <c r="AL247" i="7"/>
  <c r="AK247" i="7"/>
  <c r="AJ247" i="7"/>
  <c r="AI247" i="7"/>
  <c r="AH247" i="7"/>
  <c r="AG247" i="7"/>
  <c r="AF247" i="7"/>
  <c r="AE247" i="7"/>
  <c r="AD247" i="7"/>
  <c r="AC247" i="7"/>
  <c r="AB247" i="7"/>
  <c r="AA247" i="7"/>
  <c r="Z247" i="7"/>
  <c r="Y247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P244" i="7"/>
  <c r="P254" i="7" s="1"/>
  <c r="O244" i="7"/>
  <c r="O254" i="7" s="1"/>
  <c r="N244" i="7"/>
  <c r="N254" i="7" s="1"/>
  <c r="M244" i="7"/>
  <c r="M254" i="7" s="1"/>
  <c r="L244" i="7"/>
  <c r="L254" i="7" s="1"/>
  <c r="K244" i="7"/>
  <c r="K254" i="7" s="1"/>
  <c r="J244" i="7"/>
  <c r="J254" i="7" s="1"/>
  <c r="I244" i="7"/>
  <c r="I254" i="7" s="1"/>
  <c r="H244" i="7"/>
  <c r="H254" i="7" s="1"/>
  <c r="G244" i="7"/>
  <c r="G254" i="7" s="1"/>
  <c r="F244" i="7"/>
  <c r="F254" i="7" s="1"/>
  <c r="E244" i="7"/>
  <c r="E254" i="7" s="1"/>
  <c r="D244" i="7"/>
  <c r="D254" i="7" s="1"/>
  <c r="C244" i="7"/>
  <c r="C254" i="7" s="1"/>
  <c r="B244" i="7"/>
  <c r="B254" i="7" s="1"/>
  <c r="P243" i="7"/>
  <c r="O243" i="7"/>
  <c r="O253" i="7" s="1"/>
  <c r="N243" i="7"/>
  <c r="N253" i="7" s="1"/>
  <c r="M243" i="7"/>
  <c r="M253" i="7" s="1"/>
  <c r="L243" i="7"/>
  <c r="K243" i="7"/>
  <c r="J243" i="7"/>
  <c r="J253" i="7" s="1"/>
  <c r="I243" i="7"/>
  <c r="H243" i="7"/>
  <c r="G243" i="7"/>
  <c r="G253" i="7" s="1"/>
  <c r="F243" i="7"/>
  <c r="F253" i="7" s="1"/>
  <c r="E243" i="7"/>
  <c r="E253" i="7" s="1"/>
  <c r="D243" i="7"/>
  <c r="C243" i="7"/>
  <c r="B243" i="7"/>
  <c r="B253" i="7" s="1"/>
  <c r="AM239" i="7"/>
  <c r="AL239" i="7"/>
  <c r="AK239" i="7"/>
  <c r="AJ239" i="7"/>
  <c r="AI239" i="7"/>
  <c r="AH239" i="7"/>
  <c r="AG239" i="7"/>
  <c r="AF239" i="7"/>
  <c r="AE239" i="7"/>
  <c r="AD239" i="7"/>
  <c r="AC239" i="7"/>
  <c r="AB239" i="7"/>
  <c r="AA239" i="7"/>
  <c r="Z239" i="7"/>
  <c r="Y239" i="7"/>
  <c r="AM237" i="7"/>
  <c r="AL237" i="7"/>
  <c r="AK237" i="7"/>
  <c r="AJ237" i="7"/>
  <c r="AI237" i="7"/>
  <c r="AH237" i="7"/>
  <c r="AG237" i="7"/>
  <c r="AF237" i="7"/>
  <c r="AE237" i="7"/>
  <c r="AD237" i="7"/>
  <c r="AC237" i="7"/>
  <c r="AB237" i="7"/>
  <c r="AA237" i="7"/>
  <c r="Z237" i="7"/>
  <c r="Y237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AM235" i="7"/>
  <c r="P207" i="8" s="1"/>
  <c r="P210" i="8" s="1"/>
  <c r="AL235" i="7"/>
  <c r="AK235" i="7"/>
  <c r="AJ235" i="7"/>
  <c r="M207" i="8" s="1"/>
  <c r="M210" i="8" s="1"/>
  <c r="AI235" i="7"/>
  <c r="L207" i="8" s="1"/>
  <c r="L210" i="8" s="1"/>
  <c r="AH235" i="7"/>
  <c r="AG235" i="7"/>
  <c r="J207" i="8" s="1"/>
  <c r="J210" i="8" s="1"/>
  <c r="AF235" i="7"/>
  <c r="I207" i="8" s="1"/>
  <c r="I210" i="8" s="1"/>
  <c r="AE235" i="7"/>
  <c r="H207" i="8" s="1"/>
  <c r="H210" i="8" s="1"/>
  <c r="AD235" i="7"/>
  <c r="AC235" i="7"/>
  <c r="AB235" i="7"/>
  <c r="E207" i="8" s="1"/>
  <c r="E210" i="8" s="1"/>
  <c r="AA235" i="7"/>
  <c r="D207" i="8" s="1"/>
  <c r="D210" i="8" s="1"/>
  <c r="Z235" i="7"/>
  <c r="Y235" i="7"/>
  <c r="AM234" i="7"/>
  <c r="AL234" i="7"/>
  <c r="AK234" i="7"/>
  <c r="AJ234" i="7"/>
  <c r="AI234" i="7"/>
  <c r="AH234" i="7"/>
  <c r="AG234" i="7"/>
  <c r="AF234" i="7"/>
  <c r="AE234" i="7"/>
  <c r="AD234" i="7"/>
  <c r="AC234" i="7"/>
  <c r="AB234" i="7"/>
  <c r="AA234" i="7"/>
  <c r="Z234" i="7"/>
  <c r="Y234" i="7"/>
  <c r="P234" i="7"/>
  <c r="O234" i="7"/>
  <c r="N234" i="7"/>
  <c r="N264" i="7" s="1"/>
  <c r="M234" i="7"/>
  <c r="L234" i="7"/>
  <c r="K234" i="7"/>
  <c r="J234" i="7"/>
  <c r="J264" i="7" s="1"/>
  <c r="I234" i="7"/>
  <c r="H234" i="7"/>
  <c r="H264" i="7" s="1"/>
  <c r="H100" i="8" s="1"/>
  <c r="G234" i="7"/>
  <c r="G264" i="7" s="1"/>
  <c r="G100" i="8" s="1"/>
  <c r="F234" i="7"/>
  <c r="F264" i="7" s="1"/>
  <c r="F100" i="8" s="1"/>
  <c r="E234" i="7"/>
  <c r="E264" i="7" s="1"/>
  <c r="E100" i="8" s="1"/>
  <c r="D234" i="7"/>
  <c r="D264" i="7" s="1"/>
  <c r="D100" i="8" s="1"/>
  <c r="C234" i="7"/>
  <c r="C264" i="7" s="1"/>
  <c r="C100" i="8" s="1"/>
  <c r="B234" i="7"/>
  <c r="B264" i="7" s="1"/>
  <c r="B100" i="8" s="1"/>
  <c r="P233" i="7"/>
  <c r="O233" i="7"/>
  <c r="N233" i="7"/>
  <c r="M233" i="7"/>
  <c r="M263" i="7" s="1"/>
  <c r="L233" i="7"/>
  <c r="L263" i="7" s="1"/>
  <c r="K233" i="7"/>
  <c r="J233" i="7"/>
  <c r="I233" i="7"/>
  <c r="I263" i="7" s="1"/>
  <c r="H233" i="7"/>
  <c r="G233" i="7"/>
  <c r="G263" i="7" s="1"/>
  <c r="G99" i="8" s="1"/>
  <c r="F233" i="7"/>
  <c r="F263" i="7" s="1"/>
  <c r="F99" i="8" s="1"/>
  <c r="E233" i="7"/>
  <c r="D233" i="7"/>
  <c r="C233" i="7"/>
  <c r="B233" i="7"/>
  <c r="B263" i="7" s="1"/>
  <c r="B99" i="8" s="1"/>
  <c r="AM221" i="7"/>
  <c r="AM258" i="8" s="1"/>
  <c r="AL221" i="7"/>
  <c r="AL258" i="8" s="1"/>
  <c r="AK221" i="7"/>
  <c r="AK258" i="8" s="1"/>
  <c r="AJ221" i="7"/>
  <c r="AJ258" i="8" s="1"/>
  <c r="AI221" i="7"/>
  <c r="AI258" i="8" s="1"/>
  <c r="AH221" i="7"/>
  <c r="AH258" i="8" s="1"/>
  <c r="AG221" i="7"/>
  <c r="AG258" i="8" s="1"/>
  <c r="AF221" i="7"/>
  <c r="AF258" i="8" s="1"/>
  <c r="AE221" i="7"/>
  <c r="AE258" i="8" s="1"/>
  <c r="AD221" i="7"/>
  <c r="AD258" i="8" s="1"/>
  <c r="AC221" i="7"/>
  <c r="AC258" i="8" s="1"/>
  <c r="AB221" i="7"/>
  <c r="AB258" i="8" s="1"/>
  <c r="AA221" i="7"/>
  <c r="AA258" i="8" s="1"/>
  <c r="Z221" i="7"/>
  <c r="Z258" i="8" s="1"/>
  <c r="Y221" i="7"/>
  <c r="Y258" i="8" s="1"/>
  <c r="P221" i="7"/>
  <c r="P222" i="7" s="1"/>
  <c r="P223" i="7" s="1"/>
  <c r="O221" i="7"/>
  <c r="O222" i="7" s="1"/>
  <c r="O223" i="7" s="1"/>
  <c r="N221" i="7"/>
  <c r="N222" i="7" s="1"/>
  <c r="N223" i="7" s="1"/>
  <c r="M221" i="7"/>
  <c r="M222" i="7" s="1"/>
  <c r="M223" i="7" s="1"/>
  <c r="L221" i="7"/>
  <c r="L222" i="7" s="1"/>
  <c r="L223" i="7" s="1"/>
  <c r="K221" i="7"/>
  <c r="K222" i="7" s="1"/>
  <c r="K223" i="7" s="1"/>
  <c r="J221" i="7"/>
  <c r="J222" i="7" s="1"/>
  <c r="J223" i="7" s="1"/>
  <c r="I221" i="7"/>
  <c r="I222" i="7" s="1"/>
  <c r="I223" i="7" s="1"/>
  <c r="H221" i="7"/>
  <c r="H222" i="7" s="1"/>
  <c r="H223" i="7" s="1"/>
  <c r="G221" i="7"/>
  <c r="G222" i="7" s="1"/>
  <c r="G223" i="7" s="1"/>
  <c r="F221" i="7"/>
  <c r="F222" i="7" s="1"/>
  <c r="F223" i="7" s="1"/>
  <c r="E221" i="7"/>
  <c r="E222" i="7" s="1"/>
  <c r="E223" i="7" s="1"/>
  <c r="D221" i="7"/>
  <c r="D222" i="7" s="1"/>
  <c r="D223" i="7" s="1"/>
  <c r="C221" i="7"/>
  <c r="C222" i="7" s="1"/>
  <c r="C223" i="7" s="1"/>
  <c r="B221" i="7"/>
  <c r="B222" i="7" s="1"/>
  <c r="B223" i="7" s="1"/>
  <c r="AM220" i="7"/>
  <c r="AM255" i="8" s="1"/>
  <c r="AL220" i="7"/>
  <c r="AL255" i="8" s="1"/>
  <c r="AK220" i="7"/>
  <c r="AK255" i="8" s="1"/>
  <c r="AJ220" i="7"/>
  <c r="AJ255" i="8" s="1"/>
  <c r="AI220" i="7"/>
  <c r="AI255" i="8" s="1"/>
  <c r="AH220" i="7"/>
  <c r="AH255" i="8" s="1"/>
  <c r="AG220" i="7"/>
  <c r="AG255" i="8" s="1"/>
  <c r="AF220" i="7"/>
  <c r="AF255" i="8" s="1"/>
  <c r="AE220" i="7"/>
  <c r="AE255" i="8" s="1"/>
  <c r="AD220" i="7"/>
  <c r="AD255" i="8" s="1"/>
  <c r="AC220" i="7"/>
  <c r="AC255" i="8" s="1"/>
  <c r="AB220" i="7"/>
  <c r="AB255" i="8" s="1"/>
  <c r="AA220" i="7"/>
  <c r="AA255" i="8" s="1"/>
  <c r="Z220" i="7"/>
  <c r="Z255" i="8" s="1"/>
  <c r="Y220" i="7"/>
  <c r="Y255" i="8" s="1"/>
  <c r="AM219" i="7"/>
  <c r="AM252" i="8" s="1"/>
  <c r="AL219" i="7"/>
  <c r="AL252" i="8" s="1"/>
  <c r="AK219" i="7"/>
  <c r="AK252" i="8" s="1"/>
  <c r="AJ219" i="7"/>
  <c r="AJ252" i="8" s="1"/>
  <c r="AI219" i="7"/>
  <c r="AI252" i="8" s="1"/>
  <c r="AH219" i="7"/>
  <c r="AH252" i="8" s="1"/>
  <c r="AG219" i="7"/>
  <c r="AG252" i="8" s="1"/>
  <c r="AF219" i="7"/>
  <c r="AF252" i="8" s="1"/>
  <c r="AE219" i="7"/>
  <c r="AE252" i="8" s="1"/>
  <c r="BP265" i="8" s="1"/>
  <c r="AD219" i="7"/>
  <c r="AD252" i="8" s="1"/>
  <c r="AC219" i="7"/>
  <c r="AC252" i="8" s="1"/>
  <c r="F519" i="7" s="1"/>
  <c r="F596" i="7" s="1"/>
  <c r="AB219" i="7"/>
  <c r="AB252" i="8" s="1"/>
  <c r="AA219" i="7"/>
  <c r="AA252" i="8" s="1"/>
  <c r="Z219" i="7"/>
  <c r="Z252" i="8" s="1"/>
  <c r="Y219" i="7"/>
  <c r="Y252" i="8" s="1"/>
  <c r="AM218" i="7"/>
  <c r="AM249" i="8" s="1"/>
  <c r="AL218" i="7"/>
  <c r="AL249" i="8" s="1"/>
  <c r="AK218" i="7"/>
  <c r="AK249" i="8" s="1"/>
  <c r="AJ218" i="7"/>
  <c r="AJ249" i="8" s="1"/>
  <c r="AI218" i="7"/>
  <c r="AI249" i="8" s="1"/>
  <c r="AH218" i="7"/>
  <c r="AH249" i="8" s="1"/>
  <c r="AG218" i="7"/>
  <c r="AG249" i="8" s="1"/>
  <c r="AF218" i="7"/>
  <c r="AF249" i="8" s="1"/>
  <c r="AE218" i="7"/>
  <c r="AE249" i="8" s="1"/>
  <c r="H519" i="7" s="1"/>
  <c r="H596" i="7" s="1"/>
  <c r="AD218" i="7"/>
  <c r="AD249" i="8" s="1"/>
  <c r="G519" i="7" s="1"/>
  <c r="G596" i="7" s="1"/>
  <c r="AC218" i="7"/>
  <c r="AC249" i="8" s="1"/>
  <c r="AB218" i="7"/>
  <c r="AB249" i="8" s="1"/>
  <c r="E519" i="7" s="1"/>
  <c r="E596" i="7" s="1"/>
  <c r="AA218" i="7"/>
  <c r="AA249" i="8" s="1"/>
  <c r="D519" i="7" s="1"/>
  <c r="D596" i="7" s="1"/>
  <c r="Z218" i="7"/>
  <c r="Z249" i="8" s="1"/>
  <c r="C519" i="7" s="1"/>
  <c r="C596" i="7" s="1"/>
  <c r="Y218" i="7"/>
  <c r="Y249" i="8" s="1"/>
  <c r="B519" i="7" s="1"/>
  <c r="B596" i="7" s="1"/>
  <c r="AM216" i="7"/>
  <c r="AL216" i="7"/>
  <c r="O186" i="8" s="1"/>
  <c r="O189" i="8" s="1"/>
  <c r="AK216" i="7"/>
  <c r="AJ216" i="7"/>
  <c r="AJ246" i="8" s="1"/>
  <c r="M516" i="7" s="1"/>
  <c r="AI216" i="7"/>
  <c r="AH216" i="7"/>
  <c r="AG216" i="7"/>
  <c r="AG246" i="8" s="1"/>
  <c r="J516" i="7" s="1"/>
  <c r="AF216" i="7"/>
  <c r="AF246" i="8" s="1"/>
  <c r="I516" i="7" s="1"/>
  <c r="AE216" i="7"/>
  <c r="AD216" i="7"/>
  <c r="AC216" i="7"/>
  <c r="AC246" i="8" s="1"/>
  <c r="F516" i="7" s="1"/>
  <c r="AB216" i="7"/>
  <c r="AB246" i="8" s="1"/>
  <c r="E516" i="7" s="1"/>
  <c r="AA216" i="7"/>
  <c r="Z216" i="7"/>
  <c r="Y216" i="7"/>
  <c r="Y246" i="8" s="1"/>
  <c r="B516" i="7" s="1"/>
  <c r="AM215" i="7"/>
  <c r="P185" i="8" s="1"/>
  <c r="AL215" i="7"/>
  <c r="O185" i="8" s="1"/>
  <c r="AK215" i="7"/>
  <c r="N185" i="8" s="1"/>
  <c r="AJ215" i="7"/>
  <c r="M185" i="8" s="1"/>
  <c r="AI215" i="7"/>
  <c r="L185" i="8" s="1"/>
  <c r="AH215" i="7"/>
  <c r="K185" i="8" s="1"/>
  <c r="AG215" i="7"/>
  <c r="J185" i="8" s="1"/>
  <c r="AF215" i="7"/>
  <c r="I185" i="8" s="1"/>
  <c r="AE215" i="7"/>
  <c r="H185" i="8" s="1"/>
  <c r="AD215" i="7"/>
  <c r="G185" i="8" s="1"/>
  <c r="AC215" i="7"/>
  <c r="F185" i="8" s="1"/>
  <c r="AB215" i="7"/>
  <c r="E185" i="8" s="1"/>
  <c r="AA215" i="7"/>
  <c r="D185" i="8" s="1"/>
  <c r="Z215" i="7"/>
  <c r="C185" i="8" s="1"/>
  <c r="Y215" i="7"/>
  <c r="B185" i="8" s="1"/>
  <c r="P211" i="7"/>
  <c r="P212" i="7" s="1"/>
  <c r="P213" i="7" s="1"/>
  <c r="O211" i="7"/>
  <c r="O212" i="7" s="1"/>
  <c r="O213" i="7" s="1"/>
  <c r="N211" i="7"/>
  <c r="N212" i="7" s="1"/>
  <c r="N213" i="7" s="1"/>
  <c r="M211" i="7"/>
  <c r="M212" i="7" s="1"/>
  <c r="M213" i="7" s="1"/>
  <c r="L211" i="7"/>
  <c r="L212" i="7" s="1"/>
  <c r="L213" i="7" s="1"/>
  <c r="K211" i="7"/>
  <c r="K212" i="7" s="1"/>
  <c r="K213" i="7" s="1"/>
  <c r="J211" i="7"/>
  <c r="J212" i="7" s="1"/>
  <c r="J213" i="7" s="1"/>
  <c r="I211" i="7"/>
  <c r="I212" i="7" s="1"/>
  <c r="I213" i="7" s="1"/>
  <c r="H211" i="7"/>
  <c r="H212" i="7" s="1"/>
  <c r="H213" i="7" s="1"/>
  <c r="G211" i="7"/>
  <c r="G212" i="7" s="1"/>
  <c r="G213" i="7" s="1"/>
  <c r="F211" i="7"/>
  <c r="F212" i="7" s="1"/>
  <c r="F213" i="7" s="1"/>
  <c r="E211" i="7"/>
  <c r="E212" i="7" s="1"/>
  <c r="E213" i="7" s="1"/>
  <c r="D211" i="7"/>
  <c r="D212" i="7" s="1"/>
  <c r="D213" i="7" s="1"/>
  <c r="C211" i="7"/>
  <c r="C212" i="7" s="1"/>
  <c r="C213" i="7" s="1"/>
  <c r="B211" i="7"/>
  <c r="B212" i="7" s="1"/>
  <c r="B213" i="7" s="1"/>
  <c r="AM205" i="7"/>
  <c r="AM203" i="8" s="1"/>
  <c r="AL205" i="7"/>
  <c r="AL203" i="8" s="1"/>
  <c r="AK205" i="7"/>
  <c r="AK203" i="8" s="1"/>
  <c r="AJ205" i="7"/>
  <c r="AJ203" i="8" s="1"/>
  <c r="AI205" i="7"/>
  <c r="AI203" i="8" s="1"/>
  <c r="AH205" i="7"/>
  <c r="AH203" i="8" s="1"/>
  <c r="AG205" i="7"/>
  <c r="AG203" i="8" s="1"/>
  <c r="AF205" i="7"/>
  <c r="AF203" i="8" s="1"/>
  <c r="AE205" i="7"/>
  <c r="AE203" i="8" s="1"/>
  <c r="H505" i="7" s="1"/>
  <c r="H585" i="7" s="1"/>
  <c r="AD205" i="7"/>
  <c r="AD203" i="8" s="1"/>
  <c r="AC205" i="7"/>
  <c r="AC203" i="8" s="1"/>
  <c r="F505" i="7" s="1"/>
  <c r="F585" i="7" s="1"/>
  <c r="AB205" i="7"/>
  <c r="AB203" i="8" s="1"/>
  <c r="AA205" i="7"/>
  <c r="AA203" i="8" s="1"/>
  <c r="D505" i="7" s="1"/>
  <c r="D585" i="7" s="1"/>
  <c r="Z205" i="7"/>
  <c r="Z203" i="8" s="1"/>
  <c r="C505" i="7" s="1"/>
  <c r="C585" i="7" s="1"/>
  <c r="Y205" i="7"/>
  <c r="Y203" i="8" s="1"/>
  <c r="B505" i="7" s="1"/>
  <c r="B585" i="7" s="1"/>
  <c r="AM203" i="7"/>
  <c r="P176" i="8" s="1"/>
  <c r="AL203" i="7"/>
  <c r="O176" i="8" s="1"/>
  <c r="AK203" i="7"/>
  <c r="AJ203" i="7"/>
  <c r="AI203" i="7"/>
  <c r="L176" i="8" s="1"/>
  <c r="AH203" i="7"/>
  <c r="AG203" i="7"/>
  <c r="AF203" i="7"/>
  <c r="AE203" i="7"/>
  <c r="H176" i="8" s="1"/>
  <c r="AD203" i="7"/>
  <c r="G176" i="8" s="1"/>
  <c r="AC203" i="7"/>
  <c r="F176" i="8" s="1"/>
  <c r="AB203" i="7"/>
  <c r="AA203" i="7"/>
  <c r="D176" i="8" s="1"/>
  <c r="Z203" i="7"/>
  <c r="C176" i="8" s="1"/>
  <c r="Y203" i="7"/>
  <c r="AM202" i="7"/>
  <c r="P175" i="8" s="1"/>
  <c r="AL202" i="7"/>
  <c r="O175" i="8" s="1"/>
  <c r="AK202" i="7"/>
  <c r="N175" i="8" s="1"/>
  <c r="AJ202" i="7"/>
  <c r="M175" i="8" s="1"/>
  <c r="AI202" i="7"/>
  <c r="L175" i="8" s="1"/>
  <c r="AH202" i="7"/>
  <c r="K175" i="8" s="1"/>
  <c r="AG202" i="7"/>
  <c r="J175" i="8" s="1"/>
  <c r="AF202" i="7"/>
  <c r="I175" i="8" s="1"/>
  <c r="AE202" i="7"/>
  <c r="H175" i="8" s="1"/>
  <c r="AD202" i="7"/>
  <c r="G175" i="8" s="1"/>
  <c r="AC202" i="7"/>
  <c r="F175" i="8" s="1"/>
  <c r="AB202" i="7"/>
  <c r="E175" i="8" s="1"/>
  <c r="AA202" i="7"/>
  <c r="D175" i="8" s="1"/>
  <c r="Z202" i="7"/>
  <c r="C175" i="8" s="1"/>
  <c r="Y202" i="7"/>
  <c r="B175" i="8" s="1"/>
  <c r="P79" i="8"/>
  <c r="O79" i="8"/>
  <c r="N79" i="8"/>
  <c r="M79" i="8"/>
  <c r="L79" i="8"/>
  <c r="K79" i="8"/>
  <c r="J79" i="8"/>
  <c r="I79" i="8"/>
  <c r="H201" i="7"/>
  <c r="H79" i="8" s="1"/>
  <c r="G201" i="7"/>
  <c r="G79" i="8" s="1"/>
  <c r="F201" i="7"/>
  <c r="F79" i="8" s="1"/>
  <c r="E201" i="7"/>
  <c r="E79" i="8" s="1"/>
  <c r="D201" i="7"/>
  <c r="D79" i="8" s="1"/>
  <c r="C201" i="7"/>
  <c r="C79" i="8" s="1"/>
  <c r="B201" i="7"/>
  <c r="B79" i="8" s="1"/>
  <c r="P73" i="8"/>
  <c r="O73" i="8"/>
  <c r="M73" i="8"/>
  <c r="L73" i="8"/>
  <c r="K73" i="8"/>
  <c r="J73" i="8"/>
  <c r="I73" i="8"/>
  <c r="H199" i="7"/>
  <c r="H73" i="8" s="1"/>
  <c r="G199" i="7"/>
  <c r="G73" i="8" s="1"/>
  <c r="F199" i="7"/>
  <c r="E199" i="7"/>
  <c r="E73" i="8" s="1"/>
  <c r="D199" i="7"/>
  <c r="D73" i="8" s="1"/>
  <c r="C199" i="7"/>
  <c r="C73" i="8" s="1"/>
  <c r="B199" i="7"/>
  <c r="B73" i="8" s="1"/>
  <c r="O72" i="8"/>
  <c r="N72" i="8"/>
  <c r="K72" i="8"/>
  <c r="J72" i="8"/>
  <c r="H198" i="7"/>
  <c r="G198" i="7"/>
  <c r="F198" i="7"/>
  <c r="F72" i="8" s="1"/>
  <c r="E198" i="7"/>
  <c r="D198" i="7"/>
  <c r="C198" i="7"/>
  <c r="C72" i="8" s="1"/>
  <c r="B198" i="7"/>
  <c r="B72" i="8" s="1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AM190" i="7"/>
  <c r="AL190" i="7"/>
  <c r="AK190" i="7"/>
  <c r="AJ190" i="7"/>
  <c r="AI190" i="7"/>
  <c r="AH190" i="7"/>
  <c r="AG190" i="7"/>
  <c r="AF190" i="7"/>
  <c r="AE190" i="7"/>
  <c r="AD190" i="7"/>
  <c r="AC190" i="7"/>
  <c r="AB190" i="7"/>
  <c r="AA190" i="7"/>
  <c r="Z190" i="7"/>
  <c r="Y190" i="7"/>
  <c r="AM189" i="7"/>
  <c r="P165" i="8" s="1"/>
  <c r="AL189" i="7"/>
  <c r="O165" i="8" s="1"/>
  <c r="AK189" i="7"/>
  <c r="N165" i="8" s="1"/>
  <c r="AJ189" i="7"/>
  <c r="M165" i="8" s="1"/>
  <c r="AI189" i="7"/>
  <c r="AH189" i="7"/>
  <c r="K165" i="8" s="1"/>
  <c r="AG189" i="7"/>
  <c r="J165" i="8" s="1"/>
  <c r="AF189" i="7"/>
  <c r="I165" i="8" s="1"/>
  <c r="AE189" i="7"/>
  <c r="H165" i="8" s="1"/>
  <c r="AD189" i="7"/>
  <c r="G165" i="8" s="1"/>
  <c r="AC189" i="7"/>
  <c r="F165" i="8" s="1"/>
  <c r="AB189" i="7"/>
  <c r="E165" i="8" s="1"/>
  <c r="AA189" i="7"/>
  <c r="Z189" i="7"/>
  <c r="C165" i="8" s="1"/>
  <c r="Y189" i="7"/>
  <c r="B165" i="8" s="1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P188" i="7"/>
  <c r="P190" i="7" s="1"/>
  <c r="P192" i="7" s="1"/>
  <c r="P193" i="7" s="1"/>
  <c r="O188" i="7"/>
  <c r="N188" i="7"/>
  <c r="M188" i="7"/>
  <c r="L188" i="7"/>
  <c r="L190" i="7" s="1"/>
  <c r="L192" i="7" s="1"/>
  <c r="L193" i="7" s="1"/>
  <c r="K188" i="7"/>
  <c r="J188" i="7"/>
  <c r="I188" i="7"/>
  <c r="H188" i="7"/>
  <c r="H190" i="7" s="1"/>
  <c r="H192" i="7" s="1"/>
  <c r="H193" i="7" s="1"/>
  <c r="G188" i="7"/>
  <c r="F188" i="7"/>
  <c r="E188" i="7"/>
  <c r="D188" i="7"/>
  <c r="D190" i="7" s="1"/>
  <c r="D192" i="7" s="1"/>
  <c r="D193" i="7" s="1"/>
  <c r="C188" i="7"/>
  <c r="B188" i="7"/>
  <c r="AM175" i="7"/>
  <c r="P145" i="8" s="1"/>
  <c r="P147" i="8" s="1"/>
  <c r="AL175" i="7"/>
  <c r="O145" i="8" s="1"/>
  <c r="O146" i="8" s="1"/>
  <c r="AK175" i="7"/>
  <c r="N145" i="8" s="1"/>
  <c r="AJ175" i="7"/>
  <c r="M145" i="8" s="1"/>
  <c r="AI175" i="7"/>
  <c r="L145" i="8" s="1"/>
  <c r="L147" i="8" s="1"/>
  <c r="AH175" i="7"/>
  <c r="K145" i="8" s="1"/>
  <c r="K146" i="8" s="1"/>
  <c r="AG175" i="7"/>
  <c r="J145" i="8" s="1"/>
  <c r="AF175" i="7"/>
  <c r="I145" i="8" s="1"/>
  <c r="AE175" i="7"/>
  <c r="H145" i="8" s="1"/>
  <c r="H147" i="8" s="1"/>
  <c r="AD175" i="7"/>
  <c r="G145" i="8" s="1"/>
  <c r="AC175" i="7"/>
  <c r="F145" i="8" s="1"/>
  <c r="AB175" i="7"/>
  <c r="E145" i="8" s="1"/>
  <c r="AA175" i="7"/>
  <c r="D145" i="8" s="1"/>
  <c r="D147" i="8" s="1"/>
  <c r="Z175" i="7"/>
  <c r="C145" i="8" s="1"/>
  <c r="C146" i="8" s="1"/>
  <c r="Y175" i="7"/>
  <c r="B145" i="8" s="1"/>
  <c r="H175" i="7"/>
  <c r="G175" i="7"/>
  <c r="F175" i="7"/>
  <c r="E175" i="7"/>
  <c r="D175" i="7"/>
  <c r="C175" i="7"/>
  <c r="B175" i="7"/>
  <c r="H174" i="7"/>
  <c r="G174" i="7"/>
  <c r="F174" i="7"/>
  <c r="E174" i="7"/>
  <c r="D174" i="7"/>
  <c r="C174" i="7"/>
  <c r="B174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H142" i="7"/>
  <c r="G142" i="7"/>
  <c r="F142" i="7"/>
  <c r="E142" i="7"/>
  <c r="D142" i="7"/>
  <c r="C142" i="7"/>
  <c r="B142" i="7"/>
  <c r="H141" i="7"/>
  <c r="G141" i="7"/>
  <c r="F141" i="7"/>
  <c r="E141" i="7"/>
  <c r="E143" i="7" s="1"/>
  <c r="E144" i="7" s="1"/>
  <c r="D141" i="7"/>
  <c r="C141" i="7"/>
  <c r="B141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M131" i="7"/>
  <c r="AM145" i="7" s="1"/>
  <c r="AL131" i="7"/>
  <c r="AK131" i="7"/>
  <c r="AJ131" i="7"/>
  <c r="AJ159" i="7" s="1"/>
  <c r="AI131" i="7"/>
  <c r="AI173" i="7" s="1"/>
  <c r="L139" i="8" s="1"/>
  <c r="AH131" i="7"/>
  <c r="AH159" i="7" s="1"/>
  <c r="AG131" i="7"/>
  <c r="AF131" i="7"/>
  <c r="AF145" i="7" s="1"/>
  <c r="AE131" i="7"/>
  <c r="AE145" i="7" s="1"/>
  <c r="AD131" i="7"/>
  <c r="AC131" i="7"/>
  <c r="AB131" i="7"/>
  <c r="AB173" i="7" s="1"/>
  <c r="E139" i="8" s="1"/>
  <c r="AA131" i="7"/>
  <c r="AA159" i="7" s="1"/>
  <c r="Z131" i="7"/>
  <c r="Y131" i="7"/>
  <c r="AM129" i="7"/>
  <c r="AL129" i="7"/>
  <c r="AK129" i="7"/>
  <c r="AJ129" i="7"/>
  <c r="AJ157" i="7" s="1"/>
  <c r="AI129" i="7"/>
  <c r="AH129" i="7"/>
  <c r="AH157" i="7" s="1"/>
  <c r="AG129" i="7"/>
  <c r="AF129" i="7"/>
  <c r="AF143" i="7" s="1"/>
  <c r="AE129" i="7"/>
  <c r="AE132" i="7" s="1"/>
  <c r="AD129" i="7"/>
  <c r="AD157" i="7" s="1"/>
  <c r="AC129" i="7"/>
  <c r="AB129" i="7"/>
  <c r="AB157" i="7" s="1"/>
  <c r="AA129" i="7"/>
  <c r="Z129" i="7"/>
  <c r="Y129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P108" i="7"/>
  <c r="O108" i="7"/>
  <c r="N108" i="7"/>
  <c r="M108" i="7"/>
  <c r="M110" i="7" s="1"/>
  <c r="M111" i="7" s="1"/>
  <c r="L108" i="7"/>
  <c r="K108" i="7"/>
  <c r="J108" i="7"/>
  <c r="I108" i="7"/>
  <c r="I110" i="7" s="1"/>
  <c r="I111" i="7" s="1"/>
  <c r="H108" i="7"/>
  <c r="G108" i="7"/>
  <c r="F108" i="7"/>
  <c r="E108" i="7"/>
  <c r="E110" i="7" s="1"/>
  <c r="E111" i="7" s="1"/>
  <c r="D108" i="7"/>
  <c r="C108" i="7"/>
  <c r="B108" i="7"/>
  <c r="BI107" i="7"/>
  <c r="O278" i="8" s="1"/>
  <c r="BH107" i="7"/>
  <c r="N278" i="8" s="1"/>
  <c r="BG107" i="7"/>
  <c r="BF107" i="7"/>
  <c r="L278" i="8" s="1"/>
  <c r="BE107" i="7"/>
  <c r="K278" i="8" s="1"/>
  <c r="BD107" i="7"/>
  <c r="J278" i="8" s="1"/>
  <c r="BC107" i="7"/>
  <c r="BB107" i="7"/>
  <c r="H278" i="8" s="1"/>
  <c r="BA107" i="7"/>
  <c r="G278" i="8" s="1"/>
  <c r="AZ107" i="7"/>
  <c r="F278" i="8" s="1"/>
  <c r="AY107" i="7"/>
  <c r="AX107" i="7"/>
  <c r="D278" i="8" s="1"/>
  <c r="AW107" i="7"/>
  <c r="C278" i="8" s="1"/>
  <c r="AV107" i="7"/>
  <c r="B278" i="8" s="1"/>
  <c r="BI106" i="7"/>
  <c r="BH106" i="7"/>
  <c r="N277" i="8" s="1"/>
  <c r="BG106" i="7"/>
  <c r="M277" i="8" s="1"/>
  <c r="BF106" i="7"/>
  <c r="L277" i="8" s="1"/>
  <c r="BE106" i="7"/>
  <c r="BD106" i="7"/>
  <c r="J277" i="8" s="1"/>
  <c r="BC106" i="7"/>
  <c r="I277" i="8" s="1"/>
  <c r="BB106" i="7"/>
  <c r="H277" i="8" s="1"/>
  <c r="BA106" i="7"/>
  <c r="AZ106" i="7"/>
  <c r="F277" i="8" s="1"/>
  <c r="AY106" i="7"/>
  <c r="E277" i="8" s="1"/>
  <c r="AX106" i="7"/>
  <c r="AW106" i="7"/>
  <c r="AV106" i="7"/>
  <c r="B277" i="8" s="1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G100" i="7"/>
  <c r="F100" i="7"/>
  <c r="E100" i="7"/>
  <c r="D100" i="7"/>
  <c r="C100" i="7"/>
  <c r="B100" i="7"/>
  <c r="G99" i="7"/>
  <c r="F99" i="7"/>
  <c r="F101" i="7" s="1"/>
  <c r="F102" i="7" s="1"/>
  <c r="E99" i="7"/>
  <c r="D99" i="7"/>
  <c r="C99" i="7"/>
  <c r="B99" i="7"/>
  <c r="B101" i="7" s="1"/>
  <c r="B102" i="7" s="1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G95" i="7"/>
  <c r="F95" i="7"/>
  <c r="E95" i="7"/>
  <c r="D95" i="7"/>
  <c r="C95" i="7"/>
  <c r="B95" i="7"/>
  <c r="BI94" i="7"/>
  <c r="BH94" i="7"/>
  <c r="BG94" i="7"/>
  <c r="M237" i="8" s="1"/>
  <c r="M240" i="8" s="1"/>
  <c r="BF94" i="7"/>
  <c r="L237" i="8" s="1"/>
  <c r="L240" i="8" s="1"/>
  <c r="BE94" i="7"/>
  <c r="BD94" i="7"/>
  <c r="J237" i="8" s="1"/>
  <c r="BC94" i="7"/>
  <c r="I237" i="8" s="1"/>
  <c r="I240" i="8" s="1"/>
  <c r="BB94" i="7"/>
  <c r="H237" i="8" s="1"/>
  <c r="BA94" i="7"/>
  <c r="AZ94" i="7"/>
  <c r="AY94" i="7"/>
  <c r="E237" i="8" s="1"/>
  <c r="E240" i="8" s="1"/>
  <c r="AX94" i="7"/>
  <c r="D237" i="8" s="1"/>
  <c r="D240" i="8" s="1"/>
  <c r="AW94" i="7"/>
  <c r="AV94" i="7"/>
  <c r="B237" i="8" s="1"/>
  <c r="B240" i="8" s="1"/>
  <c r="G94" i="7"/>
  <c r="F94" i="7"/>
  <c r="E94" i="7"/>
  <c r="D94" i="7"/>
  <c r="D96" i="7" s="1"/>
  <c r="D97" i="7" s="1"/>
  <c r="C94" i="7"/>
  <c r="B94" i="7"/>
  <c r="BI93" i="7"/>
  <c r="O236" i="8" s="1"/>
  <c r="BH93" i="7"/>
  <c r="N236" i="8" s="1"/>
  <c r="BG93" i="7"/>
  <c r="BF93" i="7"/>
  <c r="L236" i="8" s="1"/>
  <c r="BE93" i="7"/>
  <c r="K236" i="8" s="1"/>
  <c r="BD93" i="7"/>
  <c r="J236" i="8" s="1"/>
  <c r="BC93" i="7"/>
  <c r="BB93" i="7"/>
  <c r="H236" i="8" s="1"/>
  <c r="BA93" i="7"/>
  <c r="G236" i="8" s="1"/>
  <c r="AZ93" i="7"/>
  <c r="F236" i="8" s="1"/>
  <c r="AY93" i="7"/>
  <c r="AX93" i="7"/>
  <c r="D236" i="8" s="1"/>
  <c r="AW93" i="7"/>
  <c r="C236" i="8" s="1"/>
  <c r="AV93" i="7"/>
  <c r="B236" i="8" s="1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BI81" i="7"/>
  <c r="BH81" i="7"/>
  <c r="AK291" i="8" s="1"/>
  <c r="N538" i="7" s="1"/>
  <c r="BG81" i="7"/>
  <c r="AJ291" i="8" s="1"/>
  <c r="M538" i="7" s="1"/>
  <c r="BF81" i="7"/>
  <c r="BE81" i="7"/>
  <c r="BD81" i="7"/>
  <c r="AG291" i="8" s="1"/>
  <c r="J538" i="7" s="1"/>
  <c r="BC81" i="7"/>
  <c r="AF291" i="8" s="1"/>
  <c r="I538" i="7" s="1"/>
  <c r="BB81" i="7"/>
  <c r="BA81" i="7"/>
  <c r="AZ81" i="7"/>
  <c r="AC291" i="8" s="1"/>
  <c r="AY81" i="7"/>
  <c r="AB291" i="8" s="1"/>
  <c r="AX81" i="7"/>
  <c r="AW81" i="7"/>
  <c r="AV81" i="7"/>
  <c r="Y291" i="8" s="1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BI80" i="7"/>
  <c r="O195" i="8" s="1"/>
  <c r="BH80" i="7"/>
  <c r="N195" i="8" s="1"/>
  <c r="BG80" i="7"/>
  <c r="M195" i="8" s="1"/>
  <c r="BF80" i="7"/>
  <c r="L195" i="8" s="1"/>
  <c r="BE80" i="7"/>
  <c r="K195" i="8" s="1"/>
  <c r="BD80" i="7"/>
  <c r="J195" i="8" s="1"/>
  <c r="BC80" i="7"/>
  <c r="I195" i="8" s="1"/>
  <c r="BB80" i="7"/>
  <c r="H195" i="8" s="1"/>
  <c r="BA80" i="7"/>
  <c r="G195" i="8" s="1"/>
  <c r="AZ80" i="7"/>
  <c r="F195" i="8" s="1"/>
  <c r="AY80" i="7"/>
  <c r="E195" i="8" s="1"/>
  <c r="AX80" i="7"/>
  <c r="D195" i="8" s="1"/>
  <c r="AW80" i="7"/>
  <c r="C195" i="8" s="1"/>
  <c r="AV80" i="7"/>
  <c r="B195" i="8" s="1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M72" i="7"/>
  <c r="P118" i="8" s="1"/>
  <c r="AL72" i="7"/>
  <c r="O118" i="8" s="1"/>
  <c r="AK72" i="7"/>
  <c r="N118" i="8" s="1"/>
  <c r="AJ72" i="7"/>
  <c r="M118" i="8" s="1"/>
  <c r="AI72" i="7"/>
  <c r="L118" i="8" s="1"/>
  <c r="AH72" i="7"/>
  <c r="K118" i="8" s="1"/>
  <c r="AG72" i="7"/>
  <c r="J118" i="8" s="1"/>
  <c r="AF72" i="7"/>
  <c r="I118" i="8" s="1"/>
  <c r="AE72" i="7"/>
  <c r="H118" i="8" s="1"/>
  <c r="AD72" i="7"/>
  <c r="G118" i="8" s="1"/>
  <c r="AC72" i="7"/>
  <c r="F118" i="8" s="1"/>
  <c r="AB72" i="7"/>
  <c r="E118" i="8" s="1"/>
  <c r="AA72" i="7"/>
  <c r="D118" i="8" s="1"/>
  <c r="Z72" i="7"/>
  <c r="C118" i="8" s="1"/>
  <c r="Y72" i="7"/>
  <c r="B118" i="8" s="1"/>
  <c r="H72" i="7"/>
  <c r="G72" i="7"/>
  <c r="F72" i="7"/>
  <c r="E72" i="7"/>
  <c r="D72" i="7"/>
  <c r="C72" i="7"/>
  <c r="B72" i="7"/>
  <c r="H71" i="7"/>
  <c r="G71" i="7"/>
  <c r="F71" i="7"/>
  <c r="E71" i="7"/>
  <c r="D71" i="7"/>
  <c r="C71" i="7"/>
  <c r="B71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M70" i="7"/>
  <c r="AM98" i="7" s="1"/>
  <c r="AL70" i="7"/>
  <c r="O112" i="8" s="1"/>
  <c r="AK70" i="7"/>
  <c r="AJ70" i="7"/>
  <c r="AJ84" i="7" s="1"/>
  <c r="AI70" i="7"/>
  <c r="AI98" i="7" s="1"/>
  <c r="AH70" i="7"/>
  <c r="AG70" i="7"/>
  <c r="AF70" i="7"/>
  <c r="AF84" i="7" s="1"/>
  <c r="AE70" i="7"/>
  <c r="AE98" i="7" s="1"/>
  <c r="AD70" i="7"/>
  <c r="AD98" i="7" s="1"/>
  <c r="AC70" i="7"/>
  <c r="AB70" i="7"/>
  <c r="AB84" i="7" s="1"/>
  <c r="AA70" i="7"/>
  <c r="AA98" i="7" s="1"/>
  <c r="Z70" i="7"/>
  <c r="C112" i="8" s="1"/>
  <c r="Y70" i="7"/>
  <c r="Y84" i="7" s="1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M68" i="7"/>
  <c r="P111" i="8" s="1"/>
  <c r="AL68" i="7"/>
  <c r="O111" i="8" s="1"/>
  <c r="AK68" i="7"/>
  <c r="AJ68" i="7"/>
  <c r="AJ82" i="7" s="1"/>
  <c r="AI68" i="7"/>
  <c r="L111" i="8" s="1"/>
  <c r="AH68" i="7"/>
  <c r="K111" i="8" s="1"/>
  <c r="AG68" i="7"/>
  <c r="J111" i="8" s="1"/>
  <c r="AF68" i="7"/>
  <c r="AE68" i="7"/>
  <c r="H111" i="8" s="1"/>
  <c r="AD68" i="7"/>
  <c r="G111" i="8" s="1"/>
  <c r="AC68" i="7"/>
  <c r="F111" i="8" s="1"/>
  <c r="AB68" i="7"/>
  <c r="AB82" i="7" s="1"/>
  <c r="AA68" i="7"/>
  <c r="Z68" i="7"/>
  <c r="C111" i="8" s="1"/>
  <c r="Y68" i="7"/>
  <c r="B111" i="8" s="1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P25" i="7"/>
  <c r="P26" i="7" s="1"/>
  <c r="P27" i="7" s="1"/>
  <c r="O25" i="7"/>
  <c r="O26" i="7" s="1"/>
  <c r="O27" i="7" s="1"/>
  <c r="N25" i="7"/>
  <c r="N26" i="7" s="1"/>
  <c r="N27" i="7" s="1"/>
  <c r="M25" i="7"/>
  <c r="M26" i="7" s="1"/>
  <c r="M27" i="7" s="1"/>
  <c r="L25" i="7"/>
  <c r="L26" i="7" s="1"/>
  <c r="L27" i="7" s="1"/>
  <c r="K25" i="7"/>
  <c r="K26" i="7" s="1"/>
  <c r="K27" i="7" s="1"/>
  <c r="J25" i="7"/>
  <c r="J26" i="7" s="1"/>
  <c r="J27" i="7" s="1"/>
  <c r="I25" i="7"/>
  <c r="I26" i="7" s="1"/>
  <c r="I27" i="7" s="1"/>
  <c r="H25" i="7"/>
  <c r="H26" i="7" s="1"/>
  <c r="H27" i="7" s="1"/>
  <c r="G25" i="7"/>
  <c r="G26" i="7" s="1"/>
  <c r="G27" i="7" s="1"/>
  <c r="F25" i="7"/>
  <c r="F26" i="7" s="1"/>
  <c r="F27" i="7" s="1"/>
  <c r="E25" i="7"/>
  <c r="E26" i="7" s="1"/>
  <c r="E27" i="7" s="1"/>
  <c r="D25" i="7"/>
  <c r="D26" i="7" s="1"/>
  <c r="D27" i="7" s="1"/>
  <c r="C25" i="7"/>
  <c r="C26" i="7" s="1"/>
  <c r="C27" i="7" s="1"/>
  <c r="B25" i="7"/>
  <c r="B26" i="7" s="1"/>
  <c r="B27" i="7" s="1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P20" i="7"/>
  <c r="P21" i="7" s="1"/>
  <c r="P22" i="7" s="1"/>
  <c r="O20" i="7"/>
  <c r="O21" i="7" s="1"/>
  <c r="O22" i="7" s="1"/>
  <c r="N20" i="7"/>
  <c r="N21" i="7" s="1"/>
  <c r="N22" i="7" s="1"/>
  <c r="M20" i="7"/>
  <c r="M21" i="7" s="1"/>
  <c r="M22" i="7" s="1"/>
  <c r="L20" i="7"/>
  <c r="L21" i="7" s="1"/>
  <c r="L22" i="7" s="1"/>
  <c r="K20" i="7"/>
  <c r="K21" i="7" s="1"/>
  <c r="K22" i="7" s="1"/>
  <c r="J20" i="7"/>
  <c r="J21" i="7" s="1"/>
  <c r="J22" i="7" s="1"/>
  <c r="I20" i="7"/>
  <c r="I21" i="7" s="1"/>
  <c r="I22" i="7" s="1"/>
  <c r="H20" i="7"/>
  <c r="H21" i="7" s="1"/>
  <c r="H22" i="7" s="1"/>
  <c r="G20" i="7"/>
  <c r="G21" i="7" s="1"/>
  <c r="G22" i="7" s="1"/>
  <c r="F20" i="7"/>
  <c r="F21" i="7" s="1"/>
  <c r="F22" i="7" s="1"/>
  <c r="E20" i="7"/>
  <c r="E21" i="7" s="1"/>
  <c r="E22" i="7" s="1"/>
  <c r="D20" i="7"/>
  <c r="D21" i="7" s="1"/>
  <c r="D22" i="7" s="1"/>
  <c r="C20" i="7"/>
  <c r="C21" i="7" s="1"/>
  <c r="C22" i="7" s="1"/>
  <c r="B20" i="7"/>
  <c r="B21" i="7" s="1"/>
  <c r="B22" i="7" s="1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P11" i="7"/>
  <c r="P12" i="7" s="1"/>
  <c r="P13" i="7" s="1"/>
  <c r="O11" i="7"/>
  <c r="O12" i="7" s="1"/>
  <c r="O13" i="7" s="1"/>
  <c r="N11" i="7"/>
  <c r="N12" i="7" s="1"/>
  <c r="N13" i="7" s="1"/>
  <c r="M11" i="7"/>
  <c r="M12" i="7" s="1"/>
  <c r="M13" i="7" s="1"/>
  <c r="L11" i="7"/>
  <c r="L12" i="7" s="1"/>
  <c r="L13" i="7" s="1"/>
  <c r="K11" i="7"/>
  <c r="K12" i="7" s="1"/>
  <c r="K13" i="7" s="1"/>
  <c r="J11" i="7"/>
  <c r="J12" i="7" s="1"/>
  <c r="J13" i="7" s="1"/>
  <c r="I11" i="7"/>
  <c r="I12" i="7" s="1"/>
  <c r="I13" i="7" s="1"/>
  <c r="H11" i="7"/>
  <c r="H12" i="7" s="1"/>
  <c r="H13" i="7" s="1"/>
  <c r="G11" i="7"/>
  <c r="G12" i="7" s="1"/>
  <c r="G13" i="7" s="1"/>
  <c r="F11" i="7"/>
  <c r="F12" i="7" s="1"/>
  <c r="F13" i="7" s="1"/>
  <c r="E11" i="7"/>
  <c r="E12" i="7" s="1"/>
  <c r="E13" i="7" s="1"/>
  <c r="D11" i="7"/>
  <c r="D12" i="7" s="1"/>
  <c r="D13" i="7" s="1"/>
  <c r="C11" i="7"/>
  <c r="C12" i="7" s="1"/>
  <c r="C13" i="7" s="1"/>
  <c r="B11" i="7"/>
  <c r="B12" i="7" s="1"/>
  <c r="B13" i="7" s="1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M10" i="7"/>
  <c r="P91" i="8" s="1"/>
  <c r="AL10" i="7"/>
  <c r="O91" i="8" s="1"/>
  <c r="AK10" i="7"/>
  <c r="N91" i="8" s="1"/>
  <c r="AJ10" i="7"/>
  <c r="M91" i="8" s="1"/>
  <c r="AI10" i="7"/>
  <c r="L91" i="8" s="1"/>
  <c r="AH10" i="7"/>
  <c r="K91" i="8" s="1"/>
  <c r="AG10" i="7"/>
  <c r="J91" i="8" s="1"/>
  <c r="AF10" i="7"/>
  <c r="I91" i="8" s="1"/>
  <c r="AE10" i="7"/>
  <c r="H91" i="8" s="1"/>
  <c r="AD10" i="7"/>
  <c r="G91" i="8" s="1"/>
  <c r="AC10" i="7"/>
  <c r="F91" i="8" s="1"/>
  <c r="AB10" i="7"/>
  <c r="E91" i="8" s="1"/>
  <c r="AA10" i="7"/>
  <c r="D91" i="8" s="1"/>
  <c r="Z10" i="7"/>
  <c r="C91" i="8" s="1"/>
  <c r="Y10" i="7"/>
  <c r="B91" i="8" s="1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M7" i="7"/>
  <c r="P85" i="8" s="1"/>
  <c r="AL7" i="7"/>
  <c r="O85" i="8" s="1"/>
  <c r="AK7" i="7"/>
  <c r="AJ7" i="7"/>
  <c r="M85" i="8" s="1"/>
  <c r="AI7" i="7"/>
  <c r="L85" i="8" s="1"/>
  <c r="AH7" i="7"/>
  <c r="K85" i="8" s="1"/>
  <c r="AG7" i="7"/>
  <c r="J85" i="8" s="1"/>
  <c r="AF7" i="7"/>
  <c r="I85" i="8" s="1"/>
  <c r="AE7" i="7"/>
  <c r="H85" i="8" s="1"/>
  <c r="AD7" i="7"/>
  <c r="G85" i="8" s="1"/>
  <c r="AC7" i="7"/>
  <c r="F85" i="8" s="1"/>
  <c r="AB7" i="7"/>
  <c r="E85" i="8" s="1"/>
  <c r="AA7" i="7"/>
  <c r="D85" i="8" s="1"/>
  <c r="Z7" i="7"/>
  <c r="C85" i="8" s="1"/>
  <c r="Y7" i="7"/>
  <c r="B85" i="8" s="1"/>
  <c r="P7" i="7"/>
  <c r="P8" i="7" s="1"/>
  <c r="O7" i="7"/>
  <c r="O8" i="7" s="1"/>
  <c r="N7" i="7"/>
  <c r="N8" i="7" s="1"/>
  <c r="M7" i="7"/>
  <c r="M8" i="7" s="1"/>
  <c r="L7" i="7"/>
  <c r="L8" i="7" s="1"/>
  <c r="K7" i="7"/>
  <c r="K8" i="7" s="1"/>
  <c r="J7" i="7"/>
  <c r="J8" i="7" s="1"/>
  <c r="I7" i="7"/>
  <c r="I8" i="7" s="1"/>
  <c r="H7" i="7"/>
  <c r="H8" i="7" s="1"/>
  <c r="G7" i="7"/>
  <c r="G8" i="7" s="1"/>
  <c r="F7" i="7"/>
  <c r="F8" i="7" s="1"/>
  <c r="E7" i="7"/>
  <c r="E8" i="7" s="1"/>
  <c r="D7" i="7"/>
  <c r="D8" i="7" s="1"/>
  <c r="C7" i="7"/>
  <c r="C8" i="7" s="1"/>
  <c r="B7" i="7"/>
  <c r="B8" i="7" s="1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M6" i="7"/>
  <c r="P84" i="8" s="1"/>
  <c r="AL6" i="7"/>
  <c r="O84" i="8" s="1"/>
  <c r="AK6" i="7"/>
  <c r="AJ6" i="7"/>
  <c r="M84" i="8" s="1"/>
  <c r="AI6" i="7"/>
  <c r="L84" i="8" s="1"/>
  <c r="AH6" i="7"/>
  <c r="K84" i="8" s="1"/>
  <c r="AG6" i="7"/>
  <c r="J84" i="8" s="1"/>
  <c r="AF6" i="7"/>
  <c r="I84" i="8" s="1"/>
  <c r="AE6" i="7"/>
  <c r="H84" i="8" s="1"/>
  <c r="AD6" i="7"/>
  <c r="G84" i="8" s="1"/>
  <c r="AC6" i="7"/>
  <c r="F84" i="8" s="1"/>
  <c r="AB6" i="7"/>
  <c r="E84" i="8" s="1"/>
  <c r="AA6" i="7"/>
  <c r="D84" i="8" s="1"/>
  <c r="Z6" i="7"/>
  <c r="C84" i="8" s="1"/>
  <c r="Y6" i="7"/>
  <c r="B84" i="8" s="1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W29" i="7" l="1"/>
  <c r="BE29" i="7"/>
  <c r="I82" i="7"/>
  <c r="I83" i="7" s="1"/>
  <c r="E87" i="7"/>
  <c r="E88" i="7" s="1"/>
  <c r="M87" i="7"/>
  <c r="M88" i="7" s="1"/>
  <c r="AK9" i="7"/>
  <c r="AK19" i="7"/>
  <c r="AK32" i="7" s="1"/>
  <c r="AK45" i="7" s="1"/>
  <c r="N84" i="8"/>
  <c r="N85" i="8"/>
  <c r="AK20" i="7"/>
  <c r="AK33" i="7" s="1"/>
  <c r="AK46" i="7" s="1"/>
  <c r="AK98" i="7"/>
  <c r="AK112" i="7"/>
  <c r="N112" i="8"/>
  <c r="AK84" i="7"/>
  <c r="N166" i="8"/>
  <c r="AK191" i="7"/>
  <c r="AK154" i="8"/>
  <c r="K99" i="8"/>
  <c r="K263" i="7"/>
  <c r="O263" i="7"/>
  <c r="O99" i="8" s="1"/>
  <c r="L100" i="8"/>
  <c r="L264" i="7"/>
  <c r="P264" i="7"/>
  <c r="P100" i="8" s="1"/>
  <c r="AK236" i="7"/>
  <c r="N207" i="8"/>
  <c r="AK249" i="7"/>
  <c r="N217" i="8"/>
  <c r="N220" i="8" s="1"/>
  <c r="N226" i="8"/>
  <c r="AK305" i="7"/>
  <c r="E133" i="8"/>
  <c r="AY276" i="7"/>
  <c r="N176" i="8"/>
  <c r="AK204" i="7"/>
  <c r="N186" i="8"/>
  <c r="AK217" i="7"/>
  <c r="AK246" i="8"/>
  <c r="N516" i="7" s="1"/>
  <c r="P263" i="7"/>
  <c r="P99" i="8" s="1"/>
  <c r="I100" i="8"/>
  <c r="I264" i="7"/>
  <c r="M264" i="7"/>
  <c r="M100" i="8" s="1"/>
  <c r="N206" i="8"/>
  <c r="AK279" i="7"/>
  <c r="AK292" i="7"/>
  <c r="N216" i="8"/>
  <c r="B133" i="8"/>
  <c r="AV276" i="7"/>
  <c r="F133" i="8"/>
  <c r="AZ276" i="7"/>
  <c r="AK173" i="7"/>
  <c r="N139" i="8" s="1"/>
  <c r="AK145" i="7"/>
  <c r="AK159" i="7"/>
  <c r="C133" i="8"/>
  <c r="AW276" i="7"/>
  <c r="G133" i="8"/>
  <c r="BA276" i="7"/>
  <c r="AK71" i="7"/>
  <c r="AK96" i="7"/>
  <c r="AK82" i="7"/>
  <c r="AK110" i="7"/>
  <c r="N111" i="8"/>
  <c r="AK157" i="7"/>
  <c r="AK171" i="7"/>
  <c r="N138" i="8" s="1"/>
  <c r="AK143" i="7"/>
  <c r="AK132" i="7"/>
  <c r="J99" i="8"/>
  <c r="J263" i="7"/>
  <c r="N263" i="7"/>
  <c r="N99" i="8" s="1"/>
  <c r="K100" i="8"/>
  <c r="K264" i="7"/>
  <c r="O264" i="7"/>
  <c r="O100" i="8" s="1"/>
  <c r="N230" i="8"/>
  <c r="N227" i="8"/>
  <c r="AK262" i="7"/>
  <c r="D133" i="8"/>
  <c r="AX276" i="7"/>
  <c r="H133" i="8"/>
  <c r="BB276" i="7"/>
  <c r="G196" i="8"/>
  <c r="G199" i="8" s="1"/>
  <c r="G200" i="8" s="1"/>
  <c r="AD291" i="8"/>
  <c r="I35" i="7"/>
  <c r="I36" i="7" s="1"/>
  <c r="G54" i="7"/>
  <c r="G55" i="7" s="1"/>
  <c r="O54" i="7"/>
  <c r="O55" i="7" s="1"/>
  <c r="D196" i="8"/>
  <c r="D199" i="8" s="1"/>
  <c r="D200" i="8" s="1"/>
  <c r="AA291" i="8"/>
  <c r="H196" i="8"/>
  <c r="H199" i="8" s="1"/>
  <c r="H200" i="8" s="1"/>
  <c r="AE291" i="8"/>
  <c r="L196" i="8"/>
  <c r="L199" i="8" s="1"/>
  <c r="L200" i="8" s="1"/>
  <c r="AI291" i="8"/>
  <c r="L538" i="7" s="1"/>
  <c r="D148" i="7"/>
  <c r="D149" i="7" s="1"/>
  <c r="L148" i="7"/>
  <c r="L149" i="7" s="1"/>
  <c r="P148" i="7"/>
  <c r="P149" i="7" s="1"/>
  <c r="K157" i="7"/>
  <c r="K158" i="7" s="1"/>
  <c r="D171" i="7"/>
  <c r="D172" i="7" s="1"/>
  <c r="H171" i="7"/>
  <c r="H172" i="7" s="1"/>
  <c r="L171" i="7"/>
  <c r="L172" i="7" s="1"/>
  <c r="P171" i="7"/>
  <c r="P172" i="7" s="1"/>
  <c r="F176" i="7"/>
  <c r="F177" i="7" s="1"/>
  <c r="E190" i="7"/>
  <c r="E192" i="7" s="1"/>
  <c r="E193" i="7" s="1"/>
  <c r="I190" i="7"/>
  <c r="I192" i="7" s="1"/>
  <c r="I193" i="7" s="1"/>
  <c r="M190" i="7"/>
  <c r="M192" i="7" s="1"/>
  <c r="M193" i="7" s="1"/>
  <c r="B400" i="7"/>
  <c r="G396" i="7"/>
  <c r="K196" i="8"/>
  <c r="K199" i="8" s="1"/>
  <c r="K200" i="8" s="1"/>
  <c r="AH291" i="8"/>
  <c r="K538" i="7" s="1"/>
  <c r="AU315" i="8"/>
  <c r="E547" i="7" s="1"/>
  <c r="E538" i="7"/>
  <c r="E129" i="7"/>
  <c r="E130" i="7" s="1"/>
  <c r="M129" i="7"/>
  <c r="M130" i="7" s="1"/>
  <c r="C196" i="8"/>
  <c r="C199" i="8" s="1"/>
  <c r="C200" i="8" s="1"/>
  <c r="Z291" i="8"/>
  <c r="AG316" i="8" s="1"/>
  <c r="O196" i="8"/>
  <c r="O199" i="8" s="1"/>
  <c r="O200" i="8" s="1"/>
  <c r="AL291" i="8"/>
  <c r="O538" i="7" s="1"/>
  <c r="E35" i="7"/>
  <c r="E36" i="7" s="1"/>
  <c r="M35" i="7"/>
  <c r="M36" i="7" s="1"/>
  <c r="C54" i="7"/>
  <c r="C55" i="7" s="1"/>
  <c r="K54" i="7"/>
  <c r="K55" i="7" s="1"/>
  <c r="B538" i="7"/>
  <c r="Z316" i="8"/>
  <c r="Z315" i="8"/>
  <c r="F538" i="7"/>
  <c r="BB315" i="8"/>
  <c r="F547" i="7" s="1"/>
  <c r="AX25" i="7"/>
  <c r="BB25" i="7"/>
  <c r="H87" i="7"/>
  <c r="H88" i="7" s="1"/>
  <c r="D101" i="7"/>
  <c r="D102" i="7" s="1"/>
  <c r="B148" i="7"/>
  <c r="B149" i="7" s="1"/>
  <c r="BF25" i="7"/>
  <c r="P87" i="7"/>
  <c r="P88" i="7" s="1"/>
  <c r="B238" i="8"/>
  <c r="J238" i="8"/>
  <c r="S8" i="7"/>
  <c r="H129" i="7"/>
  <c r="H130" i="7" s="1"/>
  <c r="D134" i="7"/>
  <c r="D135" i="7" s="1"/>
  <c r="H134" i="7"/>
  <c r="H135" i="7" s="1"/>
  <c r="B162" i="7"/>
  <c r="B163" i="7" s="1"/>
  <c r="F162" i="7"/>
  <c r="F163" i="7" s="1"/>
  <c r="J162" i="7"/>
  <c r="J163" i="7" s="1"/>
  <c r="N162" i="7"/>
  <c r="N163" i="7" s="1"/>
  <c r="E171" i="7"/>
  <c r="E172" i="7" s="1"/>
  <c r="I171" i="7"/>
  <c r="I172" i="7" s="1"/>
  <c r="M171" i="7"/>
  <c r="M172" i="7" s="1"/>
  <c r="C176" i="7"/>
  <c r="C177" i="7" s="1"/>
  <c r="G176" i="7"/>
  <c r="G177" i="7" s="1"/>
  <c r="Z217" i="7"/>
  <c r="AH217" i="7"/>
  <c r="AV7" i="7"/>
  <c r="AZ13" i="7"/>
  <c r="BD13" i="7"/>
  <c r="AY69" i="7"/>
  <c r="AY71" i="7" s="1"/>
  <c r="BC69" i="7"/>
  <c r="BC71" i="7" s="1"/>
  <c r="BG69" i="7"/>
  <c r="BG71" i="7" s="1"/>
  <c r="B87" i="7"/>
  <c r="B88" i="7" s="1"/>
  <c r="F87" i="7"/>
  <c r="F88" i="7" s="1"/>
  <c r="J87" i="7"/>
  <c r="J88" i="7" s="1"/>
  <c r="N87" i="7"/>
  <c r="N88" i="7" s="1"/>
  <c r="H279" i="8"/>
  <c r="L279" i="8"/>
  <c r="G171" i="7"/>
  <c r="G172" i="7" s="1"/>
  <c r="O171" i="7"/>
  <c r="O172" i="7" s="1"/>
  <c r="T8" i="7"/>
  <c r="C87" i="7"/>
  <c r="C88" i="7" s="1"/>
  <c r="G87" i="7"/>
  <c r="G88" i="7" s="1"/>
  <c r="K87" i="7"/>
  <c r="K88" i="7" s="1"/>
  <c r="O87" i="7"/>
  <c r="O88" i="7" s="1"/>
  <c r="D238" i="8"/>
  <c r="H238" i="8"/>
  <c r="L238" i="8"/>
  <c r="D396" i="7"/>
  <c r="D402" i="7" s="1"/>
  <c r="H396" i="7"/>
  <c r="BI218" i="8"/>
  <c r="G497" i="7"/>
  <c r="D49" i="7"/>
  <c r="D50" i="7" s="1"/>
  <c r="H49" i="7"/>
  <c r="H50" i="7" s="1"/>
  <c r="L49" i="7"/>
  <c r="L50" i="7" s="1"/>
  <c r="P49" i="7"/>
  <c r="P50" i="7" s="1"/>
  <c r="I54" i="7"/>
  <c r="I55" i="7" s="1"/>
  <c r="M54" i="7"/>
  <c r="M55" i="7" s="1"/>
  <c r="E73" i="7"/>
  <c r="E74" i="7" s="1"/>
  <c r="B73" i="7"/>
  <c r="B74" i="7" s="1"/>
  <c r="F73" i="7"/>
  <c r="F74" i="7" s="1"/>
  <c r="E82" i="7"/>
  <c r="E83" i="7" s="1"/>
  <c r="M82" i="7"/>
  <c r="M83" i="7" s="1"/>
  <c r="B241" i="8"/>
  <c r="D115" i="7"/>
  <c r="D116" i="7" s="1"/>
  <c r="H115" i="7"/>
  <c r="H116" i="7" s="1"/>
  <c r="C129" i="7"/>
  <c r="C130" i="7" s="1"/>
  <c r="G129" i="7"/>
  <c r="G130" i="7" s="1"/>
  <c r="K129" i="7"/>
  <c r="K130" i="7" s="1"/>
  <c r="O129" i="7"/>
  <c r="O130" i="7" s="1"/>
  <c r="C134" i="7"/>
  <c r="C135" i="7" s="1"/>
  <c r="G134" i="7"/>
  <c r="G135" i="7" s="1"/>
  <c r="K134" i="7"/>
  <c r="K135" i="7" s="1"/>
  <c r="O134" i="7"/>
  <c r="O135" i="7" s="1"/>
  <c r="C148" i="7"/>
  <c r="C149" i="7" s="1"/>
  <c r="G148" i="7"/>
  <c r="G149" i="7" s="1"/>
  <c r="K148" i="7"/>
  <c r="K149" i="7" s="1"/>
  <c r="O148" i="7"/>
  <c r="O149" i="7" s="1"/>
  <c r="B157" i="7"/>
  <c r="B158" i="7" s="1"/>
  <c r="F157" i="7"/>
  <c r="F158" i="7" s="1"/>
  <c r="J157" i="7"/>
  <c r="J158" i="7" s="1"/>
  <c r="N157" i="7"/>
  <c r="N158" i="7" s="1"/>
  <c r="H162" i="7"/>
  <c r="H163" i="7" s="1"/>
  <c r="L162" i="7"/>
  <c r="L163" i="7" s="1"/>
  <c r="P162" i="7"/>
  <c r="P163" i="7" s="1"/>
  <c r="D176" i="7"/>
  <c r="D177" i="7" s="1"/>
  <c r="H176" i="7"/>
  <c r="H177" i="7" s="1"/>
  <c r="E176" i="7"/>
  <c r="E177" i="7" s="1"/>
  <c r="G289" i="7"/>
  <c r="AM19" i="7"/>
  <c r="AM32" i="7" s="1"/>
  <c r="AM45" i="7" s="1"/>
  <c r="AW25" i="7"/>
  <c r="BE25" i="7"/>
  <c r="AV95" i="7"/>
  <c r="AV97" i="7" s="1"/>
  <c r="E148" i="7"/>
  <c r="E149" i="7" s="1"/>
  <c r="I148" i="7"/>
  <c r="I149" i="7" s="1"/>
  <c r="M148" i="7"/>
  <c r="M149" i="7" s="1"/>
  <c r="P157" i="7"/>
  <c r="P158" i="7" s="1"/>
  <c r="Y262" i="7"/>
  <c r="AY15" i="7"/>
  <c r="BC15" i="7"/>
  <c r="BG15" i="7"/>
  <c r="AE19" i="7"/>
  <c r="AE32" i="7" s="1"/>
  <c r="AE45" i="7" s="1"/>
  <c r="C49" i="7"/>
  <c r="C50" i="7" s="1"/>
  <c r="G49" i="7"/>
  <c r="G50" i="7" s="1"/>
  <c r="K49" i="7"/>
  <c r="K50" i="7" s="1"/>
  <c r="O49" i="7"/>
  <c r="O50" i="7" s="1"/>
  <c r="D54" i="7"/>
  <c r="D55" i="7" s="1"/>
  <c r="H54" i="7"/>
  <c r="H55" i="7" s="1"/>
  <c r="L54" i="7"/>
  <c r="L55" i="7" s="1"/>
  <c r="P54" i="7"/>
  <c r="P55" i="7" s="1"/>
  <c r="E68" i="7"/>
  <c r="E69" i="7" s="1"/>
  <c r="I68" i="7"/>
  <c r="I69" i="7" s="1"/>
  <c r="M68" i="7"/>
  <c r="M69" i="7" s="1"/>
  <c r="D82" i="7"/>
  <c r="D83" i="7" s="1"/>
  <c r="L82" i="7"/>
  <c r="L83" i="7" s="1"/>
  <c r="P82" i="7"/>
  <c r="P83" i="7" s="1"/>
  <c r="C96" i="7"/>
  <c r="C97" i="7" s="1"/>
  <c r="G96" i="7"/>
  <c r="G97" i="7" s="1"/>
  <c r="D241" i="8"/>
  <c r="L241" i="8"/>
  <c r="D110" i="7"/>
  <c r="D111" i="7" s="1"/>
  <c r="H110" i="7"/>
  <c r="H111" i="7" s="1"/>
  <c r="P110" i="7"/>
  <c r="P111" i="7" s="1"/>
  <c r="B115" i="7"/>
  <c r="B116" i="7" s="1"/>
  <c r="F115" i="7"/>
  <c r="F116" i="7" s="1"/>
  <c r="J115" i="7"/>
  <c r="J116" i="7" s="1"/>
  <c r="N115" i="7"/>
  <c r="N116" i="7" s="1"/>
  <c r="AB143" i="7"/>
  <c r="O359" i="7"/>
  <c r="AX29" i="7"/>
  <c r="BH82" i="7"/>
  <c r="BH86" i="7" s="1"/>
  <c r="N196" i="8"/>
  <c r="N199" i="8" s="1"/>
  <c r="N200" i="8" s="1"/>
  <c r="BA95" i="7"/>
  <c r="BA97" i="7" s="1"/>
  <c r="G237" i="8"/>
  <c r="G238" i="8" s="1"/>
  <c r="B475" i="7"/>
  <c r="Y154" i="8"/>
  <c r="Z178" i="8" s="1"/>
  <c r="F475" i="7"/>
  <c r="AC154" i="8"/>
  <c r="AG154" i="8"/>
  <c r="AY218" i="8"/>
  <c r="AU218" i="8"/>
  <c r="AV218" i="8"/>
  <c r="AX218" i="8"/>
  <c r="AW218" i="8"/>
  <c r="Z270" i="8"/>
  <c r="BB270" i="8"/>
  <c r="AU264" i="8"/>
  <c r="AY264" i="8"/>
  <c r="AW264" i="8"/>
  <c r="AX264" i="8"/>
  <c r="AU271" i="8" s="1"/>
  <c r="AV264" i="8"/>
  <c r="AD265" i="8"/>
  <c r="Z265" i="8"/>
  <c r="AB265" i="8"/>
  <c r="AC265" i="8"/>
  <c r="AA265" i="8"/>
  <c r="BE265" i="8"/>
  <c r="BB271" i="8" s="1"/>
  <c r="BD265" i="8"/>
  <c r="BC265" i="8"/>
  <c r="BB265" i="8"/>
  <c r="BF265" i="8"/>
  <c r="AH266" i="8"/>
  <c r="AG266" i="8"/>
  <c r="AI266" i="8"/>
  <c r="AK266" i="8"/>
  <c r="AJ266" i="8"/>
  <c r="BJ266" i="8"/>
  <c r="BK266" i="8"/>
  <c r="BI266" i="8"/>
  <c r="BM266" i="8"/>
  <c r="BL266" i="8"/>
  <c r="AY267" i="8"/>
  <c r="AV267" i="8"/>
  <c r="AX267" i="8"/>
  <c r="AU267" i="8"/>
  <c r="AW267" i="8"/>
  <c r="D206" i="8"/>
  <c r="D211" i="8" s="1"/>
  <c r="AA279" i="7"/>
  <c r="H206" i="8"/>
  <c r="H211" i="8" s="1"/>
  <c r="AE279" i="7"/>
  <c r="L206" i="8"/>
  <c r="L211" i="8" s="1"/>
  <c r="AI279" i="7"/>
  <c r="P206" i="8"/>
  <c r="P211" i="8" s="1"/>
  <c r="AM279" i="7"/>
  <c r="AB292" i="7"/>
  <c r="E216" i="8"/>
  <c r="E218" i="8" s="1"/>
  <c r="AF292" i="7"/>
  <c r="I216" i="8"/>
  <c r="AJ292" i="7"/>
  <c r="M216" i="8"/>
  <c r="M218" i="8" s="1"/>
  <c r="AA305" i="7"/>
  <c r="D226" i="8"/>
  <c r="AE305" i="7"/>
  <c r="H226" i="8"/>
  <c r="H228" i="8" s="1"/>
  <c r="AI305" i="7"/>
  <c r="L226" i="8"/>
  <c r="L228" i="8" s="1"/>
  <c r="AM305" i="7"/>
  <c r="P226" i="8"/>
  <c r="P228" i="8" s="1"/>
  <c r="AB262" i="7"/>
  <c r="E227" i="8"/>
  <c r="E230" i="8" s="1"/>
  <c r="AF262" i="7"/>
  <c r="I227" i="8"/>
  <c r="I230" i="8" s="1"/>
  <c r="AJ262" i="7"/>
  <c r="M227" i="8"/>
  <c r="M230" i="8" s="1"/>
  <c r="AV82" i="7"/>
  <c r="AV84" i="7" s="1"/>
  <c r="B196" i="8"/>
  <c r="B199" i="8" s="1"/>
  <c r="B200" i="8" s="1"/>
  <c r="AW95" i="7"/>
  <c r="AW97" i="7" s="1"/>
  <c r="C237" i="8"/>
  <c r="C240" i="8" s="1"/>
  <c r="C241" i="8" s="1"/>
  <c r="BI95" i="7"/>
  <c r="BI97" i="7" s="1"/>
  <c r="O237" i="8"/>
  <c r="O240" i="8" s="1"/>
  <c r="O241" i="8" s="1"/>
  <c r="BD7" i="7"/>
  <c r="AD9" i="7"/>
  <c r="G86" i="8" s="1"/>
  <c r="G87" i="8" s="1"/>
  <c r="AY11" i="7"/>
  <c r="BC11" i="7"/>
  <c r="BG11" i="7"/>
  <c r="AV13" i="7"/>
  <c r="AD19" i="7"/>
  <c r="AD32" i="7" s="1"/>
  <c r="AD45" i="7" s="1"/>
  <c r="AY31" i="7"/>
  <c r="BC31" i="7"/>
  <c r="BG31" i="7"/>
  <c r="B35" i="7"/>
  <c r="B36" i="7" s="1"/>
  <c r="F35" i="7"/>
  <c r="F36" i="7" s="1"/>
  <c r="J35" i="7"/>
  <c r="J36" i="7" s="1"/>
  <c r="N35" i="7"/>
  <c r="N36" i="7" s="1"/>
  <c r="AY39" i="7"/>
  <c r="AY47" i="7" s="1"/>
  <c r="BC39" i="7"/>
  <c r="BC41" i="7" s="1"/>
  <c r="BG39" i="7"/>
  <c r="BG47" i="7" s="1"/>
  <c r="C40" i="7"/>
  <c r="C41" i="7" s="1"/>
  <c r="G40" i="7"/>
  <c r="G41" i="7" s="1"/>
  <c r="K40" i="7"/>
  <c r="K41" i="7" s="1"/>
  <c r="O40" i="7"/>
  <c r="O41" i="7" s="1"/>
  <c r="N40" i="7"/>
  <c r="N41" i="7" s="1"/>
  <c r="E54" i="7"/>
  <c r="E55" i="7" s="1"/>
  <c r="C73" i="7"/>
  <c r="C74" i="7" s="1"/>
  <c r="G73" i="7"/>
  <c r="G74" i="7" s="1"/>
  <c r="C82" i="7"/>
  <c r="C83" i="7" s="1"/>
  <c r="G82" i="7"/>
  <c r="G83" i="7" s="1"/>
  <c r="K82" i="7"/>
  <c r="K83" i="7" s="1"/>
  <c r="O82" i="7"/>
  <c r="O83" i="7" s="1"/>
  <c r="I87" i="7"/>
  <c r="I88" i="7" s="1"/>
  <c r="AY95" i="7"/>
  <c r="AY97" i="7" s="1"/>
  <c r="E236" i="8"/>
  <c r="E238" i="8" s="1"/>
  <c r="BC95" i="7"/>
  <c r="BC97" i="7" s="1"/>
  <c r="I236" i="8"/>
  <c r="I238" i="8" s="1"/>
  <c r="BG95" i="7"/>
  <c r="BG97" i="7" s="1"/>
  <c r="M236" i="8"/>
  <c r="M238" i="8" s="1"/>
  <c r="BD95" i="7"/>
  <c r="BD97" i="7" s="1"/>
  <c r="AL98" i="7"/>
  <c r="B279" i="8"/>
  <c r="F279" i="8"/>
  <c r="J279" i="8"/>
  <c r="N279" i="8"/>
  <c r="B110" i="7"/>
  <c r="B111" i="7" s="1"/>
  <c r="F110" i="7"/>
  <c r="F111" i="7" s="1"/>
  <c r="J110" i="7"/>
  <c r="J111" i="7" s="1"/>
  <c r="N110" i="7"/>
  <c r="N111" i="7" s="1"/>
  <c r="C115" i="7"/>
  <c r="C116" i="7" s="1"/>
  <c r="F129" i="7"/>
  <c r="F130" i="7" s="1"/>
  <c r="Z132" i="7"/>
  <c r="Z134" i="7" s="1"/>
  <c r="Z135" i="7" s="1"/>
  <c r="AL132" i="7"/>
  <c r="AL146" i="7" s="1"/>
  <c r="AL148" i="7" s="1"/>
  <c r="AL149" i="7" s="1"/>
  <c r="B143" i="7"/>
  <c r="B144" i="7" s="1"/>
  <c r="F143" i="7"/>
  <c r="F144" i="7" s="1"/>
  <c r="AB145" i="7"/>
  <c r="N148" i="7"/>
  <c r="N149" i="7" s="1"/>
  <c r="AB159" i="7"/>
  <c r="E162" i="7"/>
  <c r="E163" i="7" s="1"/>
  <c r="I162" i="7"/>
  <c r="I163" i="7" s="1"/>
  <c r="M162" i="7"/>
  <c r="M163" i="7" s="1"/>
  <c r="C171" i="7"/>
  <c r="C172" i="7" s="1"/>
  <c r="K171" i="7"/>
  <c r="K172" i="7" s="1"/>
  <c r="AA173" i="7"/>
  <c r="D139" i="8" s="1"/>
  <c r="B190" i="7"/>
  <c r="B192" i="7" s="1"/>
  <c r="B193" i="7" s="1"/>
  <c r="F190" i="7"/>
  <c r="F192" i="7" s="1"/>
  <c r="F193" i="7" s="1"/>
  <c r="J190" i="7"/>
  <c r="J192" i="7" s="1"/>
  <c r="J193" i="7" s="1"/>
  <c r="N190" i="7"/>
  <c r="N192" i="7" s="1"/>
  <c r="N193" i="7" s="1"/>
  <c r="C190" i="7"/>
  <c r="C192" i="7" s="1"/>
  <c r="C193" i="7" s="1"/>
  <c r="G190" i="7"/>
  <c r="G192" i="7" s="1"/>
  <c r="G193" i="7" s="1"/>
  <c r="K190" i="7"/>
  <c r="K192" i="7" s="1"/>
  <c r="K193" i="7" s="1"/>
  <c r="O190" i="7"/>
  <c r="O192" i="7" s="1"/>
  <c r="O193" i="7" s="1"/>
  <c r="C166" i="8"/>
  <c r="C169" i="8" s="1"/>
  <c r="C170" i="8" s="1"/>
  <c r="C475" i="7"/>
  <c r="Z154" i="8"/>
  <c r="AG178" i="8" s="1"/>
  <c r="G166" i="8"/>
  <c r="G169" i="8" s="1"/>
  <c r="G170" i="8" s="1"/>
  <c r="G475" i="7"/>
  <c r="AD154" i="8"/>
  <c r="K166" i="8"/>
  <c r="K169" i="8" s="1"/>
  <c r="K170" i="8" s="1"/>
  <c r="AH154" i="8"/>
  <c r="O166" i="8"/>
  <c r="O169" i="8" s="1"/>
  <c r="O170" i="8" s="1"/>
  <c r="AL154" i="8"/>
  <c r="AC218" i="8"/>
  <c r="AB218" i="8"/>
  <c r="AA218" i="8"/>
  <c r="Z218" i="8"/>
  <c r="AD218" i="8"/>
  <c r="BE218" i="8"/>
  <c r="BB218" i="8"/>
  <c r="BF218" i="8"/>
  <c r="BD218" i="8"/>
  <c r="BC218" i="8"/>
  <c r="C186" i="8"/>
  <c r="C189" i="8" s="1"/>
  <c r="C190" i="8" s="1"/>
  <c r="Z246" i="8"/>
  <c r="C516" i="7" s="1"/>
  <c r="G186" i="8"/>
  <c r="G189" i="8" s="1"/>
  <c r="G190" i="8" s="1"/>
  <c r="AD246" i="8"/>
  <c r="G516" i="7" s="1"/>
  <c r="K186" i="8"/>
  <c r="K189" i="8" s="1"/>
  <c r="K190" i="8" s="1"/>
  <c r="AH246" i="8"/>
  <c r="K516" i="7" s="1"/>
  <c r="AL217" i="7"/>
  <c r="AL246" i="8"/>
  <c r="O516" i="7" s="1"/>
  <c r="Z264" i="8"/>
  <c r="Z271" i="8" s="1"/>
  <c r="AD264" i="8"/>
  <c r="AB264" i="8"/>
  <c r="AC264" i="8"/>
  <c r="AA264" i="8"/>
  <c r="BD264" i="8"/>
  <c r="BB264" i="8"/>
  <c r="BF264" i="8"/>
  <c r="BE264" i="8"/>
  <c r="BC264" i="8"/>
  <c r="AI265" i="8"/>
  <c r="AH265" i="8"/>
  <c r="AJ265" i="8"/>
  <c r="AK265" i="8"/>
  <c r="AG265" i="8"/>
  <c r="BL265" i="8"/>
  <c r="BK265" i="8"/>
  <c r="BJ265" i="8"/>
  <c r="BM265" i="8"/>
  <c r="BI265" i="8"/>
  <c r="AP266" i="8"/>
  <c r="AO266" i="8"/>
  <c r="AR266" i="8"/>
  <c r="AN266" i="8"/>
  <c r="AQ266" i="8"/>
  <c r="BT266" i="8"/>
  <c r="BQ266" i="8"/>
  <c r="BP266" i="8"/>
  <c r="BR266" i="8"/>
  <c r="BS266" i="8"/>
  <c r="AD267" i="8"/>
  <c r="AB267" i="8"/>
  <c r="Z267" i="8"/>
  <c r="AA267" i="8"/>
  <c r="AC267" i="8"/>
  <c r="BD267" i="8"/>
  <c r="BB267" i="8"/>
  <c r="BF267" i="8"/>
  <c r="BE267" i="8"/>
  <c r="BC267" i="8"/>
  <c r="C235" i="7"/>
  <c r="C265" i="7" s="1"/>
  <c r="E206" i="8"/>
  <c r="E211" i="8" s="1"/>
  <c r="AB279" i="7"/>
  <c r="I206" i="8"/>
  <c r="I211" i="8" s="1"/>
  <c r="AF279" i="7"/>
  <c r="M206" i="8"/>
  <c r="M208" i="8" s="1"/>
  <c r="AJ279" i="7"/>
  <c r="K235" i="7"/>
  <c r="AM236" i="7"/>
  <c r="Y292" i="7"/>
  <c r="B216" i="8"/>
  <c r="B218" i="8" s="1"/>
  <c r="AC292" i="7"/>
  <c r="F216" i="8"/>
  <c r="F218" i="8" s="1"/>
  <c r="AG292" i="7"/>
  <c r="J216" i="8"/>
  <c r="J218" i="8" s="1"/>
  <c r="N218" i="8"/>
  <c r="AB305" i="7"/>
  <c r="E226" i="8"/>
  <c r="AF305" i="7"/>
  <c r="I226" i="8"/>
  <c r="AJ305" i="7"/>
  <c r="M226" i="8"/>
  <c r="AG262" i="7"/>
  <c r="J227" i="8"/>
  <c r="J230" i="8" s="1"/>
  <c r="AI262" i="7"/>
  <c r="L281" i="8"/>
  <c r="L282" i="8" s="1"/>
  <c r="B281" i="8"/>
  <c r="B282" i="8" s="1"/>
  <c r="C281" i="8"/>
  <c r="AZ82" i="7"/>
  <c r="AZ86" i="7" s="1"/>
  <c r="F196" i="8"/>
  <c r="F199" i="8" s="1"/>
  <c r="F200" i="8" s="1"/>
  <c r="BG13" i="7"/>
  <c r="BF29" i="7"/>
  <c r="AW108" i="7"/>
  <c r="AW112" i="7" s="1"/>
  <c r="C277" i="8"/>
  <c r="C279" i="8" s="1"/>
  <c r="BA108" i="7"/>
  <c r="BA112" i="7" s="1"/>
  <c r="G277" i="8"/>
  <c r="G279" i="8" s="1"/>
  <c r="BE108" i="7"/>
  <c r="BE110" i="7" s="1"/>
  <c r="K277" i="8"/>
  <c r="K279" i="8" s="1"/>
  <c r="BI108" i="7"/>
  <c r="BI110" i="7" s="1"/>
  <c r="O277" i="8"/>
  <c r="O279" i="8" s="1"/>
  <c r="AY108" i="7"/>
  <c r="AY112" i="7" s="1"/>
  <c r="E278" i="8"/>
  <c r="E281" i="8" s="1"/>
  <c r="E282" i="8" s="1"/>
  <c r="BC108" i="7"/>
  <c r="BC110" i="7" s="1"/>
  <c r="I278" i="8"/>
  <c r="I279" i="8" s="1"/>
  <c r="BG108" i="7"/>
  <c r="BG112" i="7" s="1"/>
  <c r="M278" i="8"/>
  <c r="M279" i="8" s="1"/>
  <c r="L110" i="7"/>
  <c r="L111" i="7" s="1"/>
  <c r="N134" i="7"/>
  <c r="N135" i="7" s="1"/>
  <c r="D143" i="7"/>
  <c r="D144" i="7" s="1"/>
  <c r="D166" i="8"/>
  <c r="D169" i="8" s="1"/>
  <c r="D475" i="7"/>
  <c r="AA154" i="8"/>
  <c r="H166" i="8"/>
  <c r="H169" i="8" s="1"/>
  <c r="H170" i="8" s="1"/>
  <c r="H475" i="7"/>
  <c r="AE154" i="8"/>
  <c r="L166" i="8"/>
  <c r="L169" i="8" s="1"/>
  <c r="AI154" i="8"/>
  <c r="P166" i="8"/>
  <c r="P169" i="8" s="1"/>
  <c r="P170" i="8" s="1"/>
  <c r="AM154" i="8"/>
  <c r="AI218" i="8"/>
  <c r="AJ218" i="8"/>
  <c r="AH218" i="8"/>
  <c r="AK218" i="8"/>
  <c r="AG218" i="8"/>
  <c r="BK218" i="8"/>
  <c r="BJ218" i="8"/>
  <c r="BL218" i="8"/>
  <c r="BM218" i="8"/>
  <c r="D186" i="8"/>
  <c r="D189" i="8" s="1"/>
  <c r="D190" i="8" s="1"/>
  <c r="AA246" i="8"/>
  <c r="D516" i="7" s="1"/>
  <c r="H186" i="8"/>
  <c r="H189" i="8" s="1"/>
  <c r="H190" i="8" s="1"/>
  <c r="AE246" i="8"/>
  <c r="H516" i="7" s="1"/>
  <c r="L186" i="8"/>
  <c r="L189" i="8" s="1"/>
  <c r="L190" i="8" s="1"/>
  <c r="AI246" i="8"/>
  <c r="L516" i="7" s="1"/>
  <c r="P186" i="8"/>
  <c r="P189" i="8" s="1"/>
  <c r="P190" i="8" s="1"/>
  <c r="AM246" i="8"/>
  <c r="P516" i="7" s="1"/>
  <c r="AI264" i="8"/>
  <c r="AH264" i="8"/>
  <c r="AG264" i="8"/>
  <c r="AK264" i="8"/>
  <c r="AJ264" i="8"/>
  <c r="BL264" i="8"/>
  <c r="BK264" i="8"/>
  <c r="BM264" i="8"/>
  <c r="BI264" i="8"/>
  <c r="BJ264" i="8"/>
  <c r="AR265" i="8"/>
  <c r="AO265" i="8"/>
  <c r="AN265" i="8"/>
  <c r="AP265" i="8"/>
  <c r="AQ265" i="8"/>
  <c r="BT265" i="8"/>
  <c r="BQ265" i="8"/>
  <c r="BS265" i="8"/>
  <c r="BR265" i="8"/>
  <c r="AX266" i="8"/>
  <c r="AW266" i="8"/>
  <c r="AY266" i="8"/>
  <c r="AV266" i="8"/>
  <c r="AU266" i="8"/>
  <c r="AI267" i="8"/>
  <c r="AH267" i="8"/>
  <c r="AJ267" i="8"/>
  <c r="AK267" i="8"/>
  <c r="AG267" i="8"/>
  <c r="BK267" i="8"/>
  <c r="BL267" i="8"/>
  <c r="BI267" i="8"/>
  <c r="BJ267" i="8"/>
  <c r="BM267" i="8"/>
  <c r="B206" i="8"/>
  <c r="Y279" i="7"/>
  <c r="F206" i="8"/>
  <c r="AC279" i="7"/>
  <c r="J206" i="8"/>
  <c r="J208" i="8" s="1"/>
  <c r="AG279" i="7"/>
  <c r="O235" i="7"/>
  <c r="O265" i="7" s="1"/>
  <c r="O267" i="7" s="1"/>
  <c r="O268" i="7" s="1"/>
  <c r="Z249" i="7"/>
  <c r="Z292" i="7"/>
  <c r="C216" i="8"/>
  <c r="C218" i="8" s="1"/>
  <c r="AD249" i="7"/>
  <c r="AD292" i="7"/>
  <c r="G216" i="8"/>
  <c r="G218" i="8" s="1"/>
  <c r="AH249" i="7"/>
  <c r="AH292" i="7"/>
  <c r="K216" i="8"/>
  <c r="K218" i="8" s="1"/>
  <c r="AL292" i="7"/>
  <c r="O216" i="8"/>
  <c r="O218" i="8" s="1"/>
  <c r="AA249" i="7"/>
  <c r="D217" i="8"/>
  <c r="D220" i="8" s="1"/>
  <c r="AE249" i="7"/>
  <c r="H217" i="8"/>
  <c r="H220" i="8" s="1"/>
  <c r="AI249" i="7"/>
  <c r="L217" i="8"/>
  <c r="L220" i="8" s="1"/>
  <c r="AM249" i="7"/>
  <c r="P217" i="8"/>
  <c r="P220" i="8" s="1"/>
  <c r="Y305" i="7"/>
  <c r="B226" i="8"/>
  <c r="B228" i="8" s="1"/>
  <c r="AC262" i="7"/>
  <c r="AC305" i="7"/>
  <c r="F226" i="8"/>
  <c r="F228" i="8" s="1"/>
  <c r="AG305" i="7"/>
  <c r="J226" i="8"/>
  <c r="N228" i="8"/>
  <c r="C263" i="7"/>
  <c r="C99" i="8" s="1"/>
  <c r="BC7" i="7"/>
  <c r="Y20" i="7"/>
  <c r="Y33" i="7" s="1"/>
  <c r="Y46" i="7" s="1"/>
  <c r="BD82" i="7"/>
  <c r="BD86" i="7" s="1"/>
  <c r="J196" i="8"/>
  <c r="J199" i="8" s="1"/>
  <c r="J200" i="8" s="1"/>
  <c r="BE95" i="7"/>
  <c r="BE99" i="7" s="1"/>
  <c r="K237" i="8"/>
  <c r="K238" i="8" s="1"/>
  <c r="AH9" i="7"/>
  <c r="K86" i="8" s="1"/>
  <c r="K87" i="8" s="1"/>
  <c r="AY13" i="7"/>
  <c r="BC13" i="7"/>
  <c r="AX11" i="7"/>
  <c r="BB11" i="7"/>
  <c r="BF11" i="7"/>
  <c r="AL19" i="7"/>
  <c r="AL32" i="7" s="1"/>
  <c r="AL45" i="7" s="1"/>
  <c r="D35" i="7"/>
  <c r="D36" i="7" s="1"/>
  <c r="H35" i="7"/>
  <c r="H36" i="7" s="1"/>
  <c r="L35" i="7"/>
  <c r="L36" i="7" s="1"/>
  <c r="P35" i="7"/>
  <c r="P36" i="7" s="1"/>
  <c r="E49" i="7"/>
  <c r="E50" i="7" s="1"/>
  <c r="I49" i="7"/>
  <c r="I50" i="7" s="1"/>
  <c r="M49" i="7"/>
  <c r="M50" i="7" s="1"/>
  <c r="B54" i="7"/>
  <c r="B55" i="7" s="1"/>
  <c r="F54" i="7"/>
  <c r="F55" i="7" s="1"/>
  <c r="J54" i="7"/>
  <c r="J55" i="7" s="1"/>
  <c r="N54" i="7"/>
  <c r="N55" i="7" s="1"/>
  <c r="AX69" i="7"/>
  <c r="AX71" i="7" s="1"/>
  <c r="BB69" i="7"/>
  <c r="BB71" i="7" s="1"/>
  <c r="BF69" i="7"/>
  <c r="BF71" i="7" s="1"/>
  <c r="D73" i="7"/>
  <c r="D74" i="7" s="1"/>
  <c r="H73" i="7"/>
  <c r="H74" i="7" s="1"/>
  <c r="H82" i="7"/>
  <c r="H83" i="7" s="1"/>
  <c r="AY82" i="7"/>
  <c r="AY86" i="7" s="1"/>
  <c r="E196" i="8"/>
  <c r="E199" i="8" s="1"/>
  <c r="E200" i="8" s="1"/>
  <c r="BC82" i="7"/>
  <c r="I196" i="8"/>
  <c r="I199" i="8" s="1"/>
  <c r="I200" i="8" s="1"/>
  <c r="BG82" i="7"/>
  <c r="BG86" i="7" s="1"/>
  <c r="M196" i="8"/>
  <c r="M199" i="8" s="1"/>
  <c r="M200" i="8" s="1"/>
  <c r="D87" i="7"/>
  <c r="D88" i="7" s="1"/>
  <c r="L87" i="7"/>
  <c r="L88" i="7" s="1"/>
  <c r="E96" i="7"/>
  <c r="E97" i="7" s="1"/>
  <c r="AZ95" i="7"/>
  <c r="AZ97" i="7" s="1"/>
  <c r="F237" i="8"/>
  <c r="F240" i="8" s="1"/>
  <c r="F241" i="8" s="1"/>
  <c r="BH95" i="7"/>
  <c r="BH97" i="7" s="1"/>
  <c r="N237" i="8"/>
  <c r="N238" i="8" s="1"/>
  <c r="AX108" i="7"/>
  <c r="AX112" i="7" s="1"/>
  <c r="D277" i="8"/>
  <c r="D279" i="8" s="1"/>
  <c r="E475" i="7"/>
  <c r="AB154" i="8"/>
  <c r="AF154" i="8"/>
  <c r="AJ154" i="8"/>
  <c r="AO218" i="8"/>
  <c r="AR218" i="8"/>
  <c r="AQ218" i="8"/>
  <c r="AP218" i="8"/>
  <c r="AN218" i="8"/>
  <c r="BQ218" i="8"/>
  <c r="BS218" i="8"/>
  <c r="BR218" i="8"/>
  <c r="BP218" i="8"/>
  <c r="BT218" i="8"/>
  <c r="AU270" i="8"/>
  <c r="AN264" i="8"/>
  <c r="AR264" i="8"/>
  <c r="AO264" i="8"/>
  <c r="AP264" i="8"/>
  <c r="AQ264" i="8"/>
  <c r="BP264" i="8"/>
  <c r="BT264" i="8"/>
  <c r="BQ264" i="8"/>
  <c r="BR264" i="8"/>
  <c r="BS264" i="8"/>
  <c r="AW265" i="8"/>
  <c r="AU265" i="8"/>
  <c r="AV265" i="8"/>
  <c r="AY265" i="8"/>
  <c r="AX265" i="8"/>
  <c r="AA266" i="8"/>
  <c r="Z266" i="8"/>
  <c r="AD266" i="8"/>
  <c r="AC266" i="8"/>
  <c r="AB266" i="8"/>
  <c r="BD266" i="8"/>
  <c r="BC266" i="8"/>
  <c r="BB266" i="8"/>
  <c r="BF266" i="8"/>
  <c r="BE266" i="8"/>
  <c r="AQ267" i="8"/>
  <c r="AO267" i="8"/>
  <c r="AR267" i="8"/>
  <c r="AN267" i="8"/>
  <c r="AP267" i="8"/>
  <c r="BP267" i="8"/>
  <c r="BT267" i="8"/>
  <c r="BQ267" i="8"/>
  <c r="BS267" i="8"/>
  <c r="BR267" i="8"/>
  <c r="J235" i="7"/>
  <c r="J265" i="7" s="1"/>
  <c r="J267" i="7" s="1"/>
  <c r="J268" i="7" s="1"/>
  <c r="C206" i="8"/>
  <c r="Z279" i="7"/>
  <c r="G206" i="8"/>
  <c r="AD279" i="7"/>
  <c r="K206" i="8"/>
  <c r="AH279" i="7"/>
  <c r="O206" i="8"/>
  <c r="AL279" i="7"/>
  <c r="AA292" i="7"/>
  <c r="D216" i="8"/>
  <c r="AE292" i="7"/>
  <c r="H216" i="8"/>
  <c r="AI292" i="7"/>
  <c r="L216" i="8"/>
  <c r="AM292" i="7"/>
  <c r="P216" i="8"/>
  <c r="AF249" i="7"/>
  <c r="I217" i="8"/>
  <c r="I220" i="8" s="1"/>
  <c r="Z305" i="7"/>
  <c r="C226" i="8"/>
  <c r="C228" i="8" s="1"/>
  <c r="AD305" i="7"/>
  <c r="G226" i="8"/>
  <c r="G228" i="8" s="1"/>
  <c r="AH305" i="7"/>
  <c r="K226" i="8"/>
  <c r="K228" i="8" s="1"/>
  <c r="AL305" i="7"/>
  <c r="O226" i="8"/>
  <c r="O228" i="8" s="1"/>
  <c r="AA262" i="7"/>
  <c r="D227" i="8"/>
  <c r="D230" i="8" s="1"/>
  <c r="F281" i="8"/>
  <c r="F282" i="8" s="1"/>
  <c r="D281" i="8"/>
  <c r="O281" i="8"/>
  <c r="G179" i="8"/>
  <c r="G180" i="8" s="1"/>
  <c r="AD200" i="8"/>
  <c r="G494" i="7" s="1"/>
  <c r="D179" i="8"/>
  <c r="D180" i="8" s="1"/>
  <c r="AA200" i="8"/>
  <c r="D494" i="7" s="1"/>
  <c r="H179" i="8"/>
  <c r="H180" i="8" s="1"/>
  <c r="AE200" i="8"/>
  <c r="H494" i="7" s="1"/>
  <c r="L179" i="8"/>
  <c r="L180" i="8" s="1"/>
  <c r="AI200" i="8"/>
  <c r="L494" i="7" s="1"/>
  <c r="P179" i="8"/>
  <c r="P180" i="8" s="1"/>
  <c r="AM200" i="8"/>
  <c r="P494" i="7" s="1"/>
  <c r="C179" i="8"/>
  <c r="C180" i="8" s="1"/>
  <c r="Z200" i="8"/>
  <c r="O179" i="8"/>
  <c r="O180" i="8" s="1"/>
  <c r="AL200" i="8"/>
  <c r="O494" i="7" s="1"/>
  <c r="F179" i="8"/>
  <c r="F180" i="8" s="1"/>
  <c r="AC200" i="8"/>
  <c r="F494" i="7" s="1"/>
  <c r="N179" i="8"/>
  <c r="N180" i="8" s="1"/>
  <c r="AK200" i="8"/>
  <c r="N494" i="7" s="1"/>
  <c r="N280" i="8"/>
  <c r="N281" i="8" s="1"/>
  <c r="N282" i="8" s="1"/>
  <c r="K280" i="8"/>
  <c r="K281" i="8" s="1"/>
  <c r="G280" i="8"/>
  <c r="G281" i="8" s="1"/>
  <c r="J280" i="8"/>
  <c r="J281" i="8" s="1"/>
  <c r="J282" i="8" s="1"/>
  <c r="J240" i="8"/>
  <c r="J241" i="8" s="1"/>
  <c r="H280" i="8"/>
  <c r="H281" i="8" s="1"/>
  <c r="H282" i="8" s="1"/>
  <c r="H240" i="8"/>
  <c r="H241" i="8" s="1"/>
  <c r="O190" i="8"/>
  <c r="D4" i="8"/>
  <c r="D5" i="8" s="1"/>
  <c r="H4" i="8"/>
  <c r="H5" i="8" s="1"/>
  <c r="L4" i="8"/>
  <c r="L5" i="8" s="1"/>
  <c r="P4" i="8"/>
  <c r="P5" i="8" s="1"/>
  <c r="L12" i="8"/>
  <c r="L13" i="8" s="1"/>
  <c r="D21" i="8"/>
  <c r="D23" i="8" s="1"/>
  <c r="D78" i="8" s="1"/>
  <c r="D81" i="8" s="1"/>
  <c r="H21" i="8"/>
  <c r="H23" i="8" s="1"/>
  <c r="H78" i="8" s="1"/>
  <c r="H81" i="8" s="1"/>
  <c r="L78" i="8"/>
  <c r="L81" i="8" s="1"/>
  <c r="P78" i="8"/>
  <c r="P81" i="8" s="1"/>
  <c r="B53" i="8"/>
  <c r="B55" i="8" s="1"/>
  <c r="J53" i="8"/>
  <c r="J55" i="8" s="1"/>
  <c r="C27" i="8"/>
  <c r="C29" i="8" s="1"/>
  <c r="G27" i="8"/>
  <c r="G29" i="8" s="1"/>
  <c r="B21" i="8"/>
  <c r="B23" i="8" s="1"/>
  <c r="B78" i="8" s="1"/>
  <c r="B80" i="8" s="1"/>
  <c r="J78" i="8"/>
  <c r="J81" i="8" s="1"/>
  <c r="H53" i="8"/>
  <c r="H55" i="8" s="1"/>
  <c r="E53" i="8"/>
  <c r="E54" i="8" s="1"/>
  <c r="E130" i="8" s="1"/>
  <c r="I53" i="8"/>
  <c r="I54" i="8" s="1"/>
  <c r="I130" i="8" s="1"/>
  <c r="M53" i="8"/>
  <c r="M54" i="8" s="1"/>
  <c r="M130" i="8" s="1"/>
  <c r="C21" i="8"/>
  <c r="C22" i="8" s="1"/>
  <c r="G21" i="8"/>
  <c r="G22" i="8" s="1"/>
  <c r="G34" i="8"/>
  <c r="G35" i="8" s="1"/>
  <c r="O34" i="8"/>
  <c r="O35" i="8" s="1"/>
  <c r="E12" i="8"/>
  <c r="E14" i="8" s="1"/>
  <c r="N12" i="8"/>
  <c r="N13" i="8" s="1"/>
  <c r="C34" i="8"/>
  <c r="C35" i="8" s="1"/>
  <c r="D53" i="8"/>
  <c r="D55" i="8" s="1"/>
  <c r="L53" i="8"/>
  <c r="L55" i="8" s="1"/>
  <c r="P53" i="8"/>
  <c r="P55" i="8" s="1"/>
  <c r="K4" i="8"/>
  <c r="K5" i="8" s="1"/>
  <c r="J12" i="8"/>
  <c r="J13" i="8" s="1"/>
  <c r="E21" i="8"/>
  <c r="E22" i="8" s="1"/>
  <c r="E47" i="8"/>
  <c r="E49" i="8" s="1"/>
  <c r="E132" i="8" s="1"/>
  <c r="E134" i="8" s="1"/>
  <c r="C53" i="8"/>
  <c r="C54" i="8" s="1"/>
  <c r="C130" i="8" s="1"/>
  <c r="K53" i="8"/>
  <c r="K54" i="8" s="1"/>
  <c r="K130" i="8" s="1"/>
  <c r="E4" i="8"/>
  <c r="E5" i="8" s="1"/>
  <c r="I4" i="8"/>
  <c r="I5" i="8" s="1"/>
  <c r="M4" i="8"/>
  <c r="M6" i="8" s="1"/>
  <c r="G53" i="8"/>
  <c r="G54" i="8" s="1"/>
  <c r="G130" i="8" s="1"/>
  <c r="O53" i="8"/>
  <c r="O54" i="8" s="1"/>
  <c r="O130" i="8" s="1"/>
  <c r="B27" i="8"/>
  <c r="B28" i="8" s="1"/>
  <c r="F27" i="8"/>
  <c r="F28" i="8" s="1"/>
  <c r="F88" i="8" s="1"/>
  <c r="F93" i="8" s="1"/>
  <c r="G4" i="8"/>
  <c r="G5" i="8" s="1"/>
  <c r="O4" i="8"/>
  <c r="O5" i="8" s="1"/>
  <c r="D12" i="8"/>
  <c r="D14" i="8" s="1"/>
  <c r="H12" i="8"/>
  <c r="H14" i="8" s="1"/>
  <c r="J40" i="8"/>
  <c r="J42" i="8" s="1"/>
  <c r="C47" i="8"/>
  <c r="C49" i="8" s="1"/>
  <c r="C132" i="8" s="1"/>
  <c r="C135" i="8" s="1"/>
  <c r="G47" i="8"/>
  <c r="G49" i="8" s="1"/>
  <c r="G132" i="8" s="1"/>
  <c r="G134" i="8" s="1"/>
  <c r="K47" i="8"/>
  <c r="K49" i="8" s="1"/>
  <c r="K132" i="8" s="1"/>
  <c r="K134" i="8" s="1"/>
  <c r="O47" i="8"/>
  <c r="O49" i="8" s="1"/>
  <c r="O132" i="8" s="1"/>
  <c r="O134" i="8" s="1"/>
  <c r="F177" i="8"/>
  <c r="N177" i="8"/>
  <c r="O12" i="8"/>
  <c r="O13" i="8" s="1"/>
  <c r="F21" i="8"/>
  <c r="F23" i="8" s="1"/>
  <c r="F78" i="8" s="1"/>
  <c r="F81" i="8" s="1"/>
  <c r="N78" i="8"/>
  <c r="N80" i="8" s="1"/>
  <c r="D27" i="8"/>
  <c r="D28" i="8" s="1"/>
  <c r="H27" i="8"/>
  <c r="H28" i="8" s="1"/>
  <c r="D34" i="8"/>
  <c r="D36" i="8" s="1"/>
  <c r="H34" i="8"/>
  <c r="H36" i="8" s="1"/>
  <c r="L34" i="8"/>
  <c r="L36" i="8" s="1"/>
  <c r="P34" i="8"/>
  <c r="P36" i="8" s="1"/>
  <c r="E34" i="8"/>
  <c r="E35" i="8" s="1"/>
  <c r="I34" i="8"/>
  <c r="I35" i="8" s="1"/>
  <c r="M34" i="8"/>
  <c r="M35" i="8" s="1"/>
  <c r="N40" i="8"/>
  <c r="N42" i="8" s="1"/>
  <c r="I12" i="8"/>
  <c r="I14" i="8" s="1"/>
  <c r="B12" i="8"/>
  <c r="B13" i="8" s="1"/>
  <c r="K12" i="8"/>
  <c r="K13" i="8" s="1"/>
  <c r="H40" i="8"/>
  <c r="H42" i="8" s="1"/>
  <c r="C4" i="8"/>
  <c r="C5" i="8" s="1"/>
  <c r="M12" i="8"/>
  <c r="M14" i="8" s="1"/>
  <c r="F12" i="8"/>
  <c r="F13" i="8" s="1"/>
  <c r="P12" i="8"/>
  <c r="P13" i="8" s="1"/>
  <c r="D40" i="8"/>
  <c r="D42" i="8" s="1"/>
  <c r="L40" i="8"/>
  <c r="L42" i="8" s="1"/>
  <c r="P40" i="8"/>
  <c r="P42" i="8" s="1"/>
  <c r="B40" i="8"/>
  <c r="B42" i="8" s="1"/>
  <c r="I47" i="8"/>
  <c r="I49" i="8" s="1"/>
  <c r="D177" i="8"/>
  <c r="H177" i="8"/>
  <c r="L177" i="8"/>
  <c r="P177" i="8"/>
  <c r="C12" i="8"/>
  <c r="C14" i="8" s="1"/>
  <c r="G12" i="8"/>
  <c r="G14" i="8" s="1"/>
  <c r="E27" i="8"/>
  <c r="E29" i="8" s="1"/>
  <c r="F34" i="8"/>
  <c r="F36" i="8" s="1"/>
  <c r="J34" i="8"/>
  <c r="J36" i="8" s="1"/>
  <c r="N34" i="8"/>
  <c r="N36" i="8" s="1"/>
  <c r="K34" i="8"/>
  <c r="K35" i="8" s="1"/>
  <c r="F40" i="8"/>
  <c r="F42" i="8" s="1"/>
  <c r="M47" i="8"/>
  <c r="M49" i="8" s="1"/>
  <c r="M132" i="8" s="1"/>
  <c r="M134" i="8" s="1"/>
  <c r="C40" i="8"/>
  <c r="C41" i="8" s="1"/>
  <c r="G40" i="8"/>
  <c r="G41" i="8" s="1"/>
  <c r="K40" i="8"/>
  <c r="K41" i="8" s="1"/>
  <c r="O40" i="8"/>
  <c r="O41" i="8" s="1"/>
  <c r="D47" i="8"/>
  <c r="D48" i="8" s="1"/>
  <c r="H47" i="8"/>
  <c r="H48" i="8" s="1"/>
  <c r="L47" i="8"/>
  <c r="L48" i="8" s="1"/>
  <c r="P47" i="8"/>
  <c r="P48" i="8" s="1"/>
  <c r="F53" i="8"/>
  <c r="F55" i="8" s="1"/>
  <c r="N53" i="8"/>
  <c r="N55" i="8" s="1"/>
  <c r="E40" i="8"/>
  <c r="E41" i="8" s="1"/>
  <c r="I40" i="8"/>
  <c r="I41" i="8" s="1"/>
  <c r="M40" i="8"/>
  <c r="M41" i="8" s="1"/>
  <c r="B47" i="8"/>
  <c r="B48" i="8" s="1"/>
  <c r="F47" i="8"/>
  <c r="F48" i="8" s="1"/>
  <c r="J47" i="8"/>
  <c r="J48" i="8" s="1"/>
  <c r="N47" i="8"/>
  <c r="N48" i="8" s="1"/>
  <c r="AA157" i="7"/>
  <c r="AA132" i="7"/>
  <c r="AA160" i="7" s="1"/>
  <c r="AA162" i="7" s="1"/>
  <c r="AA163" i="7" s="1"/>
  <c r="AA171" i="7"/>
  <c r="D138" i="8" s="1"/>
  <c r="AE143" i="7"/>
  <c r="AE157" i="7"/>
  <c r="AI143" i="7"/>
  <c r="AI171" i="7"/>
  <c r="L138" i="8" s="1"/>
  <c r="AI132" i="7"/>
  <c r="AI174" i="7" s="1"/>
  <c r="AI157" i="7"/>
  <c r="AM143" i="7"/>
  <c r="AM132" i="7"/>
  <c r="AM146" i="7" s="1"/>
  <c r="AM148" i="7" s="1"/>
  <c r="AM149" i="7" s="1"/>
  <c r="AM157" i="7"/>
  <c r="AV29" i="7"/>
  <c r="AV27" i="7"/>
  <c r="BH29" i="7"/>
  <c r="BH31" i="7"/>
  <c r="BH27" i="7"/>
  <c r="G101" i="7"/>
  <c r="G102" i="7" s="1"/>
  <c r="BB108" i="7"/>
  <c r="BB110" i="7" s="1"/>
  <c r="AZ29" i="7"/>
  <c r="AZ27" i="7"/>
  <c r="AZ31" i="7"/>
  <c r="BD29" i="7"/>
  <c r="BD27" i="7"/>
  <c r="BD31" i="7"/>
  <c r="AV31" i="7"/>
  <c r="AX39" i="7"/>
  <c r="AX45" i="7" s="1"/>
  <c r="BF39" i="7"/>
  <c r="BF41" i="7" s="1"/>
  <c r="F40" i="7"/>
  <c r="F41" i="7" s="1"/>
  <c r="BG49" i="7"/>
  <c r="AE134" i="7"/>
  <c r="AE135" i="7" s="1"/>
  <c r="AE146" i="7"/>
  <c r="AE148" i="7" s="1"/>
  <c r="AE149" i="7" s="1"/>
  <c r="G72" i="8"/>
  <c r="G200" i="7"/>
  <c r="AY7" i="7"/>
  <c r="BG7" i="7"/>
  <c r="AL9" i="7"/>
  <c r="O86" i="8" s="1"/>
  <c r="O89" i="8" s="1"/>
  <c r="Z19" i="7"/>
  <c r="Z32" i="7" s="1"/>
  <c r="Z45" i="7" s="1"/>
  <c r="AH19" i="7"/>
  <c r="AH32" i="7" s="1"/>
  <c r="AH45" i="7" s="1"/>
  <c r="AC20" i="7"/>
  <c r="AC33" i="7" s="1"/>
  <c r="AC46" i="7" s="1"/>
  <c r="AW23" i="7"/>
  <c r="BA23" i="7"/>
  <c r="BE23" i="7"/>
  <c r="BI23" i="7"/>
  <c r="BA29" i="7"/>
  <c r="BI29" i="7"/>
  <c r="C35" i="7"/>
  <c r="C36" i="7" s="1"/>
  <c r="G35" i="7"/>
  <c r="G36" i="7" s="1"/>
  <c r="K35" i="7"/>
  <c r="K36" i="7" s="1"/>
  <c r="O35" i="7"/>
  <c r="O36" i="7" s="1"/>
  <c r="C68" i="7"/>
  <c r="C69" i="7" s="1"/>
  <c r="G68" i="7"/>
  <c r="G69" i="7" s="1"/>
  <c r="K68" i="7"/>
  <c r="K69" i="7" s="1"/>
  <c r="O68" i="7"/>
  <c r="O69" i="7" s="1"/>
  <c r="G112" i="8"/>
  <c r="AD112" i="7"/>
  <c r="K112" i="8"/>
  <c r="AH112" i="7"/>
  <c r="AW82" i="7"/>
  <c r="AW86" i="7" s="1"/>
  <c r="BA82" i="7"/>
  <c r="BA84" i="7" s="1"/>
  <c r="BE82" i="7"/>
  <c r="BE86" i="7" s="1"/>
  <c r="BI82" i="7"/>
  <c r="BI84" i="7" s="1"/>
  <c r="AX95" i="7"/>
  <c r="AX99" i="7" s="1"/>
  <c r="BB95" i="7"/>
  <c r="BB99" i="7" s="1"/>
  <c r="BF95" i="7"/>
  <c r="BF99" i="7" s="1"/>
  <c r="C101" i="7"/>
  <c r="C102" i="7" s="1"/>
  <c r="I129" i="7"/>
  <c r="I130" i="7" s="1"/>
  <c r="AH132" i="7"/>
  <c r="AH174" i="7" s="1"/>
  <c r="D157" i="7"/>
  <c r="D158" i="7" s="1"/>
  <c r="C200" i="7"/>
  <c r="C74" i="8" s="1"/>
  <c r="C77" i="8" s="1"/>
  <c r="Z204" i="7"/>
  <c r="B186" i="8"/>
  <c r="B189" i="8" s="1"/>
  <c r="B190" i="8" s="1"/>
  <c r="Y217" i="7"/>
  <c r="F186" i="8"/>
  <c r="F189" i="8" s="1"/>
  <c r="F190" i="8" s="1"/>
  <c r="AC217" i="7"/>
  <c r="J186" i="8"/>
  <c r="J189" i="8" s="1"/>
  <c r="J190" i="8" s="1"/>
  <c r="AG217" i="7"/>
  <c r="N189" i="8"/>
  <c r="N190" i="8" s="1"/>
  <c r="AV15" i="7"/>
  <c r="AZ15" i="7"/>
  <c r="BD15" i="7"/>
  <c r="BH15" i="7"/>
  <c r="AZ7" i="7"/>
  <c r="BH7" i="7"/>
  <c r="Z9" i="7"/>
  <c r="C86" i="8" s="1"/>
  <c r="C87" i="8" s="1"/>
  <c r="BH13" i="7"/>
  <c r="AA19" i="7"/>
  <c r="AA32" i="7" s="1"/>
  <c r="AA45" i="7" s="1"/>
  <c r="AI19" i="7"/>
  <c r="AI32" i="7" s="1"/>
  <c r="AI45" i="7" s="1"/>
  <c r="AG20" i="7"/>
  <c r="AG33" i="7" s="1"/>
  <c r="AG46" i="7" s="1"/>
  <c r="AX23" i="7"/>
  <c r="BB23" i="7"/>
  <c r="BF23" i="7"/>
  <c r="BA25" i="7"/>
  <c r="BI25" i="7"/>
  <c r="BB29" i="7"/>
  <c r="AW39" i="7"/>
  <c r="AW43" i="7" s="1"/>
  <c r="BA39" i="7"/>
  <c r="BA45" i="7" s="1"/>
  <c r="BE39" i="7"/>
  <c r="BE43" i="7" s="1"/>
  <c r="BI39" i="7"/>
  <c r="BI41" i="7" s="1"/>
  <c r="E40" i="7"/>
  <c r="E41" i="7" s="1"/>
  <c r="I40" i="7"/>
  <c r="I41" i="7" s="1"/>
  <c r="M40" i="7"/>
  <c r="M41" i="7" s="1"/>
  <c r="D68" i="7"/>
  <c r="D69" i="7" s="1"/>
  <c r="H68" i="7"/>
  <c r="H69" i="7" s="1"/>
  <c r="L68" i="7"/>
  <c r="L69" i="7" s="1"/>
  <c r="P68" i="7"/>
  <c r="P69" i="7" s="1"/>
  <c r="AV69" i="7"/>
  <c r="AV73" i="7" s="1"/>
  <c r="AZ69" i="7"/>
  <c r="AZ73" i="7" s="1"/>
  <c r="BD69" i="7"/>
  <c r="BD73" i="7" s="1"/>
  <c r="BH69" i="7"/>
  <c r="BH73" i="7" s="1"/>
  <c r="AA110" i="7"/>
  <c r="D111" i="8"/>
  <c r="Z98" i="7"/>
  <c r="AH98" i="7"/>
  <c r="AV108" i="7"/>
  <c r="AZ108" i="7"/>
  <c r="AZ110" i="7" s="1"/>
  <c r="BD108" i="7"/>
  <c r="BD112" i="7" s="1"/>
  <c r="BH108" i="7"/>
  <c r="BF108" i="7"/>
  <c r="BF112" i="7" s="1"/>
  <c r="C143" i="7"/>
  <c r="C144" i="7" s="1"/>
  <c r="G143" i="7"/>
  <c r="G144" i="7" s="1"/>
  <c r="AE159" i="7"/>
  <c r="B176" i="7"/>
  <c r="B177" i="7" s="1"/>
  <c r="AD191" i="7"/>
  <c r="B176" i="8"/>
  <c r="Y204" i="7"/>
  <c r="J176" i="8"/>
  <c r="AG204" i="7"/>
  <c r="AD204" i="7"/>
  <c r="AA236" i="7"/>
  <c r="D398" i="7"/>
  <c r="AW15" i="7"/>
  <c r="BA15" i="7"/>
  <c r="BE15" i="7"/>
  <c r="BI15" i="7"/>
  <c r="BB39" i="7"/>
  <c r="BB43" i="7" s="1"/>
  <c r="B40" i="7"/>
  <c r="B41" i="7" s="1"/>
  <c r="J40" i="7"/>
  <c r="J41" i="7" s="1"/>
  <c r="AW47" i="7"/>
  <c r="B49" i="7"/>
  <c r="B50" i="7" s="1"/>
  <c r="F49" i="7"/>
  <c r="F50" i="7" s="1"/>
  <c r="J49" i="7"/>
  <c r="J50" i="7" s="1"/>
  <c r="N49" i="7"/>
  <c r="N50" i="7" s="1"/>
  <c r="AW69" i="7"/>
  <c r="AW71" i="7" s="1"/>
  <c r="BA69" i="7"/>
  <c r="BA73" i="7" s="1"/>
  <c r="BE69" i="7"/>
  <c r="BE73" i="7" s="1"/>
  <c r="BI69" i="7"/>
  <c r="BI73" i="7" s="1"/>
  <c r="BC84" i="7"/>
  <c r="C110" i="7"/>
  <c r="C111" i="7" s="1"/>
  <c r="G110" i="7"/>
  <c r="G111" i="7" s="1"/>
  <c r="K110" i="7"/>
  <c r="K111" i="7" s="1"/>
  <c r="AI145" i="7"/>
  <c r="AI159" i="7"/>
  <c r="C157" i="7"/>
  <c r="C158" i="7" s="1"/>
  <c r="G157" i="7"/>
  <c r="G158" i="7" s="1"/>
  <c r="O157" i="7"/>
  <c r="O158" i="7" s="1"/>
  <c r="AM159" i="7"/>
  <c r="AH191" i="7"/>
  <c r="K176" i="8"/>
  <c r="K177" i="8" s="1"/>
  <c r="AH204" i="7"/>
  <c r="AL204" i="7"/>
  <c r="C253" i="7"/>
  <c r="C245" i="7"/>
  <c r="C247" i="7" s="1"/>
  <c r="C248" i="7" s="1"/>
  <c r="K253" i="7"/>
  <c r="K245" i="7"/>
  <c r="K255" i="7" s="1"/>
  <c r="K257" i="7" s="1"/>
  <c r="K258" i="7" s="1"/>
  <c r="AL249" i="7"/>
  <c r="E235" i="7"/>
  <c r="E265" i="7" s="1"/>
  <c r="M235" i="7"/>
  <c r="M265" i="7" s="1"/>
  <c r="M267" i="7" s="1"/>
  <c r="M268" i="7" s="1"/>
  <c r="AB236" i="7"/>
  <c r="D245" i="7"/>
  <c r="D255" i="7" s="1"/>
  <c r="D257" i="7" s="1"/>
  <c r="D258" i="7" s="1"/>
  <c r="H245" i="7"/>
  <c r="H255" i="7" s="1"/>
  <c r="H257" i="7" s="1"/>
  <c r="H258" i="7" s="1"/>
  <c r="L245" i="7"/>
  <c r="L255" i="7" s="1"/>
  <c r="L257" i="7" s="1"/>
  <c r="L258" i="7" s="1"/>
  <c r="P245" i="7"/>
  <c r="P255" i="7" s="1"/>
  <c r="P257" i="7" s="1"/>
  <c r="P258" i="7" s="1"/>
  <c r="H253" i="7"/>
  <c r="P253" i="7"/>
  <c r="AE262" i="7"/>
  <c r="AM262" i="7"/>
  <c r="I300" i="7"/>
  <c r="I302" i="7" s="1"/>
  <c r="I303" i="7" s="1"/>
  <c r="I359" i="7"/>
  <c r="E398" i="7"/>
  <c r="E400" i="7"/>
  <c r="O110" i="7"/>
  <c r="O111" i="7" s="1"/>
  <c r="G115" i="7"/>
  <c r="G116" i="7" s="1"/>
  <c r="K115" i="7"/>
  <c r="K116" i="7" s="1"/>
  <c r="O115" i="7"/>
  <c r="O116" i="7" s="1"/>
  <c r="L115" i="7"/>
  <c r="L116" i="7" s="1"/>
  <c r="P115" i="7"/>
  <c r="P116" i="7" s="1"/>
  <c r="B129" i="7"/>
  <c r="B130" i="7" s="1"/>
  <c r="J129" i="7"/>
  <c r="J130" i="7" s="1"/>
  <c r="N129" i="7"/>
  <c r="N130" i="7" s="1"/>
  <c r="B134" i="7"/>
  <c r="B135" i="7" s="1"/>
  <c r="F134" i="7"/>
  <c r="F135" i="7" s="1"/>
  <c r="J134" i="7"/>
  <c r="J135" i="7" s="1"/>
  <c r="AJ143" i="7"/>
  <c r="AJ145" i="7"/>
  <c r="H157" i="7"/>
  <c r="H158" i="7" s="1"/>
  <c r="L157" i="7"/>
  <c r="L158" i="7" s="1"/>
  <c r="D162" i="7"/>
  <c r="D163" i="7" s="1"/>
  <c r="AL191" i="7"/>
  <c r="C177" i="8"/>
  <c r="G177" i="8"/>
  <c r="O177" i="8"/>
  <c r="AD217" i="7"/>
  <c r="AF236" i="7"/>
  <c r="AB249" i="7"/>
  <c r="AJ249" i="7"/>
  <c r="Y249" i="7"/>
  <c r="AC249" i="7"/>
  <c r="AG249" i="7"/>
  <c r="E263" i="7"/>
  <c r="E99" i="8" s="1"/>
  <c r="K289" i="7"/>
  <c r="F400" i="7"/>
  <c r="F398" i="7"/>
  <c r="D129" i="7"/>
  <c r="D130" i="7" s="1"/>
  <c r="L129" i="7"/>
  <c r="L130" i="7" s="1"/>
  <c r="P129" i="7"/>
  <c r="P130" i="7" s="1"/>
  <c r="AB132" i="7"/>
  <c r="AB134" i="7" s="1"/>
  <c r="AB135" i="7" s="1"/>
  <c r="L134" i="7"/>
  <c r="L135" i="7" s="1"/>
  <c r="P134" i="7"/>
  <c r="P135" i="7" s="1"/>
  <c r="F148" i="7"/>
  <c r="F149" i="7" s="1"/>
  <c r="J148" i="7"/>
  <c r="J149" i="7" s="1"/>
  <c r="H148" i="7"/>
  <c r="H149" i="7" s="1"/>
  <c r="Z191" i="7"/>
  <c r="J74" i="8"/>
  <c r="J75" i="8" s="1"/>
  <c r="F235" i="7"/>
  <c r="F237" i="7" s="1"/>
  <c r="F238" i="7" s="1"/>
  <c r="AG236" i="7"/>
  <c r="M245" i="7"/>
  <c r="M255" i="7" s="1"/>
  <c r="M257" i="7" s="1"/>
  <c r="M258" i="7" s="1"/>
  <c r="D253" i="7"/>
  <c r="L253" i="7"/>
  <c r="Z262" i="7"/>
  <c r="AD262" i="7"/>
  <c r="AH262" i="7"/>
  <c r="AL262" i="7"/>
  <c r="E359" i="7"/>
  <c r="M359" i="7"/>
  <c r="C398" i="7"/>
  <c r="G398" i="7"/>
  <c r="E396" i="7"/>
  <c r="E402" i="7" s="1"/>
  <c r="G400" i="7"/>
  <c r="T13" i="7"/>
  <c r="S13" i="7"/>
  <c r="BI71" i="7"/>
  <c r="AZ84" i="7"/>
  <c r="T22" i="7"/>
  <c r="S22" i="7"/>
  <c r="AV86" i="7"/>
  <c r="T27" i="7"/>
  <c r="S27" i="7"/>
  <c r="BA86" i="7"/>
  <c r="BB15" i="7"/>
  <c r="BF15" i="7"/>
  <c r="BC23" i="7"/>
  <c r="AX43" i="7"/>
  <c r="F112" i="8"/>
  <c r="AC112" i="7"/>
  <c r="AC98" i="7"/>
  <c r="J112" i="8"/>
  <c r="AG112" i="7"/>
  <c r="AG98" i="7"/>
  <c r="AG71" i="7"/>
  <c r="AG82" i="7"/>
  <c r="AW7" i="7"/>
  <c r="AA9" i="7"/>
  <c r="AE9" i="7"/>
  <c r="AI9" i="7"/>
  <c r="AM9" i="7"/>
  <c r="AY9" i="7"/>
  <c r="BC9" i="7"/>
  <c r="BG9" i="7"/>
  <c r="AV11" i="7"/>
  <c r="AZ11" i="7"/>
  <c r="BD11" i="7"/>
  <c r="BH11" i="7"/>
  <c r="AW13" i="7"/>
  <c r="BA13" i="7"/>
  <c r="BE13" i="7"/>
  <c r="BI13" i="7"/>
  <c r="AB19" i="7"/>
  <c r="AB32" i="7" s="1"/>
  <c r="AB45" i="7" s="1"/>
  <c r="AF19" i="7"/>
  <c r="AF32" i="7" s="1"/>
  <c r="AF45" i="7" s="1"/>
  <c r="AJ19" i="7"/>
  <c r="AJ32" i="7" s="1"/>
  <c r="AJ45" i="7" s="1"/>
  <c r="Z20" i="7"/>
  <c r="Z33" i="7" s="1"/>
  <c r="Z46" i="7" s="1"/>
  <c r="AD20" i="7"/>
  <c r="AD33" i="7" s="1"/>
  <c r="AD46" i="7" s="1"/>
  <c r="AH20" i="7"/>
  <c r="AH33" i="7" s="1"/>
  <c r="AH46" i="7" s="1"/>
  <c r="AL20" i="7"/>
  <c r="AL33" i="7" s="1"/>
  <c r="AL46" i="7" s="1"/>
  <c r="AV23" i="7"/>
  <c r="AZ23" i="7"/>
  <c r="BD23" i="7"/>
  <c r="BH23" i="7"/>
  <c r="AY25" i="7"/>
  <c r="BC25" i="7"/>
  <c r="BG25" i="7"/>
  <c r="AW27" i="7"/>
  <c r="BA27" i="7"/>
  <c r="BE27" i="7"/>
  <c r="BI27" i="7"/>
  <c r="AY29" i="7"/>
  <c r="BC29" i="7"/>
  <c r="BG29" i="7"/>
  <c r="AW31" i="7"/>
  <c r="BA31" i="7"/>
  <c r="BE31" i="7"/>
  <c r="BI31" i="7"/>
  <c r="AV39" i="7"/>
  <c r="AZ39" i="7"/>
  <c r="BD39" i="7"/>
  <c r="BH39" i="7"/>
  <c r="D40" i="7"/>
  <c r="D41" i="7" s="1"/>
  <c r="H40" i="7"/>
  <c r="H41" i="7" s="1"/>
  <c r="L40" i="7"/>
  <c r="L41" i="7" s="1"/>
  <c r="P40" i="7"/>
  <c r="P41" i="7" s="1"/>
  <c r="AX41" i="7"/>
  <c r="B68" i="7"/>
  <c r="B69" i="7" s="1"/>
  <c r="F68" i="7"/>
  <c r="F69" i="7" s="1"/>
  <c r="J68" i="7"/>
  <c r="J69" i="7" s="1"/>
  <c r="N68" i="7"/>
  <c r="N69" i="7" s="1"/>
  <c r="AB71" i="7"/>
  <c r="AJ71" i="7"/>
  <c r="AX82" i="7"/>
  <c r="BB82" i="7"/>
  <c r="BF82" i="7"/>
  <c r="AG84" i="7"/>
  <c r="E101" i="7"/>
  <c r="E102" i="7" s="1"/>
  <c r="Y110" i="7"/>
  <c r="AW110" i="7"/>
  <c r="AJ112" i="7"/>
  <c r="Y173" i="7"/>
  <c r="B139" i="8" s="1"/>
  <c r="Y159" i="7"/>
  <c r="Y145" i="7"/>
  <c r="AC173" i="7"/>
  <c r="F139" i="8" s="1"/>
  <c r="AC159" i="7"/>
  <c r="AC145" i="7"/>
  <c r="AG173" i="7"/>
  <c r="J139" i="8" s="1"/>
  <c r="AG159" i="7"/>
  <c r="AG145" i="7"/>
  <c r="AX9" i="7"/>
  <c r="BF9" i="7"/>
  <c r="AX15" i="7"/>
  <c r="AY23" i="7"/>
  <c r="BG23" i="7"/>
  <c r="BF45" i="7"/>
  <c r="BF47" i="7"/>
  <c r="BF43" i="7"/>
  <c r="B112" i="8"/>
  <c r="Y98" i="7"/>
  <c r="Y71" i="7"/>
  <c r="Y82" i="7"/>
  <c r="AG96" i="7"/>
  <c r="BE112" i="7"/>
  <c r="AY110" i="7"/>
  <c r="BA7" i="7"/>
  <c r="BE7" i="7"/>
  <c r="BI7" i="7"/>
  <c r="AX7" i="7"/>
  <c r="BB7" i="7"/>
  <c r="BF7" i="7"/>
  <c r="AB9" i="7"/>
  <c r="AF9" i="7"/>
  <c r="AJ9" i="7"/>
  <c r="AV9" i="7"/>
  <c r="AZ9" i="7"/>
  <c r="BD9" i="7"/>
  <c r="BH9" i="7"/>
  <c r="AW11" i="7"/>
  <c r="BA11" i="7"/>
  <c r="BE11" i="7"/>
  <c r="BI11" i="7"/>
  <c r="AX13" i="7"/>
  <c r="BB13" i="7"/>
  <c r="BF13" i="7"/>
  <c r="Y19" i="7"/>
  <c r="Y32" i="7" s="1"/>
  <c r="Y45" i="7" s="1"/>
  <c r="AC19" i="7"/>
  <c r="AC32" i="7" s="1"/>
  <c r="AC45" i="7" s="1"/>
  <c r="AG19" i="7"/>
  <c r="AG32" i="7" s="1"/>
  <c r="AG45" i="7" s="1"/>
  <c r="AA20" i="7"/>
  <c r="AA33" i="7" s="1"/>
  <c r="AA46" i="7" s="1"/>
  <c r="AE20" i="7"/>
  <c r="AE33" i="7" s="1"/>
  <c r="AE46" i="7" s="1"/>
  <c r="AI20" i="7"/>
  <c r="AI33" i="7" s="1"/>
  <c r="AI46" i="7" s="1"/>
  <c r="AM20" i="7"/>
  <c r="AM33" i="7" s="1"/>
  <c r="AM46" i="7" s="1"/>
  <c r="AV25" i="7"/>
  <c r="AZ25" i="7"/>
  <c r="BD25" i="7"/>
  <c r="BH25" i="7"/>
  <c r="AX27" i="7"/>
  <c r="BB27" i="7"/>
  <c r="BF27" i="7"/>
  <c r="AX31" i="7"/>
  <c r="BB31" i="7"/>
  <c r="BF31" i="7"/>
  <c r="BE45" i="7"/>
  <c r="BI49" i="7"/>
  <c r="BI43" i="7"/>
  <c r="BI47" i="7"/>
  <c r="AC71" i="7"/>
  <c r="BC73" i="7"/>
  <c r="AC82" i="7"/>
  <c r="BC86" i="7"/>
  <c r="BA99" i="7"/>
  <c r="Y96" i="7"/>
  <c r="BF97" i="7"/>
  <c r="AC110" i="7"/>
  <c r="Y112" i="7"/>
  <c r="H143" i="7"/>
  <c r="H144" i="7" s="1"/>
  <c r="BB9" i="7"/>
  <c r="Y9" i="7"/>
  <c r="AC9" i="7"/>
  <c r="AG9" i="7"/>
  <c r="AW9" i="7"/>
  <c r="BA9" i="7"/>
  <c r="BE9" i="7"/>
  <c r="BI9" i="7"/>
  <c r="AD11" i="7"/>
  <c r="AD12" i="7" s="1"/>
  <c r="AB20" i="7"/>
  <c r="AB33" i="7" s="1"/>
  <c r="AB46" i="7" s="1"/>
  <c r="AF20" i="7"/>
  <c r="AF33" i="7" s="1"/>
  <c r="AF46" i="7" s="1"/>
  <c r="AJ20" i="7"/>
  <c r="AJ33" i="7" s="1"/>
  <c r="AJ46" i="7" s="1"/>
  <c r="AY27" i="7"/>
  <c r="BC27" i="7"/>
  <c r="BG27" i="7"/>
  <c r="BC45" i="7"/>
  <c r="BF49" i="7"/>
  <c r="E111" i="8"/>
  <c r="AB110" i="7"/>
  <c r="AB96" i="7"/>
  <c r="I111" i="8"/>
  <c r="AF110" i="7"/>
  <c r="AF96" i="7"/>
  <c r="M111" i="8"/>
  <c r="AJ110" i="7"/>
  <c r="AJ96" i="7"/>
  <c r="E112" i="8"/>
  <c r="AB112" i="7"/>
  <c r="AB98" i="7"/>
  <c r="I112" i="8"/>
  <c r="AF112" i="7"/>
  <c r="AF98" i="7"/>
  <c r="M112" i="8"/>
  <c r="AJ98" i="7"/>
  <c r="AF71" i="7"/>
  <c r="B82" i="7"/>
  <c r="B83" i="7" s="1"/>
  <c r="F82" i="7"/>
  <c r="F83" i="7" s="1"/>
  <c r="J82" i="7"/>
  <c r="J83" i="7" s="1"/>
  <c r="N82" i="7"/>
  <c r="N83" i="7" s="1"/>
  <c r="AF82" i="7"/>
  <c r="AC84" i="7"/>
  <c r="B96" i="7"/>
  <c r="B97" i="7" s="1"/>
  <c r="F96" i="7"/>
  <c r="F97" i="7" s="1"/>
  <c r="AC96" i="7"/>
  <c r="BG99" i="7"/>
  <c r="AV112" i="7"/>
  <c r="AV110" i="7"/>
  <c r="AG110" i="7"/>
  <c r="BF110" i="7"/>
  <c r="BB112" i="7"/>
  <c r="Y171" i="7"/>
  <c r="B138" i="8" s="1"/>
  <c r="Y157" i="7"/>
  <c r="Y132" i="7"/>
  <c r="Y143" i="7"/>
  <c r="AC171" i="7"/>
  <c r="F138" i="8" s="1"/>
  <c r="AC157" i="7"/>
  <c r="AC132" i="7"/>
  <c r="AC143" i="7"/>
  <c r="AG171" i="7"/>
  <c r="J138" i="8" s="1"/>
  <c r="AG157" i="7"/>
  <c r="AG132" i="7"/>
  <c r="AG143" i="7"/>
  <c r="Z71" i="7"/>
  <c r="AD71" i="7"/>
  <c r="AH71" i="7"/>
  <c r="AL71" i="7"/>
  <c r="Z82" i="7"/>
  <c r="AD82" i="7"/>
  <c r="AH82" i="7"/>
  <c r="AL82" i="7"/>
  <c r="Z84" i="7"/>
  <c r="AD84" i="7"/>
  <c r="AH84" i="7"/>
  <c r="AL84" i="7"/>
  <c r="Z96" i="7"/>
  <c r="AD96" i="7"/>
  <c r="AH96" i="7"/>
  <c r="AL96" i="7"/>
  <c r="BH99" i="7"/>
  <c r="Z110" i="7"/>
  <c r="AD110" i="7"/>
  <c r="AH110" i="7"/>
  <c r="AL110" i="7"/>
  <c r="Z112" i="7"/>
  <c r="Z171" i="7"/>
  <c r="C138" i="8" s="1"/>
  <c r="Z157" i="7"/>
  <c r="Z143" i="7"/>
  <c r="AD171" i="7"/>
  <c r="G138" i="8" s="1"/>
  <c r="AD143" i="7"/>
  <c r="AH171" i="7"/>
  <c r="K138" i="8" s="1"/>
  <c r="AH143" i="7"/>
  <c r="AL171" i="7"/>
  <c r="O138" i="8" s="1"/>
  <c r="AL157" i="7"/>
  <c r="AL143" i="7"/>
  <c r="Z173" i="7"/>
  <c r="C139" i="8" s="1"/>
  <c r="Z159" i="7"/>
  <c r="Z145" i="7"/>
  <c r="AD173" i="7"/>
  <c r="G139" i="8" s="1"/>
  <c r="AD145" i="7"/>
  <c r="AH173" i="7"/>
  <c r="K139" i="8" s="1"/>
  <c r="AH145" i="7"/>
  <c r="AL173" i="7"/>
  <c r="O139" i="8" s="1"/>
  <c r="AL159" i="7"/>
  <c r="AL145" i="7"/>
  <c r="AD132" i="7"/>
  <c r="AD159" i="7"/>
  <c r="AB171" i="7"/>
  <c r="E138" i="8" s="1"/>
  <c r="E146" i="8"/>
  <c r="E147" i="8"/>
  <c r="I147" i="8"/>
  <c r="I146" i="8"/>
  <c r="M146" i="8"/>
  <c r="M147" i="8"/>
  <c r="D72" i="8"/>
  <c r="D200" i="7"/>
  <c r="H200" i="7"/>
  <c r="H72" i="8"/>
  <c r="L72" i="8"/>
  <c r="P72" i="8"/>
  <c r="B200" i="7"/>
  <c r="K74" i="8"/>
  <c r="K77" i="8" s="1"/>
  <c r="E176" i="8"/>
  <c r="AB204" i="7"/>
  <c r="I176" i="8"/>
  <c r="AF204" i="7"/>
  <c r="M176" i="8"/>
  <c r="AJ204" i="7"/>
  <c r="C126" i="8"/>
  <c r="C308" i="7"/>
  <c r="C280" i="7"/>
  <c r="C298" i="7"/>
  <c r="C288" i="7"/>
  <c r="G126" i="8"/>
  <c r="G308" i="7"/>
  <c r="G288" i="7"/>
  <c r="G298" i="7"/>
  <c r="G280" i="7"/>
  <c r="K308" i="7"/>
  <c r="K298" i="7"/>
  <c r="K126" i="8"/>
  <c r="K288" i="7"/>
  <c r="O126" i="8"/>
  <c r="O288" i="7"/>
  <c r="O308" i="7"/>
  <c r="O298" i="7"/>
  <c r="D359" i="7"/>
  <c r="D127" i="8"/>
  <c r="D309" i="7"/>
  <c r="D299" i="7"/>
  <c r="D289" i="7"/>
  <c r="D280" i="7"/>
  <c r="H127" i="8"/>
  <c r="H359" i="7"/>
  <c r="H309" i="7"/>
  <c r="H289" i="7"/>
  <c r="L359" i="7"/>
  <c r="L309" i="7"/>
  <c r="L299" i="7"/>
  <c r="L127" i="8"/>
  <c r="L289" i="7"/>
  <c r="D112" i="8"/>
  <c r="AA112" i="7"/>
  <c r="H112" i="8"/>
  <c r="AE112" i="7"/>
  <c r="L112" i="8"/>
  <c r="AI112" i="7"/>
  <c r="P112" i="8"/>
  <c r="AM112" i="7"/>
  <c r="AA71" i="7"/>
  <c r="AE71" i="7"/>
  <c r="AI71" i="7"/>
  <c r="AM71" i="7"/>
  <c r="AA82" i="7"/>
  <c r="AE82" i="7"/>
  <c r="AI82" i="7"/>
  <c r="AM82" i="7"/>
  <c r="AA84" i="7"/>
  <c r="AE84" i="7"/>
  <c r="AI84" i="7"/>
  <c r="AM84" i="7"/>
  <c r="AA96" i="7"/>
  <c r="AE96" i="7"/>
  <c r="AI96" i="7"/>
  <c r="AM96" i="7"/>
  <c r="AE110" i="7"/>
  <c r="AI110" i="7"/>
  <c r="AM110" i="7"/>
  <c r="AL112" i="7"/>
  <c r="E115" i="7"/>
  <c r="E116" i="7" s="1"/>
  <c r="I115" i="7"/>
  <c r="I116" i="7" s="1"/>
  <c r="M115" i="7"/>
  <c r="M116" i="7" s="1"/>
  <c r="E134" i="7"/>
  <c r="E135" i="7" s="1"/>
  <c r="I134" i="7"/>
  <c r="I135" i="7" s="1"/>
  <c r="M134" i="7"/>
  <c r="M135" i="7" s="1"/>
  <c r="AE174" i="7"/>
  <c r="AE160" i="7"/>
  <c r="AE162" i="7" s="1"/>
  <c r="AE163" i="7" s="1"/>
  <c r="AJ132" i="7"/>
  <c r="AL174" i="7"/>
  <c r="AM191" i="7"/>
  <c r="E72" i="8"/>
  <c r="E200" i="7"/>
  <c r="I72" i="8"/>
  <c r="M72" i="8"/>
  <c r="F73" i="8"/>
  <c r="F200" i="7"/>
  <c r="N73" i="8"/>
  <c r="C202" i="7"/>
  <c r="C203" i="7" s="1"/>
  <c r="S223" i="7"/>
  <c r="T223" i="7"/>
  <c r="AF171" i="7"/>
  <c r="I138" i="8" s="1"/>
  <c r="AF157" i="7"/>
  <c r="AF173" i="7"/>
  <c r="I139" i="8" s="1"/>
  <c r="AF159" i="7"/>
  <c r="AF132" i="7"/>
  <c r="AJ171" i="7"/>
  <c r="M138" i="8" s="1"/>
  <c r="AJ173" i="7"/>
  <c r="M139" i="8" s="1"/>
  <c r="D165" i="8"/>
  <c r="AA191" i="7"/>
  <c r="L165" i="8"/>
  <c r="AI191" i="7"/>
  <c r="B166" i="8"/>
  <c r="B169" i="8" s="1"/>
  <c r="B170" i="8" s="1"/>
  <c r="Y191" i="7"/>
  <c r="F166" i="8"/>
  <c r="F169" i="8" s="1"/>
  <c r="F170" i="8" s="1"/>
  <c r="AC191" i="7"/>
  <c r="J166" i="8"/>
  <c r="J169" i="8" s="1"/>
  <c r="J170" i="8" s="1"/>
  <c r="AG191" i="7"/>
  <c r="N169" i="8"/>
  <c r="N170" i="8" s="1"/>
  <c r="AE191" i="7"/>
  <c r="T213" i="7"/>
  <c r="S213" i="7"/>
  <c r="P127" i="8"/>
  <c r="P359" i="7"/>
  <c r="P289" i="7"/>
  <c r="P309" i="7"/>
  <c r="P299" i="7"/>
  <c r="C162" i="7"/>
  <c r="C163" i="7" s="1"/>
  <c r="G162" i="7"/>
  <c r="G163" i="7" s="1"/>
  <c r="K162" i="7"/>
  <c r="K163" i="7" s="1"/>
  <c r="O162" i="7"/>
  <c r="O163" i="7" s="1"/>
  <c r="B171" i="7"/>
  <c r="B172" i="7" s="1"/>
  <c r="F171" i="7"/>
  <c r="F172" i="7" s="1"/>
  <c r="J171" i="7"/>
  <c r="J172" i="7" s="1"/>
  <c r="N171" i="7"/>
  <c r="N172" i="7" s="1"/>
  <c r="AE171" i="7"/>
  <c r="H138" i="8" s="1"/>
  <c r="AM171" i="7"/>
  <c r="P138" i="8" s="1"/>
  <c r="AE173" i="7"/>
  <c r="H139" i="8" s="1"/>
  <c r="AM173" i="7"/>
  <c r="P139" i="8" s="1"/>
  <c r="E186" i="8"/>
  <c r="E189" i="8" s="1"/>
  <c r="AB217" i="7"/>
  <c r="I186" i="8"/>
  <c r="I189" i="8" s="1"/>
  <c r="I190" i="8" s="1"/>
  <c r="AF217" i="7"/>
  <c r="M186" i="8"/>
  <c r="M189" i="8" s="1"/>
  <c r="M190" i="8" s="1"/>
  <c r="AJ217" i="7"/>
  <c r="I99" i="8"/>
  <c r="I235" i="7"/>
  <c r="I265" i="7" s="1"/>
  <c r="I267" i="7" s="1"/>
  <c r="I268" i="7" s="1"/>
  <c r="J237" i="7"/>
  <c r="J238" i="7" s="1"/>
  <c r="N100" i="8"/>
  <c r="N235" i="7"/>
  <c r="N265" i="7" s="1"/>
  <c r="N267" i="7" s="1"/>
  <c r="N268" i="7" s="1"/>
  <c r="M99" i="8"/>
  <c r="AA143" i="7"/>
  <c r="AA145" i="7"/>
  <c r="E157" i="7"/>
  <c r="E158" i="7" s="1"/>
  <c r="I157" i="7"/>
  <c r="I158" i="7" s="1"/>
  <c r="M157" i="7"/>
  <c r="M158" i="7" s="1"/>
  <c r="E166" i="8"/>
  <c r="E169" i="8" s="1"/>
  <c r="E170" i="8" s="1"/>
  <c r="AB191" i="7"/>
  <c r="I166" i="8"/>
  <c r="I169" i="8" s="1"/>
  <c r="I170" i="8" s="1"/>
  <c r="AF191" i="7"/>
  <c r="M166" i="8"/>
  <c r="M169" i="8" s="1"/>
  <c r="M170" i="8" s="1"/>
  <c r="AJ191" i="7"/>
  <c r="G74" i="8"/>
  <c r="G202" i="7"/>
  <c r="G203" i="7" s="1"/>
  <c r="O74" i="8"/>
  <c r="O77" i="8" s="1"/>
  <c r="AC204" i="7"/>
  <c r="B207" i="8"/>
  <c r="B210" i="8" s="1"/>
  <c r="Y236" i="7"/>
  <c r="F207" i="8"/>
  <c r="F210" i="8" s="1"/>
  <c r="AC236" i="7"/>
  <c r="N210" i="8"/>
  <c r="I253" i="7"/>
  <c r="I245" i="7"/>
  <c r="E245" i="7"/>
  <c r="J100" i="8"/>
  <c r="B146" i="8"/>
  <c r="B147" i="8"/>
  <c r="F147" i="8"/>
  <c r="F146" i="8"/>
  <c r="J146" i="8"/>
  <c r="J147" i="8"/>
  <c r="N146" i="8"/>
  <c r="N147" i="8"/>
  <c r="AA204" i="7"/>
  <c r="AE204" i="7"/>
  <c r="AI204" i="7"/>
  <c r="AM204" i="7"/>
  <c r="AA217" i="7"/>
  <c r="AE217" i="7"/>
  <c r="AI217" i="7"/>
  <c r="AM217" i="7"/>
  <c r="G235" i="7"/>
  <c r="C207" i="8"/>
  <c r="C210" i="8" s="1"/>
  <c r="Z236" i="7"/>
  <c r="G207" i="8"/>
  <c r="AD236" i="7"/>
  <c r="K207" i="8"/>
  <c r="AH236" i="7"/>
  <c r="O207" i="8"/>
  <c r="AL236" i="7"/>
  <c r="AI236" i="7"/>
  <c r="B245" i="7"/>
  <c r="B255" i="7" s="1"/>
  <c r="B257" i="7" s="1"/>
  <c r="B258" i="7" s="1"/>
  <c r="F245" i="7"/>
  <c r="J245" i="7"/>
  <c r="N245" i="7"/>
  <c r="G245" i="7"/>
  <c r="O245" i="7"/>
  <c r="G146" i="8"/>
  <c r="G147" i="8"/>
  <c r="O187" i="8"/>
  <c r="AE236" i="7"/>
  <c r="AJ236" i="7"/>
  <c r="E126" i="8"/>
  <c r="E298" i="7"/>
  <c r="E288" i="7"/>
  <c r="E280" i="7"/>
  <c r="I126" i="8"/>
  <c r="I308" i="7"/>
  <c r="I288" i="7"/>
  <c r="I298" i="7"/>
  <c r="M126" i="8"/>
  <c r="M298" i="7"/>
  <c r="M288" i="7"/>
  <c r="B127" i="8"/>
  <c r="B359" i="7"/>
  <c r="B309" i="7"/>
  <c r="B299" i="7"/>
  <c r="F127" i="8"/>
  <c r="F359" i="7"/>
  <c r="F299" i="7"/>
  <c r="F289" i="7"/>
  <c r="J127" i="8"/>
  <c r="J359" i="7"/>
  <c r="J309" i="7"/>
  <c r="J289" i="7"/>
  <c r="J299" i="7"/>
  <c r="N127" i="8"/>
  <c r="N359" i="7"/>
  <c r="N299" i="7"/>
  <c r="N289" i="7"/>
  <c r="E308" i="7"/>
  <c r="H402" i="7"/>
  <c r="D263" i="7"/>
  <c r="D99" i="8" s="1"/>
  <c r="D235" i="7"/>
  <c r="H263" i="7"/>
  <c r="H99" i="8" s="1"/>
  <c r="H235" i="7"/>
  <c r="L99" i="8"/>
  <c r="L235" i="7"/>
  <c r="L265" i="7" s="1"/>
  <c r="L267" i="7" s="1"/>
  <c r="L268" i="7" s="1"/>
  <c r="O101" i="8"/>
  <c r="P247" i="7"/>
  <c r="P248" i="7" s="1"/>
  <c r="B126" i="8"/>
  <c r="B308" i="7"/>
  <c r="B298" i="7"/>
  <c r="B280" i="7"/>
  <c r="F126" i="8"/>
  <c r="F308" i="7"/>
  <c r="F298" i="7"/>
  <c r="F280" i="7"/>
  <c r="J126" i="8"/>
  <c r="J308" i="7"/>
  <c r="J298" i="7"/>
  <c r="N126" i="8"/>
  <c r="N308" i="7"/>
  <c r="N298" i="7"/>
  <c r="C127" i="8"/>
  <c r="C309" i="7"/>
  <c r="C299" i="7"/>
  <c r="G127" i="8"/>
  <c r="G309" i="7"/>
  <c r="G299" i="7"/>
  <c r="K127" i="8"/>
  <c r="K309" i="7"/>
  <c r="K299" i="7"/>
  <c r="O127" i="8"/>
  <c r="O309" i="7"/>
  <c r="O299" i="7"/>
  <c r="B288" i="7"/>
  <c r="C289" i="7"/>
  <c r="C417" i="7"/>
  <c r="C419" i="7" s="1"/>
  <c r="C413" i="7"/>
  <c r="C415" i="7"/>
  <c r="G417" i="7"/>
  <c r="G419" i="7" s="1"/>
  <c r="G413" i="7"/>
  <c r="G415" i="7"/>
  <c r="K415" i="7"/>
  <c r="K413" i="7"/>
  <c r="K417" i="7"/>
  <c r="K419" i="7" s="1"/>
  <c r="O413" i="7"/>
  <c r="O415" i="7"/>
  <c r="O417" i="7"/>
  <c r="O419" i="7" s="1"/>
  <c r="G402" i="7"/>
  <c r="P235" i="7"/>
  <c r="P265" i="7" s="1"/>
  <c r="P267" i="7" s="1"/>
  <c r="P268" i="7" s="1"/>
  <c r="D126" i="8"/>
  <c r="D308" i="7"/>
  <c r="D298" i="7"/>
  <c r="D288" i="7"/>
  <c r="H126" i="8"/>
  <c r="H308" i="7"/>
  <c r="H298" i="7"/>
  <c r="H288" i="7"/>
  <c r="L126" i="8"/>
  <c r="L308" i="7"/>
  <c r="L298" i="7"/>
  <c r="L288" i="7"/>
  <c r="P126" i="8"/>
  <c r="P308" i="7"/>
  <c r="P298" i="7"/>
  <c r="P288" i="7"/>
  <c r="H280" i="7"/>
  <c r="C396" i="7"/>
  <c r="C402" i="7" s="1"/>
  <c r="H398" i="7"/>
  <c r="C400" i="7"/>
  <c r="E413" i="7"/>
  <c r="E415" i="7"/>
  <c r="I413" i="7"/>
  <c r="I417" i="7"/>
  <c r="I419" i="7" s="1"/>
  <c r="I415" i="7"/>
  <c r="M413" i="7"/>
  <c r="M415" i="7"/>
  <c r="M417" i="7"/>
  <c r="M419" i="7" s="1"/>
  <c r="E289" i="7"/>
  <c r="I289" i="7"/>
  <c r="M289" i="7"/>
  <c r="E299" i="7"/>
  <c r="I299" i="7"/>
  <c r="M299" i="7"/>
  <c r="E309" i="7"/>
  <c r="I309" i="7"/>
  <c r="M309" i="7"/>
  <c r="F396" i="7"/>
  <c r="F402" i="7" s="1"/>
  <c r="D400" i="7"/>
  <c r="H400" i="7"/>
  <c r="D413" i="7"/>
  <c r="D415" i="7"/>
  <c r="D417" i="7"/>
  <c r="H417" i="7"/>
  <c r="H413" i="7"/>
  <c r="H415" i="7"/>
  <c r="L415" i="7"/>
  <c r="L413" i="7"/>
  <c r="L417" i="7"/>
  <c r="P413" i="7"/>
  <c r="P415" i="7"/>
  <c r="P417" i="7"/>
  <c r="B415" i="7"/>
  <c r="B417" i="7"/>
  <c r="B419" i="7" s="1"/>
  <c r="B413" i="7"/>
  <c r="F415" i="7"/>
  <c r="F417" i="7"/>
  <c r="F419" i="7" s="1"/>
  <c r="F413" i="7"/>
  <c r="J415" i="7"/>
  <c r="J413" i="7"/>
  <c r="J417" i="7"/>
  <c r="N417" i="7"/>
  <c r="N413" i="7"/>
  <c r="N415" i="7"/>
  <c r="D146" i="8"/>
  <c r="O147" i="8"/>
  <c r="P146" i="8"/>
  <c r="K147" i="8"/>
  <c r="L146" i="8"/>
  <c r="H146" i="8"/>
  <c r="C147" i="8"/>
  <c r="F4" i="8"/>
  <c r="F5" i="8" s="1"/>
  <c r="J4" i="8"/>
  <c r="J5" i="8" s="1"/>
  <c r="N4" i="8"/>
  <c r="N5" i="8" s="1"/>
  <c r="B235" i="7"/>
  <c r="B398" i="7"/>
  <c r="B4" i="8"/>
  <c r="B5" i="8" s="1"/>
  <c r="B34" i="8"/>
  <c r="B35" i="8" s="1"/>
  <c r="B396" i="7"/>
  <c r="B402" i="7" s="1"/>
  <c r="BB97" i="7" l="1"/>
  <c r="C255" i="7"/>
  <c r="C257" i="7" s="1"/>
  <c r="C258" i="7" s="1"/>
  <c r="D247" i="7"/>
  <c r="D248" i="7" s="1"/>
  <c r="AD21" i="7"/>
  <c r="AH11" i="7"/>
  <c r="AH12" i="7" s="1"/>
  <c r="BA41" i="7"/>
  <c r="AZ71" i="7"/>
  <c r="Z174" i="7"/>
  <c r="O104" i="8"/>
  <c r="AW41" i="7"/>
  <c r="BD84" i="7"/>
  <c r="AK174" i="7"/>
  <c r="AK134" i="7"/>
  <c r="AK135" i="7" s="1"/>
  <c r="AK160" i="7"/>
  <c r="AK162" i="7" s="1"/>
  <c r="AK163" i="7" s="1"/>
  <c r="AK146" i="7"/>
  <c r="AK148" i="7" s="1"/>
  <c r="AK149" i="7" s="1"/>
  <c r="AK85" i="7"/>
  <c r="AK87" i="7" s="1"/>
  <c r="AK88" i="7" s="1"/>
  <c r="AK113" i="7"/>
  <c r="AK115" i="7" s="1"/>
  <c r="AK116" i="7" s="1"/>
  <c r="AK99" i="7"/>
  <c r="AK101" i="7" s="1"/>
  <c r="AK102" i="7" s="1"/>
  <c r="AK73" i="7"/>
  <c r="AK74" i="7" s="1"/>
  <c r="N113" i="8"/>
  <c r="N114" i="8" s="1"/>
  <c r="T111" i="7"/>
  <c r="AK294" i="7"/>
  <c r="N257" i="8"/>
  <c r="N267" i="8"/>
  <c r="AK307" i="7"/>
  <c r="N247" i="8"/>
  <c r="AK281" i="7"/>
  <c r="K237" i="7"/>
  <c r="K238" i="7" s="1"/>
  <c r="K265" i="7"/>
  <c r="K267" i="7" s="1"/>
  <c r="K268" i="7" s="1"/>
  <c r="N86" i="8"/>
  <c r="AK11" i="7"/>
  <c r="AK12" i="7" s="1"/>
  <c r="AK21" i="7"/>
  <c r="C494" i="7"/>
  <c r="AG224" i="8"/>
  <c r="AJ224" i="8" s="1"/>
  <c r="F623" i="7"/>
  <c r="AC546" i="7"/>
  <c r="E623" i="7"/>
  <c r="AB546" i="7"/>
  <c r="G197" i="8"/>
  <c r="J211" i="8"/>
  <c r="E221" i="8"/>
  <c r="L197" i="8"/>
  <c r="D231" i="8"/>
  <c r="P208" i="8"/>
  <c r="H208" i="8"/>
  <c r="O197" i="8"/>
  <c r="N240" i="8"/>
  <c r="N241" i="8" s="1"/>
  <c r="O238" i="8"/>
  <c r="D197" i="8"/>
  <c r="G499" i="7"/>
  <c r="AD498" i="7" s="1"/>
  <c r="AD499" i="7" s="1"/>
  <c r="G576" i="7"/>
  <c r="B547" i="7"/>
  <c r="AC315" i="8"/>
  <c r="H197" i="8"/>
  <c r="K197" i="8"/>
  <c r="AC316" i="8"/>
  <c r="B539" i="7"/>
  <c r="AG315" i="8"/>
  <c r="C547" i="7" s="1"/>
  <c r="C538" i="7"/>
  <c r="C539" i="7"/>
  <c r="D538" i="7"/>
  <c r="AN315" i="8"/>
  <c r="D547" i="7" s="1"/>
  <c r="I228" i="8"/>
  <c r="AA174" i="7"/>
  <c r="D140" i="8" s="1"/>
  <c r="AV99" i="7"/>
  <c r="BI99" i="7"/>
  <c r="BG41" i="7"/>
  <c r="BG110" i="7"/>
  <c r="BG45" i="7"/>
  <c r="BE97" i="7"/>
  <c r="P231" i="8"/>
  <c r="S74" i="7"/>
  <c r="F550" i="7"/>
  <c r="F551" i="7"/>
  <c r="E550" i="7"/>
  <c r="E551" i="7"/>
  <c r="BI315" i="8"/>
  <c r="G547" i="7" s="1"/>
  <c r="BI316" i="8"/>
  <c r="G539" i="7" s="1"/>
  <c r="G538" i="7"/>
  <c r="T177" i="7"/>
  <c r="BG73" i="7"/>
  <c r="M221" i="8"/>
  <c r="I128" i="8"/>
  <c r="I131" i="8" s="1"/>
  <c r="E208" i="8"/>
  <c r="K208" i="8"/>
  <c r="C211" i="8"/>
  <c r="C237" i="7"/>
  <c r="C238" i="7" s="1"/>
  <c r="AX110" i="7"/>
  <c r="BI86" i="7"/>
  <c r="BB45" i="7"/>
  <c r="AX73" i="7"/>
  <c r="C197" i="8"/>
  <c r="H538" i="7"/>
  <c r="BP315" i="8"/>
  <c r="H547" i="7" s="1"/>
  <c r="K240" i="8"/>
  <c r="K241" i="8" s="1"/>
  <c r="T193" i="7"/>
  <c r="AX97" i="7"/>
  <c r="BN97" i="7" s="1"/>
  <c r="BH84" i="7"/>
  <c r="BE71" i="7"/>
  <c r="T149" i="7"/>
  <c r="D187" i="8"/>
  <c r="I281" i="8"/>
  <c r="I282" i="8" s="1"/>
  <c r="M228" i="8"/>
  <c r="E228" i="8"/>
  <c r="O237" i="7"/>
  <c r="O238" i="7" s="1"/>
  <c r="B211" i="8"/>
  <c r="BD110" i="7"/>
  <c r="BD71" i="7"/>
  <c r="AX49" i="7"/>
  <c r="F265" i="7"/>
  <c r="F267" i="7" s="1"/>
  <c r="F268" i="7" s="1"/>
  <c r="AM160" i="7"/>
  <c r="AM162" i="7" s="1"/>
  <c r="AM163" i="7" s="1"/>
  <c r="BI45" i="7"/>
  <c r="BB73" i="7"/>
  <c r="BB47" i="7"/>
  <c r="BC49" i="7"/>
  <c r="P167" i="8"/>
  <c r="O282" i="8"/>
  <c r="D167" i="8"/>
  <c r="AM174" i="7"/>
  <c r="AM176" i="7" s="1"/>
  <c r="AM177" i="7" s="1"/>
  <c r="G282" i="8"/>
  <c r="L231" i="8"/>
  <c r="T88" i="7"/>
  <c r="D208" i="8"/>
  <c r="H187" i="8"/>
  <c r="L208" i="8"/>
  <c r="G89" i="8"/>
  <c r="G187" i="8"/>
  <c r="C167" i="8"/>
  <c r="N197" i="8"/>
  <c r="J228" i="8"/>
  <c r="I290" i="7"/>
  <c r="I292" i="7" s="1"/>
  <c r="I293" i="7" s="1"/>
  <c r="G208" i="8"/>
  <c r="L167" i="8"/>
  <c r="T116" i="7"/>
  <c r="AH134" i="7"/>
  <c r="AH135" i="7" s="1"/>
  <c r="BC43" i="7"/>
  <c r="BA49" i="7"/>
  <c r="S88" i="7"/>
  <c r="AY99" i="7"/>
  <c r="BG43" i="7"/>
  <c r="BC112" i="7"/>
  <c r="AX47" i="7"/>
  <c r="AW73" i="7"/>
  <c r="AY73" i="7"/>
  <c r="O167" i="8"/>
  <c r="S193" i="7"/>
  <c r="S55" i="7"/>
  <c r="I310" i="7"/>
  <c r="I312" i="7" s="1"/>
  <c r="I313" i="7" s="1"/>
  <c r="N211" i="8"/>
  <c r="AH146" i="7"/>
  <c r="AH148" i="7" s="1"/>
  <c r="AH149" i="7" s="1"/>
  <c r="BC47" i="7"/>
  <c r="AL21" i="7"/>
  <c r="AL24" i="7" s="1"/>
  <c r="AL25" i="7" s="1"/>
  <c r="BA47" i="7"/>
  <c r="AW84" i="7"/>
  <c r="BB49" i="7"/>
  <c r="I208" i="8"/>
  <c r="P187" i="8"/>
  <c r="AX270" i="8"/>
  <c r="C238" i="8"/>
  <c r="M281" i="8"/>
  <c r="M282" i="8" s="1"/>
  <c r="O221" i="8"/>
  <c r="BE270" i="8"/>
  <c r="S130" i="7"/>
  <c r="AX271" i="8"/>
  <c r="AC271" i="8"/>
  <c r="BE271" i="8"/>
  <c r="AC270" i="8"/>
  <c r="AC178" i="8"/>
  <c r="B482" i="7"/>
  <c r="Y484" i="7" s="1"/>
  <c r="AY49" i="7"/>
  <c r="K247" i="7"/>
  <c r="K248" i="7" s="1"/>
  <c r="L247" i="7"/>
  <c r="L248" i="7" s="1"/>
  <c r="M247" i="7"/>
  <c r="M248" i="7" s="1"/>
  <c r="Z146" i="7"/>
  <c r="Z148" i="7" s="1"/>
  <c r="Z149" i="7" s="1"/>
  <c r="BH71" i="7"/>
  <c r="AY84" i="7"/>
  <c r="BF73" i="7"/>
  <c r="L221" i="8"/>
  <c r="D221" i="8"/>
  <c r="B221" i="8"/>
  <c r="BD99" i="7"/>
  <c r="AY41" i="7"/>
  <c r="BI112" i="7"/>
  <c r="T55" i="7"/>
  <c r="F211" i="8"/>
  <c r="M237" i="7"/>
  <c r="M238" i="7" s="1"/>
  <c r="AZ99" i="7"/>
  <c r="AH160" i="7"/>
  <c r="AH162" i="7" s="1"/>
  <c r="AH163" i="7" s="1"/>
  <c r="Z11" i="7"/>
  <c r="Z12" i="7" s="1"/>
  <c r="BE49" i="7"/>
  <c r="K89" i="8"/>
  <c r="AW99" i="7"/>
  <c r="BM15" i="7"/>
  <c r="AY45" i="7"/>
  <c r="AY43" i="7"/>
  <c r="BN29" i="7"/>
  <c r="BB41" i="7"/>
  <c r="K282" i="8"/>
  <c r="M211" i="8"/>
  <c r="D282" i="8"/>
  <c r="P218" i="8"/>
  <c r="H218" i="8"/>
  <c r="M197" i="8"/>
  <c r="F231" i="8"/>
  <c r="E241" i="8"/>
  <c r="C231" i="8"/>
  <c r="AH21" i="7"/>
  <c r="BE41" i="7"/>
  <c r="AB146" i="7"/>
  <c r="AB148" i="7" s="1"/>
  <c r="AB149" i="7" s="1"/>
  <c r="Z160" i="7"/>
  <c r="Z162" i="7" s="1"/>
  <c r="Z163" i="7" s="1"/>
  <c r="Z21" i="7"/>
  <c r="Z34" i="7" s="1"/>
  <c r="AL11" i="7"/>
  <c r="AL12" i="7" s="1"/>
  <c r="AM134" i="7"/>
  <c r="AM135" i="7" s="1"/>
  <c r="BA110" i="7"/>
  <c r="BC99" i="7"/>
  <c r="BA43" i="7"/>
  <c r="BG84" i="7"/>
  <c r="L187" i="8"/>
  <c r="G167" i="8"/>
  <c r="G240" i="8"/>
  <c r="G241" i="8" s="1"/>
  <c r="H231" i="8"/>
  <c r="I221" i="8"/>
  <c r="B197" i="8"/>
  <c r="T74" i="7"/>
  <c r="BM31" i="7"/>
  <c r="S149" i="7"/>
  <c r="K187" i="8"/>
  <c r="S144" i="7"/>
  <c r="S177" i="7"/>
  <c r="S36" i="7"/>
  <c r="L218" i="8"/>
  <c r="D218" i="8"/>
  <c r="AH281" i="7"/>
  <c r="K247" i="8"/>
  <c r="Z281" i="7"/>
  <c r="C247" i="8"/>
  <c r="F197" i="8"/>
  <c r="G231" i="8"/>
  <c r="F267" i="8"/>
  <c r="AC307" i="7"/>
  <c r="P221" i="8"/>
  <c r="H221" i="8"/>
  <c r="F247" i="8"/>
  <c r="AC281" i="7"/>
  <c r="C282" i="8"/>
  <c r="M267" i="8"/>
  <c r="AJ307" i="7"/>
  <c r="E267" i="8"/>
  <c r="AB307" i="7"/>
  <c r="C221" i="8"/>
  <c r="J257" i="8"/>
  <c r="AG294" i="7"/>
  <c r="B257" i="8"/>
  <c r="Y294" i="7"/>
  <c r="AG270" i="8"/>
  <c r="AG271" i="8"/>
  <c r="E279" i="8"/>
  <c r="M231" i="8"/>
  <c r="E231" i="8"/>
  <c r="D228" i="8"/>
  <c r="F221" i="8"/>
  <c r="I218" i="8"/>
  <c r="P247" i="8"/>
  <c r="AM281" i="7"/>
  <c r="H247" i="8"/>
  <c r="AE281" i="7"/>
  <c r="S41" i="7"/>
  <c r="BN27" i="7"/>
  <c r="T158" i="7"/>
  <c r="BB225" i="8"/>
  <c r="BB224" i="8"/>
  <c r="BE224" i="8" s="1"/>
  <c r="AG225" i="8"/>
  <c r="AN225" i="8"/>
  <c r="AN224" i="8"/>
  <c r="AQ224" i="8" s="1"/>
  <c r="AH307" i="7"/>
  <c r="K267" i="8"/>
  <c r="Z307" i="7"/>
  <c r="C267" i="8"/>
  <c r="L257" i="8"/>
  <c r="AI294" i="7"/>
  <c r="D257" i="8"/>
  <c r="AA294" i="7"/>
  <c r="AL294" i="7"/>
  <c r="O257" i="8"/>
  <c r="Z294" i="7"/>
  <c r="C257" i="8"/>
  <c r="AN271" i="8"/>
  <c r="AN270" i="8"/>
  <c r="AF281" i="7"/>
  <c r="I247" i="8"/>
  <c r="AG179" i="8"/>
  <c r="AJ179" i="8" s="1"/>
  <c r="L267" i="8"/>
  <c r="AI307" i="7"/>
  <c r="D267" i="8"/>
  <c r="AA307" i="7"/>
  <c r="AF294" i="7"/>
  <c r="I257" i="8"/>
  <c r="Z179" i="8"/>
  <c r="AC179" i="8" s="1"/>
  <c r="C187" i="8"/>
  <c r="S111" i="7"/>
  <c r="S50" i="7"/>
  <c r="T102" i="7"/>
  <c r="H167" i="8"/>
  <c r="K167" i="8"/>
  <c r="AL281" i="7"/>
  <c r="O247" i="8"/>
  <c r="AD281" i="7"/>
  <c r="G247" i="8"/>
  <c r="AU179" i="8"/>
  <c r="AX179" i="8" s="1"/>
  <c r="AU178" i="8"/>
  <c r="O231" i="8"/>
  <c r="J267" i="8"/>
  <c r="AG307" i="7"/>
  <c r="AD294" i="7"/>
  <c r="G257" i="8"/>
  <c r="J247" i="8"/>
  <c r="AG281" i="7"/>
  <c r="B247" i="8"/>
  <c r="Y281" i="7"/>
  <c r="AN179" i="8"/>
  <c r="AQ179" i="8" s="1"/>
  <c r="AN178" i="8"/>
  <c r="I197" i="8"/>
  <c r="N231" i="8"/>
  <c r="B231" i="8"/>
  <c r="I267" i="8"/>
  <c r="AF307" i="7"/>
  <c r="K221" i="8"/>
  <c r="F257" i="8"/>
  <c r="AC294" i="7"/>
  <c r="BI270" i="8"/>
  <c r="BI271" i="8"/>
  <c r="BI179" i="8"/>
  <c r="BL179" i="8" s="1"/>
  <c r="BI178" i="8"/>
  <c r="AL160" i="7"/>
  <c r="AL162" i="7" s="1"/>
  <c r="AL163" i="7" s="1"/>
  <c r="AL134" i="7"/>
  <c r="AL135" i="7" s="1"/>
  <c r="I231" i="8"/>
  <c r="N221" i="8"/>
  <c r="L247" i="8"/>
  <c r="AI281" i="7"/>
  <c r="D247" i="8"/>
  <c r="AA281" i="7"/>
  <c r="M241" i="8"/>
  <c r="T130" i="7"/>
  <c r="T50" i="7"/>
  <c r="BP225" i="8"/>
  <c r="BP224" i="8"/>
  <c r="BI225" i="8"/>
  <c r="BI224" i="8"/>
  <c r="BL224" i="8" s="1"/>
  <c r="AL307" i="7"/>
  <c r="O267" i="8"/>
  <c r="AD307" i="7"/>
  <c r="G267" i="8"/>
  <c r="P257" i="8"/>
  <c r="AM294" i="7"/>
  <c r="H257" i="8"/>
  <c r="AE294" i="7"/>
  <c r="J197" i="8"/>
  <c r="K231" i="8"/>
  <c r="B267" i="8"/>
  <c r="Y307" i="7"/>
  <c r="AH294" i="7"/>
  <c r="K257" i="8"/>
  <c r="BP271" i="8"/>
  <c r="BP270" i="8"/>
  <c r="BP178" i="8"/>
  <c r="BP179" i="8"/>
  <c r="BS179" i="8" s="1"/>
  <c r="F238" i="8"/>
  <c r="E197" i="8"/>
  <c r="J231" i="8"/>
  <c r="G221" i="8"/>
  <c r="AJ281" i="7"/>
  <c r="M247" i="8"/>
  <c r="AB281" i="7"/>
  <c r="E247" i="8"/>
  <c r="P267" i="8"/>
  <c r="AM307" i="7"/>
  <c r="H267" i="8"/>
  <c r="AE307" i="7"/>
  <c r="J221" i="8"/>
  <c r="AJ294" i="7"/>
  <c r="M257" i="8"/>
  <c r="AB294" i="7"/>
  <c r="E257" i="8"/>
  <c r="BB179" i="8"/>
  <c r="BE179" i="8" s="1"/>
  <c r="BB178" i="8"/>
  <c r="I241" i="8"/>
  <c r="M179" i="8"/>
  <c r="M180" i="8" s="1"/>
  <c r="AJ200" i="8"/>
  <c r="M494" i="7" s="1"/>
  <c r="E179" i="8"/>
  <c r="E180" i="8" s="1"/>
  <c r="AB200" i="8"/>
  <c r="E494" i="7" s="1"/>
  <c r="K179" i="8"/>
  <c r="K180" i="8" s="1"/>
  <c r="AH200" i="8"/>
  <c r="K494" i="7" s="1"/>
  <c r="J179" i="8"/>
  <c r="J180" i="8" s="1"/>
  <c r="AG200" i="8"/>
  <c r="J494" i="7" s="1"/>
  <c r="I179" i="8"/>
  <c r="I180" i="8" s="1"/>
  <c r="AF200" i="8"/>
  <c r="I494" i="7" s="1"/>
  <c r="B179" i="8"/>
  <c r="B180" i="8" s="1"/>
  <c r="Y200" i="8"/>
  <c r="B494" i="7" s="1"/>
  <c r="J80" i="8"/>
  <c r="P80" i="8"/>
  <c r="E194" i="8"/>
  <c r="E190" i="8"/>
  <c r="D22" i="8"/>
  <c r="L170" i="8"/>
  <c r="M78" i="8"/>
  <c r="M81" i="8" s="1"/>
  <c r="D6" i="8"/>
  <c r="D170" i="8"/>
  <c r="L14" i="8"/>
  <c r="G55" i="8"/>
  <c r="K135" i="8"/>
  <c r="H80" i="8"/>
  <c r="K88" i="8"/>
  <c r="D80" i="8"/>
  <c r="L6" i="8"/>
  <c r="P6" i="8"/>
  <c r="B54" i="8"/>
  <c r="B130" i="8" s="1"/>
  <c r="H6" i="8"/>
  <c r="J54" i="8"/>
  <c r="J130" i="8" s="1"/>
  <c r="H22" i="8"/>
  <c r="L80" i="8"/>
  <c r="L54" i="8"/>
  <c r="L130" i="8" s="1"/>
  <c r="B22" i="8"/>
  <c r="C23" i="8"/>
  <c r="C78" i="8" s="1"/>
  <c r="C80" i="8" s="1"/>
  <c r="K78" i="8"/>
  <c r="K81" i="8" s="1"/>
  <c r="E23" i="8"/>
  <c r="E78" i="8" s="1"/>
  <c r="E81" i="8" s="1"/>
  <c r="C28" i="8"/>
  <c r="C88" i="8" s="1"/>
  <c r="C134" i="8"/>
  <c r="I55" i="8"/>
  <c r="G28" i="8"/>
  <c r="G88" i="8" s="1"/>
  <c r="O78" i="8"/>
  <c r="O81" i="8" s="1"/>
  <c r="G23" i="8"/>
  <c r="G78" i="8" s="1"/>
  <c r="G80" i="8" s="1"/>
  <c r="H54" i="8"/>
  <c r="H130" i="8" s="1"/>
  <c r="G36" i="8"/>
  <c r="G117" i="8" s="1"/>
  <c r="M55" i="8"/>
  <c r="C75" i="8"/>
  <c r="O36" i="8"/>
  <c r="O117" i="8" s="1"/>
  <c r="F187" i="8"/>
  <c r="C89" i="8"/>
  <c r="E55" i="8"/>
  <c r="O55" i="8"/>
  <c r="O135" i="8"/>
  <c r="M5" i="8"/>
  <c r="V5" i="8" s="1"/>
  <c r="F29" i="8"/>
  <c r="C48" i="8"/>
  <c r="E13" i="8"/>
  <c r="E6" i="8"/>
  <c r="G135" i="8"/>
  <c r="P54" i="8"/>
  <c r="P130" i="8" s="1"/>
  <c r="I88" i="8"/>
  <c r="N14" i="8"/>
  <c r="B88" i="8"/>
  <c r="B81" i="8"/>
  <c r="M13" i="8"/>
  <c r="F92" i="8"/>
  <c r="D54" i="8"/>
  <c r="D130" i="8" s="1"/>
  <c r="C55" i="8"/>
  <c r="C36" i="8"/>
  <c r="C117" i="8" s="1"/>
  <c r="M88" i="8"/>
  <c r="N41" i="8"/>
  <c r="N115" i="8" s="1"/>
  <c r="G13" i="8"/>
  <c r="N88" i="8"/>
  <c r="N93" i="8" s="1"/>
  <c r="H13" i="8"/>
  <c r="J49" i="8"/>
  <c r="J132" i="8" s="1"/>
  <c r="B167" i="8"/>
  <c r="O87" i="8"/>
  <c r="H41" i="8"/>
  <c r="H103" i="8" s="1"/>
  <c r="K48" i="8"/>
  <c r="N187" i="8"/>
  <c r="J14" i="8"/>
  <c r="E42" i="8"/>
  <c r="K6" i="8"/>
  <c r="O14" i="8"/>
  <c r="D13" i="8"/>
  <c r="B49" i="8"/>
  <c r="B132" i="8" s="1"/>
  <c r="I13" i="8"/>
  <c r="F41" i="8"/>
  <c r="F103" i="8" s="1"/>
  <c r="K14" i="8"/>
  <c r="P14" i="8"/>
  <c r="J6" i="8"/>
  <c r="F80" i="8"/>
  <c r="N54" i="8"/>
  <c r="N130" i="8" s="1"/>
  <c r="E48" i="8"/>
  <c r="F22" i="8"/>
  <c r="E135" i="8"/>
  <c r="O48" i="8"/>
  <c r="G48" i="8"/>
  <c r="O42" i="8"/>
  <c r="J88" i="8"/>
  <c r="C6" i="8"/>
  <c r="I6" i="8"/>
  <c r="K55" i="8"/>
  <c r="B29" i="8"/>
  <c r="I78" i="8"/>
  <c r="G42" i="8"/>
  <c r="R5" i="8"/>
  <c r="F6" i="8"/>
  <c r="E115" i="8"/>
  <c r="E103" i="8"/>
  <c r="K115" i="8"/>
  <c r="K103" i="8"/>
  <c r="K36" i="8"/>
  <c r="N105" i="8"/>
  <c r="N117" i="8"/>
  <c r="F105" i="8"/>
  <c r="F117" i="8"/>
  <c r="I132" i="8"/>
  <c r="M42" i="8"/>
  <c r="F14" i="8"/>
  <c r="B14" i="8"/>
  <c r="L105" i="8"/>
  <c r="L117" i="8"/>
  <c r="D105" i="8"/>
  <c r="D117" i="8"/>
  <c r="L88" i="8"/>
  <c r="D88" i="8"/>
  <c r="L49" i="8"/>
  <c r="L132" i="8" s="1"/>
  <c r="G210" i="8"/>
  <c r="G211" i="8" s="1"/>
  <c r="J187" i="8"/>
  <c r="I187" i="8"/>
  <c r="B177" i="8"/>
  <c r="F54" i="8"/>
  <c r="F130" i="8" s="1"/>
  <c r="G115" i="8"/>
  <c r="G103" i="8"/>
  <c r="J35" i="8"/>
  <c r="E28" i="8"/>
  <c r="N49" i="8"/>
  <c r="N132" i="8" s="1"/>
  <c r="I48" i="8"/>
  <c r="I42" i="8"/>
  <c r="L41" i="8"/>
  <c r="M48" i="8"/>
  <c r="N81" i="8"/>
  <c r="M36" i="8"/>
  <c r="E36" i="8"/>
  <c r="L35" i="8"/>
  <c r="D35" i="8"/>
  <c r="D29" i="8"/>
  <c r="H49" i="8"/>
  <c r="H132" i="8" s="1"/>
  <c r="K42" i="8"/>
  <c r="J41" i="8"/>
  <c r="C13" i="8"/>
  <c r="O6" i="8"/>
  <c r="M115" i="8"/>
  <c r="M103" i="8"/>
  <c r="C115" i="8"/>
  <c r="C103" i="8"/>
  <c r="J105" i="8"/>
  <c r="J117" i="8"/>
  <c r="P105" i="8"/>
  <c r="P117" i="8"/>
  <c r="H105" i="8"/>
  <c r="H117" i="8"/>
  <c r="P88" i="8"/>
  <c r="H88" i="8"/>
  <c r="M135" i="8"/>
  <c r="D49" i="8"/>
  <c r="D132" i="8" s="1"/>
  <c r="B36" i="8"/>
  <c r="B117" i="8" s="1"/>
  <c r="J167" i="8"/>
  <c r="B187" i="8"/>
  <c r="I115" i="8"/>
  <c r="I103" i="8"/>
  <c r="O115" i="8"/>
  <c r="O103" i="8"/>
  <c r="N35" i="8"/>
  <c r="F35" i="8"/>
  <c r="F49" i="8"/>
  <c r="F132" i="8" s="1"/>
  <c r="P41" i="8"/>
  <c r="D41" i="8"/>
  <c r="I36" i="8"/>
  <c r="P35" i="8"/>
  <c r="H35" i="8"/>
  <c r="H29" i="8"/>
  <c r="P49" i="8"/>
  <c r="P132" i="8" s="1"/>
  <c r="C42" i="8"/>
  <c r="B41" i="8"/>
  <c r="G6" i="8"/>
  <c r="S135" i="7"/>
  <c r="AZ112" i="7"/>
  <c r="BN112" i="7" s="1"/>
  <c r="S102" i="7"/>
  <c r="AW49" i="7"/>
  <c r="AB160" i="7"/>
  <c r="AB162" i="7" s="1"/>
  <c r="AB163" i="7" s="1"/>
  <c r="T41" i="7"/>
  <c r="BN31" i="7"/>
  <c r="T36" i="7"/>
  <c r="BN15" i="7"/>
  <c r="BN7" i="7"/>
  <c r="M167" i="8"/>
  <c r="C208" i="8"/>
  <c r="T163" i="7"/>
  <c r="AI160" i="7"/>
  <c r="AI162" i="7" s="1"/>
  <c r="AI163" i="7" s="1"/>
  <c r="H247" i="7"/>
  <c r="H248" i="7" s="1"/>
  <c r="O75" i="8"/>
  <c r="E167" i="8"/>
  <c r="G75" i="8"/>
  <c r="E237" i="7"/>
  <c r="E238" i="7" s="1"/>
  <c r="T135" i="7"/>
  <c r="E177" i="8"/>
  <c r="BM13" i="7"/>
  <c r="BM7" i="7"/>
  <c r="T144" i="7"/>
  <c r="AB174" i="7"/>
  <c r="AB176" i="7" s="1"/>
  <c r="AB177" i="7" s="1"/>
  <c r="BN13" i="7"/>
  <c r="BE84" i="7"/>
  <c r="BA71" i="7"/>
  <c r="J177" i="8"/>
  <c r="BH110" i="7"/>
  <c r="BH112" i="7"/>
  <c r="AA146" i="7"/>
  <c r="AA148" i="7" s="1"/>
  <c r="AA149" i="7" s="1"/>
  <c r="AA134" i="7"/>
  <c r="AA135" i="7" s="1"/>
  <c r="C140" i="8"/>
  <c r="C141" i="8" s="1"/>
  <c r="Z176" i="7"/>
  <c r="Z177" i="7" s="1"/>
  <c r="AI146" i="7"/>
  <c r="AI148" i="7" s="1"/>
  <c r="AI149" i="7" s="1"/>
  <c r="AI134" i="7"/>
  <c r="AI135" i="7" s="1"/>
  <c r="F208" i="8"/>
  <c r="K75" i="8"/>
  <c r="G77" i="8"/>
  <c r="M187" i="8"/>
  <c r="S158" i="7"/>
  <c r="AV71" i="7"/>
  <c r="AW45" i="7"/>
  <c r="BE47" i="7"/>
  <c r="H265" i="7"/>
  <c r="H237" i="7"/>
  <c r="H238" i="7" s="1"/>
  <c r="E128" i="8"/>
  <c r="E131" i="8" s="1"/>
  <c r="E310" i="7"/>
  <c r="E312" i="7" s="1"/>
  <c r="E313" i="7" s="1"/>
  <c r="E282" i="7"/>
  <c r="E283" i="7" s="1"/>
  <c r="E300" i="7"/>
  <c r="E302" i="7" s="1"/>
  <c r="E303" i="7" s="1"/>
  <c r="E290" i="7"/>
  <c r="E292" i="7" s="1"/>
  <c r="E293" i="7" s="1"/>
  <c r="F255" i="7"/>
  <c r="F257" i="7" s="1"/>
  <c r="F258" i="7" s="1"/>
  <c r="F247" i="7"/>
  <c r="F248" i="7" s="1"/>
  <c r="E255" i="7"/>
  <c r="E257" i="7" s="1"/>
  <c r="E258" i="7" s="1"/>
  <c r="E247" i="7"/>
  <c r="E248" i="7" s="1"/>
  <c r="N128" i="8"/>
  <c r="N129" i="8" s="1"/>
  <c r="N310" i="7"/>
  <c r="N312" i="7" s="1"/>
  <c r="N313" i="7" s="1"/>
  <c r="N300" i="7"/>
  <c r="N302" i="7" s="1"/>
  <c r="N303" i="7" s="1"/>
  <c r="N290" i="7"/>
  <c r="N292" i="7" s="1"/>
  <c r="N293" i="7" s="1"/>
  <c r="F128" i="8"/>
  <c r="F129" i="8" s="1"/>
  <c r="F310" i="7"/>
  <c r="F312" i="7" s="1"/>
  <c r="F313" i="7" s="1"/>
  <c r="F300" i="7"/>
  <c r="F302" i="7" s="1"/>
  <c r="F303" i="7" s="1"/>
  <c r="F290" i="7"/>
  <c r="F292" i="7" s="1"/>
  <c r="F293" i="7" s="1"/>
  <c r="F282" i="7"/>
  <c r="F283" i="7" s="1"/>
  <c r="I255" i="7"/>
  <c r="I257" i="7" s="1"/>
  <c r="I258" i="7" s="1"/>
  <c r="I247" i="7"/>
  <c r="I248" i="7" s="1"/>
  <c r="N237" i="7"/>
  <c r="N238" i="7" s="1"/>
  <c r="N74" i="8"/>
  <c r="N75" i="8" s="1"/>
  <c r="AJ174" i="7"/>
  <c r="AJ146" i="7"/>
  <c r="AJ148" i="7" s="1"/>
  <c r="AJ149" i="7" s="1"/>
  <c r="AJ134" i="7"/>
  <c r="AJ135" i="7" s="1"/>
  <c r="AJ160" i="7"/>
  <c r="AJ162" i="7" s="1"/>
  <c r="AJ163" i="7" s="1"/>
  <c r="G128" i="8"/>
  <c r="G129" i="8" s="1"/>
  <c r="G300" i="7"/>
  <c r="G302" i="7" s="1"/>
  <c r="G303" i="7" s="1"/>
  <c r="G290" i="7"/>
  <c r="G292" i="7" s="1"/>
  <c r="G293" i="7" s="1"/>
  <c r="G282" i="7"/>
  <c r="G283" i="7" s="1"/>
  <c r="G310" i="7"/>
  <c r="G312" i="7" s="1"/>
  <c r="G313" i="7" s="1"/>
  <c r="D74" i="8"/>
  <c r="D77" i="8" s="1"/>
  <c r="D202" i="7"/>
  <c r="D203" i="7" s="1"/>
  <c r="C113" i="8"/>
  <c r="Z99" i="7"/>
  <c r="Z101" i="7" s="1"/>
  <c r="Z102" i="7" s="1"/>
  <c r="Z113" i="7"/>
  <c r="Z115" i="7" s="1"/>
  <c r="Z116" i="7" s="1"/>
  <c r="Z85" i="7"/>
  <c r="Z87" i="7" s="1"/>
  <c r="Z88" i="7" s="1"/>
  <c r="Z73" i="7"/>
  <c r="Z74" i="7" s="1"/>
  <c r="M86" i="8"/>
  <c r="AJ21" i="7"/>
  <c r="AJ11" i="7"/>
  <c r="AJ12" i="7" s="1"/>
  <c r="F167" i="8"/>
  <c r="M113" i="8"/>
  <c r="M116" i="8" s="1"/>
  <c r="AJ113" i="7"/>
  <c r="AJ115" i="7" s="1"/>
  <c r="AJ116" i="7" s="1"/>
  <c r="AJ99" i="7"/>
  <c r="AJ101" i="7" s="1"/>
  <c r="AJ102" i="7" s="1"/>
  <c r="AJ85" i="7"/>
  <c r="AJ87" i="7" s="1"/>
  <c r="AJ88" i="7" s="1"/>
  <c r="AJ73" i="7"/>
  <c r="AJ74" i="7" s="1"/>
  <c r="AV49" i="7"/>
  <c r="AV41" i="7"/>
  <c r="AV47" i="7"/>
  <c r="AV43" i="7"/>
  <c r="AV45" i="7"/>
  <c r="L86" i="8"/>
  <c r="AI21" i="7"/>
  <c r="AI11" i="7"/>
  <c r="AI12" i="7" s="1"/>
  <c r="BM29" i="7"/>
  <c r="B247" i="7"/>
  <c r="B248" i="7" s="1"/>
  <c r="L237" i="7"/>
  <c r="L238" i="7" s="1"/>
  <c r="N255" i="7"/>
  <c r="N257" i="7" s="1"/>
  <c r="N258" i="7" s="1"/>
  <c r="N247" i="7"/>
  <c r="N248" i="7" s="1"/>
  <c r="J77" i="8"/>
  <c r="M74" i="8"/>
  <c r="M77" i="8" s="1"/>
  <c r="E74" i="8"/>
  <c r="E77" i="8" s="1"/>
  <c r="E202" i="7"/>
  <c r="E203" i="7" s="1"/>
  <c r="H113" i="8"/>
  <c r="H114" i="8" s="1"/>
  <c r="AE113" i="7"/>
  <c r="AE115" i="7" s="1"/>
  <c r="AE116" i="7" s="1"/>
  <c r="AE99" i="7"/>
  <c r="AE101" i="7" s="1"/>
  <c r="AE102" i="7" s="1"/>
  <c r="AE85" i="7"/>
  <c r="AE87" i="7" s="1"/>
  <c r="AE88" i="7" s="1"/>
  <c r="AE73" i="7"/>
  <c r="AE74" i="7" s="1"/>
  <c r="K128" i="8"/>
  <c r="K129" i="8" s="1"/>
  <c r="K310" i="7"/>
  <c r="K312" i="7" s="1"/>
  <c r="K313" i="7" s="1"/>
  <c r="K290" i="7"/>
  <c r="K292" i="7" s="1"/>
  <c r="K293" i="7" s="1"/>
  <c r="K300" i="7"/>
  <c r="K302" i="7" s="1"/>
  <c r="K303" i="7" s="1"/>
  <c r="M177" i="8"/>
  <c r="O113" i="8"/>
  <c r="AL113" i="7"/>
  <c r="AL115" i="7" s="1"/>
  <c r="AL116" i="7" s="1"/>
  <c r="AL99" i="7"/>
  <c r="AL101" i="7" s="1"/>
  <c r="AL102" i="7" s="1"/>
  <c r="AL85" i="7"/>
  <c r="AL87" i="7" s="1"/>
  <c r="AL88" i="7" s="1"/>
  <c r="AL73" i="7"/>
  <c r="AL74" i="7" s="1"/>
  <c r="AG146" i="7"/>
  <c r="AG148" i="7" s="1"/>
  <c r="AG149" i="7" s="1"/>
  <c r="AG134" i="7"/>
  <c r="AG135" i="7" s="1"/>
  <c r="AG174" i="7"/>
  <c r="AG160" i="7"/>
  <c r="AG162" i="7" s="1"/>
  <c r="AG163" i="7" s="1"/>
  <c r="AC160" i="7"/>
  <c r="AC162" i="7" s="1"/>
  <c r="AC163" i="7" s="1"/>
  <c r="AC146" i="7"/>
  <c r="AC148" i="7" s="1"/>
  <c r="AC149" i="7" s="1"/>
  <c r="AC134" i="7"/>
  <c r="AC135" i="7" s="1"/>
  <c r="AC174" i="7"/>
  <c r="Y146" i="7"/>
  <c r="Y148" i="7" s="1"/>
  <c r="Y149" i="7" s="1"/>
  <c r="Y134" i="7"/>
  <c r="Y135" i="7" s="1"/>
  <c r="Y174" i="7"/>
  <c r="Y160" i="7"/>
  <c r="Y162" i="7" s="1"/>
  <c r="Y163" i="7" s="1"/>
  <c r="T83" i="7"/>
  <c r="S83" i="7"/>
  <c r="Z24" i="7"/>
  <c r="Z25" i="7" s="1"/>
  <c r="F113" i="8"/>
  <c r="F114" i="8" s="1"/>
  <c r="AC113" i="7"/>
  <c r="AC115" i="7" s="1"/>
  <c r="AC116" i="7" s="1"/>
  <c r="AC99" i="7"/>
  <c r="AC101" i="7" s="1"/>
  <c r="AC102" i="7" s="1"/>
  <c r="AC85" i="7"/>
  <c r="AC87" i="7" s="1"/>
  <c r="AC88" i="7" s="1"/>
  <c r="AC73" i="7"/>
  <c r="AC74" i="7" s="1"/>
  <c r="I86" i="8"/>
  <c r="AF21" i="7"/>
  <c r="AF11" i="7"/>
  <c r="AF12" i="7" s="1"/>
  <c r="S116" i="7"/>
  <c r="BF84" i="7"/>
  <c r="BF86" i="7"/>
  <c r="E113" i="8"/>
  <c r="E116" i="8" s="1"/>
  <c r="AB99" i="7"/>
  <c r="AB101" i="7" s="1"/>
  <c r="AB102" i="7" s="1"/>
  <c r="AB85" i="7"/>
  <c r="AB87" i="7" s="1"/>
  <c r="AB88" i="7" s="1"/>
  <c r="AB73" i="7"/>
  <c r="AB74" i="7" s="1"/>
  <c r="AB113" i="7"/>
  <c r="AB115" i="7" s="1"/>
  <c r="AB116" i="7" s="1"/>
  <c r="T69" i="7"/>
  <c r="S69" i="7"/>
  <c r="BH49" i="7"/>
  <c r="BH41" i="7"/>
  <c r="BH45" i="7"/>
  <c r="BH47" i="7"/>
  <c r="BH43" i="7"/>
  <c r="BM11" i="7"/>
  <c r="BN11" i="7"/>
  <c r="H86" i="8"/>
  <c r="AE21" i="7"/>
  <c r="AE11" i="7"/>
  <c r="AE12" i="7" s="1"/>
  <c r="O255" i="7"/>
  <c r="O257" i="7" s="1"/>
  <c r="O258" i="7" s="1"/>
  <c r="O247" i="7"/>
  <c r="O248" i="7" s="1"/>
  <c r="O208" i="8"/>
  <c r="O210" i="8"/>
  <c r="O211" i="8" s="1"/>
  <c r="J101" i="8"/>
  <c r="J102" i="8" s="1"/>
  <c r="J128" i="8"/>
  <c r="J129" i="8" s="1"/>
  <c r="J310" i="7"/>
  <c r="J312" i="7" s="1"/>
  <c r="J313" i="7" s="1"/>
  <c r="J300" i="7"/>
  <c r="J302" i="7" s="1"/>
  <c r="J303" i="7" s="1"/>
  <c r="J290" i="7"/>
  <c r="J292" i="7" s="1"/>
  <c r="J293" i="7" s="1"/>
  <c r="B128" i="8"/>
  <c r="B131" i="8" s="1"/>
  <c r="B310" i="7"/>
  <c r="B312" i="7" s="1"/>
  <c r="B313" i="7" s="1"/>
  <c r="B300" i="7"/>
  <c r="B302" i="7" s="1"/>
  <c r="B303" i="7" s="1"/>
  <c r="B290" i="7"/>
  <c r="B292" i="7" s="1"/>
  <c r="B293" i="7" s="1"/>
  <c r="B282" i="7"/>
  <c r="B283" i="7" s="1"/>
  <c r="M310" i="7"/>
  <c r="M312" i="7" s="1"/>
  <c r="M313" i="7" s="1"/>
  <c r="M128" i="8"/>
  <c r="M131" i="8" s="1"/>
  <c r="M300" i="7"/>
  <c r="M302" i="7" s="1"/>
  <c r="M303" i="7" s="1"/>
  <c r="M290" i="7"/>
  <c r="M292" i="7" s="1"/>
  <c r="M293" i="7" s="1"/>
  <c r="G255" i="7"/>
  <c r="G257" i="7" s="1"/>
  <c r="G258" i="7" s="1"/>
  <c r="G247" i="7"/>
  <c r="G248" i="7" s="1"/>
  <c r="T172" i="7"/>
  <c r="S172" i="7"/>
  <c r="AF174" i="7"/>
  <c r="AF146" i="7"/>
  <c r="AF148" i="7" s="1"/>
  <c r="AF149" i="7" s="1"/>
  <c r="AF160" i="7"/>
  <c r="AF162" i="7" s="1"/>
  <c r="AF163" i="7" s="1"/>
  <c r="AF134" i="7"/>
  <c r="AF135" i="7" s="1"/>
  <c r="O140" i="8"/>
  <c r="O141" i="8" s="1"/>
  <c r="AL176" i="7"/>
  <c r="AL177" i="7" s="1"/>
  <c r="L113" i="8"/>
  <c r="L114" i="8" s="1"/>
  <c r="AI113" i="7"/>
  <c r="AI115" i="7" s="1"/>
  <c r="AI116" i="7" s="1"/>
  <c r="AI99" i="7"/>
  <c r="AI101" i="7" s="1"/>
  <c r="AI102" i="7" s="1"/>
  <c r="AI85" i="7"/>
  <c r="AI87" i="7" s="1"/>
  <c r="AI88" i="7" s="1"/>
  <c r="AI73" i="7"/>
  <c r="AI74" i="7" s="1"/>
  <c r="D128" i="8"/>
  <c r="D131" i="8" s="1"/>
  <c r="D310" i="7"/>
  <c r="D312" i="7" s="1"/>
  <c r="D313" i="7" s="1"/>
  <c r="D300" i="7"/>
  <c r="D302" i="7" s="1"/>
  <c r="D303" i="7" s="1"/>
  <c r="D282" i="7"/>
  <c r="D283" i="7" s="1"/>
  <c r="D290" i="7"/>
  <c r="D292" i="7" s="1"/>
  <c r="D293" i="7" s="1"/>
  <c r="L74" i="8"/>
  <c r="L77" i="8" s="1"/>
  <c r="I113" i="8"/>
  <c r="I116" i="8" s="1"/>
  <c r="AF113" i="7"/>
  <c r="AF115" i="7" s="1"/>
  <c r="AF116" i="7" s="1"/>
  <c r="AF99" i="7"/>
  <c r="AF101" i="7" s="1"/>
  <c r="AF102" i="7" s="1"/>
  <c r="AF85" i="7"/>
  <c r="AF87" i="7" s="1"/>
  <c r="AF88" i="7" s="1"/>
  <c r="AF73" i="7"/>
  <c r="AF74" i="7" s="1"/>
  <c r="AD24" i="7"/>
  <c r="AD25" i="7" s="1"/>
  <c r="AD34" i="7"/>
  <c r="B86" i="8"/>
  <c r="Y21" i="7"/>
  <c r="Y11" i="7"/>
  <c r="Y12" i="7" s="1"/>
  <c r="BM27" i="7"/>
  <c r="B113" i="8"/>
  <c r="B114" i="8" s="1"/>
  <c r="Y113" i="7"/>
  <c r="Y115" i="7" s="1"/>
  <c r="Y116" i="7" s="1"/>
  <c r="Y99" i="7"/>
  <c r="Y101" i="7" s="1"/>
  <c r="Y102" i="7" s="1"/>
  <c r="Y85" i="7"/>
  <c r="Y87" i="7" s="1"/>
  <c r="Y88" i="7" s="1"/>
  <c r="Y73" i="7"/>
  <c r="Y74" i="7" s="1"/>
  <c r="B208" i="8"/>
  <c r="D237" i="7"/>
  <c r="D238" i="7" s="1"/>
  <c r="D265" i="7"/>
  <c r="N167" i="8"/>
  <c r="K210" i="8"/>
  <c r="K211" i="8" s="1"/>
  <c r="N208" i="8"/>
  <c r="P237" i="7"/>
  <c r="P238" i="7" s="1"/>
  <c r="P128" i="8"/>
  <c r="P131" i="8" s="1"/>
  <c r="P310" i="7"/>
  <c r="P312" i="7" s="1"/>
  <c r="P313" i="7" s="1"/>
  <c r="P300" i="7"/>
  <c r="P302" i="7" s="1"/>
  <c r="P303" i="7" s="1"/>
  <c r="P290" i="7"/>
  <c r="P292" i="7" s="1"/>
  <c r="P293" i="7" s="1"/>
  <c r="J247" i="7"/>
  <c r="J248" i="7" s="1"/>
  <c r="J255" i="7"/>
  <c r="J257" i="7" s="1"/>
  <c r="J258" i="7" s="1"/>
  <c r="G265" i="7"/>
  <c r="G237" i="7"/>
  <c r="G238" i="7" s="1"/>
  <c r="I167" i="8"/>
  <c r="E187" i="8"/>
  <c r="M101" i="8"/>
  <c r="M104" i="8" s="1"/>
  <c r="E101" i="8"/>
  <c r="E267" i="7"/>
  <c r="E268" i="7" s="1"/>
  <c r="F74" i="8"/>
  <c r="F75" i="8" s="1"/>
  <c r="F202" i="7"/>
  <c r="F203" i="7" s="1"/>
  <c r="H140" i="8"/>
  <c r="H141" i="8" s="1"/>
  <c r="AE176" i="7"/>
  <c r="AE177" i="7" s="1"/>
  <c r="D113" i="8"/>
  <c r="D114" i="8" s="1"/>
  <c r="AA113" i="7"/>
  <c r="AA115" i="7" s="1"/>
  <c r="AA116" i="7" s="1"/>
  <c r="AA85" i="7"/>
  <c r="AA87" i="7" s="1"/>
  <c r="AA88" i="7" s="1"/>
  <c r="AA99" i="7"/>
  <c r="AA101" i="7" s="1"/>
  <c r="AA102" i="7" s="1"/>
  <c r="AA73" i="7"/>
  <c r="AA74" i="7" s="1"/>
  <c r="L128" i="8"/>
  <c r="L129" i="8" s="1"/>
  <c r="L310" i="7"/>
  <c r="L312" i="7" s="1"/>
  <c r="L313" i="7" s="1"/>
  <c r="L300" i="7"/>
  <c r="L302" i="7" s="1"/>
  <c r="L303" i="7" s="1"/>
  <c r="L290" i="7"/>
  <c r="L292" i="7" s="1"/>
  <c r="L293" i="7" s="1"/>
  <c r="O128" i="8"/>
  <c r="O129" i="8" s="1"/>
  <c r="O300" i="7"/>
  <c r="O302" i="7" s="1"/>
  <c r="O303" i="7" s="1"/>
  <c r="O290" i="7"/>
  <c r="O292" i="7" s="1"/>
  <c r="O293" i="7" s="1"/>
  <c r="O310" i="7"/>
  <c r="O312" i="7" s="1"/>
  <c r="O313" i="7" s="1"/>
  <c r="K101" i="8"/>
  <c r="I177" i="8"/>
  <c r="B74" i="8"/>
  <c r="B202" i="7"/>
  <c r="B203" i="7" s="1"/>
  <c r="P74" i="8"/>
  <c r="P77" i="8" s="1"/>
  <c r="L140" i="8"/>
  <c r="AI176" i="7"/>
  <c r="AI177" i="7" s="1"/>
  <c r="K113" i="8"/>
  <c r="AH99" i="7"/>
  <c r="AH101" i="7" s="1"/>
  <c r="AH102" i="7" s="1"/>
  <c r="AH85" i="7"/>
  <c r="AH87" i="7" s="1"/>
  <c r="AH88" i="7" s="1"/>
  <c r="AH73" i="7"/>
  <c r="AH74" i="7" s="1"/>
  <c r="AH113" i="7"/>
  <c r="AH115" i="7" s="1"/>
  <c r="AH116" i="7" s="1"/>
  <c r="T97" i="7"/>
  <c r="S97" i="7"/>
  <c r="J86" i="8"/>
  <c r="AG21" i="7"/>
  <c r="AG11" i="7"/>
  <c r="AG12" i="7" s="1"/>
  <c r="C101" i="8"/>
  <c r="C267" i="7"/>
  <c r="C268" i="7" s="1"/>
  <c r="E86" i="8"/>
  <c r="AB21" i="7"/>
  <c r="AB11" i="7"/>
  <c r="AB12" i="7" s="1"/>
  <c r="E140" i="8"/>
  <c r="BB84" i="7"/>
  <c r="BB86" i="7"/>
  <c r="BD49" i="7"/>
  <c r="BD41" i="7"/>
  <c r="BD47" i="7"/>
  <c r="BD43" i="7"/>
  <c r="BD45" i="7"/>
  <c r="BM23" i="7"/>
  <c r="BN23" i="7"/>
  <c r="D86" i="8"/>
  <c r="AA21" i="7"/>
  <c r="AA11" i="7"/>
  <c r="AA12" i="7" s="1"/>
  <c r="S163" i="7"/>
  <c r="J113" i="8"/>
  <c r="J114" i="8" s="1"/>
  <c r="AG113" i="7"/>
  <c r="AG115" i="7" s="1"/>
  <c r="AG116" i="7" s="1"/>
  <c r="AG99" i="7"/>
  <c r="AG101" i="7" s="1"/>
  <c r="AG102" i="7" s="1"/>
  <c r="AG85" i="7"/>
  <c r="AG87" i="7" s="1"/>
  <c r="AG88" i="7" s="1"/>
  <c r="AG73" i="7"/>
  <c r="AG74" i="7" s="1"/>
  <c r="H128" i="8"/>
  <c r="H131" i="8" s="1"/>
  <c r="H310" i="7"/>
  <c r="H312" i="7" s="1"/>
  <c r="H313" i="7" s="1"/>
  <c r="H300" i="7"/>
  <c r="H302" i="7" s="1"/>
  <c r="H303" i="7" s="1"/>
  <c r="H282" i="7"/>
  <c r="H283" i="7" s="1"/>
  <c r="H290" i="7"/>
  <c r="H292" i="7" s="1"/>
  <c r="H293" i="7" s="1"/>
  <c r="I237" i="7"/>
  <c r="I238" i="7" s="1"/>
  <c r="I74" i="8"/>
  <c r="I77" i="8" s="1"/>
  <c r="P113" i="8"/>
  <c r="P114" i="8" s="1"/>
  <c r="AM113" i="7"/>
  <c r="AM115" i="7" s="1"/>
  <c r="AM116" i="7" s="1"/>
  <c r="AM85" i="7"/>
  <c r="AM87" i="7" s="1"/>
  <c r="AM88" i="7" s="1"/>
  <c r="AM73" i="7"/>
  <c r="AM74" i="7" s="1"/>
  <c r="AM99" i="7"/>
  <c r="AM101" i="7" s="1"/>
  <c r="AM102" i="7" s="1"/>
  <c r="C128" i="8"/>
  <c r="C129" i="8" s="1"/>
  <c r="C310" i="7"/>
  <c r="C312" i="7" s="1"/>
  <c r="C313" i="7" s="1"/>
  <c r="C282" i="7"/>
  <c r="C283" i="7" s="1"/>
  <c r="C300" i="7"/>
  <c r="C302" i="7" s="1"/>
  <c r="C303" i="7" s="1"/>
  <c r="C290" i="7"/>
  <c r="C292" i="7" s="1"/>
  <c r="C293" i="7" s="1"/>
  <c r="H74" i="8"/>
  <c r="H77" i="8" s="1"/>
  <c r="H202" i="7"/>
  <c r="H203" i="7" s="1"/>
  <c r="AD160" i="7"/>
  <c r="AD162" i="7" s="1"/>
  <c r="AD163" i="7" s="1"/>
  <c r="AD146" i="7"/>
  <c r="AD148" i="7" s="1"/>
  <c r="AD149" i="7" s="1"/>
  <c r="AD134" i="7"/>
  <c r="AD135" i="7" s="1"/>
  <c r="AD174" i="7"/>
  <c r="G113" i="8"/>
  <c r="AD99" i="7"/>
  <c r="AD101" i="7" s="1"/>
  <c r="AD102" i="7" s="1"/>
  <c r="AD113" i="7"/>
  <c r="AD115" i="7" s="1"/>
  <c r="AD116" i="7" s="1"/>
  <c r="AD85" i="7"/>
  <c r="AD87" i="7" s="1"/>
  <c r="AD88" i="7" s="1"/>
  <c r="AD73" i="7"/>
  <c r="AD74" i="7" s="1"/>
  <c r="K140" i="8"/>
  <c r="K141" i="8" s="1"/>
  <c r="AH176" i="7"/>
  <c r="AH177" i="7" s="1"/>
  <c r="AH24" i="7"/>
  <c r="AH25" i="7" s="1"/>
  <c r="AH34" i="7"/>
  <c r="F86" i="8"/>
  <c r="AC21" i="7"/>
  <c r="AC11" i="7"/>
  <c r="AC12" i="7" s="1"/>
  <c r="F101" i="8"/>
  <c r="O102" i="8"/>
  <c r="BN25" i="7"/>
  <c r="BM25" i="7"/>
  <c r="BM9" i="7"/>
  <c r="BN9" i="7"/>
  <c r="AX84" i="7"/>
  <c r="AX86" i="7"/>
  <c r="AZ49" i="7"/>
  <c r="AZ41" i="7"/>
  <c r="AZ45" i="7"/>
  <c r="AZ47" i="7"/>
  <c r="AZ43" i="7"/>
  <c r="P86" i="8"/>
  <c r="AM21" i="7"/>
  <c r="AM11" i="7"/>
  <c r="AM12" i="7" s="1"/>
  <c r="N6" i="8"/>
  <c r="B265" i="7"/>
  <c r="B237" i="7"/>
  <c r="B238" i="7" s="1"/>
  <c r="B6" i="8"/>
  <c r="N92" i="8" l="1"/>
  <c r="BN86" i="7"/>
  <c r="BM97" i="7"/>
  <c r="AK24" i="7"/>
  <c r="AK25" i="7" s="1"/>
  <c r="AK34" i="7"/>
  <c r="AL34" i="7"/>
  <c r="AL47" i="7" s="1"/>
  <c r="AL49" i="7" s="1"/>
  <c r="AL50" i="7" s="1"/>
  <c r="N140" i="8"/>
  <c r="AK176" i="7"/>
  <c r="AK177" i="7" s="1"/>
  <c r="AA176" i="7"/>
  <c r="AA177" i="7" s="1"/>
  <c r="I129" i="8"/>
  <c r="AD357" i="8"/>
  <c r="AD598" i="7"/>
  <c r="AD621" i="7"/>
  <c r="AD614" i="7"/>
  <c r="AD605" i="7"/>
  <c r="AD613" i="7"/>
  <c r="AD622" i="7"/>
  <c r="AD606" i="7"/>
  <c r="AD503" i="7"/>
  <c r="AD597" i="7" s="1"/>
  <c r="AD502" i="7"/>
  <c r="H623" i="7"/>
  <c r="AE546" i="7"/>
  <c r="G614" i="7"/>
  <c r="AD537" i="7"/>
  <c r="F627" i="7"/>
  <c r="AC548" i="7"/>
  <c r="G623" i="7"/>
  <c r="AD546" i="7"/>
  <c r="F626" i="7"/>
  <c r="AC547" i="7"/>
  <c r="D623" i="7"/>
  <c r="AA546" i="7"/>
  <c r="C623" i="7"/>
  <c r="Z546" i="7"/>
  <c r="AD500" i="7"/>
  <c r="E627" i="7"/>
  <c r="AB548" i="7"/>
  <c r="B614" i="7"/>
  <c r="Y537" i="7"/>
  <c r="E626" i="7"/>
  <c r="E628" i="7" s="1"/>
  <c r="AB547" i="7"/>
  <c r="AB549" i="7" s="1"/>
  <c r="C614" i="7"/>
  <c r="Z537" i="7"/>
  <c r="B623" i="7"/>
  <c r="Y546" i="7"/>
  <c r="B483" i="7"/>
  <c r="Y485" i="7" s="1"/>
  <c r="B565" i="7"/>
  <c r="B484" i="7"/>
  <c r="G501" i="7"/>
  <c r="G578" i="7"/>
  <c r="G579" i="7" s="1"/>
  <c r="BM73" i="7"/>
  <c r="H550" i="7"/>
  <c r="AE547" i="7" s="1"/>
  <c r="H551" i="7"/>
  <c r="G543" i="7"/>
  <c r="G542" i="7"/>
  <c r="AD538" i="7" s="1"/>
  <c r="G550" i="7"/>
  <c r="AD547" i="7" s="1"/>
  <c r="G551" i="7"/>
  <c r="F552" i="7"/>
  <c r="D551" i="7"/>
  <c r="D550" i="7"/>
  <c r="C550" i="7"/>
  <c r="C551" i="7"/>
  <c r="BN73" i="7"/>
  <c r="BM99" i="7"/>
  <c r="B542" i="7"/>
  <c r="B543" i="7"/>
  <c r="E552" i="7"/>
  <c r="C543" i="7"/>
  <c r="C542" i="7"/>
  <c r="B550" i="7"/>
  <c r="B551" i="7"/>
  <c r="P140" i="8"/>
  <c r="P141" i="8" s="1"/>
  <c r="BM71" i="7"/>
  <c r="BN99" i="7"/>
  <c r="BS270" i="8"/>
  <c r="BL270" i="8"/>
  <c r="AQ225" i="8"/>
  <c r="BM112" i="7"/>
  <c r="BS271" i="8"/>
  <c r="BS225" i="8"/>
  <c r="BL178" i="8"/>
  <c r="G482" i="7"/>
  <c r="AD484" i="7" s="1"/>
  <c r="AQ270" i="8"/>
  <c r="B520" i="7"/>
  <c r="B521" i="7"/>
  <c r="BE225" i="8"/>
  <c r="BN84" i="7"/>
  <c r="AX178" i="8"/>
  <c r="E482" i="7"/>
  <c r="AB484" i="7" s="1"/>
  <c r="AJ178" i="8"/>
  <c r="C482" i="7"/>
  <c r="Z484" i="7" s="1"/>
  <c r="AQ271" i="8"/>
  <c r="AJ225" i="8"/>
  <c r="AJ271" i="8"/>
  <c r="BM110" i="7"/>
  <c r="F520" i="7"/>
  <c r="F521" i="7"/>
  <c r="BE178" i="8"/>
  <c r="F482" i="7"/>
  <c r="AC484" i="7" s="1"/>
  <c r="BS178" i="8"/>
  <c r="H482" i="7"/>
  <c r="AE484" i="7" s="1"/>
  <c r="BL225" i="8"/>
  <c r="BL271" i="8"/>
  <c r="AQ178" i="8"/>
  <c r="D482" i="7"/>
  <c r="AA484" i="7" s="1"/>
  <c r="AJ270" i="8"/>
  <c r="E520" i="7"/>
  <c r="E521" i="7"/>
  <c r="BS224" i="8"/>
  <c r="BN71" i="7"/>
  <c r="BN110" i="7"/>
  <c r="E259" i="8"/>
  <c r="E262" i="8"/>
  <c r="P269" i="8"/>
  <c r="P272" i="8"/>
  <c r="B269" i="8"/>
  <c r="B272" i="8"/>
  <c r="P259" i="8"/>
  <c r="P262" i="8"/>
  <c r="G259" i="8"/>
  <c r="G262" i="8"/>
  <c r="L269" i="8"/>
  <c r="L272" i="8"/>
  <c r="D259" i="8"/>
  <c r="D262" i="8"/>
  <c r="M269" i="8"/>
  <c r="M272" i="8"/>
  <c r="C249" i="8"/>
  <c r="C252" i="8"/>
  <c r="Z225" i="8"/>
  <c r="Z224" i="8"/>
  <c r="AC224" i="8" s="1"/>
  <c r="AU224" i="8"/>
  <c r="AX224" i="8" s="1"/>
  <c r="AU225" i="8"/>
  <c r="E249" i="8"/>
  <c r="E252" i="8"/>
  <c r="K259" i="8"/>
  <c r="K262" i="8"/>
  <c r="G269" i="8"/>
  <c r="G272" i="8"/>
  <c r="D249" i="8"/>
  <c r="D252" i="8"/>
  <c r="F259" i="8"/>
  <c r="F262" i="8"/>
  <c r="B249" i="8"/>
  <c r="B252" i="8"/>
  <c r="O249" i="8"/>
  <c r="O252" i="8"/>
  <c r="Z182" i="8"/>
  <c r="AC182" i="8" s="1"/>
  <c r="O259" i="8"/>
  <c r="O262" i="8"/>
  <c r="K269" i="8"/>
  <c r="K272" i="8"/>
  <c r="H249" i="8"/>
  <c r="H252" i="8"/>
  <c r="B259" i="8"/>
  <c r="B262" i="8"/>
  <c r="N249" i="8"/>
  <c r="N252" i="8"/>
  <c r="F269" i="8"/>
  <c r="F272" i="8"/>
  <c r="M259" i="8"/>
  <c r="M262" i="8"/>
  <c r="H269" i="8"/>
  <c r="H272" i="8"/>
  <c r="N269" i="8"/>
  <c r="N272" i="8"/>
  <c r="H259" i="8"/>
  <c r="H262" i="8"/>
  <c r="I269" i="8"/>
  <c r="I272" i="8"/>
  <c r="D269" i="8"/>
  <c r="D272" i="8"/>
  <c r="L259" i="8"/>
  <c r="L262" i="8"/>
  <c r="E269" i="8"/>
  <c r="E272" i="8"/>
  <c r="K249" i="8"/>
  <c r="K252" i="8"/>
  <c r="M249" i="8"/>
  <c r="M252" i="8"/>
  <c r="O269" i="8"/>
  <c r="O272" i="8"/>
  <c r="L249" i="8"/>
  <c r="L252" i="8"/>
  <c r="N259" i="8"/>
  <c r="N262" i="8"/>
  <c r="J249" i="8"/>
  <c r="J252" i="8"/>
  <c r="J269" i="8"/>
  <c r="J272" i="8"/>
  <c r="G249" i="8"/>
  <c r="G252" i="8"/>
  <c r="I259" i="8"/>
  <c r="I262" i="8"/>
  <c r="I249" i="8"/>
  <c r="I252" i="8"/>
  <c r="C259" i="8"/>
  <c r="C262" i="8"/>
  <c r="C269" i="8"/>
  <c r="C272" i="8"/>
  <c r="P249" i="8"/>
  <c r="P252" i="8"/>
  <c r="J259" i="8"/>
  <c r="J262" i="8"/>
  <c r="F249" i="8"/>
  <c r="F252" i="8"/>
  <c r="M80" i="8"/>
  <c r="R22" i="8"/>
  <c r="O80" i="8"/>
  <c r="V22" i="8"/>
  <c r="C81" i="8"/>
  <c r="O105" i="8"/>
  <c r="O107" i="8" s="1"/>
  <c r="E80" i="8"/>
  <c r="K80" i="8"/>
  <c r="R23" i="8"/>
  <c r="O88" i="8"/>
  <c r="O93" i="8" s="1"/>
  <c r="R28" i="8"/>
  <c r="N103" i="8"/>
  <c r="R55" i="8"/>
  <c r="G81" i="8"/>
  <c r="G105" i="8"/>
  <c r="G108" i="8" s="1"/>
  <c r="R48" i="8"/>
  <c r="V23" i="8"/>
  <c r="H116" i="8"/>
  <c r="C143" i="8"/>
  <c r="V13" i="8"/>
  <c r="V55" i="8"/>
  <c r="P75" i="8"/>
  <c r="B93" i="8"/>
  <c r="B92" i="8"/>
  <c r="V35" i="8"/>
  <c r="H115" i="8"/>
  <c r="H120" i="8" s="1"/>
  <c r="R29" i="8"/>
  <c r="V41" i="8"/>
  <c r="R42" i="8"/>
  <c r="F115" i="8"/>
  <c r="F119" i="8" s="1"/>
  <c r="C105" i="8"/>
  <c r="C108" i="8" s="1"/>
  <c r="V29" i="8"/>
  <c r="V28" i="8"/>
  <c r="V14" i="8"/>
  <c r="R36" i="8"/>
  <c r="R13" i="8"/>
  <c r="J135" i="8"/>
  <c r="J134" i="8"/>
  <c r="V54" i="8"/>
  <c r="R35" i="8"/>
  <c r="V42" i="8"/>
  <c r="J93" i="8"/>
  <c r="J92" i="8"/>
  <c r="N131" i="8"/>
  <c r="V6" i="8"/>
  <c r="M114" i="8"/>
  <c r="J104" i="8"/>
  <c r="J131" i="8"/>
  <c r="G131" i="8"/>
  <c r="V48" i="8"/>
  <c r="P135" i="8"/>
  <c r="P134" i="8"/>
  <c r="I117" i="8"/>
  <c r="V36" i="8"/>
  <c r="I105" i="8"/>
  <c r="F135" i="8"/>
  <c r="F134" i="8"/>
  <c r="D135" i="8"/>
  <c r="D134" i="8"/>
  <c r="G119" i="8"/>
  <c r="G120" i="8"/>
  <c r="G93" i="8"/>
  <c r="G92" i="8"/>
  <c r="L93" i="8"/>
  <c r="L92" i="8"/>
  <c r="L108" i="8"/>
  <c r="L107" i="8"/>
  <c r="I134" i="8"/>
  <c r="I135" i="8"/>
  <c r="N107" i="8"/>
  <c r="N108" i="8"/>
  <c r="R6" i="8"/>
  <c r="B105" i="8"/>
  <c r="B107" i="8" s="1"/>
  <c r="M129" i="8"/>
  <c r="D103" i="8"/>
  <c r="D115" i="8"/>
  <c r="I81" i="8"/>
  <c r="I80" i="8"/>
  <c r="I120" i="8"/>
  <c r="I119" i="8"/>
  <c r="H93" i="8"/>
  <c r="H92" i="8"/>
  <c r="H107" i="8"/>
  <c r="H108" i="8"/>
  <c r="J107" i="8"/>
  <c r="J108" i="8"/>
  <c r="C119" i="8"/>
  <c r="C120" i="8"/>
  <c r="M119" i="8"/>
  <c r="M120" i="8"/>
  <c r="J103" i="8"/>
  <c r="J115" i="8"/>
  <c r="C93" i="8"/>
  <c r="C92" i="8"/>
  <c r="L135" i="8"/>
  <c r="L134" i="8"/>
  <c r="R14" i="8"/>
  <c r="V49" i="8"/>
  <c r="K117" i="8"/>
  <c r="K105" i="8"/>
  <c r="E119" i="8"/>
  <c r="E120" i="8"/>
  <c r="M75" i="8"/>
  <c r="F131" i="8"/>
  <c r="B103" i="8"/>
  <c r="R41" i="8"/>
  <c r="B115" i="8"/>
  <c r="P103" i="8"/>
  <c r="P115" i="8"/>
  <c r="O120" i="8"/>
  <c r="O119" i="8"/>
  <c r="R54" i="8"/>
  <c r="E117" i="8"/>
  <c r="E105" i="8"/>
  <c r="N134" i="8"/>
  <c r="N135" i="8"/>
  <c r="D92" i="8"/>
  <c r="D93" i="8"/>
  <c r="D107" i="8"/>
  <c r="D108" i="8"/>
  <c r="R49" i="8"/>
  <c r="F108" i="8"/>
  <c r="F107" i="8"/>
  <c r="N116" i="8"/>
  <c r="O143" i="8"/>
  <c r="E129" i="8"/>
  <c r="K93" i="8"/>
  <c r="K92" i="8"/>
  <c r="M93" i="8"/>
  <c r="M92" i="8"/>
  <c r="O108" i="8"/>
  <c r="P92" i="8"/>
  <c r="P93" i="8"/>
  <c r="P107" i="8"/>
  <c r="P108" i="8"/>
  <c r="H135" i="8"/>
  <c r="H134" i="8"/>
  <c r="M117" i="8"/>
  <c r="M105" i="8"/>
  <c r="L103" i="8"/>
  <c r="L115" i="8"/>
  <c r="E88" i="8"/>
  <c r="N120" i="8"/>
  <c r="N119" i="8"/>
  <c r="B135" i="8"/>
  <c r="B134" i="8"/>
  <c r="I92" i="8"/>
  <c r="I93" i="8"/>
  <c r="K120" i="8"/>
  <c r="K119" i="8"/>
  <c r="L116" i="8"/>
  <c r="E75" i="8"/>
  <c r="B129" i="8"/>
  <c r="I114" i="8"/>
  <c r="N77" i="8"/>
  <c r="D75" i="8"/>
  <c r="BM86" i="7"/>
  <c r="E87" i="8"/>
  <c r="E89" i="8"/>
  <c r="AG34" i="7"/>
  <c r="AG24" i="7"/>
  <c r="AG25" i="7" s="1"/>
  <c r="H75" i="8"/>
  <c r="B77" i="8"/>
  <c r="B75" i="8"/>
  <c r="E104" i="8"/>
  <c r="E102" i="8"/>
  <c r="G267" i="7"/>
  <c r="G268" i="7" s="1"/>
  <c r="G101" i="8"/>
  <c r="O131" i="8"/>
  <c r="AP88" i="7"/>
  <c r="AQ88" i="7"/>
  <c r="B87" i="8"/>
  <c r="B89" i="8"/>
  <c r="S303" i="7"/>
  <c r="T303" i="7"/>
  <c r="P129" i="8"/>
  <c r="B116" i="8"/>
  <c r="E114" i="8"/>
  <c r="AQ135" i="7"/>
  <c r="AP135" i="7"/>
  <c r="L75" i="8"/>
  <c r="L101" i="8"/>
  <c r="L89" i="8"/>
  <c r="L87" i="8"/>
  <c r="BM41" i="7"/>
  <c r="BN41" i="7"/>
  <c r="C114" i="8"/>
  <c r="C116" i="8"/>
  <c r="P87" i="8"/>
  <c r="P89" i="8"/>
  <c r="AC24" i="7"/>
  <c r="AC25" i="7" s="1"/>
  <c r="AC34" i="7"/>
  <c r="G114" i="8"/>
  <c r="G116" i="8"/>
  <c r="AA24" i="7"/>
  <c r="AA25" i="7" s="1"/>
  <c r="AA34" i="7"/>
  <c r="E141" i="8"/>
  <c r="E143" i="8"/>
  <c r="J87" i="8"/>
  <c r="J89" i="8"/>
  <c r="D143" i="8"/>
  <c r="D141" i="8"/>
  <c r="P101" i="8"/>
  <c r="AQ102" i="7"/>
  <c r="AP102" i="7"/>
  <c r="AD47" i="7"/>
  <c r="AD49" i="7" s="1"/>
  <c r="AD50" i="7" s="1"/>
  <c r="AD37" i="7"/>
  <c r="AD38" i="7" s="1"/>
  <c r="S313" i="7"/>
  <c r="T313" i="7"/>
  <c r="BM84" i="7"/>
  <c r="AE24" i="7"/>
  <c r="AE25" i="7" s="1"/>
  <c r="AE34" i="7"/>
  <c r="N89" i="8"/>
  <c r="N87" i="8"/>
  <c r="AQ149" i="7"/>
  <c r="AP149" i="7"/>
  <c r="F116" i="8"/>
  <c r="BM45" i="7"/>
  <c r="BN45" i="7"/>
  <c r="BN49" i="7"/>
  <c r="BM49" i="7"/>
  <c r="AJ34" i="7"/>
  <c r="AJ24" i="7"/>
  <c r="AJ25" i="7" s="1"/>
  <c r="N101" i="8"/>
  <c r="T258" i="7"/>
  <c r="S258" i="7"/>
  <c r="F87" i="8"/>
  <c r="F89" i="8"/>
  <c r="G140" i="8"/>
  <c r="AD176" i="7"/>
  <c r="AD177" i="7" s="1"/>
  <c r="H129" i="8"/>
  <c r="D87" i="8"/>
  <c r="D89" i="8"/>
  <c r="C104" i="8"/>
  <c r="C102" i="8"/>
  <c r="K114" i="8"/>
  <c r="K116" i="8"/>
  <c r="D116" i="8"/>
  <c r="H143" i="8"/>
  <c r="AQ116" i="7"/>
  <c r="AP116" i="7"/>
  <c r="AP12" i="7"/>
  <c r="AQ12" i="7"/>
  <c r="I140" i="8"/>
  <c r="AF176" i="7"/>
  <c r="AF177" i="7" s="1"/>
  <c r="S283" i="7"/>
  <c r="T283" i="7"/>
  <c r="C131" i="8"/>
  <c r="H89" i="8"/>
  <c r="H87" i="8"/>
  <c r="AF34" i="7"/>
  <c r="AF24" i="7"/>
  <c r="AF25" i="7" s="1"/>
  <c r="Z47" i="7"/>
  <c r="Z49" i="7" s="1"/>
  <c r="Z50" i="7" s="1"/>
  <c r="Z37" i="7"/>
  <c r="Z38" i="7" s="1"/>
  <c r="AP163" i="7"/>
  <c r="AQ163" i="7"/>
  <c r="F140" i="8"/>
  <c r="AC176" i="7"/>
  <c r="AC177" i="7" s="1"/>
  <c r="O114" i="8"/>
  <c r="O116" i="8"/>
  <c r="K131" i="8"/>
  <c r="BN43" i="7"/>
  <c r="BM43" i="7"/>
  <c r="M89" i="8"/>
  <c r="M87" i="8"/>
  <c r="K143" i="8"/>
  <c r="P116" i="8"/>
  <c r="M140" i="8"/>
  <c r="AJ176" i="7"/>
  <c r="AJ177" i="7" s="1"/>
  <c r="F77" i="8"/>
  <c r="H101" i="8"/>
  <c r="H267" i="7"/>
  <c r="H268" i="7" s="1"/>
  <c r="AM24" i="7"/>
  <c r="AM25" i="7" s="1"/>
  <c r="AM34" i="7"/>
  <c r="F102" i="8"/>
  <c r="F104" i="8"/>
  <c r="AH47" i="7"/>
  <c r="AH49" i="7" s="1"/>
  <c r="AH50" i="7" s="1"/>
  <c r="AH37" i="7"/>
  <c r="AH38" i="7" s="1"/>
  <c r="I101" i="8"/>
  <c r="AB34" i="7"/>
  <c r="AB24" i="7"/>
  <c r="AB25" i="7" s="1"/>
  <c r="L141" i="8"/>
  <c r="L143" i="8"/>
  <c r="S203" i="7"/>
  <c r="T203" i="7"/>
  <c r="K104" i="8"/>
  <c r="K102" i="8"/>
  <c r="M102" i="8"/>
  <c r="D101" i="8"/>
  <c r="D267" i="7"/>
  <c r="D268" i="7" s="1"/>
  <c r="AQ74" i="7"/>
  <c r="AP74" i="7"/>
  <c r="Y34" i="7"/>
  <c r="Y24" i="7"/>
  <c r="Y25" i="7" s="1"/>
  <c r="S293" i="7"/>
  <c r="T293" i="7"/>
  <c r="D129" i="8"/>
  <c r="J116" i="8"/>
  <c r="I87" i="8"/>
  <c r="I89" i="8"/>
  <c r="B140" i="8"/>
  <c r="Y176" i="7"/>
  <c r="Y177" i="7" s="1"/>
  <c r="J140" i="8"/>
  <c r="AG176" i="7"/>
  <c r="AG177" i="7" s="1"/>
  <c r="T248" i="7"/>
  <c r="S248" i="7"/>
  <c r="AI24" i="7"/>
  <c r="AI25" i="7" s="1"/>
  <c r="AI34" i="7"/>
  <c r="BN47" i="7"/>
  <c r="BM47" i="7"/>
  <c r="I75" i="8"/>
  <c r="L131" i="8"/>
  <c r="B101" i="8"/>
  <c r="B267" i="7"/>
  <c r="B268" i="7" s="1"/>
  <c r="T238" i="7"/>
  <c r="S238" i="7"/>
  <c r="AL37" i="7" l="1"/>
  <c r="AL38" i="7" s="1"/>
  <c r="AK47" i="7"/>
  <c r="AK49" i="7" s="1"/>
  <c r="AK50" i="7" s="1"/>
  <c r="AK37" i="7"/>
  <c r="AK38" i="7" s="1"/>
  <c r="F628" i="7"/>
  <c r="BO606" i="7"/>
  <c r="BM606" i="7"/>
  <c r="BP606" i="7"/>
  <c r="BN606" i="7"/>
  <c r="AB389" i="8"/>
  <c r="AB696" i="7"/>
  <c r="AB689" i="7"/>
  <c r="AB681" i="7"/>
  <c r="AB673" i="7"/>
  <c r="AB688" i="7"/>
  <c r="AB697" i="7"/>
  <c r="AB680" i="7"/>
  <c r="BP604" i="7"/>
  <c r="BO604" i="7"/>
  <c r="BM604" i="7"/>
  <c r="BN604" i="7"/>
  <c r="BM605" i="7"/>
  <c r="BP605" i="7"/>
  <c r="BO605" i="7"/>
  <c r="BN605" i="7"/>
  <c r="BP607" i="7"/>
  <c r="BO607" i="7"/>
  <c r="BM607" i="7"/>
  <c r="BN607" i="7"/>
  <c r="AD358" i="8"/>
  <c r="AD359" i="8"/>
  <c r="AC549" i="7"/>
  <c r="AB552" i="7"/>
  <c r="AB553" i="7"/>
  <c r="AB672" i="7" s="1"/>
  <c r="F598" i="7"/>
  <c r="AC519" i="7"/>
  <c r="B598" i="7"/>
  <c r="Y519" i="7"/>
  <c r="C617" i="7"/>
  <c r="Z538" i="7"/>
  <c r="B617" i="7"/>
  <c r="Y538" i="7"/>
  <c r="C626" i="7"/>
  <c r="Z547" i="7"/>
  <c r="G627" i="7"/>
  <c r="AD548" i="7"/>
  <c r="AD549" i="7" s="1"/>
  <c r="H627" i="7"/>
  <c r="AE548" i="7"/>
  <c r="AE549" i="7" s="1"/>
  <c r="B626" i="7"/>
  <c r="Y547" i="7"/>
  <c r="C627" i="7"/>
  <c r="Z548" i="7"/>
  <c r="E598" i="7"/>
  <c r="AB519" i="7"/>
  <c r="F597" i="7"/>
  <c r="AC518" i="7"/>
  <c r="AC520" i="7" s="1"/>
  <c r="B597" i="7"/>
  <c r="B599" i="7" s="1"/>
  <c r="Y518" i="7"/>
  <c r="Y520" i="7" s="1"/>
  <c r="C618" i="7"/>
  <c r="Z539" i="7"/>
  <c r="D626" i="7"/>
  <c r="AA547" i="7"/>
  <c r="B618" i="7"/>
  <c r="Y539" i="7"/>
  <c r="G618" i="7"/>
  <c r="AD539" i="7"/>
  <c r="AD540" i="7" s="1"/>
  <c r="E597" i="7"/>
  <c r="AB518" i="7"/>
  <c r="B627" i="7"/>
  <c r="Y548" i="7"/>
  <c r="D627" i="7"/>
  <c r="AA548" i="7"/>
  <c r="AB550" i="7"/>
  <c r="AC550" i="7"/>
  <c r="P143" i="8"/>
  <c r="B567" i="7"/>
  <c r="Y486" i="7"/>
  <c r="Y487" i="7" s="1"/>
  <c r="Y347" i="8" s="1"/>
  <c r="F483" i="7"/>
  <c r="AC485" i="7" s="1"/>
  <c r="F565" i="7"/>
  <c r="F484" i="7"/>
  <c r="C483" i="7"/>
  <c r="Z485" i="7" s="1"/>
  <c r="C565" i="7"/>
  <c r="C484" i="7"/>
  <c r="G545" i="7"/>
  <c r="G617" i="7"/>
  <c r="G483" i="7"/>
  <c r="AD485" i="7" s="1"/>
  <c r="G565" i="7"/>
  <c r="G484" i="7"/>
  <c r="D483" i="7"/>
  <c r="AA485" i="7" s="1"/>
  <c r="D565" i="7"/>
  <c r="D484" i="7"/>
  <c r="H483" i="7"/>
  <c r="AE485" i="7" s="1"/>
  <c r="H565" i="7"/>
  <c r="H484" i="7"/>
  <c r="E483" i="7"/>
  <c r="AB485" i="7" s="1"/>
  <c r="E484" i="7"/>
  <c r="E565" i="7"/>
  <c r="B485" i="7"/>
  <c r="B566" i="7"/>
  <c r="G552" i="7"/>
  <c r="G626" i="7"/>
  <c r="H552" i="7"/>
  <c r="H626" i="7"/>
  <c r="B552" i="7"/>
  <c r="F523" i="7"/>
  <c r="B523" i="7"/>
  <c r="C545" i="7"/>
  <c r="B545" i="7"/>
  <c r="C552" i="7"/>
  <c r="D552" i="7"/>
  <c r="E523" i="7"/>
  <c r="F506" i="7"/>
  <c r="F507" i="7"/>
  <c r="D520" i="7"/>
  <c r="D521" i="7"/>
  <c r="H506" i="7"/>
  <c r="H507" i="7"/>
  <c r="AX225" i="8"/>
  <c r="G507" i="7"/>
  <c r="G506" i="7"/>
  <c r="C506" i="7"/>
  <c r="C507" i="7"/>
  <c r="G520" i="7"/>
  <c r="G521" i="7"/>
  <c r="AD519" i="7" s="1"/>
  <c r="D506" i="7"/>
  <c r="D507" i="7"/>
  <c r="H520" i="7"/>
  <c r="H521" i="7"/>
  <c r="AE519" i="7" s="1"/>
  <c r="AC225" i="8"/>
  <c r="C520" i="7"/>
  <c r="C521" i="7"/>
  <c r="H498" i="7"/>
  <c r="H499" i="7"/>
  <c r="O92" i="8"/>
  <c r="C107" i="8"/>
  <c r="F120" i="8"/>
  <c r="G107" i="8"/>
  <c r="B108" i="8"/>
  <c r="H119" i="8"/>
  <c r="B120" i="8"/>
  <c r="B119" i="8"/>
  <c r="M107" i="8"/>
  <c r="M108" i="8"/>
  <c r="L120" i="8"/>
  <c r="L119" i="8"/>
  <c r="E107" i="8"/>
  <c r="E108" i="8"/>
  <c r="J120" i="8"/>
  <c r="J119" i="8"/>
  <c r="D120" i="8"/>
  <c r="D119" i="8"/>
  <c r="E92" i="8"/>
  <c r="E93" i="8"/>
  <c r="K108" i="8"/>
  <c r="K107" i="8"/>
  <c r="P119" i="8"/>
  <c r="P120" i="8"/>
  <c r="I107" i="8"/>
  <c r="I108" i="8"/>
  <c r="B143" i="8"/>
  <c r="B141" i="8"/>
  <c r="Y47" i="7"/>
  <c r="Y49" i="7" s="1"/>
  <c r="Y50" i="7" s="1"/>
  <c r="Y37" i="7"/>
  <c r="Y38" i="7" s="1"/>
  <c r="D104" i="8"/>
  <c r="D102" i="8"/>
  <c r="AM47" i="7"/>
  <c r="AM49" i="7" s="1"/>
  <c r="AM50" i="7" s="1"/>
  <c r="AM37" i="7"/>
  <c r="AM38" i="7" s="1"/>
  <c r="I141" i="8"/>
  <c r="I143" i="8"/>
  <c r="AE47" i="7"/>
  <c r="AE49" i="7" s="1"/>
  <c r="AE50" i="7" s="1"/>
  <c r="AE37" i="7"/>
  <c r="AE38" i="7" s="1"/>
  <c r="L104" i="8"/>
  <c r="L102" i="8"/>
  <c r="G102" i="8"/>
  <c r="G104" i="8"/>
  <c r="AG37" i="7"/>
  <c r="AG38" i="7" s="1"/>
  <c r="AG47" i="7"/>
  <c r="AG49" i="7" s="1"/>
  <c r="AG50" i="7" s="1"/>
  <c r="AI47" i="7"/>
  <c r="AI49" i="7" s="1"/>
  <c r="AI50" i="7" s="1"/>
  <c r="AI37" i="7"/>
  <c r="AI38" i="7" s="1"/>
  <c r="AB37" i="7"/>
  <c r="AB38" i="7" s="1"/>
  <c r="AB47" i="7"/>
  <c r="AB49" i="7" s="1"/>
  <c r="AB50" i="7" s="1"/>
  <c r="N141" i="8"/>
  <c r="N143" i="8"/>
  <c r="AF37" i="7"/>
  <c r="AF38" i="7" s="1"/>
  <c r="AF47" i="7"/>
  <c r="AF49" i="7" s="1"/>
  <c r="AF50" i="7" s="1"/>
  <c r="G141" i="8"/>
  <c r="G143" i="8"/>
  <c r="AJ37" i="7"/>
  <c r="AJ38" i="7" s="1"/>
  <c r="AJ47" i="7"/>
  <c r="AJ49" i="7" s="1"/>
  <c r="AJ50" i="7" s="1"/>
  <c r="AA47" i="7"/>
  <c r="AA49" i="7" s="1"/>
  <c r="AA50" i="7" s="1"/>
  <c r="AA37" i="7"/>
  <c r="AA38" i="7" s="1"/>
  <c r="AC37" i="7"/>
  <c r="AC38" i="7" s="1"/>
  <c r="AC47" i="7"/>
  <c r="AC49" i="7" s="1"/>
  <c r="AC50" i="7" s="1"/>
  <c r="J143" i="8"/>
  <c r="J141" i="8"/>
  <c r="M141" i="8"/>
  <c r="M143" i="8"/>
  <c r="P104" i="8"/>
  <c r="P102" i="8"/>
  <c r="AP177" i="7"/>
  <c r="AQ177" i="7"/>
  <c r="AQ25" i="7"/>
  <c r="AP25" i="7"/>
  <c r="I104" i="8"/>
  <c r="I102" i="8"/>
  <c r="H104" i="8"/>
  <c r="H102" i="8"/>
  <c r="F143" i="8"/>
  <c r="F141" i="8"/>
  <c r="N104" i="8"/>
  <c r="N102" i="8"/>
  <c r="T268" i="7"/>
  <c r="S268" i="7"/>
  <c r="B102" i="8"/>
  <c r="B104" i="8"/>
  <c r="BC690" i="7" l="1"/>
  <c r="BB690" i="7"/>
  <c r="BB689" i="7"/>
  <c r="BD690" i="7"/>
  <c r="AD506" i="7"/>
  <c r="G586" i="7"/>
  <c r="AE506" i="7"/>
  <c r="H586" i="7"/>
  <c r="AE389" i="8"/>
  <c r="AE696" i="7"/>
  <c r="AE689" i="7"/>
  <c r="AE681" i="7"/>
  <c r="AE673" i="7"/>
  <c r="AE697" i="7"/>
  <c r="AE688" i="7"/>
  <c r="AE680" i="7"/>
  <c r="AC553" i="7"/>
  <c r="AC672" i="7" s="1"/>
  <c r="AC389" i="8"/>
  <c r="AC697" i="7"/>
  <c r="AC688" i="7"/>
  <c r="AC680" i="7"/>
  <c r="AC696" i="7"/>
  <c r="AC689" i="7"/>
  <c r="AC681" i="7"/>
  <c r="AC673" i="7"/>
  <c r="BC692" i="7"/>
  <c r="BB692" i="7"/>
  <c r="BD692" i="7"/>
  <c r="AE518" i="7"/>
  <c r="AE520" i="7" s="1"/>
  <c r="H597" i="7"/>
  <c r="AD507" i="7"/>
  <c r="G587" i="7"/>
  <c r="Z506" i="7"/>
  <c r="C586" i="7"/>
  <c r="Y348" i="8"/>
  <c r="Y349" i="8"/>
  <c r="AE497" i="7"/>
  <c r="H577" i="7"/>
  <c r="AC506" i="7"/>
  <c r="F586" i="7"/>
  <c r="AC371" i="8"/>
  <c r="AC641" i="7"/>
  <c r="AC642" i="7"/>
  <c r="AC650" i="7"/>
  <c r="AC658" i="7"/>
  <c r="AC657" i="7"/>
  <c r="AC649" i="7"/>
  <c r="AC634" i="7"/>
  <c r="BC691" i="7"/>
  <c r="BB691" i="7"/>
  <c r="BD691" i="7"/>
  <c r="AA518" i="7"/>
  <c r="D597" i="7"/>
  <c r="AD385" i="8"/>
  <c r="AD670" i="7"/>
  <c r="AD693" i="7"/>
  <c r="AD685" i="7"/>
  <c r="AD677" i="7"/>
  <c r="AD694" i="7"/>
  <c r="AD686" i="7"/>
  <c r="AD678" i="7"/>
  <c r="Y371" i="8"/>
  <c r="Y649" i="7"/>
  <c r="Y650" i="7"/>
  <c r="Y641" i="7"/>
  <c r="Y658" i="7"/>
  <c r="Y634" i="7"/>
  <c r="Y657" i="7"/>
  <c r="Y642" i="7"/>
  <c r="AD389" i="8"/>
  <c r="AD697" i="7"/>
  <c r="AD688" i="7"/>
  <c r="AD680" i="7"/>
  <c r="AD696" i="7"/>
  <c r="AD681" i="7"/>
  <c r="AD689" i="7"/>
  <c r="AD673" i="7"/>
  <c r="BC689" i="7"/>
  <c r="BA691" i="7"/>
  <c r="BA692" i="7"/>
  <c r="BA690" i="7"/>
  <c r="BD689" i="7"/>
  <c r="BA689" i="7"/>
  <c r="AB390" i="8"/>
  <c r="AB391" i="8"/>
  <c r="AC552" i="7"/>
  <c r="AA549" i="7"/>
  <c r="AA552" i="7" s="1"/>
  <c r="Y540" i="7"/>
  <c r="Y543" i="7" s="1"/>
  <c r="Y581" i="7"/>
  <c r="Y588" i="7"/>
  <c r="Y572" i="7"/>
  <c r="Y589" i="7"/>
  <c r="Y573" i="7"/>
  <c r="Y580" i="7"/>
  <c r="D628" i="7"/>
  <c r="Y565" i="7"/>
  <c r="Y490" i="7"/>
  <c r="Y491" i="7"/>
  <c r="Y564" i="7" s="1"/>
  <c r="AD552" i="7"/>
  <c r="AD553" i="7"/>
  <c r="AD672" i="7" s="1"/>
  <c r="F599" i="7"/>
  <c r="Y524" i="7"/>
  <c r="Y633" i="7" s="1"/>
  <c r="Y523" i="7"/>
  <c r="Y549" i="7"/>
  <c r="AE552" i="7"/>
  <c r="AE553" i="7"/>
  <c r="AE672" i="7" s="1"/>
  <c r="AD543" i="7"/>
  <c r="AD544" i="7"/>
  <c r="AD669" i="7" s="1"/>
  <c r="B619" i="7"/>
  <c r="H628" i="7"/>
  <c r="AB520" i="7"/>
  <c r="AC523" i="7"/>
  <c r="AC524" i="7"/>
  <c r="AC633" i="7" s="1"/>
  <c r="Z549" i="7"/>
  <c r="Z540" i="7"/>
  <c r="B628" i="7"/>
  <c r="G619" i="7"/>
  <c r="E599" i="7"/>
  <c r="AD550" i="7"/>
  <c r="G628" i="7"/>
  <c r="AD541" i="7"/>
  <c r="C628" i="7"/>
  <c r="C619" i="7"/>
  <c r="G597" i="7"/>
  <c r="AD518" i="7"/>
  <c r="AD520" i="7" s="1"/>
  <c r="C587" i="7"/>
  <c r="C588" i="7" s="1"/>
  <c r="Z507" i="7"/>
  <c r="AE550" i="7"/>
  <c r="AA550" i="7"/>
  <c r="Y550" i="7"/>
  <c r="Y541" i="7"/>
  <c r="C598" i="7"/>
  <c r="Z519" i="7"/>
  <c r="D598" i="7"/>
  <c r="AA519" i="7"/>
  <c r="AA520" i="7" s="1"/>
  <c r="C597" i="7"/>
  <c r="C599" i="7" s="1"/>
  <c r="Z518" i="7"/>
  <c r="Z520" i="7" s="1"/>
  <c r="D587" i="7"/>
  <c r="AA507" i="7"/>
  <c r="H578" i="7"/>
  <c r="H579" i="7" s="1"/>
  <c r="AE498" i="7"/>
  <c r="D586" i="7"/>
  <c r="D588" i="7" s="1"/>
  <c r="AA506" i="7"/>
  <c r="AA508" i="7" s="1"/>
  <c r="H587" i="7"/>
  <c r="AE507" i="7"/>
  <c r="F587" i="7"/>
  <c r="F588" i="7" s="1"/>
  <c r="AC507" i="7"/>
  <c r="Z550" i="7"/>
  <c r="Z541" i="7"/>
  <c r="Y488" i="7"/>
  <c r="E567" i="7"/>
  <c r="AB486" i="7"/>
  <c r="AB487" i="7" s="1"/>
  <c r="AB347" i="8" s="1"/>
  <c r="H567" i="7"/>
  <c r="AE486" i="7"/>
  <c r="AE488" i="7" s="1"/>
  <c r="C567" i="7"/>
  <c r="Z486" i="7"/>
  <c r="Z488" i="7" s="1"/>
  <c r="D567" i="7"/>
  <c r="AA486" i="7"/>
  <c r="AA487" i="7" s="1"/>
  <c r="AA347" i="8" s="1"/>
  <c r="G567" i="7"/>
  <c r="AD486" i="7"/>
  <c r="AD487" i="7" s="1"/>
  <c r="AD347" i="8" s="1"/>
  <c r="F567" i="7"/>
  <c r="AC486" i="7"/>
  <c r="AC488" i="7" s="1"/>
  <c r="H523" i="7"/>
  <c r="H598" i="7"/>
  <c r="H599" i="7" s="1"/>
  <c r="H566" i="7"/>
  <c r="H485" i="7"/>
  <c r="C566" i="7"/>
  <c r="C485" i="7"/>
  <c r="E485" i="7"/>
  <c r="E566" i="7"/>
  <c r="G523" i="7"/>
  <c r="G598" i="7"/>
  <c r="B568" i="7"/>
  <c r="B486" i="7"/>
  <c r="D566" i="7"/>
  <c r="D485" i="7"/>
  <c r="G566" i="7"/>
  <c r="G485" i="7"/>
  <c r="F485" i="7"/>
  <c r="F566" i="7"/>
  <c r="D523" i="7"/>
  <c r="H501" i="7"/>
  <c r="C523" i="7"/>
  <c r="H508" i="7"/>
  <c r="F508" i="7"/>
  <c r="D508" i="7"/>
  <c r="G508" i="7"/>
  <c r="B506" i="7"/>
  <c r="B507" i="7"/>
  <c r="E506" i="7"/>
  <c r="E507" i="7"/>
  <c r="C508" i="7"/>
  <c r="AQ50" i="7"/>
  <c r="AP50" i="7"/>
  <c r="AP38" i="7"/>
  <c r="AQ38" i="7"/>
  <c r="D599" i="7" l="1"/>
  <c r="Z508" i="7"/>
  <c r="Z616" i="7" s="1"/>
  <c r="H588" i="7"/>
  <c r="G588" i="7"/>
  <c r="Y544" i="7"/>
  <c r="Y669" i="7" s="1"/>
  <c r="AE371" i="8"/>
  <c r="AE649" i="7"/>
  <c r="AE657" i="7"/>
  <c r="AE642" i="7"/>
  <c r="AE650" i="7"/>
  <c r="AE634" i="7"/>
  <c r="AE658" i="7"/>
  <c r="AE641" i="7"/>
  <c r="AE523" i="7"/>
  <c r="AE524" i="7"/>
  <c r="AE633" i="7" s="1"/>
  <c r="Y506" i="7"/>
  <c r="B586" i="7"/>
  <c r="AB348" i="8"/>
  <c r="AB349" i="8"/>
  <c r="AA389" i="8"/>
  <c r="AA696" i="7"/>
  <c r="AA689" i="7"/>
  <c r="AA681" i="7"/>
  <c r="AA673" i="7"/>
  <c r="AA688" i="7"/>
  <c r="AA680" i="7"/>
  <c r="AA697" i="7"/>
  <c r="BO690" i="7"/>
  <c r="BN690" i="7"/>
  <c r="BN689" i="7"/>
  <c r="BP690" i="7"/>
  <c r="BO692" i="7"/>
  <c r="BN692" i="7"/>
  <c r="BP692" i="7"/>
  <c r="AK640" i="7"/>
  <c r="AJ640" i="7"/>
  <c r="AL640" i="7"/>
  <c r="AI640" i="7"/>
  <c r="BO679" i="7"/>
  <c r="BN679" i="7"/>
  <c r="BP679" i="7"/>
  <c r="BM679" i="7"/>
  <c r="BO676" i="7"/>
  <c r="BN676" i="7"/>
  <c r="BP676" i="7"/>
  <c r="BM676" i="7"/>
  <c r="BI641" i="7"/>
  <c r="BH641" i="7"/>
  <c r="BG641" i="7"/>
  <c r="BJ641" i="7"/>
  <c r="BI691" i="7"/>
  <c r="BH691" i="7"/>
  <c r="BJ691" i="7"/>
  <c r="BI692" i="7"/>
  <c r="BH692" i="7"/>
  <c r="BJ692" i="7"/>
  <c r="BU691" i="7"/>
  <c r="BT691" i="7"/>
  <c r="BV691" i="7"/>
  <c r="AE508" i="7"/>
  <c r="AE511" i="7" s="1"/>
  <c r="AE499" i="7"/>
  <c r="AE502" i="7" s="1"/>
  <c r="Z371" i="8"/>
  <c r="Z641" i="7"/>
  <c r="Z649" i="7"/>
  <c r="Z657" i="7"/>
  <c r="Z634" i="7"/>
  <c r="Z642" i="7"/>
  <c r="Z650" i="7"/>
  <c r="Z658" i="7"/>
  <c r="Z385" i="8"/>
  <c r="Z670" i="7"/>
  <c r="Z693" i="7"/>
  <c r="Z685" i="7"/>
  <c r="Z677" i="7"/>
  <c r="Z694" i="7"/>
  <c r="Z678" i="7"/>
  <c r="Z686" i="7"/>
  <c r="AB371" i="8"/>
  <c r="AB641" i="7"/>
  <c r="AB634" i="7"/>
  <c r="AB642" i="7"/>
  <c r="AB650" i="7"/>
  <c r="AB658" i="7"/>
  <c r="AB657" i="7"/>
  <c r="AB649" i="7"/>
  <c r="AC487" i="7"/>
  <c r="AC347" i="8" s="1"/>
  <c r="AD390" i="8"/>
  <c r="AD391" i="8"/>
  <c r="AK643" i="7"/>
  <c r="AJ643" i="7"/>
  <c r="AI643" i="7"/>
  <c r="AL643" i="7"/>
  <c r="Y372" i="8"/>
  <c r="Y373" i="8"/>
  <c r="AD386" i="8"/>
  <c r="AD387" i="8"/>
  <c r="AC390" i="8"/>
  <c r="AC391" i="8"/>
  <c r="BU692" i="7"/>
  <c r="BT692" i="7"/>
  <c r="BV692" i="7"/>
  <c r="AD348" i="8"/>
  <c r="AD349" i="8"/>
  <c r="Z625" i="7"/>
  <c r="Z624" i="7"/>
  <c r="Y389" i="8"/>
  <c r="Y688" i="7"/>
  <c r="Y680" i="7"/>
  <c r="Y697" i="7"/>
  <c r="Y673" i="7"/>
  <c r="Y681" i="7"/>
  <c r="Y689" i="7"/>
  <c r="Y696" i="7"/>
  <c r="AB506" i="7"/>
  <c r="E586" i="7"/>
  <c r="AA349" i="8"/>
  <c r="AA348" i="8"/>
  <c r="AD371" i="8"/>
  <c r="AD641" i="7"/>
  <c r="AD634" i="7"/>
  <c r="AD649" i="7"/>
  <c r="AD657" i="7"/>
  <c r="AD650" i="7"/>
  <c r="AD642" i="7"/>
  <c r="AD658" i="7"/>
  <c r="Z389" i="8"/>
  <c r="Z697" i="7"/>
  <c r="Z688" i="7"/>
  <c r="Z680" i="7"/>
  <c r="Z696" i="7"/>
  <c r="Z689" i="7"/>
  <c r="Z681" i="7"/>
  <c r="Z673" i="7"/>
  <c r="AL585" i="7"/>
  <c r="AK585" i="7"/>
  <c r="AJ585" i="7"/>
  <c r="AI585" i="7"/>
  <c r="AL586" i="7"/>
  <c r="AK586" i="7"/>
  <c r="AJ586" i="7"/>
  <c r="AI586" i="7"/>
  <c r="BO689" i="7"/>
  <c r="BM691" i="7"/>
  <c r="BM692" i="7"/>
  <c r="BM690" i="7"/>
  <c r="BP689" i="7"/>
  <c r="BM689" i="7"/>
  <c r="AK641" i="7"/>
  <c r="AJ641" i="7"/>
  <c r="AI641" i="7"/>
  <c r="AL641" i="7"/>
  <c r="BO677" i="7"/>
  <c r="BN677" i="7"/>
  <c r="BP677" i="7"/>
  <c r="BM677" i="7"/>
  <c r="BI643" i="7"/>
  <c r="BH643" i="7"/>
  <c r="BG643" i="7"/>
  <c r="BJ643" i="7"/>
  <c r="AC372" i="8"/>
  <c r="AC373" i="8"/>
  <c r="BI689" i="7"/>
  <c r="BJ689" i="7"/>
  <c r="BG691" i="7"/>
  <c r="BG692" i="7"/>
  <c r="BG690" i="7"/>
  <c r="BG689" i="7"/>
  <c r="BU689" i="7"/>
  <c r="BS691" i="7"/>
  <c r="BS692" i="7"/>
  <c r="BS689" i="7"/>
  <c r="BV689" i="7"/>
  <c r="BS690" i="7"/>
  <c r="AE391" i="8"/>
  <c r="AE390" i="8"/>
  <c r="AD508" i="7"/>
  <c r="AD509" i="7"/>
  <c r="AC508" i="7"/>
  <c r="AC511" i="7" s="1"/>
  <c r="AA361" i="8"/>
  <c r="AA625" i="7"/>
  <c r="AA616" i="7"/>
  <c r="AA609" i="7"/>
  <c r="AA608" i="7"/>
  <c r="AA601" i="7"/>
  <c r="AA624" i="7"/>
  <c r="AA617" i="7"/>
  <c r="AA371" i="8"/>
  <c r="AA649" i="7"/>
  <c r="AA657" i="7"/>
  <c r="AA658" i="7"/>
  <c r="AA641" i="7"/>
  <c r="AA634" i="7"/>
  <c r="AA642" i="7"/>
  <c r="AA650" i="7"/>
  <c r="AA553" i="7"/>
  <c r="AA672" i="7" s="1"/>
  <c r="AK584" i="7"/>
  <c r="AI584" i="7"/>
  <c r="AL584" i="7"/>
  <c r="AJ584" i="7"/>
  <c r="AL587" i="7"/>
  <c r="AI587" i="7"/>
  <c r="AK587" i="7"/>
  <c r="AJ587" i="7"/>
  <c r="Y385" i="8"/>
  <c r="Y677" i="7"/>
  <c r="Y694" i="7"/>
  <c r="Y670" i="7"/>
  <c r="Y686" i="7"/>
  <c r="Y685" i="7"/>
  <c r="Y693" i="7"/>
  <c r="Y678" i="7"/>
  <c r="BO691" i="7"/>
  <c r="BN691" i="7"/>
  <c r="BP691" i="7"/>
  <c r="AK642" i="7"/>
  <c r="AJ642" i="7"/>
  <c r="AI642" i="7"/>
  <c r="AL642" i="7"/>
  <c r="BO678" i="7"/>
  <c r="BN678" i="7"/>
  <c r="BM678" i="7"/>
  <c r="BP678" i="7"/>
  <c r="BI640" i="7"/>
  <c r="BH640" i="7"/>
  <c r="BJ640" i="7"/>
  <c r="BG640" i="7"/>
  <c r="BI642" i="7"/>
  <c r="BH642" i="7"/>
  <c r="BG642" i="7"/>
  <c r="BJ642" i="7"/>
  <c r="BI690" i="7"/>
  <c r="BH690" i="7"/>
  <c r="BH689" i="7"/>
  <c r="BJ690" i="7"/>
  <c r="BU690" i="7"/>
  <c r="BT690" i="7"/>
  <c r="BT689" i="7"/>
  <c r="BV690" i="7"/>
  <c r="AC588" i="7"/>
  <c r="AC572" i="7"/>
  <c r="AC589" i="7"/>
  <c r="AC580" i="7"/>
  <c r="AA589" i="7"/>
  <c r="AA573" i="7"/>
  <c r="AA580" i="7"/>
  <c r="AA581" i="7"/>
  <c r="AA588" i="7"/>
  <c r="AA572" i="7"/>
  <c r="AD588" i="7"/>
  <c r="AD572" i="7"/>
  <c r="AD589" i="7"/>
  <c r="AD573" i="7"/>
  <c r="AD580" i="7"/>
  <c r="AD581" i="7"/>
  <c r="AB580" i="7"/>
  <c r="AB581" i="7"/>
  <c r="AB588" i="7"/>
  <c r="AB572" i="7"/>
  <c r="AB589" i="7"/>
  <c r="AB573" i="7"/>
  <c r="AD565" i="7"/>
  <c r="AD490" i="7"/>
  <c r="AD491" i="7"/>
  <c r="AD564" i="7" s="1"/>
  <c r="AB565" i="7"/>
  <c r="AB491" i="7"/>
  <c r="AB564" i="7" s="1"/>
  <c r="AB490" i="7"/>
  <c r="AA565" i="7"/>
  <c r="AA490" i="7"/>
  <c r="AA491" i="7"/>
  <c r="AA564" i="7" s="1"/>
  <c r="Z523" i="7"/>
  <c r="Z524" i="7"/>
  <c r="Z633" i="7" s="1"/>
  <c r="AC565" i="7"/>
  <c r="AC491" i="7"/>
  <c r="AC564" i="7" s="1"/>
  <c r="Z512" i="7"/>
  <c r="Z600" i="7" s="1"/>
  <c r="Y553" i="7"/>
  <c r="Y672" i="7" s="1"/>
  <c r="Y552" i="7"/>
  <c r="Z543" i="7"/>
  <c r="Z544" i="7"/>
  <c r="Z669" i="7" s="1"/>
  <c r="AB523" i="7"/>
  <c r="AB524" i="7"/>
  <c r="AB633" i="7" s="1"/>
  <c r="AD523" i="7"/>
  <c r="AD524" i="7"/>
  <c r="AD633" i="7" s="1"/>
  <c r="Z552" i="7"/>
  <c r="Z553" i="7"/>
  <c r="Z672" i="7" s="1"/>
  <c r="AE487" i="7"/>
  <c r="AE347" i="8" s="1"/>
  <c r="Z487" i="7"/>
  <c r="Z347" i="8" s="1"/>
  <c r="AA512" i="7"/>
  <c r="AA600" i="7" s="1"/>
  <c r="AA511" i="7"/>
  <c r="AA524" i="7"/>
  <c r="AA633" i="7" s="1"/>
  <c r="AA523" i="7"/>
  <c r="G599" i="7"/>
  <c r="AB488" i="7"/>
  <c r="AE509" i="7"/>
  <c r="AE500" i="7"/>
  <c r="E587" i="7"/>
  <c r="AB507" i="7"/>
  <c r="AC509" i="7"/>
  <c r="B587" i="7"/>
  <c r="Y507" i="7"/>
  <c r="Y508" i="7" s="1"/>
  <c r="AA509" i="7"/>
  <c r="Z509" i="7"/>
  <c r="AA488" i="7"/>
  <c r="AD488" i="7"/>
  <c r="H568" i="7"/>
  <c r="H486" i="7"/>
  <c r="F568" i="7"/>
  <c r="F486" i="7"/>
  <c r="E568" i="7"/>
  <c r="E486" i="7"/>
  <c r="C568" i="7"/>
  <c r="C486" i="7"/>
  <c r="D568" i="7"/>
  <c r="D486" i="7"/>
  <c r="G568" i="7"/>
  <c r="G486" i="7"/>
  <c r="E508" i="7"/>
  <c r="B508" i="7"/>
  <c r="B588" i="7" l="1"/>
  <c r="Z511" i="7"/>
  <c r="Z601" i="7"/>
  <c r="AQ617" i="7" s="1"/>
  <c r="Z361" i="8"/>
  <c r="Z362" i="8" s="1"/>
  <c r="Z608" i="7"/>
  <c r="AP618" i="7" s="1"/>
  <c r="Z609" i="7"/>
  <c r="Z617" i="7"/>
  <c r="AP619" i="7" s="1"/>
  <c r="AB508" i="7"/>
  <c r="AB616" i="7" s="1"/>
  <c r="AC490" i="7"/>
  <c r="AC573" i="7"/>
  <c r="BI585" i="7" s="1"/>
  <c r="AC581" i="7"/>
  <c r="BG586" i="7" s="1"/>
  <c r="AC512" i="7"/>
  <c r="AC600" i="7" s="1"/>
  <c r="AE512" i="7"/>
  <c r="AE600" i="7" s="1"/>
  <c r="BM584" i="7"/>
  <c r="BO584" i="7"/>
  <c r="BP584" i="7"/>
  <c r="BN584" i="7"/>
  <c r="AK677" i="7"/>
  <c r="AJ677" i="7"/>
  <c r="AL677" i="7"/>
  <c r="AI677" i="7"/>
  <c r="AA373" i="8"/>
  <c r="AA372" i="8"/>
  <c r="AQ691" i="7"/>
  <c r="AP691" i="7"/>
  <c r="AR691" i="7"/>
  <c r="BC641" i="7"/>
  <c r="BB641" i="7"/>
  <c r="BA641" i="7"/>
  <c r="BD641" i="7"/>
  <c r="AQ643" i="7"/>
  <c r="AP643" i="7"/>
  <c r="AO643" i="7"/>
  <c r="AR643" i="7"/>
  <c r="AE357" i="8"/>
  <c r="AE621" i="7"/>
  <c r="AE614" i="7"/>
  <c r="AE605" i="7"/>
  <c r="AE613" i="7"/>
  <c r="AE606" i="7"/>
  <c r="AE622" i="7"/>
  <c r="AE598" i="7"/>
  <c r="BU641" i="7"/>
  <c r="BT641" i="7"/>
  <c r="BS641" i="7"/>
  <c r="BV641" i="7"/>
  <c r="E588" i="7"/>
  <c r="Z348" i="8"/>
  <c r="Z349" i="8"/>
  <c r="BG584" i="7"/>
  <c r="BJ584" i="7"/>
  <c r="BI584" i="7"/>
  <c r="BH584" i="7"/>
  <c r="BA584" i="7"/>
  <c r="BD584" i="7"/>
  <c r="BC584" i="7"/>
  <c r="BB584" i="7"/>
  <c r="BA585" i="7"/>
  <c r="BC585" i="7"/>
  <c r="BB585" i="7"/>
  <c r="BD585" i="7"/>
  <c r="BA586" i="7"/>
  <c r="BD586" i="7"/>
  <c r="BC586" i="7"/>
  <c r="BB586" i="7"/>
  <c r="BM585" i="7"/>
  <c r="BN585" i="7"/>
  <c r="BP585" i="7"/>
  <c r="BO585" i="7"/>
  <c r="AW585" i="7"/>
  <c r="AU585" i="7"/>
  <c r="AX585" i="7"/>
  <c r="AV585" i="7"/>
  <c r="BG587" i="7"/>
  <c r="BI587" i="7"/>
  <c r="BH587" i="7"/>
  <c r="BJ587" i="7"/>
  <c r="AK679" i="7"/>
  <c r="AJ679" i="7"/>
  <c r="AL679" i="7"/>
  <c r="AI679" i="7"/>
  <c r="AW642" i="7"/>
  <c r="AV642" i="7"/>
  <c r="AU642" i="7"/>
  <c r="AX642" i="7"/>
  <c r="AW643" i="7"/>
  <c r="AV643" i="7"/>
  <c r="AU643" i="7"/>
  <c r="AX643" i="7"/>
  <c r="AW619" i="7"/>
  <c r="AV619" i="7"/>
  <c r="AU619" i="7"/>
  <c r="AX619" i="7"/>
  <c r="AW618" i="7"/>
  <c r="AV618" i="7"/>
  <c r="AU618" i="7"/>
  <c r="AX618" i="7"/>
  <c r="AC361" i="8"/>
  <c r="AC624" i="7"/>
  <c r="AC617" i="7"/>
  <c r="AC625" i="7"/>
  <c r="AC616" i="7"/>
  <c r="AC609" i="7"/>
  <c r="AC601" i="7"/>
  <c r="AC608" i="7"/>
  <c r="Z390" i="8"/>
  <c r="Z391" i="8"/>
  <c r="AD373" i="8"/>
  <c r="AD372" i="8"/>
  <c r="AK689" i="7"/>
  <c r="AL689" i="7"/>
  <c r="AI691" i="7"/>
  <c r="AI692" i="7"/>
  <c r="AI690" i="7"/>
  <c r="AI689" i="7"/>
  <c r="Y390" i="8"/>
  <c r="Y391" i="8"/>
  <c r="AO617" i="7"/>
  <c r="Z363" i="8"/>
  <c r="BC640" i="7"/>
  <c r="BB640" i="7"/>
  <c r="BD640" i="7"/>
  <c r="BA640" i="7"/>
  <c r="AQ677" i="7"/>
  <c r="AP677" i="7"/>
  <c r="AR677" i="7"/>
  <c r="AO677" i="7"/>
  <c r="AQ642" i="7"/>
  <c r="AP642" i="7"/>
  <c r="AO642" i="7"/>
  <c r="AR642" i="7"/>
  <c r="AE361" i="8"/>
  <c r="AE625" i="7"/>
  <c r="AE616" i="7"/>
  <c r="AE609" i="7"/>
  <c r="AE601" i="7"/>
  <c r="AE608" i="7"/>
  <c r="AE624" i="7"/>
  <c r="AE617" i="7"/>
  <c r="AW689" i="7"/>
  <c r="AX689" i="7"/>
  <c r="AU691" i="7"/>
  <c r="AU692" i="7"/>
  <c r="AU690" i="7"/>
  <c r="AU689" i="7"/>
  <c r="AA391" i="8"/>
  <c r="AA390" i="8"/>
  <c r="BU643" i="7"/>
  <c r="BT643" i="7"/>
  <c r="BS643" i="7"/>
  <c r="BV643" i="7"/>
  <c r="BG585" i="7"/>
  <c r="BH585" i="7"/>
  <c r="BJ585" i="7"/>
  <c r="AK676" i="7"/>
  <c r="AJ676" i="7"/>
  <c r="AL676" i="7"/>
  <c r="AI676" i="7"/>
  <c r="AQ692" i="7"/>
  <c r="AP692" i="7"/>
  <c r="AR692" i="7"/>
  <c r="AK690" i="7"/>
  <c r="AJ690" i="7"/>
  <c r="AJ689" i="7"/>
  <c r="AL690" i="7"/>
  <c r="AQ620" i="7"/>
  <c r="AO620" i="7"/>
  <c r="AR620" i="7"/>
  <c r="AQ678" i="7"/>
  <c r="AP678" i="7"/>
  <c r="AR678" i="7"/>
  <c r="AO678" i="7"/>
  <c r="AE349" i="8"/>
  <c r="AE348" i="8"/>
  <c r="AW584" i="7"/>
  <c r="AU584" i="7"/>
  <c r="AV584" i="7"/>
  <c r="AX584" i="7"/>
  <c r="BA587" i="7"/>
  <c r="BC587" i="7"/>
  <c r="BB587" i="7"/>
  <c r="BD587" i="7"/>
  <c r="BM587" i="7"/>
  <c r="BN587" i="7"/>
  <c r="BP587" i="7"/>
  <c r="BO587" i="7"/>
  <c r="AW587" i="7"/>
  <c r="AU587" i="7"/>
  <c r="AX587" i="7"/>
  <c r="AV587" i="7"/>
  <c r="AW641" i="7"/>
  <c r="AV641" i="7"/>
  <c r="AU641" i="7"/>
  <c r="AX641" i="7"/>
  <c r="AQ689" i="7"/>
  <c r="AR689" i="7"/>
  <c r="AO691" i="7"/>
  <c r="AO692" i="7"/>
  <c r="AO690" i="7"/>
  <c r="AO689" i="7"/>
  <c r="BO643" i="7"/>
  <c r="BN643" i="7"/>
  <c r="BM643" i="7"/>
  <c r="BP643" i="7"/>
  <c r="AK692" i="7"/>
  <c r="AJ692" i="7"/>
  <c r="AL692" i="7"/>
  <c r="AQ618" i="7"/>
  <c r="AO618" i="7"/>
  <c r="AR618" i="7"/>
  <c r="BC643" i="7"/>
  <c r="BB643" i="7"/>
  <c r="BA643" i="7"/>
  <c r="BD643" i="7"/>
  <c r="AQ679" i="7"/>
  <c r="AP679" i="7"/>
  <c r="AR679" i="7"/>
  <c r="AO679" i="7"/>
  <c r="AQ676" i="7"/>
  <c r="AP676" i="7"/>
  <c r="AR676" i="7"/>
  <c r="AO676" i="7"/>
  <c r="AQ641" i="7"/>
  <c r="AP641" i="7"/>
  <c r="AO641" i="7"/>
  <c r="AR641" i="7"/>
  <c r="AW692" i="7"/>
  <c r="AV692" i="7"/>
  <c r="AX692" i="7"/>
  <c r="AW690" i="7"/>
  <c r="AV690" i="7"/>
  <c r="AV689" i="7"/>
  <c r="AX690" i="7"/>
  <c r="BU640" i="7"/>
  <c r="BT640" i="7"/>
  <c r="BV640" i="7"/>
  <c r="BS640" i="7"/>
  <c r="BJ586" i="7"/>
  <c r="BI586" i="7"/>
  <c r="AA363" i="8"/>
  <c r="AA362" i="8"/>
  <c r="BO642" i="7"/>
  <c r="BN642" i="7"/>
  <c r="BM642" i="7"/>
  <c r="BP642" i="7"/>
  <c r="Y361" i="8"/>
  <c r="Y625" i="7"/>
  <c r="Y617" i="7"/>
  <c r="Y624" i="7"/>
  <c r="Y609" i="7"/>
  <c r="Y616" i="7"/>
  <c r="Y601" i="7"/>
  <c r="Y608" i="7"/>
  <c r="AE503" i="7"/>
  <c r="AE597" i="7" s="1"/>
  <c r="BM586" i="7"/>
  <c r="BO586" i="7"/>
  <c r="BP586" i="7"/>
  <c r="BN586" i="7"/>
  <c r="AW586" i="7"/>
  <c r="AV586" i="7"/>
  <c r="AU586" i="7"/>
  <c r="AX586" i="7"/>
  <c r="AK678" i="7"/>
  <c r="AJ678" i="7"/>
  <c r="AL678" i="7"/>
  <c r="AI678" i="7"/>
  <c r="Y387" i="8"/>
  <c r="Y386" i="8"/>
  <c r="AW640" i="7"/>
  <c r="AV640" i="7"/>
  <c r="AX640" i="7"/>
  <c r="AU640" i="7"/>
  <c r="AW617" i="7"/>
  <c r="AV617" i="7"/>
  <c r="AX617" i="7"/>
  <c r="AU617" i="7"/>
  <c r="AW620" i="7"/>
  <c r="AV620" i="7"/>
  <c r="AU620" i="7"/>
  <c r="AX620" i="7"/>
  <c r="AD361" i="8"/>
  <c r="AD625" i="7"/>
  <c r="AD616" i="7"/>
  <c r="AD609" i="7"/>
  <c r="AD601" i="7"/>
  <c r="AD624" i="7"/>
  <c r="AD617" i="7"/>
  <c r="AD608" i="7"/>
  <c r="AD512" i="7"/>
  <c r="AD600" i="7" s="1"/>
  <c r="AD511" i="7"/>
  <c r="AQ690" i="7"/>
  <c r="AP690" i="7"/>
  <c r="AP689" i="7"/>
  <c r="AR690" i="7"/>
  <c r="BO641" i="7"/>
  <c r="BN641" i="7"/>
  <c r="BM641" i="7"/>
  <c r="BP641" i="7"/>
  <c r="BO640" i="7"/>
  <c r="BN640" i="7"/>
  <c r="BP640" i="7"/>
  <c r="BM640" i="7"/>
  <c r="AK691" i="7"/>
  <c r="AJ691" i="7"/>
  <c r="AL691" i="7"/>
  <c r="AQ619" i="7"/>
  <c r="AO619" i="7"/>
  <c r="AR619" i="7"/>
  <c r="AC348" i="8"/>
  <c r="AC349" i="8"/>
  <c r="BC642" i="7"/>
  <c r="BB642" i="7"/>
  <c r="BA642" i="7"/>
  <c r="BD642" i="7"/>
  <c r="AB373" i="8"/>
  <c r="AB372" i="8"/>
  <c r="Z386" i="8"/>
  <c r="Z387" i="8"/>
  <c r="AQ640" i="7"/>
  <c r="AP640" i="7"/>
  <c r="AR640" i="7"/>
  <c r="AO640" i="7"/>
  <c r="Z373" i="8"/>
  <c r="Z372" i="8"/>
  <c r="AW691" i="7"/>
  <c r="AV691" i="7"/>
  <c r="AX691" i="7"/>
  <c r="BU642" i="7"/>
  <c r="BT642" i="7"/>
  <c r="BS642" i="7"/>
  <c r="BV642" i="7"/>
  <c r="AE373" i="8"/>
  <c r="AE372" i="8"/>
  <c r="AE589" i="7"/>
  <c r="AE573" i="7"/>
  <c r="AE580" i="7"/>
  <c r="AE581" i="7"/>
  <c r="AE588" i="7"/>
  <c r="AE572" i="7"/>
  <c r="Z588" i="7"/>
  <c r="Z572" i="7"/>
  <c r="Z589" i="7"/>
  <c r="Z573" i="7"/>
  <c r="Z580" i="7"/>
  <c r="Z581" i="7"/>
  <c r="AB511" i="7"/>
  <c r="Z565" i="7"/>
  <c r="Z490" i="7"/>
  <c r="Z491" i="7"/>
  <c r="Z564" i="7" s="1"/>
  <c r="AE565" i="7"/>
  <c r="AE490" i="7"/>
  <c r="AE491" i="7"/>
  <c r="AE564" i="7" s="1"/>
  <c r="Y512" i="7"/>
  <c r="Y600" i="7" s="1"/>
  <c r="Y511" i="7"/>
  <c r="Y509" i="7"/>
  <c r="AB509" i="7"/>
  <c r="AR617" i="7" l="1"/>
  <c r="AP617" i="7"/>
  <c r="AP620" i="7"/>
  <c r="BH586" i="7"/>
  <c r="AB625" i="7"/>
  <c r="BD620" i="7" s="1"/>
  <c r="AB617" i="7"/>
  <c r="AB601" i="7"/>
  <c r="AB624" i="7"/>
  <c r="BD619" i="7" s="1"/>
  <c r="AB609" i="7"/>
  <c r="BD618" i="7" s="1"/>
  <c r="AB361" i="8"/>
  <c r="AB512" i="7"/>
  <c r="AB600" i="7" s="1"/>
  <c r="BA619" i="7" s="1"/>
  <c r="AB608" i="7"/>
  <c r="BU620" i="7"/>
  <c r="BT620" i="7"/>
  <c r="BS620" i="7"/>
  <c r="BV620" i="7"/>
  <c r="BI620" i="7"/>
  <c r="BH620" i="7"/>
  <c r="BG620" i="7"/>
  <c r="BJ620" i="7"/>
  <c r="BV607" i="7"/>
  <c r="BS607" i="7"/>
  <c r="BU607" i="7"/>
  <c r="BT607" i="7"/>
  <c r="BS587" i="7"/>
  <c r="BT587" i="7"/>
  <c r="BV587" i="7"/>
  <c r="BU587" i="7"/>
  <c r="BO619" i="7"/>
  <c r="BN619" i="7"/>
  <c r="BM619" i="7"/>
  <c r="BP619" i="7"/>
  <c r="AK620" i="7"/>
  <c r="AI620" i="7"/>
  <c r="AJ620" i="7"/>
  <c r="AL620" i="7"/>
  <c r="BU617" i="7"/>
  <c r="BT617" i="7"/>
  <c r="BV617" i="7"/>
  <c r="BS617" i="7"/>
  <c r="AE363" i="8"/>
  <c r="AE362" i="8"/>
  <c r="BI617" i="7"/>
  <c r="BH617" i="7"/>
  <c r="BJ617" i="7"/>
  <c r="BG617" i="7"/>
  <c r="BI619" i="7"/>
  <c r="BH619" i="7"/>
  <c r="BG619" i="7"/>
  <c r="BJ619" i="7"/>
  <c r="BS605" i="7"/>
  <c r="BV605" i="7"/>
  <c r="BU605" i="7"/>
  <c r="BT605" i="7"/>
  <c r="BC619" i="7"/>
  <c r="BB619" i="7"/>
  <c r="BS584" i="7"/>
  <c r="BU584" i="7"/>
  <c r="BV584" i="7"/>
  <c r="BT584" i="7"/>
  <c r="AL619" i="7"/>
  <c r="AK619" i="7"/>
  <c r="AJ619" i="7"/>
  <c r="AI619" i="7"/>
  <c r="BS586" i="7"/>
  <c r="BU586" i="7"/>
  <c r="BV586" i="7"/>
  <c r="BT586" i="7"/>
  <c r="BO620" i="7"/>
  <c r="BN620" i="7"/>
  <c r="BM620" i="7"/>
  <c r="BP620" i="7"/>
  <c r="AL618" i="7"/>
  <c r="AK618" i="7"/>
  <c r="AJ618" i="7"/>
  <c r="AI618" i="7"/>
  <c r="Y362" i="8"/>
  <c r="Y363" i="8"/>
  <c r="BU619" i="7"/>
  <c r="BT619" i="7"/>
  <c r="BS619" i="7"/>
  <c r="BV619" i="7"/>
  <c r="BU618" i="7"/>
  <c r="BT618" i="7"/>
  <c r="BS618" i="7"/>
  <c r="BV618" i="7"/>
  <c r="BI618" i="7"/>
  <c r="BH618" i="7"/>
  <c r="BG618" i="7"/>
  <c r="BJ618" i="7"/>
  <c r="AE358" i="8"/>
  <c r="AE359" i="8"/>
  <c r="BC617" i="7"/>
  <c r="BB617" i="7"/>
  <c r="BD617" i="7"/>
  <c r="BS585" i="7"/>
  <c r="BT585" i="7"/>
  <c r="BV585" i="7"/>
  <c r="BU585" i="7"/>
  <c r="BO618" i="7"/>
  <c r="BN618" i="7"/>
  <c r="BM618" i="7"/>
  <c r="BP618" i="7"/>
  <c r="AL617" i="7"/>
  <c r="AJ617" i="7"/>
  <c r="AK617" i="7"/>
  <c r="AI617" i="7"/>
  <c r="BU606" i="7"/>
  <c r="BS606" i="7"/>
  <c r="BV606" i="7"/>
  <c r="BT606" i="7"/>
  <c r="BO617" i="7"/>
  <c r="BN617" i="7"/>
  <c r="BP617" i="7"/>
  <c r="BM617" i="7"/>
  <c r="AD362" i="8"/>
  <c r="AD363" i="8"/>
  <c r="AC362" i="8"/>
  <c r="AC363" i="8"/>
  <c r="BU604" i="7"/>
  <c r="BV604" i="7"/>
  <c r="BS604" i="7"/>
  <c r="BT604" i="7"/>
  <c r="AB362" i="8"/>
  <c r="AB363" i="8"/>
  <c r="AP586" i="7"/>
  <c r="AO586" i="7"/>
  <c r="AR586" i="7"/>
  <c r="AQ586" i="7"/>
  <c r="AP584" i="7"/>
  <c r="AO584" i="7"/>
  <c r="AR584" i="7"/>
  <c r="AQ584" i="7"/>
  <c r="AP585" i="7"/>
  <c r="AO585" i="7"/>
  <c r="AR585" i="7"/>
  <c r="AQ585" i="7"/>
  <c r="AP587" i="7"/>
  <c r="AR587" i="7"/>
  <c r="AQ587" i="7"/>
  <c r="AO587" i="7"/>
  <c r="BA620" i="7" l="1"/>
  <c r="BA617" i="7"/>
  <c r="BA618" i="7"/>
  <c r="BB618" i="7"/>
  <c r="BB620" i="7"/>
  <c r="BC618" i="7"/>
  <c r="BC620" i="7"/>
</calcChain>
</file>

<file path=xl/sharedStrings.xml><?xml version="1.0" encoding="utf-8"?>
<sst xmlns="http://schemas.openxmlformats.org/spreadsheetml/2006/main" count="2030" uniqueCount="421">
  <si>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</si>
  <si>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</si>
  <si>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</si>
  <si>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</si>
  <si>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</si>
  <si>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</si>
  <si>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</si>
  <si>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</si>
  <si>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</si>
  <si>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</si>
  <si>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7th</t>
  </si>
  <si>
    <t>8th</t>
  </si>
  <si>
    <t>9th</t>
  </si>
  <si>
    <t>10th</t>
  </si>
  <si>
    <t>11th</t>
  </si>
  <si>
    <t>2044/2045</t>
  </si>
  <si>
    <t>Ratio</t>
  </si>
  <si>
    <t>2042/2043</t>
  </si>
  <si>
    <t>2043 E</t>
  </si>
  <si>
    <t>2044 W</t>
  </si>
  <si>
    <t>2042 W</t>
  </si>
  <si>
    <t>To WEST (Noon)</t>
  </si>
  <si>
    <t>To WEST (All day)</t>
  </si>
  <si>
    <t>7th Wed</t>
  </si>
  <si>
    <t>8th Thu</t>
  </si>
  <si>
    <t>9th Fri</t>
  </si>
  <si>
    <t>10th Sat</t>
  </si>
  <si>
    <t>11th Sun</t>
  </si>
  <si>
    <t>12th Mon</t>
  </si>
  <si>
    <t>13th Tue</t>
  </si>
  <si>
    <t>14th Wed</t>
  </si>
  <si>
    <t>15th Thu</t>
  </si>
  <si>
    <t>16th Fri</t>
  </si>
  <si>
    <t>17th Sat</t>
  </si>
  <si>
    <t>18th Sun</t>
  </si>
  <si>
    <t>19th Mon</t>
  </si>
  <si>
    <t>20th Tue</t>
  </si>
  <si>
    <t>21st Wed</t>
  </si>
  <si>
    <t>Counter</t>
  </si>
  <si>
    <t>SUM</t>
  </si>
  <si>
    <t>Midnight</t>
  </si>
  <si>
    <t>Morning</t>
  </si>
  <si>
    <t>Noon</t>
  </si>
  <si>
    <t>Evening</t>
  </si>
  <si>
    <t>Night</t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</si>
  <si>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06:15 - 10:00)/(Arrival: 07:45 - 11:30); </t>
    </r>
    <r>
      <rPr>
        <b/>
        <sz val="11"/>
        <color rgb="FFFF0000"/>
        <rFont val="Calibri"/>
        <family val="2"/>
        <scheme val="minor"/>
      </rPr>
      <t>30min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</si>
  <si>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06:15 - 10:00)/(Arrival: 08:15 - 12:00); </t>
    </r>
    <r>
      <rPr>
        <b/>
        <sz val="11"/>
        <color rgb="FFFF0000"/>
        <rFont val="Calibri"/>
        <family val="2"/>
        <scheme val="minor"/>
      </rPr>
      <t>60min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</si>
  <si>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06:15 - 10:00)/(Arrival: 08:45 - 12:30); </t>
    </r>
    <r>
      <rPr>
        <b/>
        <sz val="11"/>
        <color rgb="FFFF0000"/>
        <rFont val="Calibri"/>
        <family val="2"/>
        <scheme val="minor"/>
      </rPr>
      <t>90min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</si>
  <si>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81km - 55mins;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11:15 - 14:00)/(Arrival: 12:15 - 15:00);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</si>
  <si>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11:15 - 14:00)/(Arrival: 12:45 - 15:30); </t>
    </r>
    <r>
      <rPr>
        <b/>
        <sz val="11"/>
        <color rgb="FFFF0000"/>
        <rFont val="Calibri"/>
        <family val="2"/>
        <scheme val="minor"/>
      </rPr>
      <t>30min delay</t>
    </r>
    <r>
      <rPr>
        <sz val="11"/>
        <color theme="1"/>
        <rFont val="Calibri"/>
        <family val="2"/>
        <scheme val="minor"/>
      </rPr>
      <t xml:space="preserve"> considered!</t>
    </r>
  </si>
  <si>
    <t xml:space="preserve"> Scenario</t>
  </si>
  <si>
    <t xml:space="preserve">Morning </t>
  </si>
  <si>
    <t>Scenario</t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</si>
  <si>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11:15 - 14:00)/(Arrival: 13:15 - 16:00); </t>
    </r>
    <r>
      <rPr>
        <b/>
        <sz val="11"/>
        <color rgb="FFFF0000"/>
        <rFont val="Calibri"/>
        <family val="2"/>
        <scheme val="minor"/>
      </rPr>
      <t>60min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</si>
  <si>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11:15 - 14:00)/(Arrival: 13:45 - 16:30); </t>
    </r>
    <r>
      <rPr>
        <b/>
        <sz val="11"/>
        <color rgb="FFFF0000"/>
        <rFont val="Calibri"/>
        <family val="2"/>
        <scheme val="minor"/>
      </rPr>
      <t>90min delay</t>
    </r>
    <r>
      <rPr>
        <sz val="11"/>
        <color theme="1"/>
        <rFont val="Calibri"/>
        <family val="2"/>
        <scheme val="minor"/>
      </rPr>
      <t xml:space="preserve"> considered!</t>
    </r>
  </si>
  <si>
    <t>Total</t>
  </si>
  <si>
    <t>1249 E/W</t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</si>
  <si>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06:15 - 10:30)/(Arrival: 06:45(50) - 11:00);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</si>
  <si>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06:15 - 10:30)/(Arrival: 07:15(20) - 11:30); </t>
    </r>
    <r>
      <rPr>
        <b/>
        <sz val="11"/>
        <color rgb="FFFF0000"/>
        <rFont val="Calibri"/>
        <family val="2"/>
        <scheme val="minor"/>
      </rPr>
      <t>30min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</si>
  <si>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06:15 - 10:30)/(Arrival: 07:45(50) - 12:00); </t>
    </r>
    <r>
      <rPr>
        <b/>
        <sz val="11"/>
        <color rgb="FFFF0000"/>
        <rFont val="Calibri"/>
        <family val="2"/>
        <scheme val="minor"/>
      </rPr>
      <t>60min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</si>
  <si>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06:15 - 10:30)/(Arrival: 08:15(20) - 12:30); </t>
    </r>
    <r>
      <rPr>
        <b/>
        <sz val="11"/>
        <color rgb="FFFF0000"/>
        <rFont val="Calibri"/>
        <family val="2"/>
        <scheme val="minor"/>
      </rPr>
      <t>90min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</si>
  <si>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11:15 - 14:30)/(Arrival: 11:45(50) - 15:00);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</si>
  <si>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t xml:space="preserve">Noon </t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</si>
  <si>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11:15 - 14:30)/(Arrival: 12:15(20) - 15:30); </t>
    </r>
    <r>
      <rPr>
        <b/>
        <sz val="11"/>
        <color rgb="FFFF0000"/>
        <rFont val="Calibri"/>
        <family val="2"/>
        <scheme val="minor"/>
      </rPr>
      <t>30min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</si>
  <si>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11:15 - 14:30)/(Arrival: 12:45(50) - 16:00); </t>
    </r>
    <r>
      <rPr>
        <b/>
        <sz val="11"/>
        <color rgb="FFFF0000"/>
        <rFont val="Calibri"/>
        <family val="2"/>
        <scheme val="minor"/>
      </rPr>
      <t>60min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</si>
  <si>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11:15 - 14:30)/(Arrival: 12:15(20) - 15:30); </t>
    </r>
    <r>
      <rPr>
        <b/>
        <sz val="11"/>
        <color rgb="FFFF0000"/>
        <rFont val="Calibri"/>
        <family val="2"/>
        <scheme val="minor"/>
      </rPr>
      <t>90min delay</t>
    </r>
    <r>
      <rPr>
        <sz val="11"/>
        <color theme="1"/>
        <rFont val="Calibri"/>
        <family val="2"/>
        <scheme val="minor"/>
      </rPr>
      <t xml:space="preserve"> considered!</t>
    </r>
  </si>
  <si>
    <t xml:space="preserve">Evening </t>
  </si>
  <si>
    <r>
      <rPr>
        <b/>
        <sz val="11"/>
        <color theme="1"/>
        <rFont val="Calibri"/>
        <family val="2"/>
        <scheme val="minor"/>
      </rPr>
      <t>Counter C4482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14km-10mins from C2043/67km-45mins from C2044;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</si>
  <si>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[06:45-10:45] from C2043/[6:15-10:15]from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07:00 - 11:00);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</si>
  <si>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t>4482 E/W</t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</si>
  <si>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[06:45-10:45] from C2043/[6:15-10:15]from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07:30 - 11:30); </t>
    </r>
    <r>
      <rPr>
        <b/>
        <sz val="11"/>
        <color rgb="FFFF0000"/>
        <rFont val="Calibri"/>
        <family val="2"/>
        <scheme val="minor"/>
      </rPr>
      <t>30min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</si>
  <si>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[06:45-10:45] from C2043/[6:15-10:15]from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08:00 - 12:00); </t>
    </r>
    <r>
      <rPr>
        <b/>
        <sz val="11"/>
        <color rgb="FFFF0000"/>
        <rFont val="Calibri"/>
        <family val="2"/>
        <scheme val="minor"/>
      </rPr>
      <t>60min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</si>
  <si>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[06:45-10:45] from C2043/[6:15-10:15]from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08:30 - 12:30); </t>
    </r>
    <r>
      <rPr>
        <b/>
        <sz val="11"/>
        <color rgb="FFFF0000"/>
        <rFont val="Calibri"/>
        <family val="2"/>
        <scheme val="minor"/>
      </rPr>
      <t>90min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</si>
  <si>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[11:45-14:45] from C2043/[11:15-14:15]from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12:00 - 15:00);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</si>
  <si>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[11:45-14:45] from C2043/[11:15-14:15]from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12:30 - 15:30); </t>
    </r>
    <r>
      <rPr>
        <b/>
        <sz val="11"/>
        <color rgb="FFFF0000"/>
        <rFont val="Calibri"/>
        <family val="2"/>
        <scheme val="minor"/>
      </rPr>
      <t>30min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</si>
  <si>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[11:45-14:45] from C2043/[11:15-14:15]from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13:00 - 16:00); </t>
    </r>
    <r>
      <rPr>
        <b/>
        <sz val="11"/>
        <color rgb="FFFF0000"/>
        <rFont val="Calibri"/>
        <family val="2"/>
        <scheme val="minor"/>
      </rPr>
      <t>60min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</si>
  <si>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[11:45-14:45] from C2043/[11:15-14:15]from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13:30 - 16:30); </t>
    </r>
    <r>
      <rPr>
        <b/>
        <sz val="11"/>
        <color rgb="FFFF0000"/>
        <rFont val="Calibri"/>
        <family val="2"/>
        <scheme val="minor"/>
      </rPr>
      <t>90min delay</t>
    </r>
    <r>
      <rPr>
        <sz val="11"/>
        <color theme="1"/>
        <rFont val="Calibri"/>
        <family val="2"/>
        <scheme val="minor"/>
      </rPr>
      <t xml:space="preserve"> considered!</t>
    </r>
  </si>
  <si>
    <t>!!!!!!!!!!!</t>
  </si>
  <si>
    <t>Ratio to E</t>
  </si>
  <si>
    <t>Ratio to W</t>
  </si>
  <si>
    <t>Total number (E/W)</t>
  </si>
  <si>
    <t>Average</t>
  </si>
  <si>
    <t>C2043 (Total to East)</t>
  </si>
  <si>
    <t>C2042 (Total to West)</t>
  </si>
  <si>
    <t>00:15 - 06:00</t>
  </si>
  <si>
    <t>6:15 - 11:00</t>
  </si>
  <si>
    <t>11:15 - 15:00</t>
  </si>
  <si>
    <t>15:15 - 19:00</t>
  </si>
  <si>
    <t>19:15 - 00:00</t>
  </si>
  <si>
    <t>Diff (err)</t>
  </si>
  <si>
    <t>Sqr Error</t>
  </si>
  <si>
    <t>MSE</t>
  </si>
  <si>
    <t>MSE (&lt;14th)</t>
  </si>
  <si>
    <t>C2045 (East)</t>
  </si>
  <si>
    <t>C2044 (West)</t>
  </si>
  <si>
    <t>Validating the ratio on the counters in between; C1249 and C4482; Considering different scenarios:</t>
  </si>
  <si>
    <t>Analyzing the ratio with respect to the three different scenarios:</t>
  </si>
  <si>
    <t>This Ratio (to E)</t>
  </si>
  <si>
    <t>This Ratio (to W)</t>
  </si>
  <si>
    <t>Real Ratio (to E)</t>
  </si>
  <si>
    <t>Real Ratio (to W)</t>
  </si>
  <si>
    <t>30min</t>
  </si>
  <si>
    <t>0min</t>
  </si>
  <si>
    <t>90min</t>
  </si>
  <si>
    <r>
      <rPr>
        <b/>
        <sz val="11"/>
        <color theme="1"/>
        <rFont val="Calibri"/>
        <family val="2"/>
        <scheme val="minor"/>
      </rPr>
      <t>Counter C1251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24km-16mins from C2042</t>
    </r>
    <r>
      <rPr>
        <b/>
        <sz val="11"/>
        <color theme="1"/>
        <rFont val="Calibri"/>
        <family val="2"/>
        <scheme val="minor"/>
      </rPr>
      <t/>
    </r>
  </si>
  <si>
    <t>Rest to E</t>
  </si>
  <si>
    <t>1251 E/W</t>
  </si>
  <si>
    <t>Expected number (to E)</t>
  </si>
  <si>
    <t>Expected number (to W)</t>
  </si>
  <si>
    <t>Expected number to W</t>
  </si>
  <si>
    <t>Validating the ratio for the counters on the left side of C2042/43; No delays for West direction; Considering different scenarios:</t>
  </si>
  <si>
    <t>60min</t>
  </si>
  <si>
    <t>1253 E/W</t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</si>
  <si>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[06:15-10:30]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06:40 - 11:00);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</si>
  <si>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[11:15-14:30]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11:40 - 15:00);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</si>
  <si>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[11:15-14:45]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11:30 - 15:00);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</si>
  <si>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81km - 55mins;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15:15 - 20:00)/(Arrival: 16:15 - 21:00);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</si>
  <si>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15:15 - 20:00)/(Arrival: 16:45 - 21:30); </t>
    </r>
    <r>
      <rPr>
        <b/>
        <sz val="11"/>
        <color rgb="FFFF0000"/>
        <rFont val="Calibri"/>
        <family val="2"/>
        <scheme val="minor"/>
      </rPr>
      <t>30min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</si>
  <si>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15:15 - 20:00)/(Arrival: 17:15 - 22:00); </t>
    </r>
    <r>
      <rPr>
        <b/>
        <sz val="11"/>
        <color rgb="FFFF0000"/>
        <rFont val="Calibri"/>
        <family val="2"/>
        <scheme val="minor"/>
      </rPr>
      <t>60min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</si>
  <si>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15:15 - 20:00)/(Arrival: 18:00 - 22:30); </t>
    </r>
    <r>
      <rPr>
        <b/>
        <sz val="11"/>
        <color rgb="FFFF0000"/>
        <rFont val="Calibri"/>
        <family val="2"/>
        <scheme val="minor"/>
      </rPr>
      <t>90min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</si>
  <si>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[15:45-20:45] from C2043/[15:15-20:15]from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16:00 - 19:00);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</si>
  <si>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[15:45-20:45] from C2043/[15:15-20:15]from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16:30 - 19:30); </t>
    </r>
    <r>
      <rPr>
        <b/>
        <sz val="11"/>
        <color rgb="FFFF0000"/>
        <rFont val="Calibri"/>
        <family val="2"/>
        <scheme val="minor"/>
      </rPr>
      <t>30min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</si>
  <si>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[15:45-20:45] from C2043/[15:15-20:15]from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17:00 - 20:00); </t>
    </r>
    <r>
      <rPr>
        <b/>
        <sz val="11"/>
        <color rgb="FFFF0000"/>
        <rFont val="Calibri"/>
        <family val="2"/>
        <scheme val="minor"/>
      </rPr>
      <t>60min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</si>
  <si>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[15:45-20:45] from C2043/[15:15-20:15]from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17:30 - 20:30); </t>
    </r>
    <r>
      <rPr>
        <b/>
        <sz val="11"/>
        <color rgb="FFFF0000"/>
        <rFont val="Calibri"/>
        <family val="2"/>
        <scheme val="minor"/>
      </rPr>
      <t>90min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</si>
  <si>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15:15 - 20:30)/(Arrival: 15:45(50) - 21:00);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</si>
  <si>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15:15 - 20:30)/(Arrival: 16:15(20) - 21:30); </t>
    </r>
    <r>
      <rPr>
        <b/>
        <sz val="11"/>
        <color rgb="FFFF0000"/>
        <rFont val="Calibri"/>
        <family val="2"/>
        <scheme val="minor"/>
      </rPr>
      <t>30min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</si>
  <si>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15:15 - 20:30)/(Arrival: 17:15(20) - 22:30); </t>
    </r>
    <r>
      <rPr>
        <b/>
        <sz val="11"/>
        <color rgb="FFFF0000"/>
        <rFont val="Calibri"/>
        <family val="2"/>
        <scheme val="minor"/>
      </rPr>
      <t>90min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</si>
  <si>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15:15 - 20:30)/(Arrival: 16:45(50) - 22:00); </t>
    </r>
    <r>
      <rPr>
        <b/>
        <sz val="11"/>
        <color rgb="FFFF0000"/>
        <rFont val="Calibri"/>
        <family val="2"/>
        <scheme val="minor"/>
      </rPr>
      <t>60min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</si>
  <si>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[15:15-20:45]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15:30 - 21:00);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</si>
  <si>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[15:15-20:30]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15:40 - 21:00);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</si>
  <si>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[06:15-10:45]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06:30 - 11:00);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 for RETURN!</t>
    </r>
  </si>
  <si>
    <r>
      <rPr>
        <b/>
        <sz val="11"/>
        <color theme="1"/>
        <rFont val="Calibri"/>
        <family val="2"/>
        <scheme val="minor"/>
      </rPr>
      <t>Counter C1253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36km - 24mins from C2042</t>
    </r>
    <r>
      <rPr>
        <b/>
        <sz val="11"/>
        <color theme="1"/>
        <rFont val="Calibri"/>
        <family val="2"/>
        <scheme val="minor"/>
      </rPr>
      <t/>
    </r>
  </si>
  <si>
    <t>No delay</t>
  </si>
  <si>
    <t>90min delay</t>
  </si>
  <si>
    <t>60min delay</t>
  </si>
  <si>
    <t>30min delay</t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</si>
  <si>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81km - 55mins;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21:15 - 01:00)/(Arrival: 22:15 - 02:00); TO EAST!</t>
    </r>
  </si>
  <si>
    <t>90min on top</t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</si>
  <si>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81km - 55mins;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21:15 - 01:00)/(Arrival: 22:15 - 02:00); TO WEST!</t>
    </r>
  </si>
  <si>
    <r>
      <rPr>
        <b/>
        <sz val="11"/>
        <color theme="1"/>
        <rFont val="Calibri"/>
        <family val="2"/>
        <scheme val="minor"/>
      </rPr>
      <t>Counter C4482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14km-10mins from C2043/67km-45mins from C2044; </t>
    </r>
    <r>
      <rPr>
        <b/>
        <sz val="11"/>
        <color theme="1"/>
        <rFont val="Calibri"/>
        <family val="2"/>
        <scheme val="minor"/>
      </rPr>
      <t>Vik</t>
    </r>
    <r>
      <rPr>
        <sz val="11"/>
        <color theme="1"/>
        <rFont val="Calibri"/>
        <family val="2"/>
        <scheme val="minor"/>
      </rPr>
      <t xml:space="preserve"> is between C2044 and C4482;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</si>
  <si>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[21:15-01:45]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21:30 - 02:00);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 for RETURN!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</si>
  <si>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[21:45-01:45] from C2043/[21:15-01:15]from C2044)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10:00 - 02:00);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</si>
  <si>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t>120min on top</t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</si>
  <si>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[21:15-01:30]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21:40 - 02:00);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</si>
  <si>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t>4481 E/W</t>
  </si>
  <si>
    <r>
      <rPr>
        <b/>
        <sz val="11"/>
        <color theme="1"/>
        <rFont val="Calibri"/>
        <family val="2"/>
        <scheme val="minor"/>
      </rPr>
      <t>Counter C4481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44km - 30mins from C2042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</si>
  <si>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[21:15-01:30]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21:50 - 02:00);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</si>
  <si>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21:15 - 01:30)/(Arrival: 21:45(50) - 02:00);</t>
    </r>
    <r>
      <rPr>
        <b/>
        <sz val="11"/>
        <color rgb="FFFF0000"/>
        <rFont val="Calibri"/>
        <family val="2"/>
        <scheme val="minor"/>
      </rPr>
      <t/>
    </r>
  </si>
  <si>
    <t>!!</t>
  </si>
  <si>
    <t xml:space="preserve">30min </t>
  </si>
  <si>
    <r>
      <rPr>
        <b/>
        <sz val="11"/>
        <color theme="1"/>
        <rFont val="Calibri"/>
        <family val="2"/>
        <scheme val="minor"/>
      </rPr>
      <t>Counter 4482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Distances: </t>
    </r>
    <r>
      <rPr>
        <sz val="11"/>
        <color theme="1"/>
        <rFont val="Calibri"/>
        <family val="2"/>
        <scheme val="minor"/>
      </rPr>
      <t xml:space="preserve">14km-10mins from C2043/67km-45mins from C2044;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(Arrival: 16:00 - 21:00)/(Departure 15:45 - 20:45/15:15 - 20:15)</t>
    </r>
  </si>
  <si>
    <t>No Delay</t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</si>
  <si>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(Arrival: 15:50 - 21:00)/(Departure 15:15 - 20:30)</t>
    </r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</si>
  <si>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(Arrival: 11:50 - 15:00)/(Departure 11:15 - 14:30)</t>
    </r>
  </si>
  <si>
    <t>Going opposite direction! Separated by scenario, not counter!</t>
  </si>
  <si>
    <r>
      <rPr>
        <b/>
        <sz val="11"/>
        <color theme="1"/>
        <rFont val="Calibri"/>
        <family val="2"/>
        <scheme val="minor"/>
      </rPr>
      <t>Counter 4482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Distances: </t>
    </r>
    <r>
      <rPr>
        <sz val="11"/>
        <color theme="1"/>
        <rFont val="Calibri"/>
        <family val="2"/>
        <scheme val="minor"/>
      </rPr>
      <t xml:space="preserve">14km-10mins from C2043/67km-45mins from C2044;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(Arrival: 12:00 - 15:00)/(Departure 11:45 - 14:45/11:15 - 14:15)</t>
    </r>
  </si>
  <si>
    <t>Counters on the left side of the map! (without directions)</t>
  </si>
  <si>
    <t>C7(t)</t>
  </si>
  <si>
    <t>C7(t) = X(C6, t-10) + Y(C9, t-45) + a(C7, t)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</si>
  <si>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(C7, t)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</si>
  <si>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(C9,t-0.45)</t>
    </r>
  </si>
  <si>
    <t>Z(C6,t+0h10') = a(C7, t) + Y(C9, t-0h45')</t>
  </si>
  <si>
    <t xml:space="preserve"> a(C7, t) =C7(t) - X(C6, t-10) - Y(C9, t-45) </t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</si>
  <si>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(C6,t-1h15')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</si>
  <si>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(C6,t-1h45')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</si>
  <si>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(C6,t-2h15')</t>
    </r>
  </si>
  <si>
    <t>Z(C6,t+0h10') = C7(t) - X(C6, t-10) --&gt; C7 &gt;= Z</t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</si>
  <si>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(C6, t+0h10')</t>
    </r>
  </si>
  <si>
    <t>z=a(C7,t)+y(C9, t-0h45')</t>
  </si>
  <si>
    <t>Scenario1</t>
  </si>
  <si>
    <t>Scenario2</t>
  </si>
  <si>
    <t>z=C7-x</t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</si>
  <si>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(C6,t-0h15')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</si>
  <si>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(C9,t-0h45')</t>
    </r>
  </si>
  <si>
    <t xml:space="preserve"> a(C7, t) =C7(t) - X(C6, t-15) - Y(C9, t-45) </t>
  </si>
  <si>
    <t>C1251 Ratio to W</t>
  </si>
  <si>
    <t>C6 Ratio to W</t>
  </si>
  <si>
    <t>Possible 'b' value</t>
  </si>
  <si>
    <t>N/A</t>
  </si>
  <si>
    <t>C1253 Ratio to W</t>
  </si>
  <si>
    <t>C5 (C1251)</t>
  </si>
  <si>
    <t>C4 (C1253)</t>
  </si>
  <si>
    <t>C3 (C4481)</t>
  </si>
  <si>
    <t>C4481 Ratio to W</t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</si>
  <si>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[06:15-10:30]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06:50 - 11:00);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</si>
  <si>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[11:15-14:30]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11:50 - 15:00);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</si>
  <si>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Departure</t>
    </r>
    <r>
      <rPr>
        <sz val="11"/>
        <color theme="1"/>
        <rFont val="Calibri"/>
        <family val="2"/>
        <scheme val="minor"/>
      </rPr>
      <t>: [15:15-20:30] from C2042 - (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: 15:50 - 21:00); </t>
    </r>
    <r>
      <rPr>
        <b/>
        <sz val="11"/>
        <color rgb="FFFF0000"/>
        <rFont val="Calibri"/>
        <family val="2"/>
        <scheme val="minor"/>
      </rPr>
      <t>No delay</t>
    </r>
    <r>
      <rPr>
        <sz val="11"/>
        <color theme="1"/>
        <rFont val="Calibri"/>
        <family val="2"/>
        <scheme val="minor"/>
      </rPr>
      <t xml:space="preserve"> considered!</t>
    </r>
  </si>
  <si>
    <t>Z (C6)</t>
  </si>
  <si>
    <t>Expected (z+b)</t>
  </si>
  <si>
    <t>C5 = s+z+b = x(c6)+z(c6)+2b</t>
  </si>
  <si>
    <t>x (c6)</t>
  </si>
  <si>
    <t>C6 E</t>
  </si>
  <si>
    <t>C7 W</t>
  </si>
  <si>
    <t>60-60</t>
  </si>
  <si>
    <t>60-90</t>
  </si>
  <si>
    <t>90-60</t>
  </si>
  <si>
    <t>90-90</t>
  </si>
  <si>
    <t>S = x+b (S includes b)</t>
  </si>
  <si>
    <t>C5(t)</t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</si>
  <si>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t = (06:30 - 11:00) at C5</t>
    </r>
  </si>
  <si>
    <t>z (C6, t-0h45')</t>
  </si>
  <si>
    <t>z (C6, t-1h15')</t>
  </si>
  <si>
    <t>z (C6, t-1h45')</t>
  </si>
  <si>
    <t>x (C6, t+0h45')</t>
  </si>
  <si>
    <t>x (C6, t+1h15')</t>
  </si>
  <si>
    <t>x (C6, t+1h45')</t>
  </si>
  <si>
    <t>Z</t>
  </si>
  <si>
    <t>X</t>
  </si>
  <si>
    <t>Mxz</t>
  </si>
  <si>
    <r>
      <rPr>
        <b/>
        <sz val="11"/>
        <color theme="1"/>
        <rFont val="Calibri"/>
        <family val="2"/>
        <scheme val="minor"/>
      </rPr>
      <t xml:space="preserve">Time Intervals: t </t>
    </r>
    <r>
      <rPr>
        <sz val="11"/>
        <color theme="1"/>
        <rFont val="Calibri"/>
        <family val="2"/>
        <scheme val="minor"/>
      </rPr>
      <t>= (11:30 - 15:00) at C5</t>
    </r>
  </si>
  <si>
    <r>
      <rPr>
        <b/>
        <sz val="11"/>
        <color rgb="FFFF0000"/>
        <rFont val="Calibri"/>
        <family val="2"/>
        <scheme val="minor"/>
      </rPr>
      <t>Counter C1251 (C5)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24km-16mins from C2042</t>
    </r>
    <r>
      <rPr>
        <b/>
        <sz val="11"/>
        <color theme="1"/>
        <rFont val="Calibri"/>
        <family val="2"/>
        <scheme val="minor"/>
      </rPr>
      <t/>
    </r>
  </si>
  <si>
    <t>Left side counters; Testing different delays based on C6 east and west</t>
  </si>
  <si>
    <t>30-60</t>
  </si>
  <si>
    <t>30-30</t>
  </si>
  <si>
    <t>60-30</t>
  </si>
  <si>
    <t>90-30</t>
  </si>
  <si>
    <t>30-90</t>
  </si>
  <si>
    <t>0-0</t>
  </si>
  <si>
    <t>30-0</t>
  </si>
  <si>
    <t>60-0</t>
  </si>
  <si>
    <t>90-0</t>
  </si>
  <si>
    <t>120-0</t>
  </si>
  <si>
    <t>0-30</t>
  </si>
  <si>
    <t>0-60</t>
  </si>
  <si>
    <t>0-120</t>
  </si>
  <si>
    <t>120-30</t>
  </si>
  <si>
    <t>120-60</t>
  </si>
  <si>
    <t>120-90</t>
  </si>
  <si>
    <t>0-90</t>
  </si>
  <si>
    <t>30-120</t>
  </si>
  <si>
    <t>60-120</t>
  </si>
  <si>
    <t>90-120</t>
  </si>
  <si>
    <t>120-120</t>
  </si>
  <si>
    <t>z (C6, t-2h15')</t>
  </si>
  <si>
    <t>x (C6, t+2h15')</t>
  </si>
  <si>
    <t>120min</t>
  </si>
  <si>
    <t>z (C6, t-0h15')</t>
  </si>
  <si>
    <t>x (C6, t+0h15')</t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</si>
  <si>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(15:30 - 21:00)</t>
    </r>
  </si>
  <si>
    <t>MAX b=</t>
  </si>
  <si>
    <t>MIN b=</t>
  </si>
  <si>
    <t>&gt;&gt;&gt;&gt;&gt;</t>
  </si>
  <si>
    <t>Max to W</t>
  </si>
  <si>
    <t>Min to W</t>
  </si>
  <si>
    <t>(x+z) reaches the limit (C5)  &gt;&gt;&gt;&gt;&gt;  Min b = 0</t>
  </si>
  <si>
    <t>S=(x+b)=</t>
  </si>
  <si>
    <t>(b/S)% =</t>
  </si>
  <si>
    <r>
      <t xml:space="preserve">Cars at C4! No delay between C5 and C4 (Nothing to stop for); Initial time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=6:30-11:00 at C5; Best and worst cases based on "Ratios" sheet!</t>
    </r>
  </si>
  <si>
    <t>C5 (t)</t>
  </si>
  <si>
    <r>
      <t>In "Morning", (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) reaches the limit --&gt; Min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0;</t>
    </r>
  </si>
  <si>
    <r>
      <t>b</t>
    </r>
    <r>
      <rPr>
        <sz val="11"/>
        <color theme="1"/>
        <rFont val="Calibri"/>
        <family val="2"/>
        <scheme val="minor"/>
      </rPr>
      <t xml:space="preserve">=0; </t>
    </r>
    <r>
      <rPr>
        <b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=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(C6, t+2h15')</t>
    </r>
  </si>
  <si>
    <t>Difference</t>
  </si>
  <si>
    <r>
      <t>b=</t>
    </r>
    <r>
      <rPr>
        <sz val="11"/>
        <color theme="1"/>
        <rFont val="Calibri"/>
        <family val="2"/>
        <scheme val="minor"/>
      </rPr>
      <t>0;</t>
    </r>
    <r>
      <rPr>
        <b/>
        <sz val="11"/>
        <color theme="1"/>
        <rFont val="Calibri"/>
        <family val="2"/>
        <scheme val="minor"/>
      </rPr>
      <t xml:space="preserve"> q = z</t>
    </r>
    <r>
      <rPr>
        <sz val="11"/>
        <color theme="1"/>
        <rFont val="Calibri"/>
        <family val="2"/>
        <scheme val="minor"/>
      </rPr>
      <t>(C6, t-0h15')</t>
    </r>
  </si>
  <si>
    <r>
      <t xml:space="preserve">Max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differs for each day:</t>
    </r>
  </si>
  <si>
    <r>
      <t xml:space="preserve">So, </t>
    </r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would be also different:</t>
    </r>
  </si>
  <si>
    <t>(q+s)</t>
  </si>
  <si>
    <r>
      <t xml:space="preserve">Cars at C4! No delay between C5 and C4 (Nothing to stop for); Initial time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=11:30-15:00 at C5; Best and worst cases based on "Ratios" sheet!</t>
    </r>
  </si>
  <si>
    <r>
      <t xml:space="preserve">Min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differs for each day:</t>
    </r>
  </si>
  <si>
    <r>
      <t xml:space="preserve">corresponding </t>
    </r>
    <r>
      <rPr>
        <b/>
        <sz val="11"/>
        <color theme="1"/>
        <rFont val="Calibri"/>
        <family val="2"/>
        <scheme val="minor"/>
      </rPr>
      <t>z: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</si>
  <si>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b</t>
    </r>
  </si>
  <si>
    <r>
      <t xml:space="preserve">corresponding </t>
    </r>
    <r>
      <rPr>
        <b/>
        <sz val="11"/>
        <color theme="1"/>
        <rFont val="Calibri"/>
        <family val="2"/>
        <scheme val="minor"/>
      </rPr>
      <t>x: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</si>
  <si>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b</t>
    </r>
  </si>
  <si>
    <r>
      <t xml:space="preserve">Cars at C4! No delay between C5 and C4 (Nothing to stop for); Initial time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=15:30-21:00 at C5; Best and worst cases based on "Ratios" sheet!</t>
    </r>
  </si>
  <si>
    <r>
      <rPr>
        <b/>
        <sz val="11"/>
        <color theme="1"/>
        <rFont val="Calibri"/>
        <family val="2"/>
        <scheme val="minor"/>
      </rPr>
      <t>Time Intervals: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(21:30 - 02:00)</t>
    </r>
  </si>
  <si>
    <r>
      <t xml:space="preserve">Cars at C4! No delay between C5 and C4 (Nothing to stop for); Initial time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=21:30-02:00 at C5; Best and worst cases based on "Ratios" sheet!</t>
    </r>
  </si>
  <si>
    <t>Calculating the cars turning around (Passed Vik)! --&gt; C5 &amp; C4</t>
  </si>
  <si>
    <t>C3 --&gt; No cars would turn around between C3 and C4, but rather spend some time (delay)</t>
  </si>
  <si>
    <t>Values of 'q' and 's' from tables above!</t>
  </si>
  <si>
    <r>
      <t xml:space="preserve">Cars at C3! Different delay between C4 and C3; </t>
    </r>
    <r>
      <rPr>
        <sz val="11"/>
        <color rgb="FFFF0000"/>
        <rFont val="Calibri"/>
        <family val="2"/>
        <scheme val="minor"/>
      </rPr>
      <t xml:space="preserve">Initial time 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>=6:30-11:00 at C5</t>
    </r>
    <r>
      <rPr>
        <sz val="11"/>
        <color theme="1"/>
        <rFont val="Calibri"/>
        <family val="2"/>
        <scheme val="minor"/>
      </rPr>
      <t>;</t>
    </r>
  </si>
  <si>
    <r>
      <rPr>
        <sz val="11"/>
        <color theme="1"/>
        <rFont val="Calibri"/>
        <family val="2"/>
        <scheme val="minor"/>
      </rPr>
      <t>Min</t>
    </r>
    <r>
      <rPr>
        <b/>
        <sz val="11"/>
        <color theme="1"/>
        <rFont val="Calibri"/>
        <family val="2"/>
        <scheme val="minor"/>
      </rPr>
      <t xml:space="preserve"> b</t>
    </r>
    <r>
      <rPr>
        <sz val="11"/>
        <color theme="1"/>
        <rFont val="Calibri"/>
        <family val="2"/>
        <scheme val="minor"/>
      </rPr>
      <t xml:space="preserve">=0; </t>
    </r>
    <r>
      <rPr>
        <b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=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(C6, t+2h15')</t>
    </r>
  </si>
  <si>
    <r>
      <t xml:space="preserve">So will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be:</t>
    </r>
  </si>
  <si>
    <r>
      <t xml:space="preserve">Cars at C3! Different delay between C4 and C3; </t>
    </r>
    <r>
      <rPr>
        <sz val="11"/>
        <color rgb="FFFF0000"/>
        <rFont val="Calibri"/>
        <family val="2"/>
        <scheme val="minor"/>
      </rPr>
      <t xml:space="preserve">Initial time 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>=11:30-15:00 at C5</t>
    </r>
    <r>
      <rPr>
        <sz val="11"/>
        <color theme="1"/>
        <rFont val="Calibri"/>
        <family val="2"/>
        <scheme val="minor"/>
      </rPr>
      <t>;</t>
    </r>
  </si>
  <si>
    <r>
      <t xml:space="preserve">Cars at C3! Different delay between C4 and C3; </t>
    </r>
    <r>
      <rPr>
        <sz val="11"/>
        <color rgb="FFFF0000"/>
        <rFont val="Calibri"/>
        <family val="2"/>
        <scheme val="minor"/>
      </rPr>
      <t xml:space="preserve">Initial time 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>=15:30-21:00 at C5</t>
    </r>
    <r>
      <rPr>
        <sz val="11"/>
        <color theme="1"/>
        <rFont val="Calibri"/>
        <family val="2"/>
        <scheme val="minor"/>
      </rPr>
      <t>;</t>
    </r>
  </si>
  <si>
    <t>Min b differs for each day:</t>
  </si>
  <si>
    <t xml:space="preserve">corresponding z: </t>
  </si>
  <si>
    <t xml:space="preserve">corresponding x: </t>
  </si>
  <si>
    <t>q = z + b</t>
  </si>
  <si>
    <t>s = x + b</t>
  </si>
  <si>
    <t>Max b differs for each day:</t>
  </si>
  <si>
    <t>C3 (t+0h30')</t>
  </si>
  <si>
    <r>
      <t xml:space="preserve">Cars at C3! Different delay between C4 and C3; </t>
    </r>
    <r>
      <rPr>
        <sz val="11"/>
        <color rgb="FFFF0000"/>
        <rFont val="Calibri"/>
        <family val="2"/>
        <scheme val="minor"/>
      </rPr>
      <t xml:space="preserve">Initial time 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>=21:30-02:00 at C5</t>
    </r>
    <r>
      <rPr>
        <sz val="11"/>
        <color theme="1"/>
        <rFont val="Calibri"/>
        <family val="2"/>
        <scheme val="minor"/>
      </rPr>
      <t>;</t>
    </r>
  </si>
  <si>
    <r>
      <rPr>
        <sz val="11"/>
        <color theme="1"/>
        <rFont val="Calibri"/>
        <family val="2"/>
        <scheme val="minor"/>
      </rPr>
      <t xml:space="preserve">Min </t>
    </r>
    <r>
      <rPr>
        <b/>
        <sz val="11"/>
        <color theme="1"/>
        <rFont val="Calibri"/>
        <family val="2"/>
        <scheme val="minor"/>
      </rPr>
      <t>b=</t>
    </r>
    <r>
      <rPr>
        <sz val="11"/>
        <color theme="1"/>
        <rFont val="Calibri"/>
        <family val="2"/>
        <scheme val="minor"/>
      </rPr>
      <t>0;</t>
    </r>
    <r>
      <rPr>
        <b/>
        <sz val="11"/>
        <color theme="1"/>
        <rFont val="Calibri"/>
        <family val="2"/>
        <scheme val="minor"/>
      </rPr>
      <t xml:space="preserve"> q = z</t>
    </r>
    <r>
      <rPr>
        <sz val="11"/>
        <color theme="1"/>
        <rFont val="Calibri"/>
        <family val="2"/>
        <scheme val="minor"/>
      </rPr>
      <t>(C6, t-0h15')</t>
    </r>
  </si>
  <si>
    <t>&gt;&gt;&gt;&gt;&gt;&gt;&gt;&gt;&gt;&gt;&gt;&gt;</t>
  </si>
  <si>
    <t>Ratio-based</t>
  </si>
  <si>
    <t>(q/s)</t>
  </si>
  <si>
    <r>
      <t xml:space="preserve">Max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</si>
  <si>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(C5, t):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</si>
  <si>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(C5, t):</t>
    </r>
  </si>
  <si>
    <t>q+s=C4</t>
  </si>
  <si>
    <t>&gt;&gt;</t>
  </si>
  <si>
    <t>(q/s)=r</t>
  </si>
  <si>
    <t>(r*s)+s=C4</t>
  </si>
  <si>
    <t>s(r+1) = C4</t>
  </si>
  <si>
    <t>s=C4/(r+1)</t>
  </si>
  <si>
    <r>
      <t>Min</t>
    </r>
    <r>
      <rPr>
        <b/>
        <sz val="11"/>
        <color theme="1"/>
        <rFont val="Calibri"/>
        <family val="2"/>
        <scheme val="minor"/>
      </rPr>
      <t xml:space="preserve"> b </t>
    </r>
  </si>
  <si>
    <t>Counter C1253 (C4) is studied using ratios in "Comparison and Delays" sheet (cause' no extra delay exists in between)</t>
  </si>
  <si>
    <t>C4 (t+0h10')</t>
  </si>
  <si>
    <t>C3 (t+0h20')</t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</si>
  <si>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(C4, t+0h10'):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</si>
  <si>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(C4, t+0h10'):</t>
    </r>
  </si>
  <si>
    <r>
      <t xml:space="preserve">Cars at C3! Different delay between C4 and C3; </t>
    </r>
    <r>
      <rPr>
        <sz val="11"/>
        <color rgb="FFFF0000"/>
        <rFont val="Calibri"/>
        <family val="2"/>
        <scheme val="minor"/>
      </rPr>
      <t xml:space="preserve">Initial time 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>=6:50-11:20 at C3</t>
    </r>
    <r>
      <rPr>
        <sz val="11"/>
        <color theme="1"/>
        <rFont val="Calibri"/>
        <family val="2"/>
        <scheme val="minor"/>
      </rPr>
      <t>;</t>
    </r>
  </si>
  <si>
    <t>C3 (t)</t>
  </si>
  <si>
    <r>
      <rPr>
        <b/>
        <sz val="11"/>
        <color theme="1"/>
        <rFont val="Calibri"/>
        <family val="2"/>
        <scheme val="minor"/>
      </rPr>
      <t>min b; q</t>
    </r>
    <r>
      <rPr>
        <sz val="11"/>
        <color theme="1"/>
        <rFont val="Calibri"/>
        <family val="2"/>
        <scheme val="minor"/>
      </rPr>
      <t xml:space="preserve"> (C4, t-0h10')</t>
    </r>
  </si>
  <si>
    <r>
      <rPr>
        <b/>
        <sz val="11"/>
        <color theme="1"/>
        <rFont val="Calibri"/>
        <family val="2"/>
        <scheme val="minor"/>
      </rPr>
      <t>min b; s</t>
    </r>
    <r>
      <rPr>
        <sz val="11"/>
        <color theme="1"/>
        <rFont val="Calibri"/>
        <family val="2"/>
        <scheme val="minor"/>
      </rPr>
      <t xml:space="preserve"> (C4, t+0h10')</t>
    </r>
  </si>
  <si>
    <r>
      <rPr>
        <b/>
        <sz val="11"/>
        <color theme="1"/>
        <rFont val="Calibri"/>
        <family val="2"/>
        <scheme val="minor"/>
      </rPr>
      <t>min b; q</t>
    </r>
    <r>
      <rPr>
        <sz val="11"/>
        <color theme="1"/>
        <rFont val="Calibri"/>
        <family val="2"/>
        <scheme val="minor"/>
      </rPr>
      <t xml:space="preserve"> (C4, t-1h10')</t>
    </r>
  </si>
  <si>
    <r>
      <rPr>
        <b/>
        <sz val="11"/>
        <color theme="1"/>
        <rFont val="Calibri"/>
        <family val="2"/>
        <scheme val="minor"/>
      </rPr>
      <t>min b; s</t>
    </r>
    <r>
      <rPr>
        <sz val="11"/>
        <color theme="1"/>
        <rFont val="Calibri"/>
        <family val="2"/>
        <scheme val="minor"/>
      </rPr>
      <t xml:space="preserve"> (C4, t+1h10')</t>
    </r>
  </si>
  <si>
    <r>
      <rPr>
        <b/>
        <sz val="11"/>
        <color theme="1"/>
        <rFont val="Calibri"/>
        <family val="2"/>
        <scheme val="minor"/>
      </rPr>
      <t>min b; q</t>
    </r>
    <r>
      <rPr>
        <sz val="11"/>
        <color theme="1"/>
        <rFont val="Calibri"/>
        <family val="2"/>
        <scheme val="minor"/>
      </rPr>
      <t xml:space="preserve"> (C4, t-1h40')</t>
    </r>
  </si>
  <si>
    <r>
      <rPr>
        <b/>
        <sz val="11"/>
        <color theme="1"/>
        <rFont val="Calibri"/>
        <family val="2"/>
        <scheme val="minor"/>
      </rPr>
      <t>min b; s</t>
    </r>
    <r>
      <rPr>
        <sz val="11"/>
        <color theme="1"/>
        <rFont val="Calibri"/>
        <family val="2"/>
        <scheme val="minor"/>
      </rPr>
      <t xml:space="preserve"> (C4, t+1h40')</t>
    </r>
  </si>
  <si>
    <r>
      <rPr>
        <b/>
        <sz val="11"/>
        <color theme="1"/>
        <rFont val="Calibri"/>
        <family val="2"/>
        <scheme val="minor"/>
      </rPr>
      <t>min b; q</t>
    </r>
    <r>
      <rPr>
        <sz val="11"/>
        <color theme="1"/>
        <rFont val="Calibri"/>
        <family val="2"/>
        <scheme val="minor"/>
      </rPr>
      <t xml:space="preserve"> (C4, t-2h10')</t>
    </r>
  </si>
  <si>
    <r>
      <rPr>
        <b/>
        <sz val="11"/>
        <color theme="1"/>
        <rFont val="Calibri"/>
        <family val="2"/>
        <scheme val="minor"/>
      </rPr>
      <t>min b; s</t>
    </r>
    <r>
      <rPr>
        <sz val="11"/>
        <color theme="1"/>
        <rFont val="Calibri"/>
        <family val="2"/>
        <scheme val="minor"/>
      </rPr>
      <t xml:space="preserve"> (C4, t+2h10')</t>
    </r>
  </si>
  <si>
    <t>Msq</t>
  </si>
  <si>
    <r>
      <rPr>
        <b/>
        <sz val="11"/>
        <color rgb="FFFF0000"/>
        <rFont val="Calibri"/>
        <family val="2"/>
        <scheme val="minor"/>
      </rPr>
      <t>max b;</t>
    </r>
    <r>
      <rPr>
        <b/>
        <sz val="11"/>
        <color theme="1"/>
        <rFont val="Calibri"/>
        <family val="2"/>
        <scheme val="minor"/>
      </rPr>
      <t xml:space="preserve"> q</t>
    </r>
    <r>
      <rPr>
        <sz val="11"/>
        <color theme="1"/>
        <rFont val="Calibri"/>
        <family val="2"/>
        <scheme val="minor"/>
      </rPr>
      <t xml:space="preserve"> (C4, t-0h10')</t>
    </r>
  </si>
  <si>
    <r>
      <rPr>
        <b/>
        <sz val="11"/>
        <color rgb="FFFF0000"/>
        <rFont val="Calibri"/>
        <family val="2"/>
        <scheme val="minor"/>
      </rPr>
      <t>max b;</t>
    </r>
    <r>
      <rPr>
        <b/>
        <sz val="11"/>
        <color theme="1"/>
        <rFont val="Calibri"/>
        <family val="2"/>
        <scheme val="minor"/>
      </rPr>
      <t xml:space="preserve"> s</t>
    </r>
    <r>
      <rPr>
        <sz val="11"/>
        <color theme="1"/>
        <rFont val="Calibri"/>
        <family val="2"/>
        <scheme val="minor"/>
      </rPr>
      <t xml:space="preserve"> (C4, t+0h10')</t>
    </r>
  </si>
  <si>
    <r>
      <rPr>
        <b/>
        <sz val="11"/>
        <color rgb="FFFF0000"/>
        <rFont val="Calibri"/>
        <family val="2"/>
        <scheme val="minor"/>
      </rPr>
      <t>max b;</t>
    </r>
    <r>
      <rPr>
        <b/>
        <sz val="11"/>
        <color theme="1"/>
        <rFont val="Calibri"/>
        <family val="2"/>
        <scheme val="minor"/>
      </rPr>
      <t xml:space="preserve"> q</t>
    </r>
    <r>
      <rPr>
        <sz val="11"/>
        <color theme="1"/>
        <rFont val="Calibri"/>
        <family val="2"/>
        <scheme val="minor"/>
      </rPr>
      <t xml:space="preserve"> (C4, t-1h10')</t>
    </r>
  </si>
  <si>
    <r>
      <rPr>
        <b/>
        <sz val="11"/>
        <color rgb="FFFF0000"/>
        <rFont val="Calibri"/>
        <family val="2"/>
        <scheme val="minor"/>
      </rPr>
      <t>max b;</t>
    </r>
    <r>
      <rPr>
        <b/>
        <sz val="11"/>
        <color theme="1"/>
        <rFont val="Calibri"/>
        <family val="2"/>
        <scheme val="minor"/>
      </rPr>
      <t xml:space="preserve"> s</t>
    </r>
    <r>
      <rPr>
        <sz val="11"/>
        <color theme="1"/>
        <rFont val="Calibri"/>
        <family val="2"/>
        <scheme val="minor"/>
      </rPr>
      <t xml:space="preserve"> (C4, t+1h10')</t>
    </r>
  </si>
  <si>
    <r>
      <rPr>
        <b/>
        <sz val="11"/>
        <color rgb="FFFF0000"/>
        <rFont val="Calibri"/>
        <family val="2"/>
        <scheme val="minor"/>
      </rPr>
      <t>max b;</t>
    </r>
    <r>
      <rPr>
        <b/>
        <sz val="11"/>
        <color theme="1"/>
        <rFont val="Calibri"/>
        <family val="2"/>
        <scheme val="minor"/>
      </rPr>
      <t xml:space="preserve"> q</t>
    </r>
    <r>
      <rPr>
        <sz val="11"/>
        <color theme="1"/>
        <rFont val="Calibri"/>
        <family val="2"/>
        <scheme val="minor"/>
      </rPr>
      <t xml:space="preserve"> (C4, t-1h40')</t>
    </r>
  </si>
  <si>
    <r>
      <rPr>
        <b/>
        <sz val="11"/>
        <color rgb="FFFF0000"/>
        <rFont val="Calibri"/>
        <family val="2"/>
        <scheme val="minor"/>
      </rPr>
      <t>max b;</t>
    </r>
    <r>
      <rPr>
        <b/>
        <sz val="11"/>
        <color theme="1"/>
        <rFont val="Calibri"/>
        <family val="2"/>
        <scheme val="minor"/>
      </rPr>
      <t xml:space="preserve"> s</t>
    </r>
    <r>
      <rPr>
        <sz val="11"/>
        <color theme="1"/>
        <rFont val="Calibri"/>
        <family val="2"/>
        <scheme val="minor"/>
      </rPr>
      <t xml:space="preserve"> (C4, t+1h40')</t>
    </r>
  </si>
  <si>
    <r>
      <rPr>
        <b/>
        <sz val="11"/>
        <color rgb="FFFF0000"/>
        <rFont val="Calibri"/>
        <family val="2"/>
        <scheme val="minor"/>
      </rPr>
      <t>max b;</t>
    </r>
    <r>
      <rPr>
        <b/>
        <sz val="11"/>
        <color theme="1"/>
        <rFont val="Calibri"/>
        <family val="2"/>
        <scheme val="minor"/>
      </rPr>
      <t xml:space="preserve"> q</t>
    </r>
    <r>
      <rPr>
        <sz val="11"/>
        <color theme="1"/>
        <rFont val="Calibri"/>
        <family val="2"/>
        <scheme val="minor"/>
      </rPr>
      <t xml:space="preserve"> (C4, t-2h10')</t>
    </r>
  </si>
  <si>
    <r>
      <rPr>
        <b/>
        <sz val="11"/>
        <color rgb="FFFF0000"/>
        <rFont val="Calibri"/>
        <family val="2"/>
        <scheme val="minor"/>
      </rPr>
      <t>max b;</t>
    </r>
    <r>
      <rPr>
        <b/>
        <sz val="11"/>
        <color theme="1"/>
        <rFont val="Calibri"/>
        <family val="2"/>
        <scheme val="minor"/>
      </rPr>
      <t xml:space="preserve"> s</t>
    </r>
    <r>
      <rPr>
        <sz val="11"/>
        <color theme="1"/>
        <rFont val="Calibri"/>
        <family val="2"/>
        <scheme val="minor"/>
      </rPr>
      <t xml:space="preserve"> (C4, t+2h10')</t>
    </r>
  </si>
  <si>
    <t>Min b</t>
  </si>
  <si>
    <t>Max b</t>
  </si>
  <si>
    <t>C4 (t+1h10')</t>
  </si>
  <si>
    <t>C4 (t-1h10')</t>
  </si>
  <si>
    <t>C4 (t+1h40')</t>
  </si>
  <si>
    <t>C4 (t-1h40')</t>
  </si>
  <si>
    <t>C4 (t+2h10')</t>
  </si>
  <si>
    <t>C4 (t-2h10')</t>
  </si>
  <si>
    <r>
      <t xml:space="preserve">Cars at C3! Different delay between C4 and C3; </t>
    </r>
    <r>
      <rPr>
        <sz val="11"/>
        <color rgb="FFFF0000"/>
        <rFont val="Calibri"/>
        <family val="2"/>
        <scheme val="minor"/>
      </rPr>
      <t xml:space="preserve">Initial time 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>=11:50-15:20 at C3</t>
    </r>
    <r>
      <rPr>
        <sz val="11"/>
        <color theme="1"/>
        <rFont val="Calibri"/>
        <family val="2"/>
        <scheme val="minor"/>
      </rPr>
      <t>;</t>
    </r>
  </si>
  <si>
    <r>
      <t xml:space="preserve">Cars at C3! Different delay between C4 and C3; </t>
    </r>
    <r>
      <rPr>
        <sz val="11"/>
        <color rgb="FFFF0000"/>
        <rFont val="Calibri"/>
        <family val="2"/>
        <scheme val="minor"/>
      </rPr>
      <t xml:space="preserve">Initial time 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>=21:50-02:20 at C3</t>
    </r>
    <r>
      <rPr>
        <sz val="11"/>
        <color theme="1"/>
        <rFont val="Calibri"/>
        <family val="2"/>
        <scheme val="minor"/>
      </rPr>
      <t>;</t>
    </r>
  </si>
  <si>
    <r>
      <t xml:space="preserve">Cars at C3! Different delay between C4 and C3; </t>
    </r>
    <r>
      <rPr>
        <sz val="11"/>
        <color rgb="FFFF0000"/>
        <rFont val="Calibri"/>
        <family val="2"/>
        <scheme val="minor"/>
      </rPr>
      <t xml:space="preserve">Initial time 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rgb="FFFF0000"/>
        <rFont val="Calibri"/>
        <family val="2"/>
        <scheme val="minor"/>
      </rPr>
      <t>=15:50-21:20 at C3</t>
    </r>
    <r>
      <rPr>
        <sz val="11"/>
        <color theme="1"/>
        <rFont val="Calibri"/>
        <family val="2"/>
        <scheme val="minor"/>
      </rPr>
      <t>;</t>
    </r>
  </si>
  <si>
    <t xml:space="preserve">C9-2045 (E) </t>
  </si>
  <si>
    <t xml:space="preserve">C6-2043 (E) </t>
  </si>
  <si>
    <t>C9-2044 (W)</t>
  </si>
  <si>
    <t>C6-2042 (W)</t>
  </si>
  <si>
    <r>
      <t xml:space="preserve">Two </t>
    </r>
    <r>
      <rPr>
        <b/>
        <sz val="11"/>
        <color theme="1"/>
        <rFont val="Calibri"/>
        <family val="2"/>
        <scheme val="minor"/>
      </rPr>
      <t>bi-directional</t>
    </r>
    <r>
      <rPr>
        <sz val="11"/>
        <color theme="1"/>
        <rFont val="Calibri"/>
        <family val="2"/>
        <scheme val="minor"/>
      </rPr>
      <t xml:space="preserve"> counters; </t>
    </r>
    <r>
      <rPr>
        <b/>
        <sz val="11"/>
        <color theme="1"/>
        <rFont val="Calibri"/>
        <family val="2"/>
        <scheme val="minor"/>
      </rPr>
      <t>Distance:</t>
    </r>
    <r>
      <rPr>
        <sz val="11"/>
        <color theme="1"/>
        <rFont val="Calibri"/>
        <family val="2"/>
        <scheme val="minor"/>
      </rPr>
      <t xml:space="preserve"> 81km - 55mins; </t>
    </r>
    <r>
      <rPr>
        <b/>
        <sz val="11"/>
        <color theme="1"/>
        <rFont val="Calibri"/>
        <family val="2"/>
        <scheme val="minor"/>
      </rPr>
      <t>Time Interval:</t>
    </r>
    <r>
      <rPr>
        <sz val="11"/>
        <color theme="1"/>
        <rFont val="Calibri"/>
        <family val="2"/>
        <scheme val="minor"/>
      </rPr>
      <t xml:space="preserve"> (Departure: 06:15 - 10:00)/(Arrival: 07:15 - 11:00); </t>
    </r>
    <r>
      <rPr>
        <b/>
        <sz val="11"/>
        <color rgb="FFFF0000"/>
        <rFont val="Calibri"/>
        <family val="2"/>
        <scheme val="minor"/>
      </rPr>
      <t>No extra delay</t>
    </r>
    <r>
      <rPr>
        <sz val="11"/>
        <color theme="1"/>
        <rFont val="Calibri"/>
        <family val="2"/>
        <scheme val="minor"/>
      </rPr>
      <t xml:space="preserve"> considered!</t>
    </r>
  </si>
  <si>
    <t>WRONG CALCULATIONS BUT STILL CAN BE MENTIONED IN THE THESIS ----&gt; CORRECT FORM CAN BE FOUND IN "RATIO" SHEET</t>
  </si>
  <si>
    <t>Values of 'q' and 's' at C4 from tables in comparison sheet!</t>
  </si>
  <si>
    <t>C4 (t-0h10')</t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</si>
  <si>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(C3, t):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</si>
  <si>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(C3, t):</t>
    </r>
  </si>
  <si>
    <r>
      <rPr>
        <b/>
        <sz val="11"/>
        <color rgb="FFFF0000"/>
        <rFont val="Calibri"/>
        <family val="2"/>
        <scheme val="minor"/>
      </rPr>
      <t>min b</t>
    </r>
    <r>
      <rPr>
        <b/>
        <sz val="11"/>
        <color theme="1"/>
        <rFont val="Calibri"/>
        <family val="2"/>
        <scheme val="minor"/>
      </rPr>
      <t>; (q/s)%</t>
    </r>
  </si>
  <si>
    <t>LOOK AT COLUMN 'AU' FOR MATRIX!</t>
  </si>
  <si>
    <r>
      <rPr>
        <b/>
        <sz val="11"/>
        <color theme="1"/>
        <rFont val="Calibri"/>
        <family val="2"/>
        <scheme val="minor"/>
      </rPr>
      <t>Counter 1249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Distances:</t>
    </r>
    <r>
      <rPr>
        <sz val="11"/>
        <color theme="1"/>
        <rFont val="Calibri"/>
        <family val="2"/>
        <scheme val="minor"/>
      </rPr>
      <t xml:space="preserve"> 38km/43km - 25/28mins (30min); </t>
    </r>
    <r>
      <rPr>
        <b/>
        <sz val="11"/>
        <color theme="1"/>
        <rFont val="Calibri"/>
        <family val="2"/>
        <scheme val="minor"/>
      </rPr>
      <t>Initial Time t=</t>
    </r>
    <r>
      <rPr>
        <sz val="11"/>
        <color theme="1"/>
        <rFont val="Calibri"/>
        <family val="2"/>
        <scheme val="minor"/>
      </rPr>
      <t xml:space="preserve"> (15:50 - 21:00);</t>
    </r>
    <r>
      <rPr>
        <b/>
        <sz val="11"/>
        <color rgb="FFFF0000"/>
        <rFont val="Calibri"/>
        <family val="2"/>
        <scheme val="minor"/>
      </rPr>
      <t/>
    </r>
  </si>
  <si>
    <t>C6(t-1h)</t>
  </si>
  <si>
    <t>C9(t-1h)</t>
  </si>
  <si>
    <t>C6(t-2h)</t>
  </si>
  <si>
    <t>C9(t-2h)</t>
  </si>
  <si>
    <t>C8(t)</t>
  </si>
  <si>
    <t>C6(t-0h30')</t>
  </si>
  <si>
    <t>C9(t-0h30')</t>
  </si>
  <si>
    <t>C6(t-1h30')</t>
  </si>
  <si>
    <t>C9(t-1h30')</t>
  </si>
  <si>
    <t>C6(t-2h30')</t>
  </si>
  <si>
    <t>C9(t-2h30')</t>
  </si>
  <si>
    <r>
      <t>M</t>
    </r>
    <r>
      <rPr>
        <vertAlign val="subscript"/>
        <sz val="11"/>
        <color theme="1"/>
        <rFont val="Calibri"/>
        <family val="2"/>
        <scheme val="minor"/>
      </rPr>
      <t>EW</t>
    </r>
  </si>
  <si>
    <t>C6(t-0h10')</t>
  </si>
  <si>
    <t>C6(t-0h40')</t>
  </si>
  <si>
    <t>C6(t-1h10')</t>
  </si>
  <si>
    <t>C6(t-1h40')</t>
  </si>
  <si>
    <t>C6(t-2h10')</t>
  </si>
  <si>
    <t>C9(t-0h45')</t>
  </si>
  <si>
    <t>C9(t-1h15')</t>
  </si>
  <si>
    <t>C9(t-1h45')</t>
  </si>
  <si>
    <t>C9(t-2h15')</t>
  </si>
  <si>
    <t>C9(t-2h45')</t>
  </si>
  <si>
    <r>
      <rPr>
        <b/>
        <sz val="11"/>
        <color theme="1"/>
        <rFont val="Calibri"/>
        <family val="2"/>
        <scheme val="minor"/>
      </rPr>
      <t>Counter C7-4482</t>
    </r>
    <r>
      <rPr>
        <sz val="11"/>
        <color theme="1"/>
        <rFont val="Calibri"/>
        <family val="2"/>
        <scheme val="minor"/>
      </rPr>
      <t>, Distances: 14km-</t>
    </r>
    <r>
      <rPr>
        <b/>
        <sz val="11"/>
        <color theme="1"/>
        <rFont val="Calibri"/>
        <family val="2"/>
        <scheme val="minor"/>
      </rPr>
      <t>10mins from C6</t>
    </r>
    <r>
      <rPr>
        <sz val="11"/>
        <color theme="1"/>
        <rFont val="Calibri"/>
        <family val="2"/>
        <scheme val="minor"/>
      </rPr>
      <t>/67km-</t>
    </r>
    <r>
      <rPr>
        <b/>
        <sz val="11"/>
        <color theme="1"/>
        <rFont val="Calibri"/>
        <family val="2"/>
        <scheme val="minor"/>
      </rPr>
      <t>45mins from C9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Initial time t=</t>
    </r>
    <r>
      <rPr>
        <sz val="11"/>
        <color theme="1"/>
        <rFont val="Calibri"/>
        <family val="2"/>
        <scheme val="minor"/>
      </rPr>
      <t xml:space="preserve"> (16:00 - 21:00);</t>
    </r>
  </si>
  <si>
    <t>C9-2045 (Total to East)</t>
  </si>
  <si>
    <t>C9-2044 (Total to West)</t>
  </si>
  <si>
    <t>C6-2043 (Total to East)</t>
  </si>
  <si>
    <t>C6-2042 (Total to West)</t>
  </si>
  <si>
    <t>C9-2045 (East)</t>
  </si>
  <si>
    <t>C9-2044 (West)</t>
  </si>
  <si>
    <t>C6-2043 E</t>
  </si>
  <si>
    <t>C9-2044 W</t>
  </si>
  <si>
    <t>Total (C6+C9)</t>
  </si>
  <si>
    <t>C8-1249 (E/W)</t>
  </si>
  <si>
    <t>C7-4482 E/W</t>
  </si>
  <si>
    <t>Total at C7(t)</t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</si>
  <si>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(C6(W), t+0h15')</t>
    </r>
  </si>
  <si>
    <r>
      <t xml:space="preserve">Cars turning after passing Vik! 45mins, Departure: 11:15 - 14:15 from C9(W); </t>
    </r>
    <r>
      <rPr>
        <sz val="11"/>
        <rFont val="Calibri"/>
        <family val="2"/>
        <scheme val="minor"/>
      </rPr>
      <t>15mins</t>
    </r>
    <r>
      <rPr>
        <sz val="11"/>
        <color theme="1"/>
        <rFont val="Calibri"/>
        <family val="2"/>
        <scheme val="minor"/>
      </rPr>
      <t>, Departure: VARIABLE from C6(E); Arrival (t): 12:00 - 15:00 at C7</t>
    </r>
  </si>
  <si>
    <r>
      <t xml:space="preserve">Cars turning after passing Vik! 45mins, Departure: 14:30 - 17:15 from C9W; </t>
    </r>
    <r>
      <rPr>
        <sz val="11"/>
        <rFont val="Calibri"/>
        <family val="2"/>
        <scheme val="minor"/>
      </rPr>
      <t>15mins</t>
    </r>
    <r>
      <rPr>
        <sz val="11"/>
        <color theme="1"/>
        <rFont val="Calibri"/>
        <family val="2"/>
        <scheme val="minor"/>
      </rPr>
      <t>, Departure: VARIABLE from C6E; Arrival (t): 15:10 - 18:00 at C7</t>
    </r>
  </si>
  <si>
    <r>
      <t xml:space="preserve">Cars turning after passing Vik! 45mins, Departure: 17:30 - 20:15 from C9W; </t>
    </r>
    <r>
      <rPr>
        <sz val="11"/>
        <rFont val="Calibri"/>
        <family val="2"/>
        <scheme val="minor"/>
      </rPr>
      <t>15mins</t>
    </r>
    <r>
      <rPr>
        <sz val="11"/>
        <color theme="1"/>
        <rFont val="Calibri"/>
        <family val="2"/>
        <scheme val="minor"/>
      </rPr>
      <t>, Departure: VARIABLE from C6E; Arrival (t): 18:10 - 21:00 at C7</t>
    </r>
  </si>
  <si>
    <r>
      <t xml:space="preserve">Cars turning after passing Vik! 45mins, Departure: 21:15 - 01:15 from C9W; </t>
    </r>
    <r>
      <rPr>
        <sz val="11"/>
        <rFont val="Calibri"/>
        <family val="2"/>
        <scheme val="minor"/>
      </rPr>
      <t>15mins</t>
    </r>
    <r>
      <rPr>
        <sz val="11"/>
        <color theme="1"/>
        <rFont val="Calibri"/>
        <family val="2"/>
        <scheme val="minor"/>
      </rPr>
      <t>, Departure: VARIABLE from C6E; Arrival (t): 22:00 - 02:00 at C7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</si>
  <si>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(C6, t)=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(C7,t)+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(C9, t-0h45')</t>
    </r>
  </si>
  <si>
    <t>C8-1249 E/W</t>
  </si>
  <si>
    <t>a(C7, t)=z(C6W,t+15')-y(C9,t-45')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</si>
  <si>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(C7, t)=z(C6W,t+15')-y(C9,t-45')</t>
    </r>
  </si>
  <si>
    <r>
      <t xml:space="preserve">Expected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based on formula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</si>
  <si>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(C6,t-0h45')</t>
    </r>
  </si>
  <si>
    <r>
      <rPr>
        <b/>
        <sz val="11"/>
        <color theme="1"/>
        <rFont val="Calibri"/>
        <family val="2"/>
        <scheme val="minor"/>
      </rPr>
      <t>x-a</t>
    </r>
    <r>
      <rPr>
        <sz val="11"/>
        <color theme="1"/>
        <rFont val="Calibri"/>
        <family val="2"/>
        <scheme val="minor"/>
      </rPr>
      <t>(C9E, t+45')</t>
    </r>
  </si>
  <si>
    <r>
      <rPr>
        <b/>
        <sz val="11"/>
        <color theme="1"/>
        <rFont val="Calibri"/>
        <family val="2"/>
        <scheme val="minor"/>
      </rPr>
      <t>x-a</t>
    </r>
    <r>
      <rPr>
        <sz val="11"/>
        <color theme="1"/>
        <rFont val="Calibri"/>
        <family val="2"/>
        <scheme val="minor"/>
      </rPr>
      <t>(C9E, t+1h15')</t>
    </r>
  </si>
  <si>
    <r>
      <rPr>
        <b/>
        <sz val="11"/>
        <color theme="1"/>
        <rFont val="Calibri"/>
        <family val="2"/>
        <scheme val="minor"/>
      </rPr>
      <t>x-a</t>
    </r>
    <r>
      <rPr>
        <sz val="11"/>
        <color theme="1"/>
        <rFont val="Calibri"/>
        <family val="2"/>
        <scheme val="minor"/>
      </rPr>
      <t>(C9E, t+1h45')</t>
    </r>
  </si>
  <si>
    <r>
      <rPr>
        <b/>
        <sz val="11"/>
        <color theme="1"/>
        <rFont val="Calibri"/>
        <family val="2"/>
        <scheme val="minor"/>
      </rPr>
      <t>x-a</t>
    </r>
    <r>
      <rPr>
        <sz val="11"/>
        <color theme="1"/>
        <rFont val="Calibri"/>
        <family val="2"/>
        <scheme val="minor"/>
      </rPr>
      <t>(C9E, t+2h15')</t>
    </r>
  </si>
  <si>
    <t>Z(C6,t+0h15') = a(C7, t) + Y(C9, t-0h45')</t>
  </si>
  <si>
    <t>C7(t) = X(C6, t-15) + Y(C9, t-45) + a(C7, t)</t>
  </si>
  <si>
    <t>Z(C6,t+0h15') = C7(t) - X(C6, t-15)</t>
  </si>
  <si>
    <r>
      <t>(</t>
    </r>
    <r>
      <rPr>
        <b/>
        <sz val="11"/>
        <color theme="1"/>
        <rFont val="Calibri"/>
        <family val="2"/>
        <scheme val="minor"/>
      </rPr>
      <t>x-a</t>
    </r>
    <r>
      <rPr>
        <sz val="11"/>
        <color theme="1"/>
        <rFont val="Calibri"/>
        <family val="2"/>
        <scheme val="minor"/>
      </rPr>
      <t>) based on formula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</si>
  <si>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(C6,t+0h15')</t>
    </r>
  </si>
  <si>
    <t>z(C6,t+0h45')</t>
  </si>
  <si>
    <t>z(C6,t+1h15')</t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</si>
  <si>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(C6,t+1h45')</t>
    </r>
  </si>
  <si>
    <r>
      <t>(</t>
    </r>
    <r>
      <rPr>
        <b/>
        <sz val="11"/>
        <color theme="1"/>
        <rFont val="Calibri"/>
        <family val="2"/>
        <scheme val="minor"/>
      </rPr>
      <t>x-a</t>
    </r>
    <r>
      <rPr>
        <sz val="11"/>
        <color theme="1"/>
        <rFont val="Calibri"/>
        <family val="2"/>
        <scheme val="minor"/>
      </rPr>
      <t xml:space="preserve">) based on Equation </t>
    </r>
  </si>
  <si>
    <r>
      <t xml:space="preserve">Expected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based on Equation</t>
    </r>
  </si>
  <si>
    <t>Counters</t>
  </si>
  <si>
    <t>Percentage (to E)</t>
  </si>
  <si>
    <t>Percentage at C9 (to E)</t>
  </si>
  <si>
    <t>Percentage (to W)</t>
  </si>
  <si>
    <t>Percentage at C9 (to W)</t>
  </si>
  <si>
    <t>Percentage at C6 (to E)</t>
  </si>
  <si>
    <t>Percentage at C6 (to W)</t>
  </si>
  <si>
    <t>Remaining to east</t>
  </si>
  <si>
    <t>C5-1251 (E/W, t)</t>
  </si>
  <si>
    <t>C6-2042 (W, t-0h15')</t>
  </si>
  <si>
    <t xml:space="preserve">C6-2043 (E, t+0h15') </t>
  </si>
  <si>
    <t xml:space="preserve">C6-2043 (E,  t+0h45') </t>
  </si>
  <si>
    <t xml:space="preserve">C6-2043 (E,  t+1h15') </t>
  </si>
  <si>
    <t xml:space="preserve">C6-2043 (E,  t+1h45') </t>
  </si>
  <si>
    <t>q/(s+q)</t>
  </si>
  <si>
    <r>
      <rPr>
        <b/>
        <sz val="11"/>
        <color rgb="FFFF0000"/>
        <rFont val="Calibri"/>
        <family val="2"/>
        <scheme val="minor"/>
      </rPr>
      <t>min b</t>
    </r>
    <r>
      <rPr>
        <b/>
        <sz val="11"/>
        <color theme="1"/>
        <rFont val="Calibri"/>
        <family val="2"/>
        <scheme val="minor"/>
      </rPr>
      <t>; q%</t>
    </r>
  </si>
  <si>
    <r>
      <rPr>
        <b/>
        <sz val="11"/>
        <color rgb="FFFF0000"/>
        <rFont val="Calibri"/>
        <family val="2"/>
        <scheme val="minor"/>
      </rPr>
      <t>max b</t>
    </r>
    <r>
      <rPr>
        <b/>
        <sz val="11"/>
        <color theme="1"/>
        <rFont val="Calibri"/>
        <family val="2"/>
        <scheme val="minor"/>
      </rPr>
      <t>; q%</t>
    </r>
  </si>
  <si>
    <r>
      <rPr>
        <b/>
        <sz val="11"/>
        <color rgb="FFFF0000"/>
        <rFont val="Calibri"/>
        <family val="2"/>
        <scheme val="minor"/>
      </rPr>
      <t>max b</t>
    </r>
    <r>
      <rPr>
        <b/>
        <sz val="11"/>
        <color theme="1"/>
        <rFont val="Calibri"/>
        <family val="2"/>
        <scheme val="minor"/>
      </rPr>
      <t>; (q/s)%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</si>
</sst>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158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0" borderId="0" xfId="0" applyAlignment="1">
      <alignment horizontal="center"/>
    </xf>
    <xf numFmtId="0" fontId="0" fillId="37" borderId="0" xfId="0" applyFill="1" applyAlignment="1">
      <alignment horizontal="center"/>
    </xf>
    <xf numFmtId="0" fontId="0" fillId="37" borderId="0" xfId="0" applyFill="1"/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/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46" borderId="0" xfId="0" applyFill="1" applyAlignment="1">
      <alignment horizontal="right"/>
    </xf>
    <xf numFmtId="0" fontId="0" fillId="46" borderId="0" xfId="0" applyFill="1" applyAlignment="1">
      <alignment horizontal="left"/>
    </xf>
    <xf numFmtId="0" fontId="0" fillId="46" borderId="0" xfId="0" applyFill="1" applyAlignment="1">
      <alignment horizontal="center"/>
    </xf>
    <xf numFmtId="0" fontId="0" fillId="46" borderId="0" xfId="0" applyFill="1"/>
    <xf numFmtId="9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43" borderId="0" xfId="0" applyFill="1"/>
    <xf numFmtId="0" fontId="0" fillId="47" borderId="0" xfId="0" applyFill="1"/>
    <xf numFmtId="0" fontId="0" fillId="36" borderId="0" xfId="0" applyFill="1" applyAlignment="1">
      <alignment horizontal="left"/>
    </xf>
    <xf numFmtId="0" fontId="0" fillId="48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42" borderId="0" xfId="0" applyFill="1"/>
    <xf numFmtId="0" fontId="0" fillId="49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36" borderId="0" xfId="0" applyFill="1" applyAlignment="1">
      <alignment horizontal="right"/>
    </xf>
    <xf numFmtId="0" fontId="0" fillId="41" borderId="0" xfId="0" applyFill="1" applyAlignment="1">
      <alignment horizontal="center"/>
    </xf>
    <xf numFmtId="0" fontId="0" fillId="43" borderId="0" xfId="0" applyFill="1" applyAlignment="1">
      <alignment horizontal="right"/>
    </xf>
    <xf numFmtId="0" fontId="0" fillId="43" borderId="0" xfId="0" applyFill="1" applyAlignment="1">
      <alignment horizontal="left"/>
    </xf>
    <xf numFmtId="0" fontId="0" fillId="50" borderId="0" xfId="0" applyFill="1" applyAlignment="1">
      <alignment horizontal="center"/>
    </xf>
    <xf numFmtId="0" fontId="0" fillId="34" borderId="0" xfId="0" applyFill="1" applyAlignment="1">
      <alignment horizontal="right"/>
    </xf>
    <xf numFmtId="0" fontId="17" fillId="33" borderId="0" xfId="0" applyFont="1" applyFill="1"/>
    <xf numFmtId="0" fontId="19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0" fillId="51" borderId="0" xfId="0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20" fillId="52" borderId="0" xfId="0" applyFont="1" applyFill="1" applyAlignment="1">
      <alignment horizontal="center"/>
    </xf>
    <xf numFmtId="0" fontId="17" fillId="53" borderId="0" xfId="0" applyFont="1" applyFill="1" applyAlignment="1">
      <alignment horizontal="center"/>
    </xf>
    <xf numFmtId="0" fontId="21" fillId="36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7" fillId="33" borderId="0" xfId="0" applyFont="1" applyFill="1" applyAlignment="1">
      <alignment horizontal="center"/>
    </xf>
    <xf numFmtId="0" fontId="16" fillId="4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45" borderId="0" xfId="0" applyFill="1"/>
    <xf numFmtId="0" fontId="0" fillId="42" borderId="0" xfId="0" applyFill="1" applyAlignment="1">
      <alignment horizontal="center"/>
    </xf>
    <xf numFmtId="0" fontId="22" fillId="35" borderId="0" xfId="0" applyFont="1" applyFill="1" applyAlignment="1">
      <alignment horizontal="center"/>
    </xf>
    <xf numFmtId="0" fontId="0" fillId="5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5" borderId="0" xfId="0" applyFill="1" applyAlignment="1">
      <alignment horizontal="center"/>
    </xf>
    <xf numFmtId="0" fontId="0" fillId="47" borderId="0" xfId="0" applyFill="1" applyAlignment="1">
      <alignment horizontal="right"/>
    </xf>
    <xf numFmtId="0" fontId="0" fillId="47" borderId="0" xfId="0" applyFill="1" applyAlignment="1">
      <alignment horizontal="left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52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0" fillId="55" borderId="0" xfId="0" applyFill="1" applyAlignment="1">
      <alignment horizontal="center"/>
    </xf>
    <xf numFmtId="0" fontId="20" fillId="55" borderId="0" xfId="0" applyFont="1" applyFill="1" applyAlignment="1">
      <alignment horizontal="center"/>
    </xf>
    <xf numFmtId="0" fontId="23" fillId="55" borderId="0" xfId="0" applyFont="1" applyFill="1" applyAlignment="1">
      <alignment horizontal="center"/>
    </xf>
    <xf numFmtId="0" fontId="13" fillId="33" borderId="0" xfId="0" applyFont="1" applyFill="1"/>
    <xf numFmtId="1" fontId="0" fillId="56" borderId="0" xfId="0" applyNumberFormat="1" applyFill="1" applyAlignment="1">
      <alignment horizontal="center"/>
    </xf>
    <xf numFmtId="0" fontId="0" fillId="57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1" borderId="0" xfId="0" applyFill="1" applyAlignment="1">
      <alignment horizontal="left"/>
    </xf>
    <xf numFmtId="0" fontId="24" fillId="47" borderId="0" xfId="0" applyFont="1" applyFill="1" applyAlignment="1">
      <alignment horizontal="center"/>
    </xf>
    <xf numFmtId="0" fontId="0" fillId="58" borderId="0" xfId="0" applyFill="1" applyAlignment="1">
      <alignment horizontal="center"/>
    </xf>
    <xf numFmtId="0" fontId="16" fillId="47" borderId="0" xfId="0" applyFont="1" applyFill="1" applyAlignment="1">
      <alignment horizontal="center"/>
    </xf>
    <xf numFmtId="0" fontId="0" fillId="47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57" borderId="0" xfId="0" applyFill="1"/>
    <xf numFmtId="0" fontId="0" fillId="57" borderId="0" xfId="0" applyFill="1" applyAlignment="1">
      <alignment horizontal="center"/>
    </xf>
    <xf numFmtId="0" fontId="0" fillId="57" borderId="0" xfId="0" applyFill="1" applyAlignment="1"/>
    <xf numFmtId="0" fontId="6" fillId="2" borderId="0" xfId="6" applyAlignment="1">
      <alignment horizontal="center"/>
    </xf>
    <xf numFmtId="0" fontId="7" fillId="3" borderId="0" xfId="7" applyAlignment="1">
      <alignment horizontal="center"/>
    </xf>
    <xf numFmtId="0" fontId="0" fillId="57" borderId="0" xfId="0" applyFill="1" applyAlignment="1">
      <alignment horizontal="center"/>
    </xf>
    <xf numFmtId="0" fontId="0" fillId="57" borderId="0" xfId="0" applyFill="1" applyAlignment="1">
      <alignment horizontal="center"/>
    </xf>
    <xf numFmtId="0" fontId="0" fillId="59" borderId="0" xfId="0" applyFill="1" applyAlignment="1">
      <alignment horizontal="center"/>
    </xf>
    <xf numFmtId="0" fontId="8" fillId="45" borderId="0" xfId="8" applyFill="1" applyAlignment="1">
      <alignment horizontal="center"/>
    </xf>
    <xf numFmtId="0" fontId="0" fillId="0" borderId="0" xfId="0" applyAlignment="1">
      <alignment horizontal="right"/>
    </xf>
    <xf numFmtId="9" fontId="0" fillId="0" borderId="0" xfId="42" applyFont="1"/>
    <xf numFmtId="9" fontId="0" fillId="0" borderId="0" xfId="42" applyFont="1" applyAlignment="1">
      <alignment horizontal="left"/>
    </xf>
    <xf numFmtId="0" fontId="0" fillId="57" borderId="0" xfId="0" applyFill="1" applyAlignment="1">
      <alignment horizontal="center"/>
    </xf>
    <xf numFmtId="0" fontId="16" fillId="41" borderId="0" xfId="0" applyFont="1" applyFill="1"/>
    <xf numFmtId="0" fontId="24" fillId="0" borderId="0" xfId="0" applyFont="1" applyFill="1" applyAlignment="1">
      <alignment horizontal="center"/>
    </xf>
    <xf numFmtId="1" fontId="17" fillId="33" borderId="0" xfId="0" applyNumberFormat="1" applyFont="1" applyFill="1" applyAlignment="1">
      <alignment horizontal="center"/>
    </xf>
    <xf numFmtId="0" fontId="0" fillId="41" borderId="0" xfId="0" applyFont="1" applyFill="1"/>
    <xf numFmtId="0" fontId="0" fillId="51" borderId="0" xfId="42" applyNumberFormat="1" applyFont="1" applyFill="1" applyAlignment="1">
      <alignment horizontal="center"/>
    </xf>
    <xf numFmtId="0" fontId="0" fillId="51" borderId="0" xfId="0" applyNumberFormat="1" applyFill="1" applyAlignment="1">
      <alignment horizontal="center"/>
    </xf>
    <xf numFmtId="1" fontId="0" fillId="51" borderId="0" xfId="0" applyNumberFormat="1" applyFill="1" applyAlignment="1">
      <alignment horizontal="center"/>
    </xf>
    <xf numFmtId="1" fontId="0" fillId="46" borderId="0" xfId="0" applyNumberFormat="1" applyFill="1" applyAlignment="1">
      <alignment horizontal="center"/>
    </xf>
    <xf numFmtId="0" fontId="24" fillId="46" borderId="0" xfId="0" applyFont="1" applyFill="1" applyAlignment="1">
      <alignment horizontal="center"/>
    </xf>
    <xf numFmtId="0" fontId="0" fillId="57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8" fillId="4" borderId="0" xfId="8" applyAlignment="1">
      <alignment horizontal="center"/>
    </xf>
    <xf numFmtId="0" fontId="6" fillId="2" borderId="0" xfId="6"/>
    <xf numFmtId="0" fontId="7" fillId="3" borderId="0" xfId="7"/>
    <xf numFmtId="0" fontId="8" fillId="4" borderId="0" xfId="8"/>
    <xf numFmtId="0" fontId="0" fillId="57" borderId="0" xfId="0" applyFill="1" applyAlignment="1">
      <alignment horizontal="center"/>
    </xf>
    <xf numFmtId="0" fontId="0" fillId="57" borderId="0" xfId="0" applyFill="1" applyAlignment="1">
      <alignment horizontal="center"/>
    </xf>
    <xf numFmtId="1" fontId="24" fillId="46" borderId="0" xfId="0" applyNumberFormat="1" applyFont="1" applyFill="1" applyAlignment="1">
      <alignment horizontal="center"/>
    </xf>
    <xf numFmtId="0" fontId="0" fillId="57" borderId="0" xfId="0" applyFill="1" applyAlignment="1">
      <alignment horizontal="center"/>
    </xf>
    <xf numFmtId="0" fontId="18" fillId="41" borderId="0" xfId="0" applyFont="1" applyFill="1"/>
    <xf numFmtId="0" fontId="0" fillId="57" borderId="0" xfId="0" applyFill="1" applyAlignment="1">
      <alignment horizontal="center"/>
    </xf>
    <xf numFmtId="0" fontId="0" fillId="57" borderId="0" xfId="0" applyFill="1" applyAlignment="1">
      <alignment horizontal="center"/>
    </xf>
    <xf numFmtId="0" fontId="16" fillId="35" borderId="0" xfId="0" applyFont="1" applyFill="1" applyAlignment="1">
      <alignment horizontal="center"/>
    </xf>
    <xf numFmtId="1" fontId="6" fillId="2" borderId="0" xfId="6" applyNumberFormat="1" applyAlignment="1">
      <alignment horizontal="center"/>
    </xf>
    <xf numFmtId="1" fontId="8" fillId="4" borderId="0" xfId="8" applyNumberFormat="1" applyAlignment="1">
      <alignment horizontal="center"/>
    </xf>
    <xf numFmtId="0" fontId="0" fillId="57" borderId="0" xfId="0" applyFill="1" applyAlignment="1">
      <alignment horizontal="center"/>
    </xf>
    <xf numFmtId="0" fontId="25" fillId="35" borderId="0" xfId="0" applyFont="1" applyFill="1"/>
    <xf numFmtId="0" fontId="0" fillId="57" borderId="0" xfId="0" applyFill="1" applyAlignment="1">
      <alignment horizontal="center"/>
    </xf>
    <xf numFmtId="0" fontId="0" fillId="57" borderId="0" xfId="0" applyFill="1" applyAlignment="1">
      <alignment horizontal="center"/>
    </xf>
    <xf numFmtId="0" fontId="14" fillId="33" borderId="0" xfId="0" applyFont="1" applyFill="1"/>
    <xf numFmtId="0" fontId="0" fillId="57" borderId="0" xfId="0" applyFill="1" applyAlignment="1">
      <alignment horizontal="center"/>
    </xf>
    <xf numFmtId="1" fontId="0" fillId="58" borderId="0" xfId="0" applyNumberFormat="1" applyFill="1" applyAlignment="1">
      <alignment horizontal="center"/>
    </xf>
    <xf numFmtId="0" fontId="0" fillId="57" borderId="0" xfId="0" applyFill="1" applyAlignment="1">
      <alignment horizontal="center"/>
    </xf>
    <xf numFmtId="0" fontId="0" fillId="57" borderId="0" xfId="0" applyFill="1" applyAlignment="1">
      <alignment horizontal="center"/>
    </xf>
    <xf numFmtId="0" fontId="0" fillId="41" borderId="0" xfId="0" applyFill="1" applyAlignment="1"/>
    <xf numFmtId="0" fontId="0" fillId="56" borderId="0" xfId="0" applyFill="1" applyAlignment="1">
      <alignment horizontal="center"/>
    </xf>
    <xf numFmtId="0" fontId="0" fillId="60" borderId="0" xfId="0" applyFill="1" applyAlignment="1">
      <alignment horizontal="center"/>
    </xf>
    <xf numFmtId="9" fontId="0" fillId="0" borderId="0" xfId="42" applyFont="1" applyFill="1" applyAlignment="1">
      <alignment horizontal="center"/>
    </xf>
    <xf numFmtId="9" fontId="0" fillId="46" borderId="0" xfId="42" applyFont="1" applyFill="1" applyAlignment="1">
      <alignment horizontal="center"/>
    </xf>
    <xf numFmtId="9" fontId="0" fillId="51" borderId="0" xfId="42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57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66BD3"/>
      <color rgb="FFFF3737"/>
      <color rgb="FFFF158A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15240</xdr:colOff>
      <xdr:row>398</xdr:row>
      <xdr:rowOff>165444</xdr:rowOff>
    </xdr:from>
    <xdr:to>
      <xdr:col>21</xdr:col>
      <xdr:colOff>460901</xdr:colOff>
      <xdr:row>410</xdr:row>
      <xdr:rowOff>22860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6960" y="72951684"/>
          <a:ext cx="4263281" cy="2051976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</xdr:colOff>
      <xdr:row>433</xdr:row>
      <xdr:rowOff>66384</xdr:rowOff>
    </xdr:from>
    <xdr:to>
      <xdr:col>21</xdr:col>
      <xdr:colOff>460901</xdr:colOff>
      <xdr:row>444</xdr:row>
      <xdr:rowOff>106680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5640" y="79253424"/>
          <a:ext cx="4263281" cy="205197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456</xdr:row>
      <xdr:rowOff>76200</xdr:rowOff>
    </xdr:from>
    <xdr:to>
      <xdr:col>14</xdr:col>
      <xdr:colOff>160863</xdr:colOff>
      <xdr:row>470</xdr:row>
      <xdr:rowOff>91663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83469480"/>
          <a:ext cx="9723963" cy="2575783"/>
        </a:xfrm>
        <a:prstGeom prst="rect">
          <a:avLst/>
        </a:prstGeom>
      </xdr:spPr>
    </xdr:pic>
    <xdr:clientData/>
  </xdr:twoCellAnchor>
  <xdr:twoCellAnchor editAs="oneCell">
    <xdr:from>
      <xdr:col>23</xdr:col>
      <xdr:colOff>45720</xdr:colOff>
      <xdr:row>457</xdr:row>
      <xdr:rowOff>76200</xdr:rowOff>
    </xdr:from>
    <xdr:to>
      <xdr:col>36</xdr:col>
      <xdr:colOff>519003</xdr:colOff>
      <xdr:row>471</xdr:row>
      <xdr:rowOff>91663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8640" y="83652360"/>
          <a:ext cx="9723963" cy="25757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27712</xdr:colOff>
      <xdr:row>150</xdr:row>
      <xdr:rowOff>13856</xdr:rowOff>
    </xdr:from>
    <xdr:to>
      <xdr:col>15</xdr:col>
      <xdr:colOff>256312</xdr:colOff>
      <xdr:row>163</xdr:row>
      <xdr:rowOff>178308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512" y="27445856"/>
          <a:ext cx="8763000" cy="2541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33"/>
  <sheetViews>
    <sheetView zoomScaleNormal="100" workbookViewId="0">
      <pane ySplit="1" topLeftCell="A391" activePane="bottomLeft" state="frozen"/>
      <selection activeCell="Y1" sqref="Y1"/>
      <selection pane="bottomLeft" activeCell="E402" sqref="E402"/>
    </sheetView>
  </sheetViews>
  <sheetFormatPr defaultRowHeight="14.4" x14ac:dyDescent="0.3"/>
  <cols>
    <col min="1" max="1" width="27.21875" customWidth="1"/>
    <col min="17" max="18" width="8.88671875" style="6"/>
    <col min="19" max="19" width="15" style="6" customWidth="1"/>
    <col min="20" max="20" width="14" style="6" customWidth="1"/>
    <col min="21" max="21" width="8.88671875" style="6" customWidth="1"/>
    <col min="22" max="22" width="7.109375" style="1" customWidth="1"/>
    <col min="23" max="23" width="8.88671875" customWidth="1"/>
    <col min="24" max="24" width="28.21875" customWidth="1"/>
    <col min="25" max="39" width="8.88671875" style="6"/>
    <col min="42" max="42" width="8.77734375" customWidth="1"/>
    <col min="43" max="43" width="8.6640625" customWidth="1"/>
    <col min="45" max="45" width="7.109375" style="1" customWidth="1"/>
    <col min="47" max="47" width="11.21875" customWidth="1"/>
    <col min="63" max="63" width="12.21875" customWidth="1"/>
    <col min="65" max="65" width="8.77734375" customWidth="1"/>
    <col min="66" max="66" width="9.21875" customWidth="1"/>
  </cols>
  <sheetData>
    <row r="1" spans="1:67" x14ac:dyDescent="0.3">
      <c r="A1" s="8" t="s">
        <v>38</v>
      </c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R1"/>
      <c r="S1" s="38" t="s">
        <v>91</v>
      </c>
      <c r="T1" s="42" t="s">
        <v>92</v>
      </c>
      <c r="X1" s="8" t="s">
        <v>38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P1" s="38" t="s">
        <v>91</v>
      </c>
      <c r="AQ1" s="42" t="s">
        <v>92</v>
      </c>
      <c r="AU1" s="8" t="s">
        <v>38</v>
      </c>
      <c r="AV1" s="7" t="s">
        <v>23</v>
      </c>
      <c r="AW1" s="7" t="s">
        <v>24</v>
      </c>
      <c r="AX1" s="7" t="s">
        <v>25</v>
      </c>
      <c r="AY1" s="7" t="s">
        <v>26</v>
      </c>
      <c r="AZ1" s="7" t="s">
        <v>27</v>
      </c>
      <c r="BA1" s="7" t="s">
        <v>28</v>
      </c>
      <c r="BB1" s="7" t="s">
        <v>29</v>
      </c>
      <c r="BC1" s="7" t="s">
        <v>30</v>
      </c>
      <c r="BD1" s="7" t="s">
        <v>31</v>
      </c>
      <c r="BE1" s="7" t="s">
        <v>32</v>
      </c>
      <c r="BF1" s="7" t="s">
        <v>33</v>
      </c>
      <c r="BG1" s="7" t="s">
        <v>34</v>
      </c>
      <c r="BH1" s="7" t="s">
        <v>35</v>
      </c>
      <c r="BI1" s="7" t="s">
        <v>36</v>
      </c>
      <c r="BJ1" s="7" t="s">
        <v>37</v>
      </c>
      <c r="BM1" s="38" t="s">
        <v>91</v>
      </c>
      <c r="BN1" s="42" t="s">
        <v>92</v>
      </c>
    </row>
    <row r="2" spans="1:67" x14ac:dyDescent="0.3"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67" x14ac:dyDescent="0.3">
      <c r="A3" s="12" t="s">
        <v>334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X3" s="12" t="s">
        <v>67</v>
      </c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/>
      <c r="AL3"/>
      <c r="AM3"/>
      <c r="AU3" s="12" t="s">
        <v>136</v>
      </c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</row>
    <row r="4" spans="1:67" x14ac:dyDescent="0.3">
      <c r="A4" s="12"/>
      <c r="B4" s="12"/>
      <c r="C4" s="12"/>
      <c r="D4" s="12"/>
      <c r="E4" s="12"/>
      <c r="F4" s="29" t="s">
        <v>51</v>
      </c>
      <c r="G4" s="23" t="s">
        <v>52</v>
      </c>
      <c r="H4" s="12"/>
      <c r="I4" s="12"/>
      <c r="J4" s="12"/>
      <c r="K4" s="12"/>
      <c r="L4" s="12"/>
      <c r="M4" s="12"/>
      <c r="X4" s="12" t="s">
        <v>68</v>
      </c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/>
      <c r="AL4"/>
      <c r="AM4"/>
      <c r="AU4" s="12"/>
      <c r="AV4" s="12"/>
      <c r="AW4" s="12"/>
      <c r="AX4" s="12"/>
      <c r="AY4" s="12"/>
      <c r="AZ4" s="54" t="s">
        <v>44</v>
      </c>
      <c r="BA4" s="55" t="s">
        <v>52</v>
      </c>
      <c r="BB4" s="12"/>
      <c r="BC4" s="12"/>
      <c r="BD4" s="12"/>
      <c r="BE4" s="12"/>
      <c r="BF4" s="12"/>
      <c r="BG4" s="12"/>
    </row>
    <row r="5" spans="1:67" x14ac:dyDescent="0.3">
      <c r="A5" s="30" t="s">
        <v>331</v>
      </c>
      <c r="B5" s="13">
        <v>24</v>
      </c>
      <c r="C5" s="13">
        <v>16</v>
      </c>
      <c r="D5" s="13">
        <v>22</v>
      </c>
      <c r="E5" s="13">
        <v>20</v>
      </c>
      <c r="F5" s="13">
        <v>7</v>
      </c>
      <c r="G5" s="13">
        <v>19</v>
      </c>
      <c r="H5" s="13">
        <v>14</v>
      </c>
      <c r="I5" s="13">
        <v>14</v>
      </c>
      <c r="J5" s="13">
        <v>10</v>
      </c>
      <c r="K5" s="13">
        <v>5</v>
      </c>
      <c r="L5" s="13">
        <v>4</v>
      </c>
      <c r="M5" s="13">
        <v>6</v>
      </c>
      <c r="N5" s="13">
        <v>3</v>
      </c>
      <c r="O5" s="13">
        <v>15</v>
      </c>
      <c r="P5" s="13">
        <v>11</v>
      </c>
      <c r="X5" s="12"/>
      <c r="Y5" s="12"/>
      <c r="Z5" s="12"/>
      <c r="AA5" s="12"/>
      <c r="AB5" s="12"/>
      <c r="AC5" s="29" t="s">
        <v>51</v>
      </c>
      <c r="AD5" s="23" t="s">
        <v>52</v>
      </c>
      <c r="AE5" s="12"/>
      <c r="AF5" s="12"/>
      <c r="AG5" s="12"/>
      <c r="AH5" s="12"/>
      <c r="AI5" s="12"/>
      <c r="AJ5" s="12"/>
      <c r="AK5"/>
      <c r="AL5"/>
      <c r="AM5"/>
      <c r="AU5" s="30" t="s">
        <v>331</v>
      </c>
      <c r="AV5" s="13">
        <f>SUM('C2043 (Left-To East)'!A90:A101,'C2043 (Left-To East)'!B2:B5)</f>
        <v>35</v>
      </c>
      <c r="AW5" s="13">
        <f>SUM('C2043 (Left-To East)'!B90:B101,'C2043 (Left-To East)'!C2:C5)</f>
        <v>15</v>
      </c>
      <c r="AX5" s="13">
        <f>SUM('C2043 (Left-To East)'!C90:C101,'C2043 (Left-To East)'!D2:D5)</f>
        <v>32</v>
      </c>
      <c r="AY5" s="13">
        <f>SUM('C2043 (Left-To East)'!D90:D101,'C2043 (Left-To East)'!E2:E5)</f>
        <v>12</v>
      </c>
      <c r="AZ5" s="13">
        <f>SUM('C2043 (Left-To East)'!E90:E101,'C2043 (Left-To East)'!F2:F5)</f>
        <v>21</v>
      </c>
      <c r="BA5" s="13">
        <f>SUM('C2043 (Left-To East)'!F90:F101,'C2043 (Left-To East)'!G2:G5)</f>
        <v>24</v>
      </c>
      <c r="BB5" s="13">
        <f>SUM('C2043 (Left-To East)'!G90:G101,'C2043 (Left-To East)'!H2:H5)</f>
        <v>29</v>
      </c>
      <c r="BC5" s="13">
        <f>SUM('C2043 (Left-To East)'!H90:H101,'C2043 (Left-To East)'!I2:I5)</f>
        <v>4</v>
      </c>
      <c r="BD5" s="13">
        <f>SUM('C2043 (Left-To East)'!I90:I101,'C2043 (Left-To East)'!J2:J5)</f>
        <v>4</v>
      </c>
      <c r="BE5" s="13">
        <f>SUM('C2043 (Left-To East)'!J90:J101,'C2043 (Left-To East)'!K2:K5)</f>
        <v>6</v>
      </c>
      <c r="BF5" s="13">
        <f>SUM('C2043 (Left-To East)'!K90:K101,'C2043 (Left-To East)'!L2:L5)</f>
        <v>7</v>
      </c>
      <c r="BG5" s="13">
        <f>SUM('C2043 (Left-To East)'!L90:L101,'C2043 (Left-To East)'!M2:M5)</f>
        <v>13</v>
      </c>
      <c r="BH5" s="13">
        <f>SUM('C2043 (Left-To East)'!M90:M101,'C2043 (Left-To East)'!N2:N5)</f>
        <v>9</v>
      </c>
      <c r="BI5" s="13">
        <f>SUM('C2043 (Left-To East)'!N90:N101,'C2043 (Left-To East)'!O2:O5)</f>
        <v>16</v>
      </c>
      <c r="BJ5" s="13"/>
    </row>
    <row r="6" spans="1:67" x14ac:dyDescent="0.3">
      <c r="A6" s="30" t="s">
        <v>330</v>
      </c>
      <c r="B6" s="14">
        <v>29</v>
      </c>
      <c r="C6" s="14">
        <v>26</v>
      </c>
      <c r="D6" s="14">
        <v>17</v>
      </c>
      <c r="E6" s="14">
        <v>18</v>
      </c>
      <c r="F6" s="14">
        <v>10</v>
      </c>
      <c r="G6" s="14">
        <v>22</v>
      </c>
      <c r="H6" s="14">
        <v>20</v>
      </c>
      <c r="I6" s="14">
        <v>20</v>
      </c>
      <c r="J6" s="14">
        <v>9</v>
      </c>
      <c r="K6" s="14">
        <v>13</v>
      </c>
      <c r="L6" s="14">
        <v>4</v>
      </c>
      <c r="M6" s="14">
        <v>3</v>
      </c>
      <c r="N6" s="14">
        <v>7</v>
      </c>
      <c r="O6" s="14">
        <v>12</v>
      </c>
      <c r="P6" s="14">
        <v>14</v>
      </c>
      <c r="X6" s="30" t="s">
        <v>18</v>
      </c>
      <c r="Y6" s="6">
        <f>SUM('C2043 (Left-To East)'!A29:A45)</f>
        <v>34</v>
      </c>
      <c r="Z6" s="6">
        <f>SUM('C2043 (Left-To East)'!B29:B45)</f>
        <v>23</v>
      </c>
      <c r="AA6" s="6">
        <f>SUM('C2043 (Left-To East)'!C29:C45)</f>
        <v>26</v>
      </c>
      <c r="AB6" s="6">
        <f>SUM('C2043 (Left-To East)'!D29:D45)</f>
        <v>27</v>
      </c>
      <c r="AC6" s="6">
        <f>SUM('C2043 (Left-To East)'!E29:E45)</f>
        <v>12</v>
      </c>
      <c r="AD6" s="6">
        <f>SUM('C2043 (Left-To East)'!F29:F45)</f>
        <v>25</v>
      </c>
      <c r="AE6" s="6">
        <f>SUM('C2043 (Left-To East)'!G29:G45)</f>
        <v>27</v>
      </c>
      <c r="AF6" s="6">
        <f>SUM('C2043 (Left-To East)'!H29:H45)</f>
        <v>16</v>
      </c>
      <c r="AG6" s="6">
        <f>SUM('C2043 (Left-To East)'!I29:I45)</f>
        <v>15</v>
      </c>
      <c r="AH6" s="6">
        <f>SUM('C2043 (Left-To East)'!J29:J45)</f>
        <v>6</v>
      </c>
      <c r="AI6" s="6">
        <f>SUM('C2043 (Left-To East)'!K29:K45)</f>
        <v>6</v>
      </c>
      <c r="AJ6" s="6">
        <f>SUM('C2043 (Left-To East)'!L29:L45)</f>
        <v>7</v>
      </c>
      <c r="AK6" s="6">
        <f>SUM('C2043 (Left-To East)'!M29:M45)</f>
        <v>4</v>
      </c>
      <c r="AL6" s="6">
        <f>SUM('C2043 (Left-To East)'!N29:N45)</f>
        <v>22</v>
      </c>
      <c r="AM6" s="6">
        <f>SUM('C2043 (Left-To East)'!O29:O45)</f>
        <v>20</v>
      </c>
      <c r="AU6" s="30" t="s">
        <v>330</v>
      </c>
      <c r="AV6" s="14">
        <f>SUM('C2045 (Right-To East)'!A94:A101,'C2045 (Right-To East)'!B2:B9)</f>
        <v>12</v>
      </c>
      <c r="AW6" s="14">
        <f>SUM('C2045 (Right-To East)'!B94:B101,'C2045 (Right-To East)'!C2:C9)</f>
        <v>13</v>
      </c>
      <c r="AX6" s="14">
        <f>SUM('C2045 (Right-To East)'!C94:C101,'C2045 (Right-To East)'!D2:D9)</f>
        <v>22</v>
      </c>
      <c r="AY6" s="14">
        <f>SUM('C2045 (Right-To East)'!D94:D101,'C2045 (Right-To East)'!E2:E9)</f>
        <v>8</v>
      </c>
      <c r="AZ6" s="14">
        <f>SUM('C2045 (Right-To East)'!E94:E101,'C2045 (Right-To East)'!F2:F9)</f>
        <v>9</v>
      </c>
      <c r="BA6" s="14">
        <f>SUM('C2045 (Right-To East)'!F94:F101,'C2045 (Right-To East)'!G2:G9)</f>
        <v>10</v>
      </c>
      <c r="BB6" s="14">
        <f>SUM('C2045 (Right-To East)'!G94:G101,'C2045 (Right-To East)'!H2:H9)</f>
        <v>20</v>
      </c>
      <c r="BC6" s="14">
        <f>SUM('C2045 (Right-To East)'!H94:H101,'C2045 (Right-To East)'!I2:I9)</f>
        <v>3</v>
      </c>
      <c r="BD6" s="14">
        <f>SUM('C2045 (Right-To East)'!I94:I101,'C2045 (Right-To East)'!J2:J9)</f>
        <v>3</v>
      </c>
      <c r="BE6" s="14">
        <f>SUM('C2045 (Right-To East)'!J94:J101,'C2045 (Right-To East)'!K2:K9)</f>
        <v>5</v>
      </c>
      <c r="BF6" s="14">
        <f>SUM('C2045 (Right-To East)'!K94:K101,'C2045 (Right-To East)'!L2:L9)</f>
        <v>2</v>
      </c>
      <c r="BG6" s="14">
        <f>SUM('C2045 (Right-To East)'!L94:L101,'C2045 (Right-To East)'!M2:M9)</f>
        <v>5</v>
      </c>
      <c r="BH6" s="14">
        <f>SUM('C2045 (Right-To East)'!M94:M101,'C2045 (Right-To East)'!N2:N9)</f>
        <v>2</v>
      </c>
      <c r="BI6" s="14">
        <f>SUM('C2045 (Right-To East)'!N94:N101,'C2045 (Right-To East)'!O2:O9)</f>
        <v>9</v>
      </c>
      <c r="BJ6" s="14"/>
    </row>
    <row r="7" spans="1:67" x14ac:dyDescent="0.3">
      <c r="A7" s="30" t="s">
        <v>89</v>
      </c>
      <c r="B7" s="24">
        <f t="shared" ref="B7:P7" si="0">B5-B6</f>
        <v>-5</v>
      </c>
      <c r="C7" s="24">
        <f t="shared" si="0"/>
        <v>-10</v>
      </c>
      <c r="D7" s="24">
        <f t="shared" si="0"/>
        <v>5</v>
      </c>
      <c r="E7" s="24">
        <f t="shared" si="0"/>
        <v>2</v>
      </c>
      <c r="F7" s="24">
        <f t="shared" si="0"/>
        <v>-3</v>
      </c>
      <c r="G7" s="24">
        <f t="shared" si="0"/>
        <v>-3</v>
      </c>
      <c r="H7" s="24">
        <f t="shared" si="0"/>
        <v>-6</v>
      </c>
      <c r="I7" s="24">
        <f t="shared" si="0"/>
        <v>-6</v>
      </c>
      <c r="J7" s="24">
        <f t="shared" si="0"/>
        <v>1</v>
      </c>
      <c r="K7" s="24">
        <f t="shared" si="0"/>
        <v>-8</v>
      </c>
      <c r="L7" s="24">
        <f t="shared" si="0"/>
        <v>0</v>
      </c>
      <c r="M7" s="24">
        <f t="shared" si="0"/>
        <v>3</v>
      </c>
      <c r="N7" s="24">
        <f t="shared" si="0"/>
        <v>-4</v>
      </c>
      <c r="O7" s="24">
        <f t="shared" si="0"/>
        <v>3</v>
      </c>
      <c r="P7" s="24">
        <f t="shared" si="0"/>
        <v>-3</v>
      </c>
      <c r="Q7"/>
      <c r="R7" s="36"/>
      <c r="S7" s="36"/>
      <c r="T7" s="36"/>
      <c r="U7" s="36"/>
      <c r="X7" s="30" t="s">
        <v>19</v>
      </c>
      <c r="Y7" s="6">
        <f>SUM('C2044 (Right-To West)'!A27:A43)</f>
        <v>22</v>
      </c>
      <c r="Z7" s="6">
        <f>SUM('C2044 (Right-To West)'!B27:B43)</f>
        <v>23</v>
      </c>
      <c r="AA7" s="6">
        <f>SUM('C2044 (Right-To West)'!C27:C43)</f>
        <v>21</v>
      </c>
      <c r="AB7" s="6">
        <f>SUM('C2044 (Right-To West)'!D27:D43)</f>
        <v>15</v>
      </c>
      <c r="AC7" s="6">
        <f>SUM('C2044 (Right-To West)'!E27:E43)</f>
        <v>9</v>
      </c>
      <c r="AD7" s="6">
        <f>SUM('C2044 (Right-To West)'!F27:F43)</f>
        <v>15</v>
      </c>
      <c r="AE7" s="6">
        <f>SUM('C2044 (Right-To West)'!G27:G43)</f>
        <v>12</v>
      </c>
      <c r="AF7" s="6">
        <f>SUM('C2044 (Right-To West)'!H27:H43)</f>
        <v>6</v>
      </c>
      <c r="AG7" s="6">
        <f>SUM('C2044 (Right-To West)'!I27:I43)</f>
        <v>8</v>
      </c>
      <c r="AH7" s="6">
        <f>SUM('C2044 (Right-To West)'!J27:J43)</f>
        <v>1</v>
      </c>
      <c r="AI7" s="6">
        <f>SUM('C2044 (Right-To West)'!K27:K43)</f>
        <v>4</v>
      </c>
      <c r="AJ7" s="6">
        <f>SUM('C2044 (Right-To West)'!L27:L43)</f>
        <v>3</v>
      </c>
      <c r="AK7" s="6">
        <f>SUM('C2044 (Right-To West)'!M27:M43)</f>
        <v>5</v>
      </c>
      <c r="AL7" s="6">
        <f>SUM('C2044 (Right-To West)'!N27:N43)</f>
        <v>6</v>
      </c>
      <c r="AM7" s="6">
        <f>SUM('C2044 (Right-To West)'!O27:O43)</f>
        <v>8</v>
      </c>
      <c r="AU7" s="38" t="s">
        <v>90</v>
      </c>
      <c r="AV7" s="24">
        <f>(AV5-AV6)^2</f>
        <v>529</v>
      </c>
      <c r="AW7" s="24">
        <f>(AW5-AW6)^2</f>
        <v>4</v>
      </c>
      <c r="AX7" s="24">
        <f t="shared" ref="AX7:BI7" si="1">(AX5-AX6)^2</f>
        <v>100</v>
      </c>
      <c r="AY7" s="24">
        <f t="shared" si="1"/>
        <v>16</v>
      </c>
      <c r="AZ7" s="24">
        <f t="shared" si="1"/>
        <v>144</v>
      </c>
      <c r="BA7" s="24">
        <f t="shared" si="1"/>
        <v>196</v>
      </c>
      <c r="BB7" s="24">
        <f t="shared" si="1"/>
        <v>81</v>
      </c>
      <c r="BC7" s="24">
        <f t="shared" si="1"/>
        <v>1</v>
      </c>
      <c r="BD7" s="24">
        <f t="shared" si="1"/>
        <v>1</v>
      </c>
      <c r="BE7" s="24">
        <f t="shared" si="1"/>
        <v>1</v>
      </c>
      <c r="BF7" s="24">
        <f t="shared" si="1"/>
        <v>25</v>
      </c>
      <c r="BG7" s="24">
        <f t="shared" si="1"/>
        <v>64</v>
      </c>
      <c r="BH7" s="24">
        <f t="shared" si="1"/>
        <v>49</v>
      </c>
      <c r="BI7" s="24">
        <f t="shared" si="1"/>
        <v>49</v>
      </c>
      <c r="BJ7" s="24"/>
      <c r="BK7" s="56" t="s">
        <v>132</v>
      </c>
      <c r="BM7" s="40">
        <f>SUM(AV7:BI7)/COUNT(AV7:BI7)</f>
        <v>90</v>
      </c>
      <c r="BN7" s="59">
        <f>SUM(AV7:BB7)/COUNT(AV7:BB7)</f>
        <v>152.85714285714286</v>
      </c>
    </row>
    <row r="8" spans="1:67" x14ac:dyDescent="0.3">
      <c r="A8" s="38" t="s">
        <v>90</v>
      </c>
      <c r="B8" s="24">
        <f>B7^2</f>
        <v>25</v>
      </c>
      <c r="C8" s="24">
        <f t="shared" ref="C8:P8" si="2">C7^2</f>
        <v>100</v>
      </c>
      <c r="D8" s="24">
        <f t="shared" si="2"/>
        <v>25</v>
      </c>
      <c r="E8" s="24">
        <f t="shared" si="2"/>
        <v>4</v>
      </c>
      <c r="F8" s="24">
        <f t="shared" si="2"/>
        <v>9</v>
      </c>
      <c r="G8" s="24">
        <f t="shared" si="2"/>
        <v>9</v>
      </c>
      <c r="H8" s="24">
        <f t="shared" si="2"/>
        <v>36</v>
      </c>
      <c r="I8" s="24">
        <f t="shared" si="2"/>
        <v>36</v>
      </c>
      <c r="J8" s="24">
        <f t="shared" si="2"/>
        <v>1</v>
      </c>
      <c r="K8" s="24">
        <f t="shared" si="2"/>
        <v>64</v>
      </c>
      <c r="L8" s="24">
        <f t="shared" si="2"/>
        <v>0</v>
      </c>
      <c r="M8" s="24">
        <f t="shared" si="2"/>
        <v>9</v>
      </c>
      <c r="N8" s="24">
        <f t="shared" si="2"/>
        <v>16</v>
      </c>
      <c r="O8" s="24">
        <f t="shared" si="2"/>
        <v>9</v>
      </c>
      <c r="P8" s="24">
        <f t="shared" si="2"/>
        <v>9</v>
      </c>
      <c r="Q8" s="36"/>
      <c r="R8" s="36"/>
      <c r="S8" s="41">
        <f>SUM(B8:P8)/COUNT(B8:P8)</f>
        <v>23.466666666666665</v>
      </c>
      <c r="T8" s="41">
        <f>SUM(B8:H8)/COUNT(B8:H8)</f>
        <v>29.714285714285715</v>
      </c>
      <c r="U8" s="36"/>
      <c r="X8" s="30"/>
      <c r="AU8" s="30" t="s">
        <v>330</v>
      </c>
      <c r="AV8" s="14">
        <f>SUM('C2045 (Right-To East)'!A96:A101,'C2045 (Right-To East)'!B2:B11)</f>
        <v>14</v>
      </c>
      <c r="AW8" s="14">
        <f>SUM('C2045 (Right-To East)'!B96:B101,'C2045 (Right-To East)'!C2:C11)</f>
        <v>13</v>
      </c>
      <c r="AX8" s="14">
        <f>SUM('C2045 (Right-To East)'!C96:C101,'C2045 (Right-To East)'!D2:D11)</f>
        <v>20</v>
      </c>
      <c r="AY8" s="14">
        <f>SUM('C2045 (Right-To East)'!D96:D101,'C2045 (Right-To East)'!E2:E11)</f>
        <v>7</v>
      </c>
      <c r="AZ8" s="14">
        <f>SUM('C2045 (Right-To East)'!E96:E101,'C2045 (Right-To East)'!F2:F11)</f>
        <v>4</v>
      </c>
      <c r="BA8" s="14">
        <f>SUM('C2045 (Right-To East)'!F96:F101,'C2045 (Right-To East)'!G2:G11)</f>
        <v>6</v>
      </c>
      <c r="BB8" s="14">
        <f>SUM('C2045 (Right-To East)'!G96:G101,'C2045 (Right-To East)'!H2:H11)</f>
        <v>17</v>
      </c>
      <c r="BC8" s="14">
        <f>SUM('C2045 (Right-To East)'!H96:H101,'C2045 (Right-To East)'!I2:I11)</f>
        <v>3</v>
      </c>
      <c r="BD8" s="14">
        <f>SUM('C2045 (Right-To East)'!I96:I101,'C2045 (Right-To East)'!J2:J11)</f>
        <v>3</v>
      </c>
      <c r="BE8" s="14">
        <f>SUM('C2045 (Right-To East)'!J96:J101,'C2045 (Right-To East)'!K2:K11)</f>
        <v>2</v>
      </c>
      <c r="BF8" s="14">
        <f>SUM('C2045 (Right-To East)'!K96:K101,'C2045 (Right-To East)'!L2:L11)</f>
        <v>3</v>
      </c>
      <c r="BG8" s="14">
        <f>SUM('C2045 (Right-To East)'!L96:L101,'C2045 (Right-To East)'!M2:M11)</f>
        <v>5</v>
      </c>
      <c r="BH8" s="14">
        <f>SUM('C2045 (Right-To East)'!M96:M101,'C2045 (Right-To East)'!N2:N11)</f>
        <v>2</v>
      </c>
      <c r="BI8" s="14">
        <f>SUM('C2045 (Right-To East)'!N96:N101,'C2045 (Right-To East)'!O2:O11)</f>
        <v>10</v>
      </c>
      <c r="BJ8" s="14"/>
      <c r="BN8" s="57"/>
    </row>
    <row r="9" spans="1:67" x14ac:dyDescent="0.3">
      <c r="A9" s="30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X9" s="30" t="s">
        <v>55</v>
      </c>
      <c r="Y9" s="24">
        <f t="shared" ref="Y9:AM9" si="3">SUM(Y6:Y7)</f>
        <v>56</v>
      </c>
      <c r="Z9" s="24">
        <f t="shared" si="3"/>
        <v>46</v>
      </c>
      <c r="AA9" s="24">
        <f t="shared" si="3"/>
        <v>47</v>
      </c>
      <c r="AB9" s="24">
        <f t="shared" si="3"/>
        <v>42</v>
      </c>
      <c r="AC9" s="24">
        <f t="shared" si="3"/>
        <v>21</v>
      </c>
      <c r="AD9" s="24">
        <f t="shared" si="3"/>
        <v>40</v>
      </c>
      <c r="AE9" s="24">
        <f t="shared" si="3"/>
        <v>39</v>
      </c>
      <c r="AF9" s="24">
        <f t="shared" si="3"/>
        <v>22</v>
      </c>
      <c r="AG9" s="24">
        <f t="shared" si="3"/>
        <v>23</v>
      </c>
      <c r="AH9" s="24">
        <f t="shared" si="3"/>
        <v>7</v>
      </c>
      <c r="AI9" s="24">
        <f t="shared" si="3"/>
        <v>10</v>
      </c>
      <c r="AJ9" s="24">
        <f t="shared" si="3"/>
        <v>10</v>
      </c>
      <c r="AK9" s="24">
        <f t="shared" si="3"/>
        <v>9</v>
      </c>
      <c r="AL9" s="24">
        <f t="shared" si="3"/>
        <v>28</v>
      </c>
      <c r="AM9" s="24">
        <f t="shared" si="3"/>
        <v>28</v>
      </c>
      <c r="AU9" s="38" t="s">
        <v>90</v>
      </c>
      <c r="AV9" s="24">
        <f>(AV5-AV8)^2</f>
        <v>441</v>
      </c>
      <c r="AW9" s="24">
        <f t="shared" ref="AW9:BI9" si="4">(AW5-AW8)^2</f>
        <v>4</v>
      </c>
      <c r="AX9" s="24">
        <f t="shared" si="4"/>
        <v>144</v>
      </c>
      <c r="AY9" s="24">
        <f t="shared" si="4"/>
        <v>25</v>
      </c>
      <c r="AZ9" s="24">
        <f t="shared" si="4"/>
        <v>289</v>
      </c>
      <c r="BA9" s="24">
        <f t="shared" si="4"/>
        <v>324</v>
      </c>
      <c r="BB9" s="24">
        <f t="shared" si="4"/>
        <v>144</v>
      </c>
      <c r="BC9" s="24">
        <f t="shared" si="4"/>
        <v>1</v>
      </c>
      <c r="BD9" s="24">
        <f t="shared" si="4"/>
        <v>1</v>
      </c>
      <c r="BE9" s="24">
        <f t="shared" si="4"/>
        <v>16</v>
      </c>
      <c r="BF9" s="24">
        <f t="shared" si="4"/>
        <v>16</v>
      </c>
      <c r="BG9" s="24">
        <f t="shared" si="4"/>
        <v>64</v>
      </c>
      <c r="BH9" s="24">
        <f t="shared" si="4"/>
        <v>49</v>
      </c>
      <c r="BI9" s="24">
        <f t="shared" si="4"/>
        <v>36</v>
      </c>
      <c r="BJ9" s="24"/>
      <c r="BK9" s="56" t="s">
        <v>135</v>
      </c>
      <c r="BM9" s="40">
        <f>SUM(AV9:BI9)/COUNT(AV9:BI9)</f>
        <v>111</v>
      </c>
      <c r="BN9" s="57">
        <f>SUM(AV9:BB9)/COUNT(AV9:BB9)</f>
        <v>195.85714285714286</v>
      </c>
    </row>
    <row r="10" spans="1:67" x14ac:dyDescent="0.3">
      <c r="A10" s="30" t="s">
        <v>332</v>
      </c>
      <c r="B10" s="14">
        <v>18</v>
      </c>
      <c r="C10" s="14">
        <v>23</v>
      </c>
      <c r="D10" s="14">
        <v>18</v>
      </c>
      <c r="E10" s="14">
        <v>11</v>
      </c>
      <c r="F10" s="14">
        <v>5</v>
      </c>
      <c r="G10" s="14">
        <v>13</v>
      </c>
      <c r="H10" s="14">
        <v>12</v>
      </c>
      <c r="I10" s="14">
        <v>5</v>
      </c>
      <c r="J10" s="14">
        <v>7</v>
      </c>
      <c r="K10" s="14">
        <v>1</v>
      </c>
      <c r="L10" s="14">
        <v>4</v>
      </c>
      <c r="M10" s="14">
        <v>2</v>
      </c>
      <c r="N10" s="14">
        <v>5</v>
      </c>
      <c r="O10" s="14">
        <v>6</v>
      </c>
      <c r="P10" s="14">
        <v>8</v>
      </c>
      <c r="X10" s="30" t="s">
        <v>69</v>
      </c>
      <c r="Y10" s="14">
        <f>SUM('07-C4482'!A43:A67)</f>
        <v>127</v>
      </c>
      <c r="Z10" s="14">
        <f>SUM('07-C4482'!B43:B67)</f>
        <v>95</v>
      </c>
      <c r="AA10" s="14">
        <f>SUM('07-C4482'!C43:C67)</f>
        <v>87</v>
      </c>
      <c r="AB10" s="14">
        <f>SUM('07-C4482'!D43:D67)</f>
        <v>64</v>
      </c>
      <c r="AC10" s="14">
        <f>SUM('07-C4482'!E43:E67)</f>
        <v>42</v>
      </c>
      <c r="AD10" s="14">
        <f>SUM('07-C4482'!F43:F67)</f>
        <v>95</v>
      </c>
      <c r="AE10" s="14">
        <f>SUM('07-C4482'!G43:G67)</f>
        <v>89</v>
      </c>
      <c r="AF10" s="14">
        <f>SUM('07-C4482'!H43:H67)</f>
        <v>88</v>
      </c>
      <c r="AG10" s="14">
        <f>SUM('07-C4482'!I43:I67)</f>
        <v>78</v>
      </c>
      <c r="AH10" s="14">
        <f>SUM('07-C4482'!J43:J67)</f>
        <v>66</v>
      </c>
      <c r="AI10" s="14">
        <f>SUM('07-C4482'!K43:K67)</f>
        <v>30</v>
      </c>
      <c r="AJ10" s="14">
        <f>SUM('07-C4482'!L43:L67)</f>
        <v>29</v>
      </c>
      <c r="AK10" s="14">
        <f>SUM('07-C4482'!M43:M67)</f>
        <v>24</v>
      </c>
      <c r="AL10" s="14">
        <f>SUM('07-C4482'!N43:N67)</f>
        <v>71</v>
      </c>
      <c r="AM10" s="14">
        <f>SUM('07-C4482'!O43:O67)</f>
        <v>76</v>
      </c>
      <c r="AU10" s="30" t="s">
        <v>330</v>
      </c>
      <c r="AV10" s="14">
        <f>SUM('C2045 (Right-To East)'!A98:A101,'C2045 (Right-To East)'!B2:B13)</f>
        <v>9</v>
      </c>
      <c r="AW10" s="14">
        <f>SUM('C2045 (Right-To East)'!B98:B101,'C2045 (Right-To East)'!C2:C13)</f>
        <v>11</v>
      </c>
      <c r="AX10" s="14">
        <f>SUM('C2045 (Right-To East)'!C98:C101,'C2045 (Right-To East)'!D2:D13)</f>
        <v>16</v>
      </c>
      <c r="AY10" s="14">
        <f>SUM('C2045 (Right-To East)'!D98:D101,'C2045 (Right-To East)'!E2:E13)</f>
        <v>6</v>
      </c>
      <c r="AZ10" s="14">
        <f>SUM('C2045 (Right-To East)'!E98:E101,'C2045 (Right-To East)'!F2:F13)</f>
        <v>0</v>
      </c>
      <c r="BA10" s="14">
        <f>SUM('C2045 (Right-To East)'!F98:F101,'C2045 (Right-To East)'!G2:G13)</f>
        <v>5</v>
      </c>
      <c r="BB10" s="14">
        <f>SUM('C2045 (Right-To East)'!G98:G101,'C2045 (Right-To East)'!H2:H13)</f>
        <v>14</v>
      </c>
      <c r="BC10" s="14">
        <f>SUM('C2045 (Right-To East)'!H98:H101,'C2045 (Right-To East)'!I2:I13)</f>
        <v>0</v>
      </c>
      <c r="BD10" s="14">
        <f>SUM('C2045 (Right-To East)'!I98:I101,'C2045 (Right-To East)'!J2:J13)</f>
        <v>3</v>
      </c>
      <c r="BE10" s="14">
        <f>SUM('C2045 (Right-To East)'!J98:J101,'C2045 (Right-To East)'!K2:K13)</f>
        <v>1</v>
      </c>
      <c r="BF10" s="14">
        <f>SUM('C2045 (Right-To East)'!K98:K101,'C2045 (Right-To East)'!L2:L13)</f>
        <v>2</v>
      </c>
      <c r="BG10" s="14">
        <f>SUM('C2045 (Right-To East)'!L98:L101,'C2045 (Right-To East)'!M2:M13)</f>
        <v>5</v>
      </c>
      <c r="BH10" s="14">
        <f>SUM('C2045 (Right-To East)'!M98:M101,'C2045 (Right-To East)'!N2:N13)</f>
        <v>2</v>
      </c>
      <c r="BI10" s="14">
        <f>SUM('C2045 (Right-To East)'!N98:N101,'C2045 (Right-To East)'!O2:O13)</f>
        <v>10</v>
      </c>
      <c r="BJ10" s="14"/>
      <c r="BM10" s="4"/>
      <c r="BN10" s="57"/>
    </row>
    <row r="11" spans="1:67" x14ac:dyDescent="0.3">
      <c r="A11" s="30" t="s">
        <v>333</v>
      </c>
      <c r="B11" s="27">
        <f>SUM('C2042 (Left-To West)'!A31:A46)</f>
        <v>37</v>
      </c>
      <c r="C11" s="27">
        <f>SUM('C2042 (Left-To West)'!B31:B46)</f>
        <v>41</v>
      </c>
      <c r="D11" s="27">
        <f>SUM('C2042 (Left-To West)'!C31:C46)</f>
        <v>38</v>
      </c>
      <c r="E11" s="27">
        <f>SUM('C2042 (Left-To West)'!D31:D46)</f>
        <v>18</v>
      </c>
      <c r="F11" s="27">
        <f>SUM('C2042 (Left-To West)'!E31:E46)</f>
        <v>18</v>
      </c>
      <c r="G11" s="27">
        <f>SUM('C2042 (Left-To West)'!F31:F46)</f>
        <v>28</v>
      </c>
      <c r="H11" s="27">
        <f>SUM('C2042 (Left-To West)'!G31:G46)</f>
        <v>32</v>
      </c>
      <c r="I11" s="27">
        <f>SUM('C2042 (Left-To West)'!H31:H46)</f>
        <v>13</v>
      </c>
      <c r="J11" s="27">
        <f>SUM('C2042 (Left-To West)'!I31:I46)</f>
        <v>20</v>
      </c>
      <c r="K11" s="27">
        <f>SUM('C2042 (Left-To West)'!J31:J46)</f>
        <v>20</v>
      </c>
      <c r="L11" s="27">
        <f>SUM('C2042 (Left-To West)'!K31:K46)</f>
        <v>9</v>
      </c>
      <c r="M11" s="27">
        <f>SUM('C2042 (Left-To West)'!L31:L46)</f>
        <v>15</v>
      </c>
      <c r="N11" s="27">
        <f>SUM('C2042 (Left-To West)'!M31:M46)</f>
        <v>6</v>
      </c>
      <c r="O11" s="27">
        <f>SUM('C2042 (Left-To West)'!N31:N46)</f>
        <v>26</v>
      </c>
      <c r="P11" s="27">
        <f>SUM('C2042 (Left-To West)'!O31:O46)</f>
        <v>25</v>
      </c>
      <c r="X11" s="30" t="s">
        <v>89</v>
      </c>
      <c r="Y11" s="33">
        <f>Y9-Y10</f>
        <v>-71</v>
      </c>
      <c r="Z11" s="33">
        <f t="shared" ref="Z11:AM11" si="5">Z9-Z10</f>
        <v>-49</v>
      </c>
      <c r="AA11" s="33">
        <f t="shared" si="5"/>
        <v>-40</v>
      </c>
      <c r="AB11" s="33">
        <f t="shared" si="5"/>
        <v>-22</v>
      </c>
      <c r="AC11" s="33">
        <f t="shared" si="5"/>
        <v>-21</v>
      </c>
      <c r="AD11" s="33">
        <f t="shared" si="5"/>
        <v>-55</v>
      </c>
      <c r="AE11" s="33">
        <f t="shared" si="5"/>
        <v>-50</v>
      </c>
      <c r="AF11" s="33">
        <f t="shared" si="5"/>
        <v>-66</v>
      </c>
      <c r="AG11" s="33">
        <f t="shared" si="5"/>
        <v>-55</v>
      </c>
      <c r="AH11" s="33">
        <f t="shared" si="5"/>
        <v>-59</v>
      </c>
      <c r="AI11" s="33">
        <f t="shared" si="5"/>
        <v>-20</v>
      </c>
      <c r="AJ11" s="33">
        <f t="shared" si="5"/>
        <v>-19</v>
      </c>
      <c r="AK11" s="33">
        <f t="shared" si="5"/>
        <v>-15</v>
      </c>
      <c r="AL11" s="33">
        <f t="shared" si="5"/>
        <v>-43</v>
      </c>
      <c r="AM11" s="33">
        <f t="shared" si="5"/>
        <v>-48</v>
      </c>
      <c r="AU11" s="38" t="s">
        <v>90</v>
      </c>
      <c r="AV11" s="24">
        <f>(AV5-AV10)^2</f>
        <v>676</v>
      </c>
      <c r="AW11" s="24">
        <f t="shared" ref="AW11:BI11" si="6">(AW5-AW10)^2</f>
        <v>16</v>
      </c>
      <c r="AX11" s="24">
        <f t="shared" si="6"/>
        <v>256</v>
      </c>
      <c r="AY11" s="24">
        <f t="shared" si="6"/>
        <v>36</v>
      </c>
      <c r="AZ11" s="24">
        <f t="shared" si="6"/>
        <v>441</v>
      </c>
      <c r="BA11" s="24">
        <f t="shared" si="6"/>
        <v>361</v>
      </c>
      <c r="BB11" s="24">
        <f t="shared" si="6"/>
        <v>225</v>
      </c>
      <c r="BC11" s="24">
        <f t="shared" si="6"/>
        <v>16</v>
      </c>
      <c r="BD11" s="24">
        <f t="shared" si="6"/>
        <v>1</v>
      </c>
      <c r="BE11" s="24">
        <f t="shared" si="6"/>
        <v>25</v>
      </c>
      <c r="BF11" s="24">
        <f t="shared" si="6"/>
        <v>25</v>
      </c>
      <c r="BG11" s="24">
        <f t="shared" si="6"/>
        <v>64</v>
      </c>
      <c r="BH11" s="24">
        <f t="shared" si="6"/>
        <v>49</v>
      </c>
      <c r="BI11" s="24">
        <f t="shared" si="6"/>
        <v>36</v>
      </c>
      <c r="BJ11" s="24"/>
      <c r="BK11" s="56" t="s">
        <v>134</v>
      </c>
      <c r="BM11" s="40">
        <f>SUM(AV11:BI11)/COUNT(AV11:BI11)</f>
        <v>159.07142857142858</v>
      </c>
      <c r="BN11" s="57">
        <f>SUM(AV11:BB11)/COUNT(AV11:BB11)</f>
        <v>287.28571428571428</v>
      </c>
    </row>
    <row r="12" spans="1:67" x14ac:dyDescent="0.3">
      <c r="A12" s="30" t="s">
        <v>89</v>
      </c>
      <c r="B12" s="24">
        <f>B10-B11</f>
        <v>-19</v>
      </c>
      <c r="C12" s="24">
        <f t="shared" ref="C12:P12" si="7">C10-C11</f>
        <v>-18</v>
      </c>
      <c r="D12" s="24">
        <f t="shared" si="7"/>
        <v>-20</v>
      </c>
      <c r="E12" s="24">
        <f t="shared" si="7"/>
        <v>-7</v>
      </c>
      <c r="F12" s="24">
        <f t="shared" si="7"/>
        <v>-13</v>
      </c>
      <c r="G12" s="24">
        <f t="shared" si="7"/>
        <v>-15</v>
      </c>
      <c r="H12" s="24">
        <f t="shared" si="7"/>
        <v>-20</v>
      </c>
      <c r="I12" s="24">
        <f t="shared" si="7"/>
        <v>-8</v>
      </c>
      <c r="J12" s="24">
        <f t="shared" si="7"/>
        <v>-13</v>
      </c>
      <c r="K12" s="24">
        <f t="shared" si="7"/>
        <v>-19</v>
      </c>
      <c r="L12" s="24">
        <f t="shared" si="7"/>
        <v>-5</v>
      </c>
      <c r="M12" s="24">
        <f t="shared" si="7"/>
        <v>-13</v>
      </c>
      <c r="N12" s="24">
        <f t="shared" si="7"/>
        <v>-1</v>
      </c>
      <c r="O12" s="24">
        <f t="shared" si="7"/>
        <v>-20</v>
      </c>
      <c r="P12" s="24">
        <f t="shared" si="7"/>
        <v>-17</v>
      </c>
      <c r="Q12" s="36"/>
      <c r="R12" s="36"/>
      <c r="S12" s="36"/>
      <c r="T12" s="36"/>
      <c r="U12" s="36"/>
      <c r="X12" s="38" t="s">
        <v>90</v>
      </c>
      <c r="Y12" s="33">
        <f t="shared" ref="Y12:AM12" si="8">Y11^2</f>
        <v>5041</v>
      </c>
      <c r="Z12" s="33">
        <f t="shared" si="8"/>
        <v>2401</v>
      </c>
      <c r="AA12" s="33">
        <f t="shared" si="8"/>
        <v>1600</v>
      </c>
      <c r="AB12" s="33">
        <f t="shared" si="8"/>
        <v>484</v>
      </c>
      <c r="AC12" s="33">
        <f t="shared" si="8"/>
        <v>441</v>
      </c>
      <c r="AD12" s="33">
        <f t="shared" si="8"/>
        <v>3025</v>
      </c>
      <c r="AE12" s="33">
        <f t="shared" si="8"/>
        <v>2500</v>
      </c>
      <c r="AF12" s="33">
        <f t="shared" si="8"/>
        <v>4356</v>
      </c>
      <c r="AG12" s="33">
        <f t="shared" si="8"/>
        <v>3025</v>
      </c>
      <c r="AH12" s="33">
        <f t="shared" si="8"/>
        <v>3481</v>
      </c>
      <c r="AI12" s="33">
        <f t="shared" si="8"/>
        <v>400</v>
      </c>
      <c r="AJ12" s="33">
        <f t="shared" si="8"/>
        <v>361</v>
      </c>
      <c r="AK12" s="33">
        <f t="shared" si="8"/>
        <v>225</v>
      </c>
      <c r="AL12" s="33">
        <f t="shared" si="8"/>
        <v>1849</v>
      </c>
      <c r="AM12" s="33">
        <f t="shared" si="8"/>
        <v>2304</v>
      </c>
      <c r="AP12" s="41">
        <f>SUM(Y12:AM12)/COUNT(Y12:AM12)</f>
        <v>2099.5333333333333</v>
      </c>
      <c r="AQ12" s="41">
        <f>SUM(Y12:AE12)/COUNT(Y12:AE12)</f>
        <v>2213.1428571428573</v>
      </c>
      <c r="AU12" s="30" t="s">
        <v>330</v>
      </c>
      <c r="AV12" s="14">
        <f>SUM('C2045 (Right-To East)'!A100:A101,'C2045 (Right-To East)'!B2:B15)</f>
        <v>7</v>
      </c>
      <c r="AW12" s="14">
        <f>SUM('C2045 (Right-To East)'!B100:B101,'C2045 (Right-To East)'!C2:C15)</f>
        <v>10</v>
      </c>
      <c r="AX12" s="14">
        <f>SUM('C2045 (Right-To East)'!C100:C101,'C2045 (Right-To East)'!D2:D15)</f>
        <v>12</v>
      </c>
      <c r="AY12" s="14">
        <f>SUM('C2045 (Right-To East)'!D100:D101,'C2045 (Right-To East)'!E2:E15)</f>
        <v>4</v>
      </c>
      <c r="AZ12" s="14">
        <f>SUM('C2045 (Right-To East)'!E100:E101,'C2045 (Right-To East)'!F2:F15)</f>
        <v>0</v>
      </c>
      <c r="BA12" s="14">
        <f>SUM('C2045 (Right-To East)'!F100:F101,'C2045 (Right-To East)'!G2:G15)</f>
        <v>5</v>
      </c>
      <c r="BB12" s="14">
        <f>SUM('C2045 (Right-To East)'!G100:G101,'C2045 (Right-To East)'!H2:H15)</f>
        <v>15</v>
      </c>
      <c r="BC12" s="14">
        <f>SUM('C2045 (Right-To East)'!H100:H101,'C2045 (Right-To East)'!I2:I15)</f>
        <v>0</v>
      </c>
      <c r="BD12" s="14">
        <f>SUM('C2045 (Right-To East)'!I100:I101,'C2045 (Right-To East)'!J2:J15)</f>
        <v>1</v>
      </c>
      <c r="BE12" s="14">
        <f>SUM('C2045 (Right-To East)'!J100:J101,'C2045 (Right-To East)'!K2:K15)</f>
        <v>0</v>
      </c>
      <c r="BF12" s="14">
        <f>SUM('C2045 (Right-To East)'!K100:K101,'C2045 (Right-To East)'!L2:L15)</f>
        <v>3</v>
      </c>
      <c r="BG12" s="14">
        <f>SUM('C2045 (Right-To East)'!L100:L101,'C2045 (Right-To East)'!M2:M15)</f>
        <v>3</v>
      </c>
      <c r="BH12" s="14">
        <f>SUM('C2045 (Right-To East)'!M100:M101,'C2045 (Right-To East)'!N2:N15)</f>
        <v>2</v>
      </c>
      <c r="BI12" s="14">
        <f>SUM('C2045 (Right-To East)'!N100:N101,'C2045 (Right-To East)'!O2:O15)</f>
        <v>9</v>
      </c>
      <c r="BJ12" s="14"/>
      <c r="BM12" s="4"/>
      <c r="BN12" s="57"/>
    </row>
    <row r="13" spans="1:67" x14ac:dyDescent="0.3">
      <c r="A13" s="38" t="s">
        <v>90</v>
      </c>
      <c r="B13" s="24">
        <f t="shared" ref="B13:P13" si="9">B12^2</f>
        <v>361</v>
      </c>
      <c r="C13" s="24">
        <f t="shared" si="9"/>
        <v>324</v>
      </c>
      <c r="D13" s="24">
        <f t="shared" si="9"/>
        <v>400</v>
      </c>
      <c r="E13" s="24">
        <f t="shared" si="9"/>
        <v>49</v>
      </c>
      <c r="F13" s="24">
        <f t="shared" si="9"/>
        <v>169</v>
      </c>
      <c r="G13" s="24">
        <f t="shared" si="9"/>
        <v>225</v>
      </c>
      <c r="H13" s="24">
        <f t="shared" si="9"/>
        <v>400</v>
      </c>
      <c r="I13" s="24">
        <f t="shared" si="9"/>
        <v>64</v>
      </c>
      <c r="J13" s="24">
        <f t="shared" si="9"/>
        <v>169</v>
      </c>
      <c r="K13" s="24">
        <f t="shared" si="9"/>
        <v>361</v>
      </c>
      <c r="L13" s="24">
        <f t="shared" si="9"/>
        <v>25</v>
      </c>
      <c r="M13" s="24">
        <f t="shared" si="9"/>
        <v>169</v>
      </c>
      <c r="N13" s="24">
        <f t="shared" si="9"/>
        <v>1</v>
      </c>
      <c r="O13" s="24">
        <f t="shared" si="9"/>
        <v>400</v>
      </c>
      <c r="P13" s="24">
        <f t="shared" si="9"/>
        <v>289</v>
      </c>
      <c r="Q13" s="36"/>
      <c r="R13" s="36"/>
      <c r="S13" s="41">
        <f>SUM(B13:P13)/COUNT(B13:P13)</f>
        <v>227.06666666666666</v>
      </c>
      <c r="T13" s="41">
        <f>SUM(B13:H13)/COUNT(B13:H13)</f>
        <v>275.42857142857144</v>
      </c>
      <c r="U13" s="36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U13" s="38" t="s">
        <v>90</v>
      </c>
      <c r="AV13" s="24">
        <f>(AV5-AV12)^2</f>
        <v>784</v>
      </c>
      <c r="AW13" s="24">
        <f t="shared" ref="AW13:BI13" si="10">(AW5-AW12)^2</f>
        <v>25</v>
      </c>
      <c r="AX13" s="24">
        <f t="shared" si="10"/>
        <v>400</v>
      </c>
      <c r="AY13" s="24">
        <f t="shared" si="10"/>
        <v>64</v>
      </c>
      <c r="AZ13" s="24">
        <f t="shared" si="10"/>
        <v>441</v>
      </c>
      <c r="BA13" s="24">
        <f t="shared" si="10"/>
        <v>361</v>
      </c>
      <c r="BB13" s="24">
        <f t="shared" si="10"/>
        <v>196</v>
      </c>
      <c r="BC13" s="24">
        <f t="shared" si="10"/>
        <v>16</v>
      </c>
      <c r="BD13" s="24">
        <f t="shared" si="10"/>
        <v>9</v>
      </c>
      <c r="BE13" s="24">
        <f t="shared" si="10"/>
        <v>36</v>
      </c>
      <c r="BF13" s="24">
        <f t="shared" si="10"/>
        <v>16</v>
      </c>
      <c r="BG13" s="24">
        <f t="shared" si="10"/>
        <v>100</v>
      </c>
      <c r="BH13" s="24">
        <f t="shared" si="10"/>
        <v>49</v>
      </c>
      <c r="BI13" s="24">
        <f t="shared" si="10"/>
        <v>49</v>
      </c>
      <c r="BJ13" s="24"/>
      <c r="BK13" s="56" t="s">
        <v>133</v>
      </c>
      <c r="BM13" s="40">
        <f>SUM(AV13:BI13)/COUNT(AV13:BI13)</f>
        <v>181.85714285714286</v>
      </c>
      <c r="BN13" s="57">
        <f>SUM(AV13:BB13)/COUNT(AV13:BB13)</f>
        <v>324.42857142857144</v>
      </c>
    </row>
    <row r="14" spans="1:67" x14ac:dyDescent="0.3"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U14" s="30" t="s">
        <v>330</v>
      </c>
      <c r="AV14" s="14">
        <f>SUM('C2045 (Right-To East)'!A94:A101,'C2045 (Right-To East)'!B2:B15)</f>
        <v>14</v>
      </c>
      <c r="AW14" s="14">
        <f>SUM('C2045 (Right-To East)'!B94:B101,'C2045 (Right-To East)'!C2:C15)</f>
        <v>13</v>
      </c>
      <c r="AX14" s="14">
        <f>SUM('C2045 (Right-To East)'!C94:C101,'C2045 (Right-To East)'!D2:D15)</f>
        <v>23</v>
      </c>
      <c r="AY14" s="14">
        <f>SUM('C2045 (Right-To East)'!D94:D101,'C2045 (Right-To East)'!E2:E15)</f>
        <v>8</v>
      </c>
      <c r="AZ14" s="14">
        <f>SUM('C2045 (Right-To East)'!E94:E101,'C2045 (Right-To East)'!F2:F15)</f>
        <v>9</v>
      </c>
      <c r="BA14" s="14">
        <f>SUM('C2045 (Right-To East)'!F94:F101,'C2045 (Right-To East)'!G2:G15)</f>
        <v>10</v>
      </c>
      <c r="BB14" s="14">
        <f>SUM('C2045 (Right-To East)'!G94:G101,'C2045 (Right-To East)'!H2:H15)</f>
        <v>24</v>
      </c>
      <c r="BC14" s="14">
        <f>SUM('C2045 (Right-To East)'!H94:H101,'C2045 (Right-To East)'!I2:I15)</f>
        <v>3</v>
      </c>
      <c r="BD14" s="14">
        <f>SUM('C2045 (Right-To East)'!I94:I101,'C2045 (Right-To East)'!J2:J15)</f>
        <v>3</v>
      </c>
      <c r="BE14" s="14">
        <f>SUM('C2045 (Right-To East)'!J94:J101,'C2045 (Right-To East)'!K2:K15)</f>
        <v>5</v>
      </c>
      <c r="BF14" s="14">
        <f>SUM('C2045 (Right-To East)'!K94:K101,'C2045 (Right-To East)'!L2:L15)</f>
        <v>4</v>
      </c>
      <c r="BG14" s="14">
        <f>SUM('C2045 (Right-To East)'!L94:L101,'C2045 (Right-To East)'!M2:M15)</f>
        <v>5</v>
      </c>
      <c r="BH14" s="14">
        <f>SUM('C2045 (Right-To East)'!M94:M101,'C2045 (Right-To East)'!N2:N15)</f>
        <v>2</v>
      </c>
      <c r="BI14" s="14">
        <f>SUM('C2045 (Right-To East)'!N94:N101,'C2045 (Right-To East)'!O2:O15)</f>
        <v>10</v>
      </c>
      <c r="BJ14" s="14"/>
    </row>
    <row r="15" spans="1:67" x14ac:dyDescent="0.3"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U15" s="38" t="s">
        <v>90</v>
      </c>
      <c r="AV15" s="24">
        <f>(AV5-AV14)^2</f>
        <v>441</v>
      </c>
      <c r="AW15" s="24">
        <f t="shared" ref="AW15:BI15" si="11">(AW5-AW14)^2</f>
        <v>4</v>
      </c>
      <c r="AX15" s="24">
        <f t="shared" si="11"/>
        <v>81</v>
      </c>
      <c r="AY15" s="24">
        <f t="shared" si="11"/>
        <v>16</v>
      </c>
      <c r="AZ15" s="24">
        <f t="shared" si="11"/>
        <v>144</v>
      </c>
      <c r="BA15" s="24">
        <f t="shared" si="11"/>
        <v>196</v>
      </c>
      <c r="BB15" s="24">
        <f t="shared" si="11"/>
        <v>25</v>
      </c>
      <c r="BC15" s="24">
        <f t="shared" si="11"/>
        <v>1</v>
      </c>
      <c r="BD15" s="24">
        <f t="shared" si="11"/>
        <v>1</v>
      </c>
      <c r="BE15" s="24">
        <f t="shared" si="11"/>
        <v>1</v>
      </c>
      <c r="BF15" s="24">
        <f t="shared" si="11"/>
        <v>9</v>
      </c>
      <c r="BG15" s="24">
        <f t="shared" si="11"/>
        <v>64</v>
      </c>
      <c r="BH15" s="24">
        <f t="shared" si="11"/>
        <v>49</v>
      </c>
      <c r="BI15" s="24">
        <f t="shared" si="11"/>
        <v>36</v>
      </c>
      <c r="BJ15" s="24"/>
      <c r="BK15" s="56" t="s">
        <v>137</v>
      </c>
      <c r="BM15" s="41">
        <f>SUM(AV15:BI15)/COUNT(AV15:BI15)</f>
        <v>76.285714285714292</v>
      </c>
      <c r="BN15" s="58">
        <f>SUM(AV15:BB15)/COUNT(AV15:BB15)</f>
        <v>129.57142857142858</v>
      </c>
      <c r="BO15" t="s">
        <v>148</v>
      </c>
    </row>
    <row r="16" spans="1:67" x14ac:dyDescent="0.3">
      <c r="X16" s="12" t="s">
        <v>67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/>
      <c r="AL16"/>
      <c r="AM16"/>
    </row>
    <row r="17" spans="1:67" x14ac:dyDescent="0.3">
      <c r="A17" s="12" t="s">
        <v>45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X17" s="12" t="s">
        <v>70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/>
      <c r="AL17"/>
      <c r="AM17"/>
    </row>
    <row r="18" spans="1:67" x14ac:dyDescent="0.3">
      <c r="A18" s="12"/>
      <c r="B18" s="12"/>
      <c r="C18" s="12"/>
      <c r="D18" s="12"/>
      <c r="E18" s="12"/>
      <c r="F18" s="29" t="s">
        <v>51</v>
      </c>
      <c r="G18" s="23" t="s">
        <v>52</v>
      </c>
      <c r="H18" s="12"/>
      <c r="I18" s="12"/>
      <c r="J18" s="12"/>
      <c r="K18" s="12"/>
      <c r="L18" s="12"/>
      <c r="M18" s="12"/>
      <c r="X18" s="12"/>
      <c r="Y18" s="12"/>
      <c r="Z18" s="12"/>
      <c r="AA18" s="12"/>
      <c r="AB18" s="12"/>
      <c r="AC18" s="29" t="s">
        <v>51</v>
      </c>
      <c r="AD18" s="23" t="s">
        <v>52</v>
      </c>
      <c r="AE18" s="12"/>
      <c r="AF18" s="12"/>
      <c r="AG18" s="12"/>
      <c r="AH18" s="12"/>
      <c r="AI18" s="12"/>
      <c r="AJ18" s="12"/>
      <c r="AK18"/>
      <c r="AL18"/>
      <c r="AM18"/>
    </row>
    <row r="19" spans="1:67" x14ac:dyDescent="0.3">
      <c r="A19" s="30" t="s">
        <v>331</v>
      </c>
      <c r="B19" s="13">
        <v>24</v>
      </c>
      <c r="C19" s="13">
        <v>16</v>
      </c>
      <c r="D19" s="13">
        <v>22</v>
      </c>
      <c r="E19" s="13">
        <v>20</v>
      </c>
      <c r="F19" s="13">
        <v>7</v>
      </c>
      <c r="G19" s="13">
        <v>19</v>
      </c>
      <c r="H19" s="13">
        <v>14</v>
      </c>
      <c r="I19" s="13">
        <v>14</v>
      </c>
      <c r="J19" s="13">
        <v>10</v>
      </c>
      <c r="K19" s="13">
        <v>5</v>
      </c>
      <c r="L19" s="13">
        <v>4</v>
      </c>
      <c r="M19" s="13">
        <v>6</v>
      </c>
      <c r="N19" s="13">
        <v>3</v>
      </c>
      <c r="O19" s="13">
        <v>15</v>
      </c>
      <c r="P19" s="13">
        <v>11</v>
      </c>
      <c r="X19" s="30" t="s">
        <v>18</v>
      </c>
      <c r="Y19" s="6">
        <f t="shared" ref="Y19:AM19" si="12">Y6</f>
        <v>34</v>
      </c>
      <c r="Z19" s="6">
        <f t="shared" si="12"/>
        <v>23</v>
      </c>
      <c r="AA19" s="6">
        <f t="shared" si="12"/>
        <v>26</v>
      </c>
      <c r="AB19" s="6">
        <f t="shared" si="12"/>
        <v>27</v>
      </c>
      <c r="AC19" s="6">
        <f t="shared" si="12"/>
        <v>12</v>
      </c>
      <c r="AD19" s="6">
        <f t="shared" si="12"/>
        <v>25</v>
      </c>
      <c r="AE19" s="6">
        <f t="shared" si="12"/>
        <v>27</v>
      </c>
      <c r="AF19" s="6">
        <f t="shared" si="12"/>
        <v>16</v>
      </c>
      <c r="AG19" s="6">
        <f t="shared" si="12"/>
        <v>15</v>
      </c>
      <c r="AH19" s="6">
        <f t="shared" si="12"/>
        <v>6</v>
      </c>
      <c r="AI19" s="6">
        <f t="shared" si="12"/>
        <v>6</v>
      </c>
      <c r="AJ19" s="6">
        <f t="shared" si="12"/>
        <v>7</v>
      </c>
      <c r="AK19" s="6">
        <f t="shared" si="12"/>
        <v>4</v>
      </c>
      <c r="AL19" s="6">
        <f t="shared" si="12"/>
        <v>22</v>
      </c>
      <c r="AM19" s="6">
        <f t="shared" si="12"/>
        <v>20</v>
      </c>
      <c r="AU19" s="12" t="s">
        <v>138</v>
      </c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r="20" spans="1:67" x14ac:dyDescent="0.3">
      <c r="A20" s="30" t="s">
        <v>330</v>
      </c>
      <c r="B20" s="14">
        <f>SUM('C2045 (Right-To East)'!A33:A46, 'C2045 (Right-To East)'!A48, 'C2045 (Right-To East)'!A49)</f>
        <v>29</v>
      </c>
      <c r="C20" s="14">
        <f>SUM('C2045 (Right-To East)'!B33:B46, 'C2045 (Right-To East)'!B48, 'C2045 (Right-To East)'!B49)</f>
        <v>26</v>
      </c>
      <c r="D20" s="14">
        <f>SUM('C2045 (Right-To East)'!C33:C46, 'C2045 (Right-To East)'!C48, 'C2045 (Right-To East)'!C49)</f>
        <v>19</v>
      </c>
      <c r="E20" s="14">
        <f>SUM('C2045 (Right-To East)'!D33:D46, 'C2045 (Right-To East)'!D48, 'C2045 (Right-To East)'!D49)</f>
        <v>21</v>
      </c>
      <c r="F20" s="14">
        <f>SUM('C2045 (Right-To East)'!E33:E46, 'C2045 (Right-To East)'!E48, 'C2045 (Right-To East)'!E49)</f>
        <v>12</v>
      </c>
      <c r="G20" s="14">
        <f>SUM('C2045 (Right-To East)'!F33:F46, 'C2045 (Right-To East)'!F48, 'C2045 (Right-To East)'!F49)</f>
        <v>26</v>
      </c>
      <c r="H20" s="14">
        <f>SUM('C2045 (Right-To East)'!G33:G46, 'C2045 (Right-To East)'!G48, 'C2045 (Right-To East)'!G49)</f>
        <v>26</v>
      </c>
      <c r="I20" s="14">
        <f>SUM('C2045 (Right-To East)'!H33:H46, 'C2045 (Right-To East)'!H48, 'C2045 (Right-To East)'!H49)</f>
        <v>21</v>
      </c>
      <c r="J20" s="14">
        <f>SUM('C2045 (Right-To East)'!I33:I46, 'C2045 (Right-To East)'!I48, 'C2045 (Right-To East)'!I49)</f>
        <v>8</v>
      </c>
      <c r="K20" s="14">
        <f>SUM('C2045 (Right-To East)'!J33:J46, 'C2045 (Right-To East)'!J48, 'C2045 (Right-To East)'!J49)</f>
        <v>15</v>
      </c>
      <c r="L20" s="14">
        <f>SUM('C2045 (Right-To East)'!K33:K46, 'C2045 (Right-To East)'!K48, 'C2045 (Right-To East)'!K49)</f>
        <v>5</v>
      </c>
      <c r="M20" s="14">
        <f>SUM('C2045 (Right-To East)'!L33:L46, 'C2045 (Right-To East)'!L48, 'C2045 (Right-To East)'!L49)</f>
        <v>3</v>
      </c>
      <c r="N20" s="14">
        <f>SUM('C2045 (Right-To East)'!M33:M46, 'C2045 (Right-To East)'!M48, 'C2045 (Right-To East)'!M49)</f>
        <v>7</v>
      </c>
      <c r="O20" s="14">
        <f>SUM('C2045 (Right-To East)'!N33:N46, 'C2045 (Right-To East)'!N48, 'C2045 (Right-To East)'!N49)</f>
        <v>14</v>
      </c>
      <c r="P20" s="14">
        <f>SUM('C2045 (Right-To East)'!O33:O46, 'C2045 (Right-To East)'!O48, 'C2045 (Right-To East)'!O49)</f>
        <v>14</v>
      </c>
      <c r="X20" s="30" t="s">
        <v>19</v>
      </c>
      <c r="Y20" s="6">
        <f t="shared" ref="Y20:AM20" si="13">Y7</f>
        <v>22</v>
      </c>
      <c r="Z20" s="6">
        <f t="shared" si="13"/>
        <v>23</v>
      </c>
      <c r="AA20" s="6">
        <f t="shared" si="13"/>
        <v>21</v>
      </c>
      <c r="AB20" s="6">
        <f t="shared" si="13"/>
        <v>15</v>
      </c>
      <c r="AC20" s="6">
        <f t="shared" si="13"/>
        <v>9</v>
      </c>
      <c r="AD20" s="6">
        <f t="shared" si="13"/>
        <v>15</v>
      </c>
      <c r="AE20" s="6">
        <f t="shared" si="13"/>
        <v>12</v>
      </c>
      <c r="AF20" s="6">
        <f t="shared" si="13"/>
        <v>6</v>
      </c>
      <c r="AG20" s="6">
        <f t="shared" si="13"/>
        <v>8</v>
      </c>
      <c r="AH20" s="6">
        <f t="shared" si="13"/>
        <v>1</v>
      </c>
      <c r="AI20" s="6">
        <f t="shared" si="13"/>
        <v>4</v>
      </c>
      <c r="AJ20" s="6">
        <f t="shared" si="13"/>
        <v>3</v>
      </c>
      <c r="AK20" s="6">
        <f t="shared" si="13"/>
        <v>5</v>
      </c>
      <c r="AL20" s="6">
        <f t="shared" si="13"/>
        <v>6</v>
      </c>
      <c r="AM20" s="6">
        <f t="shared" si="13"/>
        <v>8</v>
      </c>
      <c r="AU20" s="12"/>
      <c r="AV20" s="12"/>
      <c r="AW20" s="12"/>
      <c r="AX20" s="12"/>
      <c r="AY20" s="12"/>
      <c r="AZ20" s="54" t="s">
        <v>44</v>
      </c>
      <c r="BA20" s="55" t="s">
        <v>52</v>
      </c>
      <c r="BB20" s="12"/>
      <c r="BC20" s="12"/>
      <c r="BD20" s="12"/>
      <c r="BE20" s="12"/>
      <c r="BF20" s="12"/>
      <c r="BG20" s="12"/>
    </row>
    <row r="21" spans="1:67" x14ac:dyDescent="0.3">
      <c r="A21" s="30" t="s">
        <v>89</v>
      </c>
      <c r="B21" s="24">
        <f>B19-B20</f>
        <v>-5</v>
      </c>
      <c r="C21" s="24">
        <f t="shared" ref="C21:P21" si="14">C19-C20</f>
        <v>-10</v>
      </c>
      <c r="D21" s="24">
        <f t="shared" si="14"/>
        <v>3</v>
      </c>
      <c r="E21" s="24">
        <f t="shared" si="14"/>
        <v>-1</v>
      </c>
      <c r="F21" s="24">
        <f t="shared" si="14"/>
        <v>-5</v>
      </c>
      <c r="G21" s="24">
        <f t="shared" si="14"/>
        <v>-7</v>
      </c>
      <c r="H21" s="24">
        <f t="shared" si="14"/>
        <v>-12</v>
      </c>
      <c r="I21" s="24">
        <f t="shared" si="14"/>
        <v>-7</v>
      </c>
      <c r="J21" s="24">
        <f t="shared" si="14"/>
        <v>2</v>
      </c>
      <c r="K21" s="24">
        <f t="shared" si="14"/>
        <v>-10</v>
      </c>
      <c r="L21" s="24">
        <f t="shared" si="14"/>
        <v>-1</v>
      </c>
      <c r="M21" s="24">
        <f t="shared" si="14"/>
        <v>3</v>
      </c>
      <c r="N21" s="24">
        <f t="shared" si="14"/>
        <v>-4</v>
      </c>
      <c r="O21" s="24">
        <f t="shared" si="14"/>
        <v>1</v>
      </c>
      <c r="P21" s="24">
        <f t="shared" si="14"/>
        <v>-3</v>
      </c>
      <c r="Q21" s="36"/>
      <c r="R21" s="36"/>
      <c r="S21" s="36"/>
      <c r="T21" s="36"/>
      <c r="U21" s="36"/>
      <c r="X21" s="30" t="s">
        <v>55</v>
      </c>
      <c r="Y21" s="24">
        <f t="shared" ref="Y21:AM21" si="15">Y9</f>
        <v>56</v>
      </c>
      <c r="Z21" s="24">
        <f t="shared" si="15"/>
        <v>46</v>
      </c>
      <c r="AA21" s="24">
        <f t="shared" si="15"/>
        <v>47</v>
      </c>
      <c r="AB21" s="24">
        <f t="shared" si="15"/>
        <v>42</v>
      </c>
      <c r="AC21" s="24">
        <f t="shared" si="15"/>
        <v>21</v>
      </c>
      <c r="AD21" s="24">
        <f t="shared" si="15"/>
        <v>40</v>
      </c>
      <c r="AE21" s="24">
        <f t="shared" si="15"/>
        <v>39</v>
      </c>
      <c r="AF21" s="24">
        <f t="shared" si="15"/>
        <v>22</v>
      </c>
      <c r="AG21" s="24">
        <f t="shared" si="15"/>
        <v>23</v>
      </c>
      <c r="AH21" s="24">
        <f t="shared" si="15"/>
        <v>7</v>
      </c>
      <c r="AI21" s="24">
        <f t="shared" si="15"/>
        <v>10</v>
      </c>
      <c r="AJ21" s="24">
        <f t="shared" si="15"/>
        <v>10</v>
      </c>
      <c r="AK21" s="24">
        <f t="shared" si="15"/>
        <v>9</v>
      </c>
      <c r="AL21" s="24">
        <f t="shared" si="15"/>
        <v>28</v>
      </c>
      <c r="AM21" s="24">
        <f t="shared" si="15"/>
        <v>28</v>
      </c>
      <c r="AU21" s="30" t="s">
        <v>332</v>
      </c>
      <c r="AV21" s="13">
        <f>SUM('C2044 (Right-To West)'!A90:A101,'C2044 (Right-To West)'!B2:B5)</f>
        <v>21</v>
      </c>
      <c r="AW21" s="13">
        <f>SUM('C2044 (Right-To West)'!B90:B101,'C2044 (Right-To West)'!C2:C5)</f>
        <v>21</v>
      </c>
      <c r="AX21" s="13">
        <f>SUM('C2044 (Right-To West)'!C90:C101,'C2044 (Right-To West)'!D2:D5)</f>
        <v>23</v>
      </c>
      <c r="AY21" s="13">
        <f>SUM('C2044 (Right-To West)'!D90:D101,'C2044 (Right-To West)'!E2:E5)</f>
        <v>10</v>
      </c>
      <c r="AZ21" s="13">
        <f>SUM('C2044 (Right-To West)'!E90:E101,'C2044 (Right-To West)'!F2:F5)</f>
        <v>10</v>
      </c>
      <c r="BA21" s="13">
        <f>SUM('C2044 (Right-To West)'!F90:F101,'C2044 (Right-To West)'!G2:G5)</f>
        <v>11</v>
      </c>
      <c r="BB21" s="13">
        <f>SUM('C2044 (Right-To West)'!G90:G101,'C2044 (Right-To West)'!H2:H5)</f>
        <v>17</v>
      </c>
      <c r="BC21" s="13">
        <f>SUM('C2044 (Right-To West)'!H90:H101,'C2044 (Right-To West)'!I2:I5)</f>
        <v>3</v>
      </c>
      <c r="BD21" s="13">
        <f>SUM('C2044 (Right-To West)'!I90:I101,'C2044 (Right-To West)'!J2:J5)</f>
        <v>1</v>
      </c>
      <c r="BE21" s="13">
        <f>SUM('C2044 (Right-To West)'!J90:J101,'C2044 (Right-To West)'!K2:K5)</f>
        <v>10</v>
      </c>
      <c r="BF21" s="13">
        <f>SUM('C2044 (Right-To West)'!K90:K101,'C2044 (Right-To West)'!L2:L5)</f>
        <v>1</v>
      </c>
      <c r="BG21" s="13">
        <f>SUM('C2044 (Right-To West)'!L90:L101,'C2044 (Right-To West)'!M2:M5)</f>
        <v>3</v>
      </c>
      <c r="BH21" s="13">
        <f>SUM('C2044 (Right-To West)'!M90:M101,'C2044 (Right-To West)'!N2:N5)</f>
        <v>10</v>
      </c>
      <c r="BI21" s="13">
        <f>SUM('C2044 (Right-To West)'!N90:N101,'C2044 (Right-To West)'!O2:O5)</f>
        <v>14</v>
      </c>
      <c r="BJ21" s="13"/>
    </row>
    <row r="22" spans="1:67" x14ac:dyDescent="0.3">
      <c r="A22" s="38" t="s">
        <v>90</v>
      </c>
      <c r="B22" s="24">
        <f t="shared" ref="B22:P22" si="16">B21^2</f>
        <v>25</v>
      </c>
      <c r="C22" s="24">
        <f t="shared" si="16"/>
        <v>100</v>
      </c>
      <c r="D22" s="24">
        <f t="shared" si="16"/>
        <v>9</v>
      </c>
      <c r="E22" s="24">
        <f t="shared" si="16"/>
        <v>1</v>
      </c>
      <c r="F22" s="24">
        <f t="shared" si="16"/>
        <v>25</v>
      </c>
      <c r="G22" s="24">
        <f t="shared" si="16"/>
        <v>49</v>
      </c>
      <c r="H22" s="24">
        <f t="shared" si="16"/>
        <v>144</v>
      </c>
      <c r="I22" s="24">
        <f t="shared" si="16"/>
        <v>49</v>
      </c>
      <c r="J22" s="24">
        <f t="shared" si="16"/>
        <v>4</v>
      </c>
      <c r="K22" s="24">
        <f t="shared" si="16"/>
        <v>100</v>
      </c>
      <c r="L22" s="24">
        <f t="shared" si="16"/>
        <v>1</v>
      </c>
      <c r="M22" s="24">
        <f t="shared" si="16"/>
        <v>9</v>
      </c>
      <c r="N22" s="24">
        <f t="shared" si="16"/>
        <v>16</v>
      </c>
      <c r="O22" s="24">
        <f t="shared" si="16"/>
        <v>1</v>
      </c>
      <c r="P22" s="24">
        <f t="shared" si="16"/>
        <v>9</v>
      </c>
      <c r="Q22" s="36"/>
      <c r="R22" s="36"/>
      <c r="S22" s="39">
        <f>SUM(B22:P22)/COUNT(B22:P22)</f>
        <v>36.133333333333333</v>
      </c>
      <c r="T22" s="39">
        <f>SUM(B22:H22)/COUNT(B22:H22)</f>
        <v>50.428571428571431</v>
      </c>
      <c r="U22" s="36"/>
      <c r="X22" s="30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U22" s="30" t="s">
        <v>333</v>
      </c>
      <c r="AV22" s="14">
        <f>SUM('C2042 (Left-To West)'!A94:A101,'C2042 (Left-To West)'!B2:B9)</f>
        <v>22</v>
      </c>
      <c r="AW22" s="14">
        <f>SUM('C2042 (Left-To West)'!B94:B101,'C2042 (Left-To West)'!C2:C9)</f>
        <v>15</v>
      </c>
      <c r="AX22" s="14">
        <f>SUM('C2042 (Left-To West)'!C94:C101,'C2042 (Left-To West)'!D2:D9)</f>
        <v>23</v>
      </c>
      <c r="AY22" s="14">
        <f>SUM('C2042 (Left-To West)'!D94:D101,'C2042 (Left-To West)'!E2:E9)</f>
        <v>7</v>
      </c>
      <c r="AZ22" s="14">
        <f>SUM('C2042 (Left-To West)'!E94:E101,'C2042 (Left-To West)'!F2:F9)</f>
        <v>19</v>
      </c>
      <c r="BA22" s="14">
        <f>SUM('C2042 (Left-To West)'!F94:F101,'C2042 (Left-To West)'!G2:G9)</f>
        <v>16</v>
      </c>
      <c r="BB22" s="14">
        <f>SUM('C2042 (Left-To West)'!G94:G101,'C2042 (Left-To West)'!H2:H9)</f>
        <v>15</v>
      </c>
      <c r="BC22" s="14">
        <f>SUM('C2042 (Left-To West)'!H94:H101,'C2042 (Left-To West)'!I2:I9)</f>
        <v>2</v>
      </c>
      <c r="BD22" s="14">
        <f>SUM('C2042 (Left-To West)'!I94:I101,'C2042 (Left-To West)'!J2:J9)</f>
        <v>3</v>
      </c>
      <c r="BE22" s="14">
        <f>SUM('C2042 (Left-To West)'!J94:J101,'C2042 (Left-To West)'!K2:K9)</f>
        <v>6</v>
      </c>
      <c r="BF22" s="14">
        <f>SUM('C2042 (Left-To West)'!K94:K101,'C2042 (Left-To West)'!L2:L9)</f>
        <v>2</v>
      </c>
      <c r="BG22" s="14">
        <f>SUM('C2042 (Left-To West)'!L94:L101,'C2042 (Left-To West)'!M2:M9)</f>
        <v>10</v>
      </c>
      <c r="BH22" s="14">
        <f>SUM('C2042 (Left-To West)'!M94:M101,'C2042 (Left-To West)'!N2:N9)</f>
        <v>8</v>
      </c>
      <c r="BI22" s="14">
        <f>SUM('C2042 (Left-To West)'!N94:N101,'C2042 (Left-To West)'!O2:O9)</f>
        <v>12</v>
      </c>
      <c r="BJ22" s="14"/>
    </row>
    <row r="23" spans="1:67" x14ac:dyDescent="0.3">
      <c r="A23" s="3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X23" s="30" t="s">
        <v>69</v>
      </c>
      <c r="Y23" s="14">
        <f>SUM('07-C4482'!A46:A67, '07-C4482'!A69:A71)</f>
        <v>134</v>
      </c>
      <c r="Z23" s="14">
        <f>SUM('07-C4482'!B46:B67, '07-C4482'!B69:B71)</f>
        <v>96</v>
      </c>
      <c r="AA23" s="14">
        <f>SUM('07-C4482'!C46:C67, '07-C4482'!C69:C71)</f>
        <v>94</v>
      </c>
      <c r="AB23" s="14">
        <f>SUM('07-C4482'!D46:D67, '07-C4482'!D69:D71)</f>
        <v>83</v>
      </c>
      <c r="AC23" s="14">
        <f>SUM('07-C4482'!E46:E67, '07-C4482'!E69:E71)</f>
        <v>57</v>
      </c>
      <c r="AD23" s="14">
        <f>SUM('07-C4482'!F46:F67, '07-C4482'!F69:F71)</f>
        <v>105</v>
      </c>
      <c r="AE23" s="14">
        <f>SUM('07-C4482'!G46:G67, '07-C4482'!G69:G71)</f>
        <v>99</v>
      </c>
      <c r="AF23" s="14">
        <f>SUM('07-C4482'!H46:H67, '07-C4482'!H69:H71)</f>
        <v>103</v>
      </c>
      <c r="AG23" s="14">
        <f>SUM('07-C4482'!I46:I67, '07-C4482'!I69:I71)</f>
        <v>87</v>
      </c>
      <c r="AH23" s="14">
        <f>SUM('07-C4482'!J46:J67, '07-C4482'!J69:J71)</f>
        <v>80</v>
      </c>
      <c r="AI23" s="14">
        <f>SUM('07-C4482'!K46:K67, '07-C4482'!K69:K71)</f>
        <v>37</v>
      </c>
      <c r="AJ23" s="14">
        <f>SUM('07-C4482'!L46:L67, '07-C4482'!L69:L71)</f>
        <v>37</v>
      </c>
      <c r="AK23" s="14">
        <f>SUM('07-C4482'!M46:M67, '07-C4482'!M69:M71)</f>
        <v>26</v>
      </c>
      <c r="AL23" s="14">
        <f>SUM('07-C4482'!N46:N67, '07-C4482'!N69:N71)</f>
        <v>77</v>
      </c>
      <c r="AM23" s="14">
        <f>SUM('07-C4482'!O46:O67, '07-C4482'!O69:O71)</f>
        <v>78</v>
      </c>
      <c r="AU23" s="38" t="s">
        <v>90</v>
      </c>
      <c r="AV23" s="24">
        <f>(AV21-AV22)^2</f>
        <v>1</v>
      </c>
      <c r="AW23" s="24">
        <f t="shared" ref="AW23:BI23" si="17">(AW21-AW22)^2</f>
        <v>36</v>
      </c>
      <c r="AX23" s="24">
        <f t="shared" si="17"/>
        <v>0</v>
      </c>
      <c r="AY23" s="24">
        <f t="shared" si="17"/>
        <v>9</v>
      </c>
      <c r="AZ23" s="24">
        <f t="shared" si="17"/>
        <v>81</v>
      </c>
      <c r="BA23" s="24">
        <f t="shared" si="17"/>
        <v>25</v>
      </c>
      <c r="BB23" s="24">
        <f t="shared" si="17"/>
        <v>4</v>
      </c>
      <c r="BC23" s="24">
        <f t="shared" si="17"/>
        <v>1</v>
      </c>
      <c r="BD23" s="24">
        <f t="shared" si="17"/>
        <v>4</v>
      </c>
      <c r="BE23" s="24">
        <f t="shared" si="17"/>
        <v>16</v>
      </c>
      <c r="BF23" s="24">
        <f t="shared" si="17"/>
        <v>1</v>
      </c>
      <c r="BG23" s="24">
        <f t="shared" si="17"/>
        <v>49</v>
      </c>
      <c r="BH23" s="24">
        <f t="shared" si="17"/>
        <v>4</v>
      </c>
      <c r="BI23" s="24">
        <f t="shared" si="17"/>
        <v>4</v>
      </c>
      <c r="BJ23" s="24"/>
      <c r="BK23" s="56" t="s">
        <v>132</v>
      </c>
      <c r="BM23" s="40">
        <f>SUM(AV23:BI23)/COUNT(AV23:BI23)</f>
        <v>16.785714285714285</v>
      </c>
      <c r="BN23" s="59">
        <f>SUM(AV23:BB23)/COUNT(AV23:BB23)</f>
        <v>22.285714285714285</v>
      </c>
    </row>
    <row r="24" spans="1:67" x14ac:dyDescent="0.3">
      <c r="A24" s="30" t="s">
        <v>332</v>
      </c>
      <c r="B24" s="14">
        <v>18</v>
      </c>
      <c r="C24" s="14">
        <v>23</v>
      </c>
      <c r="D24" s="14">
        <v>18</v>
      </c>
      <c r="E24" s="14">
        <v>11</v>
      </c>
      <c r="F24" s="14">
        <v>5</v>
      </c>
      <c r="G24" s="14">
        <v>13</v>
      </c>
      <c r="H24" s="14">
        <v>12</v>
      </c>
      <c r="I24" s="14">
        <v>5</v>
      </c>
      <c r="J24" s="14">
        <v>7</v>
      </c>
      <c r="K24" s="14">
        <v>1</v>
      </c>
      <c r="L24" s="14">
        <v>4</v>
      </c>
      <c r="M24" s="14">
        <v>2</v>
      </c>
      <c r="N24" s="14">
        <v>5</v>
      </c>
      <c r="O24" s="14">
        <v>6</v>
      </c>
      <c r="P24" s="14">
        <v>8</v>
      </c>
      <c r="X24" s="30" t="s">
        <v>89</v>
      </c>
      <c r="Y24" s="33">
        <f t="shared" ref="Y24:AM24" si="18">Y21-Y23</f>
        <v>-78</v>
      </c>
      <c r="Z24" s="33">
        <f t="shared" si="18"/>
        <v>-50</v>
      </c>
      <c r="AA24" s="33">
        <f t="shared" si="18"/>
        <v>-47</v>
      </c>
      <c r="AB24" s="33">
        <f t="shared" si="18"/>
        <v>-41</v>
      </c>
      <c r="AC24" s="33">
        <f t="shared" si="18"/>
        <v>-36</v>
      </c>
      <c r="AD24" s="33">
        <f t="shared" si="18"/>
        <v>-65</v>
      </c>
      <c r="AE24" s="33">
        <f t="shared" si="18"/>
        <v>-60</v>
      </c>
      <c r="AF24" s="33">
        <f t="shared" si="18"/>
        <v>-81</v>
      </c>
      <c r="AG24" s="33">
        <f t="shared" si="18"/>
        <v>-64</v>
      </c>
      <c r="AH24" s="33">
        <f t="shared" si="18"/>
        <v>-73</v>
      </c>
      <c r="AI24" s="33">
        <f t="shared" si="18"/>
        <v>-27</v>
      </c>
      <c r="AJ24" s="33">
        <f t="shared" si="18"/>
        <v>-27</v>
      </c>
      <c r="AK24" s="33">
        <f t="shared" si="18"/>
        <v>-17</v>
      </c>
      <c r="AL24" s="33">
        <f t="shared" si="18"/>
        <v>-49</v>
      </c>
      <c r="AM24" s="33">
        <f t="shared" si="18"/>
        <v>-50</v>
      </c>
      <c r="AU24" s="30" t="s">
        <v>333</v>
      </c>
      <c r="AV24" s="14">
        <f>SUM('C2042 (Left-To West)'!A96:A101,'C2042 (Left-To West)'!B2:B11)</f>
        <v>19</v>
      </c>
      <c r="AW24" s="14">
        <f>SUM('C2042 (Left-To West)'!B96:B101,'C2042 (Left-To West)'!C2:C11)</f>
        <v>14</v>
      </c>
      <c r="AX24" s="14">
        <f>SUM('C2042 (Left-To West)'!C96:C101,'C2042 (Left-To West)'!D2:D11)</f>
        <v>20</v>
      </c>
      <c r="AY24" s="14">
        <f>SUM('C2042 (Left-To West)'!D96:D101,'C2042 (Left-To West)'!E2:E11)</f>
        <v>4</v>
      </c>
      <c r="AZ24" s="14">
        <f>SUM('C2042 (Left-To West)'!E96:E101,'C2042 (Left-To West)'!F2:F11)</f>
        <v>10</v>
      </c>
      <c r="BA24" s="14">
        <f>SUM('C2042 (Left-To West)'!F96:F101,'C2042 (Left-To West)'!G2:G11)</f>
        <v>14</v>
      </c>
      <c r="BB24" s="14">
        <f>SUM('C2042 (Left-To West)'!G96:G101,'C2042 (Left-To West)'!H2:H11)</f>
        <v>16</v>
      </c>
      <c r="BC24" s="14">
        <f>SUM('C2042 (Left-To West)'!H96:H101,'C2042 (Left-To West)'!I2:I11)</f>
        <v>0</v>
      </c>
      <c r="BD24" s="14">
        <f>SUM('C2042 (Left-To West)'!I96:I101,'C2042 (Left-To West)'!J2:J11)</f>
        <v>2</v>
      </c>
      <c r="BE24" s="14">
        <f>SUM('C2042 (Left-To West)'!J96:J101,'C2042 (Left-To West)'!K2:K11)</f>
        <v>3</v>
      </c>
      <c r="BF24" s="14">
        <f>SUM('C2042 (Left-To West)'!K96:K101,'C2042 (Left-To West)'!L2:L11)</f>
        <v>2</v>
      </c>
      <c r="BG24" s="14">
        <f>SUM('C2042 (Left-To West)'!L96:L101,'C2042 (Left-To West)'!M2:M11)</f>
        <v>7</v>
      </c>
      <c r="BH24" s="14">
        <f>SUM('C2042 (Left-To West)'!M96:M101,'C2042 (Left-To West)'!N2:N11)</f>
        <v>6</v>
      </c>
      <c r="BI24" s="14">
        <f>SUM('C2042 (Left-To West)'!N96:N101,'C2042 (Left-To West)'!O2:O11)</f>
        <v>9</v>
      </c>
      <c r="BJ24" s="14"/>
    </row>
    <row r="25" spans="1:67" x14ac:dyDescent="0.3">
      <c r="A25" s="30" t="s">
        <v>333</v>
      </c>
      <c r="B25" s="27">
        <f>SUM('C2042 (Left-To West)'!A33:A46,'C2042 (Left-To West)'!A48:A49)</f>
        <v>44</v>
      </c>
      <c r="C25" s="27">
        <f>SUM('C2042 (Left-To West)'!B33:B46,'C2042 (Left-To West)'!B48:B49)</f>
        <v>42</v>
      </c>
      <c r="D25" s="27">
        <f>SUM('C2042 (Left-To West)'!C33:C46,'C2042 (Left-To West)'!C48:C49)</f>
        <v>44</v>
      </c>
      <c r="E25" s="27">
        <f>SUM('C2042 (Left-To West)'!D33:D46,'C2042 (Left-To West)'!D48:D49)</f>
        <v>25</v>
      </c>
      <c r="F25" s="27">
        <f>SUM('C2042 (Left-To West)'!E33:E46,'C2042 (Left-To West)'!E48:E49)</f>
        <v>27</v>
      </c>
      <c r="G25" s="27">
        <f>SUM('C2042 (Left-To West)'!F33:F46,'C2042 (Left-To West)'!F48:F49)</f>
        <v>30</v>
      </c>
      <c r="H25" s="27">
        <f>SUM('C2042 (Left-To West)'!G33:G46,'C2042 (Left-To West)'!G48:G49)</f>
        <v>31</v>
      </c>
      <c r="I25" s="27">
        <f>SUM('C2042 (Left-To West)'!H33:H46,'C2042 (Left-To West)'!H48:H49)</f>
        <v>15</v>
      </c>
      <c r="J25" s="27">
        <f>SUM('C2042 (Left-To West)'!I33:I46,'C2042 (Left-To West)'!I48:I49)</f>
        <v>17</v>
      </c>
      <c r="K25" s="27">
        <f>SUM('C2042 (Left-To West)'!J33:J46,'C2042 (Left-To West)'!J48:J49)</f>
        <v>19</v>
      </c>
      <c r="L25" s="27">
        <f>SUM('C2042 (Left-To West)'!K33:K46,'C2042 (Left-To West)'!K48:K49)</f>
        <v>13</v>
      </c>
      <c r="M25" s="27">
        <f>SUM('C2042 (Left-To West)'!L33:L46,'C2042 (Left-To West)'!L48:L49)</f>
        <v>17</v>
      </c>
      <c r="N25" s="27">
        <f>SUM('C2042 (Left-To West)'!M33:M46,'C2042 (Left-To West)'!M48:M49)</f>
        <v>7</v>
      </c>
      <c r="O25" s="27">
        <f>SUM('C2042 (Left-To West)'!N33:N46,'C2042 (Left-To West)'!N48:N49)</f>
        <v>27</v>
      </c>
      <c r="P25" s="27">
        <f>SUM('C2042 (Left-To West)'!O33:O46,'C2042 (Left-To West)'!O48:O49)</f>
        <v>26</v>
      </c>
      <c r="X25" s="38" t="s">
        <v>90</v>
      </c>
      <c r="Y25" s="33">
        <f t="shared" ref="Y25:AM25" si="19">Y24^2</f>
        <v>6084</v>
      </c>
      <c r="Z25" s="33">
        <f t="shared" si="19"/>
        <v>2500</v>
      </c>
      <c r="AA25" s="33">
        <f t="shared" si="19"/>
        <v>2209</v>
      </c>
      <c r="AB25" s="33">
        <f t="shared" si="19"/>
        <v>1681</v>
      </c>
      <c r="AC25" s="33">
        <f t="shared" si="19"/>
        <v>1296</v>
      </c>
      <c r="AD25" s="33">
        <f t="shared" si="19"/>
        <v>4225</v>
      </c>
      <c r="AE25" s="33">
        <f t="shared" si="19"/>
        <v>3600</v>
      </c>
      <c r="AF25" s="33">
        <f t="shared" si="19"/>
        <v>6561</v>
      </c>
      <c r="AG25" s="33">
        <f t="shared" si="19"/>
        <v>4096</v>
      </c>
      <c r="AH25" s="33">
        <f t="shared" si="19"/>
        <v>5329</v>
      </c>
      <c r="AI25" s="33">
        <f t="shared" si="19"/>
        <v>729</v>
      </c>
      <c r="AJ25" s="33">
        <f t="shared" si="19"/>
        <v>729</v>
      </c>
      <c r="AK25" s="33">
        <f t="shared" si="19"/>
        <v>289</v>
      </c>
      <c r="AL25" s="33">
        <f t="shared" si="19"/>
        <v>2401</v>
      </c>
      <c r="AM25" s="33">
        <f t="shared" si="19"/>
        <v>2500</v>
      </c>
      <c r="AP25" s="40">
        <f>SUM(Y25:AM25)/COUNT(Y25:AM25)</f>
        <v>2948.6</v>
      </c>
      <c r="AQ25" s="39">
        <f>SUM(Y25:AE25)/COUNT(Y25:AE25)</f>
        <v>3085</v>
      </c>
      <c r="AU25" s="38" t="s">
        <v>90</v>
      </c>
      <c r="AV25" s="24">
        <f>(AV21-AV24)^2</f>
        <v>4</v>
      </c>
      <c r="AW25" s="24">
        <f t="shared" ref="AW25:BI25" si="20">(AW21-AW24)^2</f>
        <v>49</v>
      </c>
      <c r="AX25" s="24">
        <f t="shared" si="20"/>
        <v>9</v>
      </c>
      <c r="AY25" s="24">
        <f t="shared" si="20"/>
        <v>36</v>
      </c>
      <c r="AZ25" s="24">
        <f t="shared" si="20"/>
        <v>0</v>
      </c>
      <c r="BA25" s="24">
        <f t="shared" si="20"/>
        <v>9</v>
      </c>
      <c r="BB25" s="24">
        <f t="shared" si="20"/>
        <v>1</v>
      </c>
      <c r="BC25" s="24">
        <f t="shared" si="20"/>
        <v>9</v>
      </c>
      <c r="BD25" s="24">
        <f t="shared" si="20"/>
        <v>1</v>
      </c>
      <c r="BE25" s="24">
        <f t="shared" si="20"/>
        <v>49</v>
      </c>
      <c r="BF25" s="24">
        <f t="shared" si="20"/>
        <v>1</v>
      </c>
      <c r="BG25" s="24">
        <f t="shared" si="20"/>
        <v>16</v>
      </c>
      <c r="BH25" s="24">
        <f t="shared" si="20"/>
        <v>16</v>
      </c>
      <c r="BI25" s="24">
        <f t="shared" si="20"/>
        <v>25</v>
      </c>
      <c r="BJ25" s="24"/>
      <c r="BK25" s="56" t="s">
        <v>135</v>
      </c>
      <c r="BM25" s="41">
        <f>SUM(AV25:BI25)/COUNT(AV25:BI25)</f>
        <v>16.071428571428573</v>
      </c>
      <c r="BN25" s="58">
        <f>SUM(AV25:BB25)/COUNT(AV25:BB25)</f>
        <v>15.428571428571429</v>
      </c>
    </row>
    <row r="26" spans="1:67" x14ac:dyDescent="0.3">
      <c r="A26" s="30" t="s">
        <v>89</v>
      </c>
      <c r="B26" s="24">
        <f>B24-B25</f>
        <v>-26</v>
      </c>
      <c r="C26" s="24">
        <f t="shared" ref="C26:P26" si="21">C24-C25</f>
        <v>-19</v>
      </c>
      <c r="D26" s="24">
        <f t="shared" si="21"/>
        <v>-26</v>
      </c>
      <c r="E26" s="24">
        <f t="shared" si="21"/>
        <v>-14</v>
      </c>
      <c r="F26" s="24">
        <f t="shared" si="21"/>
        <v>-22</v>
      </c>
      <c r="G26" s="24">
        <f t="shared" si="21"/>
        <v>-17</v>
      </c>
      <c r="H26" s="24">
        <f t="shared" si="21"/>
        <v>-19</v>
      </c>
      <c r="I26" s="24">
        <f t="shared" si="21"/>
        <v>-10</v>
      </c>
      <c r="J26" s="24">
        <f t="shared" si="21"/>
        <v>-10</v>
      </c>
      <c r="K26" s="24">
        <f t="shared" si="21"/>
        <v>-18</v>
      </c>
      <c r="L26" s="24">
        <f t="shared" si="21"/>
        <v>-9</v>
      </c>
      <c r="M26" s="24">
        <f t="shared" si="21"/>
        <v>-15</v>
      </c>
      <c r="N26" s="24">
        <f t="shared" si="21"/>
        <v>-2</v>
      </c>
      <c r="O26" s="24">
        <f t="shared" si="21"/>
        <v>-21</v>
      </c>
      <c r="P26" s="24">
        <f t="shared" si="21"/>
        <v>-18</v>
      </c>
      <c r="Q26" s="36"/>
      <c r="R26" s="36"/>
      <c r="S26" s="36"/>
      <c r="T26" s="36"/>
      <c r="U26" s="3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U26" s="30" t="s">
        <v>333</v>
      </c>
      <c r="AV26" s="14">
        <f>SUM('C2042 (Left-To West)'!A98:A101,'C2042 (Left-To West)'!B2:B13)</f>
        <v>15</v>
      </c>
      <c r="AW26" s="14">
        <f>SUM('C2042 (Left-To West)'!B98:B101,'C2042 (Left-To West)'!C2:C13)</f>
        <v>13</v>
      </c>
      <c r="AX26" s="14">
        <f>SUM('C2042 (Left-To West)'!C98:C101,'C2042 (Left-To West)'!D2:D13)</f>
        <v>17</v>
      </c>
      <c r="AY26" s="14">
        <f>SUM('C2042 (Left-To West)'!D98:D101,'C2042 (Left-To West)'!E2:E13)</f>
        <v>3</v>
      </c>
      <c r="AZ26" s="14">
        <f>SUM('C2042 (Left-To West)'!E98:E101,'C2042 (Left-To West)'!F2:F13)</f>
        <v>10</v>
      </c>
      <c r="BA26" s="14">
        <f>SUM('C2042 (Left-To West)'!F98:F101,'C2042 (Left-To West)'!G2:G13)</f>
        <v>12</v>
      </c>
      <c r="BB26" s="14">
        <f>SUM('C2042 (Left-To West)'!G98:G101,'C2042 (Left-To West)'!H2:H13)</f>
        <v>13</v>
      </c>
      <c r="BC26" s="14">
        <f>SUM('C2042 (Left-To West)'!H98:H101,'C2042 (Left-To West)'!I2:I13)</f>
        <v>0</v>
      </c>
      <c r="BD26" s="14">
        <f>SUM('C2042 (Left-To West)'!I98:I101,'C2042 (Left-To West)'!J2:J13)</f>
        <v>2</v>
      </c>
      <c r="BE26" s="14">
        <f>SUM('C2042 (Left-To West)'!J98:J101,'C2042 (Left-To West)'!K2:K13)</f>
        <v>3</v>
      </c>
      <c r="BF26" s="14">
        <f>SUM('C2042 (Left-To West)'!K98:K101,'C2042 (Left-To West)'!L2:L13)</f>
        <v>1</v>
      </c>
      <c r="BG26" s="14">
        <f>SUM('C2042 (Left-To West)'!L98:L101,'C2042 (Left-To West)'!M2:M13)</f>
        <v>7</v>
      </c>
      <c r="BH26" s="14">
        <f>SUM('C2042 (Left-To West)'!M98:M101,'C2042 (Left-To West)'!N2:N13)</f>
        <v>5</v>
      </c>
      <c r="BI26" s="14">
        <f>SUM('C2042 (Left-To West)'!N98:N101,'C2042 (Left-To West)'!O2:O13)</f>
        <v>8</v>
      </c>
      <c r="BJ26" s="14"/>
    </row>
    <row r="27" spans="1:67" x14ac:dyDescent="0.3">
      <c r="A27" s="38" t="s">
        <v>90</v>
      </c>
      <c r="B27" s="24">
        <f t="shared" ref="B27:P27" si="22">B26^2</f>
        <v>676</v>
      </c>
      <c r="C27" s="24">
        <f t="shared" si="22"/>
        <v>361</v>
      </c>
      <c r="D27" s="24">
        <f t="shared" si="22"/>
        <v>676</v>
      </c>
      <c r="E27" s="24">
        <f t="shared" si="22"/>
        <v>196</v>
      </c>
      <c r="F27" s="24">
        <f t="shared" si="22"/>
        <v>484</v>
      </c>
      <c r="G27" s="24">
        <f t="shared" si="22"/>
        <v>289</v>
      </c>
      <c r="H27" s="24">
        <f t="shared" si="22"/>
        <v>361</v>
      </c>
      <c r="I27" s="24">
        <f t="shared" si="22"/>
        <v>100</v>
      </c>
      <c r="J27" s="24">
        <f t="shared" si="22"/>
        <v>100</v>
      </c>
      <c r="K27" s="24">
        <f t="shared" si="22"/>
        <v>324</v>
      </c>
      <c r="L27" s="24">
        <f t="shared" si="22"/>
        <v>81</v>
      </c>
      <c r="M27" s="24">
        <f t="shared" si="22"/>
        <v>225</v>
      </c>
      <c r="N27" s="24">
        <f t="shared" si="22"/>
        <v>4</v>
      </c>
      <c r="O27" s="24">
        <f t="shared" si="22"/>
        <v>441</v>
      </c>
      <c r="P27" s="24">
        <f t="shared" si="22"/>
        <v>324</v>
      </c>
      <c r="Q27" s="36"/>
      <c r="R27" s="36"/>
      <c r="S27" s="39">
        <f>SUM(B27:P27)/COUNT(B27:P27)</f>
        <v>309.46666666666664</v>
      </c>
      <c r="T27" s="39">
        <f>SUM(B27:H27)/COUNT(B27:H27)</f>
        <v>434.71428571428572</v>
      </c>
      <c r="U27" s="36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U27" s="38" t="s">
        <v>90</v>
      </c>
      <c r="AV27" s="24">
        <f>(AV21-AV26)^2</f>
        <v>36</v>
      </c>
      <c r="AW27" s="24">
        <f t="shared" ref="AW27:BI27" si="23">(AW21-AW26)^2</f>
        <v>64</v>
      </c>
      <c r="AX27" s="24">
        <f t="shared" si="23"/>
        <v>36</v>
      </c>
      <c r="AY27" s="24">
        <f t="shared" si="23"/>
        <v>49</v>
      </c>
      <c r="AZ27" s="24">
        <f t="shared" si="23"/>
        <v>0</v>
      </c>
      <c r="BA27" s="24">
        <f t="shared" si="23"/>
        <v>1</v>
      </c>
      <c r="BB27" s="24">
        <f t="shared" si="23"/>
        <v>16</v>
      </c>
      <c r="BC27" s="24">
        <f t="shared" si="23"/>
        <v>9</v>
      </c>
      <c r="BD27" s="24">
        <f t="shared" si="23"/>
        <v>1</v>
      </c>
      <c r="BE27" s="24">
        <f t="shared" si="23"/>
        <v>49</v>
      </c>
      <c r="BF27" s="24">
        <f t="shared" si="23"/>
        <v>0</v>
      </c>
      <c r="BG27" s="24">
        <f t="shared" si="23"/>
        <v>16</v>
      </c>
      <c r="BH27" s="24">
        <f t="shared" si="23"/>
        <v>25</v>
      </c>
      <c r="BI27" s="24">
        <f t="shared" si="23"/>
        <v>36</v>
      </c>
      <c r="BJ27" s="24"/>
      <c r="BK27" s="56" t="s">
        <v>134</v>
      </c>
      <c r="BM27" s="40">
        <f>SUM(AV27:BI27)/COUNT(AV27:BI27)</f>
        <v>24.142857142857142</v>
      </c>
      <c r="BN27" s="59">
        <f>SUM(AV27:BB27)/COUNT(AV27:BB27)</f>
        <v>28.857142857142858</v>
      </c>
    </row>
    <row r="28" spans="1:67" x14ac:dyDescent="0.3"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U28" s="30" t="s">
        <v>333</v>
      </c>
      <c r="AV28" s="14">
        <f>SUM('C2042 (Left-To West)'!A100:A101,'C2042 (Left-To West)'!B2:B15)</f>
        <v>14</v>
      </c>
      <c r="AW28" s="14">
        <f>SUM('C2042 (Left-To West)'!B100:B101,'C2042 (Left-To West)'!C2:C15)</f>
        <v>12</v>
      </c>
      <c r="AX28" s="14">
        <f>SUM('C2042 (Left-To West)'!C100:C101,'C2042 (Left-To West)'!D2:D15)</f>
        <v>14</v>
      </c>
      <c r="AY28" s="14">
        <f>SUM('C2042 (Left-To West)'!D100:D101,'C2042 (Left-To West)'!E2:E15)</f>
        <v>2</v>
      </c>
      <c r="AZ28" s="14">
        <f>SUM('C2042 (Left-To West)'!E100:E101,'C2042 (Left-To West)'!F2:F15)</f>
        <v>9</v>
      </c>
      <c r="BA28" s="14">
        <f>SUM('C2042 (Left-To West)'!F100:F101,'C2042 (Left-To West)'!G2:G15)</f>
        <v>9</v>
      </c>
      <c r="BB28" s="14">
        <f>SUM('C2042 (Left-To West)'!G100:G101,'C2042 (Left-To West)'!H2:H15)</f>
        <v>10</v>
      </c>
      <c r="BC28" s="14">
        <f>SUM('C2042 (Left-To West)'!H100:H101,'C2042 (Left-To West)'!I2:I15)</f>
        <v>0</v>
      </c>
      <c r="BD28" s="14">
        <f>SUM('C2042 (Left-To West)'!I100:I101,'C2042 (Left-To West)'!J2:J15)</f>
        <v>2</v>
      </c>
      <c r="BE28" s="14">
        <f>SUM('C2042 (Left-To West)'!J100:J101,'C2042 (Left-To West)'!K2:K15)</f>
        <v>2</v>
      </c>
      <c r="BF28" s="14">
        <f>SUM('C2042 (Left-To West)'!K100:K101,'C2042 (Left-To West)'!L2:L15)</f>
        <v>1</v>
      </c>
      <c r="BG28" s="14">
        <f>SUM('C2042 (Left-To West)'!L100:L101,'C2042 (Left-To West)'!M2:M15)</f>
        <v>7</v>
      </c>
      <c r="BH28" s="14">
        <f>SUM('C2042 (Left-To West)'!M100:M101,'C2042 (Left-To West)'!N2:N15)</f>
        <v>0</v>
      </c>
      <c r="BI28" s="14">
        <f>SUM('C2042 (Left-To West)'!N100:N101,'C2042 (Left-To West)'!O2:O15)</f>
        <v>7</v>
      </c>
      <c r="BJ28" s="14"/>
    </row>
    <row r="29" spans="1:67" x14ac:dyDescent="0.3">
      <c r="X29" s="12" t="s">
        <v>67</v>
      </c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/>
      <c r="AL29"/>
      <c r="AM29"/>
      <c r="AU29" s="38" t="s">
        <v>90</v>
      </c>
      <c r="AV29" s="24">
        <f>(AV21-AV28)^2</f>
        <v>49</v>
      </c>
      <c r="AW29" s="24">
        <f t="shared" ref="AW29:BI29" si="24">(AW21-AW28)^2</f>
        <v>81</v>
      </c>
      <c r="AX29" s="24">
        <f t="shared" si="24"/>
        <v>81</v>
      </c>
      <c r="AY29" s="24">
        <f t="shared" si="24"/>
        <v>64</v>
      </c>
      <c r="AZ29" s="24">
        <f t="shared" si="24"/>
        <v>1</v>
      </c>
      <c r="BA29" s="24">
        <f t="shared" si="24"/>
        <v>4</v>
      </c>
      <c r="BB29" s="24">
        <f t="shared" si="24"/>
        <v>49</v>
      </c>
      <c r="BC29" s="24">
        <f t="shared" si="24"/>
        <v>9</v>
      </c>
      <c r="BD29" s="24">
        <f t="shared" si="24"/>
        <v>1</v>
      </c>
      <c r="BE29" s="24">
        <f t="shared" si="24"/>
        <v>64</v>
      </c>
      <c r="BF29" s="24">
        <f t="shared" si="24"/>
        <v>0</v>
      </c>
      <c r="BG29" s="24">
        <f t="shared" si="24"/>
        <v>16</v>
      </c>
      <c r="BH29" s="24">
        <f t="shared" si="24"/>
        <v>100</v>
      </c>
      <c r="BI29" s="24">
        <f t="shared" si="24"/>
        <v>49</v>
      </c>
      <c r="BJ29" s="24"/>
      <c r="BK29" s="56" t="s">
        <v>133</v>
      </c>
      <c r="BM29" s="40">
        <f>SUM(AV29:BI29)/COUNT(AV29:BI29)</f>
        <v>40.571428571428569</v>
      </c>
      <c r="BN29" s="59">
        <f>SUM(AV29:BB29)/COUNT(AV29:BB29)</f>
        <v>47</v>
      </c>
    </row>
    <row r="30" spans="1:67" x14ac:dyDescent="0.3">
      <c r="X30" s="12" t="s">
        <v>71</v>
      </c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/>
      <c r="AL30"/>
      <c r="AM30"/>
      <c r="AU30" s="30" t="s">
        <v>333</v>
      </c>
      <c r="AV30" s="14">
        <f>SUM('C2042 (Left-To West)'!A94:A101,'C2042 (Left-To West)'!B2:B15)</f>
        <v>22</v>
      </c>
      <c r="AW30" s="14">
        <f>SUM('C2042 (Left-To West)'!B94:B101,'C2042 (Left-To West)'!C2:C15)</f>
        <v>17</v>
      </c>
      <c r="AX30" s="14">
        <f>SUM('C2042 (Left-To West)'!C94:C101,'C2042 (Left-To West)'!D2:D15)</f>
        <v>25</v>
      </c>
      <c r="AY30" s="14">
        <f>SUM('C2042 (Left-To West)'!D94:D101,'C2042 (Left-To West)'!E2:E15)</f>
        <v>7</v>
      </c>
      <c r="AZ30" s="14">
        <f>SUM('C2042 (Left-To West)'!E94:E101,'C2042 (Left-To West)'!F2:F15)</f>
        <v>19</v>
      </c>
      <c r="BA30" s="14">
        <f>SUM('C2042 (Left-To West)'!F94:F101,'C2042 (Left-To West)'!G2:G15)</f>
        <v>17</v>
      </c>
      <c r="BB30" s="14">
        <f>SUM('C2042 (Left-To West)'!G94:G101,'C2042 (Left-To West)'!H2:H15)</f>
        <v>18</v>
      </c>
      <c r="BC30" s="14">
        <f>SUM('C2042 (Left-To West)'!H94:H101,'C2042 (Left-To West)'!I2:I15)</f>
        <v>2</v>
      </c>
      <c r="BD30" s="14">
        <f>SUM('C2042 (Left-To West)'!I94:I101,'C2042 (Left-To West)'!J2:J15)</f>
        <v>4</v>
      </c>
      <c r="BE30" s="14">
        <f>SUM('C2042 (Left-To West)'!J94:J101,'C2042 (Left-To West)'!K2:K15)</f>
        <v>6</v>
      </c>
      <c r="BF30" s="14">
        <f>SUM('C2042 (Left-To West)'!K94:K101,'C2042 (Left-To West)'!L2:L15)</f>
        <v>2</v>
      </c>
      <c r="BG30" s="14">
        <f>SUM('C2042 (Left-To West)'!L94:L101,'C2042 (Left-To West)'!M2:M15)</f>
        <v>10</v>
      </c>
      <c r="BH30" s="14">
        <f>SUM('C2042 (Left-To West)'!M94:M101,'C2042 (Left-To West)'!N2:N15)</f>
        <v>8</v>
      </c>
      <c r="BI30" s="14">
        <f>SUM('C2042 (Left-To West)'!N94:N101,'C2042 (Left-To West)'!O2:O15)</f>
        <v>12</v>
      </c>
      <c r="BJ30" s="14"/>
    </row>
    <row r="31" spans="1:67" x14ac:dyDescent="0.3">
      <c r="A31" s="12" t="s">
        <v>46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X31" s="12"/>
      <c r="Y31" s="12"/>
      <c r="Z31" s="12"/>
      <c r="AA31" s="12"/>
      <c r="AB31" s="12"/>
      <c r="AC31" s="29" t="s">
        <v>51</v>
      </c>
      <c r="AD31" s="23" t="s">
        <v>52</v>
      </c>
      <c r="AE31" s="12"/>
      <c r="AF31" s="12"/>
      <c r="AG31" s="12"/>
      <c r="AH31" s="12"/>
      <c r="AI31" s="12"/>
      <c r="AJ31" s="12"/>
      <c r="AK31"/>
      <c r="AL31"/>
      <c r="AM31"/>
      <c r="AU31" s="38" t="s">
        <v>90</v>
      </c>
      <c r="AV31" s="24">
        <f>(AV21-AV30)^2</f>
        <v>1</v>
      </c>
      <c r="AW31" s="24">
        <f t="shared" ref="AW31:BI31" si="25">(AW21-AW30)^2</f>
        <v>16</v>
      </c>
      <c r="AX31" s="24">
        <f t="shared" si="25"/>
        <v>4</v>
      </c>
      <c r="AY31" s="24">
        <f t="shared" si="25"/>
        <v>9</v>
      </c>
      <c r="AZ31" s="24">
        <f t="shared" si="25"/>
        <v>81</v>
      </c>
      <c r="BA31" s="24">
        <f t="shared" si="25"/>
        <v>36</v>
      </c>
      <c r="BB31" s="24">
        <f t="shared" si="25"/>
        <v>1</v>
      </c>
      <c r="BC31" s="24">
        <f t="shared" si="25"/>
        <v>1</v>
      </c>
      <c r="BD31" s="24">
        <f t="shared" si="25"/>
        <v>9</v>
      </c>
      <c r="BE31" s="24">
        <f t="shared" si="25"/>
        <v>16</v>
      </c>
      <c r="BF31" s="24">
        <f t="shared" si="25"/>
        <v>1</v>
      </c>
      <c r="BG31" s="24">
        <f t="shared" si="25"/>
        <v>49</v>
      </c>
      <c r="BH31" s="24">
        <f t="shared" si="25"/>
        <v>4</v>
      </c>
      <c r="BI31" s="24">
        <f t="shared" si="25"/>
        <v>4</v>
      </c>
      <c r="BJ31" s="24"/>
      <c r="BK31" s="56" t="s">
        <v>137</v>
      </c>
      <c r="BM31" s="40">
        <f>SUM(AV31:BI31)/COUNT(AV31:BI31)</f>
        <v>16.571428571428573</v>
      </c>
      <c r="BN31" s="59">
        <f>SUM(AV31:BB31)/COUNT(AV31:BB31)</f>
        <v>21.142857142857142</v>
      </c>
      <c r="BO31" t="s">
        <v>148</v>
      </c>
    </row>
    <row r="32" spans="1:67" x14ac:dyDescent="0.3">
      <c r="A32" s="12"/>
      <c r="B32" s="12"/>
      <c r="C32" s="12"/>
      <c r="D32" s="12"/>
      <c r="E32" s="12"/>
      <c r="F32" s="29" t="s">
        <v>51</v>
      </c>
      <c r="G32" s="23" t="s">
        <v>52</v>
      </c>
      <c r="H32" s="12"/>
      <c r="I32" s="12"/>
      <c r="J32" s="12"/>
      <c r="K32" s="12"/>
      <c r="L32" s="12"/>
      <c r="M32" s="12"/>
      <c r="X32" s="30" t="s">
        <v>18</v>
      </c>
      <c r="Y32" s="6">
        <f t="shared" ref="Y32:AM32" si="26">Y19</f>
        <v>34</v>
      </c>
      <c r="Z32" s="6">
        <f t="shared" si="26"/>
        <v>23</v>
      </c>
      <c r="AA32" s="6">
        <f t="shared" si="26"/>
        <v>26</v>
      </c>
      <c r="AB32" s="6">
        <f t="shared" si="26"/>
        <v>27</v>
      </c>
      <c r="AC32" s="6">
        <f t="shared" si="26"/>
        <v>12</v>
      </c>
      <c r="AD32" s="6">
        <f t="shared" si="26"/>
        <v>25</v>
      </c>
      <c r="AE32" s="6">
        <f t="shared" si="26"/>
        <v>27</v>
      </c>
      <c r="AF32" s="6">
        <f t="shared" si="26"/>
        <v>16</v>
      </c>
      <c r="AG32" s="6">
        <f t="shared" si="26"/>
        <v>15</v>
      </c>
      <c r="AH32" s="6">
        <f t="shared" si="26"/>
        <v>6</v>
      </c>
      <c r="AI32" s="6">
        <f t="shared" si="26"/>
        <v>6</v>
      </c>
      <c r="AJ32" s="6">
        <f t="shared" si="26"/>
        <v>7</v>
      </c>
      <c r="AK32" s="6">
        <f t="shared" si="26"/>
        <v>4</v>
      </c>
      <c r="AL32" s="6">
        <f t="shared" si="26"/>
        <v>22</v>
      </c>
      <c r="AM32" s="6">
        <f t="shared" si="26"/>
        <v>20</v>
      </c>
    </row>
    <row r="33" spans="1:66" x14ac:dyDescent="0.3">
      <c r="A33" s="30" t="s">
        <v>331</v>
      </c>
      <c r="B33" s="13">
        <f>SUM('C2043 (Left-To East)'!A27:A42)</f>
        <v>24</v>
      </c>
      <c r="C33" s="13">
        <f>SUM('C2043 (Left-To East)'!B27:B42)</f>
        <v>16</v>
      </c>
      <c r="D33" s="13">
        <f>SUM('C2043 (Left-To East)'!C27:C42)</f>
        <v>22</v>
      </c>
      <c r="E33" s="13">
        <f>SUM('C2043 (Left-To East)'!D27:D42)</f>
        <v>20</v>
      </c>
      <c r="F33" s="13">
        <f>SUM('C2043 (Left-To East)'!E27:E42)</f>
        <v>7</v>
      </c>
      <c r="G33" s="13">
        <f>SUM('C2043 (Left-To East)'!F27:F42)</f>
        <v>19</v>
      </c>
      <c r="H33" s="13">
        <f>SUM('C2043 (Left-To East)'!G27:G42)</f>
        <v>14</v>
      </c>
      <c r="I33" s="13">
        <f>SUM('C2043 (Left-To East)'!H27:H42)</f>
        <v>14</v>
      </c>
      <c r="J33" s="13">
        <f>SUM('C2043 (Left-To East)'!I27:I42)</f>
        <v>10</v>
      </c>
      <c r="K33" s="13">
        <f>SUM('C2043 (Left-To East)'!J27:J42)</f>
        <v>5</v>
      </c>
      <c r="L33" s="13">
        <f>SUM('C2043 (Left-To East)'!K27:K42)</f>
        <v>4</v>
      </c>
      <c r="M33" s="13">
        <f>SUM('C2043 (Left-To East)'!L27:L42)</f>
        <v>6</v>
      </c>
      <c r="N33" s="13">
        <f>SUM('C2043 (Left-To East)'!M27:M42)</f>
        <v>3</v>
      </c>
      <c r="O33" s="13">
        <f>SUM('C2043 (Left-To East)'!N27:N42)</f>
        <v>15</v>
      </c>
      <c r="P33" s="13">
        <f>SUM('C2043 (Left-To East)'!O27:O42)</f>
        <v>11</v>
      </c>
      <c r="X33" s="30" t="s">
        <v>19</v>
      </c>
      <c r="Y33" s="6">
        <f t="shared" ref="Y33:AM33" si="27">Y20</f>
        <v>22</v>
      </c>
      <c r="Z33" s="6">
        <f t="shared" si="27"/>
        <v>23</v>
      </c>
      <c r="AA33" s="6">
        <f t="shared" si="27"/>
        <v>21</v>
      </c>
      <c r="AB33" s="6">
        <f t="shared" si="27"/>
        <v>15</v>
      </c>
      <c r="AC33" s="6">
        <f t="shared" si="27"/>
        <v>9</v>
      </c>
      <c r="AD33" s="6">
        <f t="shared" si="27"/>
        <v>15</v>
      </c>
      <c r="AE33" s="6">
        <f t="shared" si="27"/>
        <v>12</v>
      </c>
      <c r="AF33" s="6">
        <f t="shared" si="27"/>
        <v>6</v>
      </c>
      <c r="AG33" s="6">
        <f t="shared" si="27"/>
        <v>8</v>
      </c>
      <c r="AH33" s="6">
        <f t="shared" si="27"/>
        <v>1</v>
      </c>
      <c r="AI33" s="6">
        <f t="shared" si="27"/>
        <v>4</v>
      </c>
      <c r="AJ33" s="6">
        <f t="shared" si="27"/>
        <v>3</v>
      </c>
      <c r="AK33" s="6">
        <f t="shared" si="27"/>
        <v>5</v>
      </c>
      <c r="AL33" s="6">
        <f t="shared" si="27"/>
        <v>6</v>
      </c>
      <c r="AM33" s="6">
        <f t="shared" si="27"/>
        <v>8</v>
      </c>
    </row>
    <row r="34" spans="1:66" x14ac:dyDescent="0.3">
      <c r="A34" s="30" t="s">
        <v>330</v>
      </c>
      <c r="B34" s="14">
        <f>SUM('C2045 (Right-To East)'!A35:A46,'C2045 (Right-To East)'!A48:A51)</f>
        <v>31</v>
      </c>
      <c r="C34" s="14">
        <f>SUM('C2045 (Right-To East)'!B35:B46,'C2045 (Right-To East)'!B48:B51)</f>
        <v>25</v>
      </c>
      <c r="D34" s="14">
        <f>SUM('C2045 (Right-To East)'!C35:C46,'C2045 (Right-To East)'!C48:C51)</f>
        <v>17</v>
      </c>
      <c r="E34" s="14">
        <f>SUM('C2045 (Right-To East)'!D35:D46,'C2045 (Right-To East)'!D48:D51)</f>
        <v>26</v>
      </c>
      <c r="F34" s="14">
        <f>SUM('C2045 (Right-To East)'!E35:E46,'C2045 (Right-To East)'!E48:E51)</f>
        <v>15</v>
      </c>
      <c r="G34" s="14">
        <f>SUM('C2045 (Right-To East)'!F35:F46,'C2045 (Right-To East)'!F48:F51)</f>
        <v>23</v>
      </c>
      <c r="H34" s="14">
        <f>SUM('C2045 (Right-To East)'!G35:G46,'C2045 (Right-To East)'!G48:G51)</f>
        <v>29</v>
      </c>
      <c r="I34" s="14">
        <f>SUM('C2045 (Right-To East)'!H35:H46,'C2045 (Right-To East)'!H48:H51)</f>
        <v>20</v>
      </c>
      <c r="J34" s="14">
        <f>SUM('C2045 (Right-To East)'!I35:I46,'C2045 (Right-To East)'!I48:I51)</f>
        <v>7</v>
      </c>
      <c r="K34" s="14">
        <f>SUM('C2045 (Right-To East)'!J35:J46,'C2045 (Right-To East)'!J48:J51)</f>
        <v>17</v>
      </c>
      <c r="L34" s="14">
        <f>SUM('C2045 (Right-To East)'!K35:K46,'C2045 (Right-To East)'!K48:K51)</f>
        <v>5</v>
      </c>
      <c r="M34" s="14">
        <f>SUM('C2045 (Right-To East)'!L35:L46,'C2045 (Right-To East)'!L48:L51)</f>
        <v>3</v>
      </c>
      <c r="N34" s="14">
        <f>SUM('C2045 (Right-To East)'!M35:M46,'C2045 (Right-To East)'!M48:M51)</f>
        <v>5</v>
      </c>
      <c r="O34" s="14">
        <f>SUM('C2045 (Right-To East)'!N35:N46,'C2045 (Right-To East)'!N48:N51)</f>
        <v>14</v>
      </c>
      <c r="P34" s="14">
        <f>SUM('C2045 (Right-To East)'!O35:O46,'C2045 (Right-To East)'!O48:O51)</f>
        <v>17</v>
      </c>
      <c r="X34" s="30" t="s">
        <v>55</v>
      </c>
      <c r="Y34" s="24">
        <f t="shared" ref="Y34:AM34" si="28">Y21</f>
        <v>56</v>
      </c>
      <c r="Z34" s="24">
        <f t="shared" si="28"/>
        <v>46</v>
      </c>
      <c r="AA34" s="24">
        <f t="shared" si="28"/>
        <v>47</v>
      </c>
      <c r="AB34" s="24">
        <f t="shared" si="28"/>
        <v>42</v>
      </c>
      <c r="AC34" s="24">
        <f t="shared" si="28"/>
        <v>21</v>
      </c>
      <c r="AD34" s="24">
        <f t="shared" si="28"/>
        <v>40</v>
      </c>
      <c r="AE34" s="24">
        <f t="shared" si="28"/>
        <v>39</v>
      </c>
      <c r="AF34" s="24">
        <f t="shared" si="28"/>
        <v>22</v>
      </c>
      <c r="AG34" s="24">
        <f t="shared" si="28"/>
        <v>23</v>
      </c>
      <c r="AH34" s="24">
        <f t="shared" si="28"/>
        <v>7</v>
      </c>
      <c r="AI34" s="24">
        <f t="shared" si="28"/>
        <v>10</v>
      </c>
      <c r="AJ34" s="24">
        <f t="shared" si="28"/>
        <v>10</v>
      </c>
      <c r="AK34" s="24">
        <f t="shared" si="28"/>
        <v>9</v>
      </c>
      <c r="AL34" s="24">
        <f t="shared" si="28"/>
        <v>28</v>
      </c>
      <c r="AM34" s="24">
        <f t="shared" si="28"/>
        <v>28</v>
      </c>
    </row>
    <row r="35" spans="1:66" x14ac:dyDescent="0.3">
      <c r="A35" s="30" t="s">
        <v>89</v>
      </c>
      <c r="B35" s="24">
        <f>B33-B34</f>
        <v>-7</v>
      </c>
      <c r="C35" s="24">
        <f t="shared" ref="C35:P35" si="29">C33-C34</f>
        <v>-9</v>
      </c>
      <c r="D35" s="24">
        <f t="shared" si="29"/>
        <v>5</v>
      </c>
      <c r="E35" s="24">
        <f t="shared" si="29"/>
        <v>-6</v>
      </c>
      <c r="F35" s="24">
        <f t="shared" si="29"/>
        <v>-8</v>
      </c>
      <c r="G35" s="24">
        <f t="shared" si="29"/>
        <v>-4</v>
      </c>
      <c r="H35" s="24">
        <f t="shared" si="29"/>
        <v>-15</v>
      </c>
      <c r="I35" s="24">
        <f t="shared" si="29"/>
        <v>-6</v>
      </c>
      <c r="J35" s="24">
        <f t="shared" si="29"/>
        <v>3</v>
      </c>
      <c r="K35" s="24">
        <f t="shared" si="29"/>
        <v>-12</v>
      </c>
      <c r="L35" s="24">
        <f t="shared" si="29"/>
        <v>-1</v>
      </c>
      <c r="M35" s="24">
        <f t="shared" si="29"/>
        <v>3</v>
      </c>
      <c r="N35" s="24">
        <f t="shared" si="29"/>
        <v>-2</v>
      </c>
      <c r="O35" s="24">
        <f t="shared" si="29"/>
        <v>1</v>
      </c>
      <c r="P35" s="24">
        <f t="shared" si="29"/>
        <v>-6</v>
      </c>
      <c r="Q35" s="36"/>
      <c r="R35" s="36"/>
      <c r="S35" s="36"/>
      <c r="T35" s="36"/>
      <c r="U35" s="36"/>
      <c r="X35" s="30" t="s">
        <v>69</v>
      </c>
      <c r="Y35" s="14">
        <f>SUM('07-C4482'!A49:A67, '07-C4482'!A69:A74)</f>
        <v>142</v>
      </c>
      <c r="Z35" s="14">
        <f>SUM('07-C4482'!B49:B67, '07-C4482'!B69:B74)</f>
        <v>109</v>
      </c>
      <c r="AA35" s="14">
        <f>SUM('07-C4482'!C49:C67, '07-C4482'!C69:C74)</f>
        <v>102</v>
      </c>
      <c r="AB35" s="14">
        <f>SUM('07-C4482'!D49:D67, '07-C4482'!D69:D74)</f>
        <v>102</v>
      </c>
      <c r="AC35" s="14">
        <f>SUM('07-C4482'!E49:E67, '07-C4482'!E69:E74)</f>
        <v>69</v>
      </c>
      <c r="AD35" s="14">
        <f>SUM('07-C4482'!F49:F67, '07-C4482'!F69:F74)</f>
        <v>121</v>
      </c>
      <c r="AE35" s="14">
        <f>SUM('07-C4482'!G49:G67, '07-C4482'!G69:G74)</f>
        <v>103</v>
      </c>
      <c r="AF35" s="14">
        <f>SUM('07-C4482'!H49:H67, '07-C4482'!H69:H74)</f>
        <v>113</v>
      </c>
      <c r="AG35" s="14">
        <f>SUM('07-C4482'!I49:I67, '07-C4482'!I69:I74)</f>
        <v>80</v>
      </c>
      <c r="AH35" s="14">
        <f>SUM('07-C4482'!J49:J67, '07-C4482'!J69:J74)</f>
        <v>82</v>
      </c>
      <c r="AI35" s="14">
        <f>SUM('07-C4482'!K49:K67, '07-C4482'!K69:K74)</f>
        <v>42</v>
      </c>
      <c r="AJ35" s="14">
        <f>SUM('07-C4482'!L49:L67, '07-C4482'!L69:L74)</f>
        <v>40</v>
      </c>
      <c r="AK35" s="14">
        <f>SUM('07-C4482'!M49:M67, '07-C4482'!M69:M74)</f>
        <v>29</v>
      </c>
      <c r="AL35" s="14">
        <f>SUM('07-C4482'!N49:N67, '07-C4482'!N69:N74)</f>
        <v>92</v>
      </c>
      <c r="AM35" s="14">
        <f>SUM('07-C4482'!O49:O67, '07-C4482'!O69:O74)</f>
        <v>80</v>
      </c>
      <c r="AU35" s="12" t="s">
        <v>147</v>
      </c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6" x14ac:dyDescent="0.3">
      <c r="A36" s="38" t="s">
        <v>90</v>
      </c>
      <c r="B36" s="24">
        <f>B35^2</f>
        <v>49</v>
      </c>
      <c r="C36" s="24">
        <f t="shared" ref="C36:P36" si="30">C35^2</f>
        <v>81</v>
      </c>
      <c r="D36" s="24">
        <f t="shared" si="30"/>
        <v>25</v>
      </c>
      <c r="E36" s="24">
        <f t="shared" si="30"/>
        <v>36</v>
      </c>
      <c r="F36" s="24">
        <f t="shared" si="30"/>
        <v>64</v>
      </c>
      <c r="G36" s="24">
        <f t="shared" si="30"/>
        <v>16</v>
      </c>
      <c r="H36" s="24">
        <f t="shared" si="30"/>
        <v>225</v>
      </c>
      <c r="I36" s="24">
        <f t="shared" si="30"/>
        <v>36</v>
      </c>
      <c r="J36" s="24">
        <f t="shared" si="30"/>
        <v>9</v>
      </c>
      <c r="K36" s="24">
        <f t="shared" si="30"/>
        <v>144</v>
      </c>
      <c r="L36" s="24">
        <f t="shared" si="30"/>
        <v>1</v>
      </c>
      <c r="M36" s="24">
        <f t="shared" si="30"/>
        <v>9</v>
      </c>
      <c r="N36" s="24">
        <f t="shared" si="30"/>
        <v>4</v>
      </c>
      <c r="O36" s="24">
        <f t="shared" si="30"/>
        <v>1</v>
      </c>
      <c r="P36" s="24">
        <f t="shared" si="30"/>
        <v>36</v>
      </c>
      <c r="Q36" s="36"/>
      <c r="R36" s="36"/>
      <c r="S36" s="39">
        <f>SUM(B36:P36)/COUNT(B36:P36)</f>
        <v>49.06666666666667</v>
      </c>
      <c r="T36" s="39">
        <f>SUM(B36:H36)/COUNT(B36:H36)</f>
        <v>70.857142857142861</v>
      </c>
      <c r="U36" s="36"/>
      <c r="X36" s="30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U36" s="12"/>
      <c r="AV36" s="12"/>
      <c r="AW36" s="12"/>
      <c r="AX36" s="12"/>
      <c r="AY36" s="12"/>
      <c r="AZ36" s="12"/>
      <c r="BA36" s="54" t="s">
        <v>44</v>
      </c>
      <c r="BB36" s="55" t="s">
        <v>52</v>
      </c>
      <c r="BC36" s="12"/>
      <c r="BD36" s="12"/>
      <c r="BE36" s="12"/>
      <c r="BF36" s="12"/>
      <c r="BG36" s="12"/>
      <c r="BH36" s="12"/>
    </row>
    <row r="37" spans="1:66" x14ac:dyDescent="0.3">
      <c r="A37" s="3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X37" s="30" t="s">
        <v>89</v>
      </c>
      <c r="Y37" s="33">
        <f t="shared" ref="Y37:AM37" si="31">Y34-Y35</f>
        <v>-86</v>
      </c>
      <c r="Z37" s="33">
        <f t="shared" si="31"/>
        <v>-63</v>
      </c>
      <c r="AA37" s="33">
        <f t="shared" si="31"/>
        <v>-55</v>
      </c>
      <c r="AB37" s="33">
        <f t="shared" si="31"/>
        <v>-60</v>
      </c>
      <c r="AC37" s="33">
        <f t="shared" si="31"/>
        <v>-48</v>
      </c>
      <c r="AD37" s="33">
        <f t="shared" si="31"/>
        <v>-81</v>
      </c>
      <c r="AE37" s="33">
        <f t="shared" si="31"/>
        <v>-64</v>
      </c>
      <c r="AF37" s="33">
        <f t="shared" si="31"/>
        <v>-91</v>
      </c>
      <c r="AG37" s="33">
        <f t="shared" si="31"/>
        <v>-57</v>
      </c>
      <c r="AH37" s="33">
        <f t="shared" si="31"/>
        <v>-75</v>
      </c>
      <c r="AI37" s="33">
        <f t="shared" si="31"/>
        <v>-32</v>
      </c>
      <c r="AJ37" s="33">
        <f t="shared" si="31"/>
        <v>-30</v>
      </c>
      <c r="AK37" s="33">
        <f t="shared" si="31"/>
        <v>-20</v>
      </c>
      <c r="AL37" s="33">
        <f t="shared" si="31"/>
        <v>-64</v>
      </c>
      <c r="AM37" s="33">
        <f t="shared" si="31"/>
        <v>-52</v>
      </c>
      <c r="AU37" s="30" t="s">
        <v>18</v>
      </c>
      <c r="AV37" s="6">
        <f>SUM('C2043 (Left-To East)'!A90:A101,'C2043 (Left-To East)'!B2:B7)</f>
        <v>37</v>
      </c>
      <c r="AW37" s="6">
        <f>SUM('C2043 (Left-To East)'!B90:B101,'C2043 (Left-To East)'!C2:C7)</f>
        <v>19</v>
      </c>
      <c r="AX37" s="6">
        <f>SUM('C2043 (Left-To East)'!C90:C101,'C2043 (Left-To East)'!D2:D7)</f>
        <v>35</v>
      </c>
      <c r="AY37" s="6">
        <f>SUM('C2043 (Left-To East)'!D90:D101,'C2043 (Left-To East)'!E2:E7)</f>
        <v>12</v>
      </c>
      <c r="AZ37" s="6">
        <f>SUM('C2043 (Left-To East)'!E90:E101,'C2043 (Left-To East)'!F2:F7)</f>
        <v>22</v>
      </c>
      <c r="BA37" s="6">
        <f>SUM('C2043 (Left-To East)'!F90:F101,'C2043 (Left-To East)'!G2:G7)</f>
        <v>26</v>
      </c>
      <c r="BB37" s="6">
        <f>SUM('C2043 (Left-To East)'!G90:G101,'C2043 (Left-To East)'!H2:H7)</f>
        <v>29</v>
      </c>
      <c r="BC37" s="6">
        <f>SUM('C2043 (Left-To East)'!H90:H101,'C2043 (Left-To East)'!I2:I7)</f>
        <v>4</v>
      </c>
      <c r="BD37" s="6">
        <f>SUM('C2043 (Left-To East)'!I90:I101,'C2043 (Left-To East)'!J2:J7)</f>
        <v>4</v>
      </c>
      <c r="BE37" s="6">
        <f>SUM('C2043 (Left-To East)'!J90:J101,'C2043 (Left-To East)'!K2:K7)</f>
        <v>8</v>
      </c>
      <c r="BF37" s="6">
        <f>SUM('C2043 (Left-To East)'!K90:K101,'C2043 (Left-To East)'!L2:L7)</f>
        <v>7</v>
      </c>
      <c r="BG37" s="6">
        <f>SUM('C2043 (Left-To East)'!L90:L101,'C2043 (Left-To East)'!M2:M7)</f>
        <v>15</v>
      </c>
      <c r="BH37" s="6">
        <f>SUM('C2043 (Left-To East)'!M90:M101,'C2043 (Left-To East)'!N2:N7)</f>
        <v>9</v>
      </c>
      <c r="BI37" s="6">
        <f>SUM('C2043 (Left-To East)'!N90:N101,'C2043 (Left-To East)'!O2:O7)</f>
        <v>21</v>
      </c>
      <c r="BJ37" s="6"/>
    </row>
    <row r="38" spans="1:66" x14ac:dyDescent="0.3">
      <c r="A38" s="30" t="s">
        <v>332</v>
      </c>
      <c r="B38" s="14">
        <f>SUM('C2044 (Right-To West)'!A27:A42)</f>
        <v>18</v>
      </c>
      <c r="C38" s="14">
        <f>SUM('C2044 (Right-To West)'!B27:B42)</f>
        <v>23</v>
      </c>
      <c r="D38" s="14">
        <f>SUM('C2044 (Right-To West)'!C27:C42)</f>
        <v>18</v>
      </c>
      <c r="E38" s="14">
        <f>SUM('C2044 (Right-To West)'!D27:D42)</f>
        <v>11</v>
      </c>
      <c r="F38" s="14">
        <f>SUM('C2044 (Right-To West)'!E27:E42)</f>
        <v>5</v>
      </c>
      <c r="G38" s="14">
        <f>SUM('C2044 (Right-To West)'!F27:F42)</f>
        <v>13</v>
      </c>
      <c r="H38" s="14">
        <f>SUM('C2044 (Right-To West)'!G27:G42)</f>
        <v>12</v>
      </c>
      <c r="I38" s="14">
        <f>SUM('C2044 (Right-To West)'!H27:H42)</f>
        <v>5</v>
      </c>
      <c r="J38" s="14">
        <f>SUM('C2044 (Right-To West)'!I27:I42)</f>
        <v>7</v>
      </c>
      <c r="K38" s="14">
        <f>SUM('C2044 (Right-To West)'!J27:J42)</f>
        <v>1</v>
      </c>
      <c r="L38" s="14">
        <f>SUM('C2044 (Right-To West)'!K27:K42)</f>
        <v>4</v>
      </c>
      <c r="M38" s="14">
        <f>SUM('C2044 (Right-To West)'!L27:L42)</f>
        <v>2</v>
      </c>
      <c r="N38" s="14">
        <f>SUM('C2044 (Right-To West)'!M27:M42)</f>
        <v>5</v>
      </c>
      <c r="O38" s="14">
        <f>SUM('C2044 (Right-To West)'!N27:N42)</f>
        <v>6</v>
      </c>
      <c r="P38" s="14">
        <f>SUM('C2044 (Right-To West)'!O27:O42)</f>
        <v>8</v>
      </c>
      <c r="X38" s="38" t="s">
        <v>90</v>
      </c>
      <c r="Y38" s="33">
        <f t="shared" ref="Y38:AM38" si="32">Y37^2</f>
        <v>7396</v>
      </c>
      <c r="Z38" s="33">
        <f t="shared" si="32"/>
        <v>3969</v>
      </c>
      <c r="AA38" s="33">
        <f t="shared" si="32"/>
        <v>3025</v>
      </c>
      <c r="AB38" s="33">
        <f t="shared" si="32"/>
        <v>3600</v>
      </c>
      <c r="AC38" s="33">
        <f t="shared" si="32"/>
        <v>2304</v>
      </c>
      <c r="AD38" s="33">
        <f t="shared" si="32"/>
        <v>6561</v>
      </c>
      <c r="AE38" s="33">
        <f t="shared" si="32"/>
        <v>4096</v>
      </c>
      <c r="AF38" s="33">
        <f t="shared" si="32"/>
        <v>8281</v>
      </c>
      <c r="AG38" s="33">
        <f t="shared" si="32"/>
        <v>3249</v>
      </c>
      <c r="AH38" s="33">
        <f t="shared" si="32"/>
        <v>5625</v>
      </c>
      <c r="AI38" s="33">
        <f t="shared" si="32"/>
        <v>1024</v>
      </c>
      <c r="AJ38" s="33">
        <f t="shared" si="32"/>
        <v>900</v>
      </c>
      <c r="AK38" s="33">
        <f t="shared" si="32"/>
        <v>400</v>
      </c>
      <c r="AL38" s="33">
        <f t="shared" si="32"/>
        <v>4096</v>
      </c>
      <c r="AM38" s="33">
        <f t="shared" si="32"/>
        <v>2704</v>
      </c>
      <c r="AP38" s="40">
        <f>SUM(Y38:AM38)/COUNT(Y38:AM38)</f>
        <v>3815.3333333333335</v>
      </c>
      <c r="AQ38" s="39">
        <f>SUM(Y38:AE38)/COUNT(Y38:AE38)</f>
        <v>4421.5714285714284</v>
      </c>
      <c r="AU38" s="30" t="s">
        <v>19</v>
      </c>
      <c r="AV38" s="6">
        <f>SUM('C2044 (Right-To West)'!A90:A101,'C2044 (Right-To West)'!B2:B7)</f>
        <v>21</v>
      </c>
      <c r="AW38" s="6">
        <f>SUM('C2044 (Right-To West)'!B90:B101,'C2044 (Right-To West)'!C2:C7)</f>
        <v>22</v>
      </c>
      <c r="AX38" s="6">
        <f>SUM('C2044 (Right-To West)'!C90:C101,'C2044 (Right-To West)'!D2:D7)</f>
        <v>23</v>
      </c>
      <c r="AY38" s="6">
        <f>SUM('C2044 (Right-To West)'!D90:D101,'C2044 (Right-To West)'!E2:E7)</f>
        <v>10</v>
      </c>
      <c r="AZ38" s="6">
        <f>SUM('C2044 (Right-To West)'!E90:E101,'C2044 (Right-To West)'!F2:F7)</f>
        <v>10</v>
      </c>
      <c r="BA38" s="6">
        <f>SUM('C2044 (Right-To West)'!F90:F101,'C2044 (Right-To West)'!G2:G7)</f>
        <v>11</v>
      </c>
      <c r="BB38" s="6">
        <f>SUM('C2044 (Right-To West)'!G90:G101,'C2044 (Right-To West)'!H2:H7)</f>
        <v>21</v>
      </c>
      <c r="BC38" s="6">
        <f>SUM('C2044 (Right-To West)'!H90:H101,'C2044 (Right-To West)'!I2:I7)</f>
        <v>3</v>
      </c>
      <c r="BD38" s="6">
        <f>SUM('C2044 (Right-To West)'!I90:I101,'C2044 (Right-To West)'!J2:J7)</f>
        <v>1</v>
      </c>
      <c r="BE38" s="6">
        <f>SUM('C2044 (Right-To West)'!J90:J101,'C2044 (Right-To West)'!K2:K7)</f>
        <v>10</v>
      </c>
      <c r="BF38" s="6">
        <f>SUM('C2044 (Right-To West)'!K90:K101,'C2044 (Right-To West)'!L2:L7)</f>
        <v>1</v>
      </c>
      <c r="BG38" s="6">
        <f>SUM('C2044 (Right-To West)'!L90:L101,'C2044 (Right-To West)'!M2:M7)</f>
        <v>4</v>
      </c>
      <c r="BH38" s="6">
        <f>SUM('C2044 (Right-To West)'!M90:M101,'C2044 (Right-To West)'!N2:N7)</f>
        <v>10</v>
      </c>
      <c r="BI38" s="6">
        <f>SUM('C2044 (Right-To West)'!N90:N101,'C2044 (Right-To West)'!O2:O7)</f>
        <v>14</v>
      </c>
      <c r="BJ38" s="6"/>
    </row>
    <row r="39" spans="1:66" x14ac:dyDescent="0.3">
      <c r="A39" s="30" t="s">
        <v>333</v>
      </c>
      <c r="B39" s="27">
        <f>SUM('C2042 (Left-To West)'!A35:A46,'C2042 (Left-To West)'!A48:A51)</f>
        <v>47</v>
      </c>
      <c r="C39" s="27">
        <f>SUM('C2042 (Left-To West)'!B35:B46,'C2042 (Left-To West)'!B48:B51)</f>
        <v>45</v>
      </c>
      <c r="D39" s="27">
        <f>SUM('C2042 (Left-To West)'!C35:C46,'C2042 (Left-To West)'!C48:C51)</f>
        <v>51</v>
      </c>
      <c r="E39" s="27">
        <f>SUM('C2042 (Left-To West)'!D35:D46,'C2042 (Left-To West)'!D48:D51)</f>
        <v>30</v>
      </c>
      <c r="F39" s="27">
        <f>SUM('C2042 (Left-To West)'!E35:E46,'C2042 (Left-To West)'!E48:E51)</f>
        <v>29</v>
      </c>
      <c r="G39" s="27">
        <f>SUM('C2042 (Left-To West)'!F35:F46,'C2042 (Left-To West)'!F48:F51)</f>
        <v>37</v>
      </c>
      <c r="H39" s="27">
        <f>SUM('C2042 (Left-To West)'!G35:G46,'C2042 (Left-To West)'!G48:G51)</f>
        <v>33</v>
      </c>
      <c r="I39" s="27">
        <f>SUM('C2042 (Left-To West)'!H35:H46,'C2042 (Left-To West)'!H48:H51)</f>
        <v>16</v>
      </c>
      <c r="J39" s="27">
        <f>SUM('C2042 (Left-To West)'!I35:I46,'C2042 (Left-To West)'!I48:I51)</f>
        <v>16</v>
      </c>
      <c r="K39" s="27">
        <f>SUM('C2042 (Left-To West)'!J35:J46,'C2042 (Left-To West)'!J48:J51)</f>
        <v>23</v>
      </c>
      <c r="L39" s="27">
        <f>SUM('C2042 (Left-To West)'!K35:K46,'C2042 (Left-To West)'!K48:K51)</f>
        <v>14</v>
      </c>
      <c r="M39" s="27">
        <f>SUM('C2042 (Left-To West)'!L35:L46,'C2042 (Left-To West)'!L48:L51)</f>
        <v>19</v>
      </c>
      <c r="N39" s="27">
        <f>SUM('C2042 (Left-To West)'!M35:M46,'C2042 (Left-To West)'!M48:M51)</f>
        <v>6</v>
      </c>
      <c r="O39" s="27">
        <f>SUM('C2042 (Left-To West)'!N35:N46,'C2042 (Left-To West)'!N48:N51)</f>
        <v>25</v>
      </c>
      <c r="P39" s="27">
        <f>SUM('C2042 (Left-To West)'!O35:O46,'C2042 (Left-To West)'!O48:O51)</f>
        <v>25</v>
      </c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U39" s="30" t="s">
        <v>55</v>
      </c>
      <c r="AV39" s="60">
        <f>AV37+AV38</f>
        <v>58</v>
      </c>
      <c r="AW39" s="60">
        <f t="shared" ref="AW39:BI39" si="33">AW37+AW38</f>
        <v>41</v>
      </c>
      <c r="AX39" s="60">
        <f t="shared" si="33"/>
        <v>58</v>
      </c>
      <c r="AY39" s="60">
        <f t="shared" si="33"/>
        <v>22</v>
      </c>
      <c r="AZ39" s="60">
        <f t="shared" si="33"/>
        <v>32</v>
      </c>
      <c r="BA39" s="60">
        <f t="shared" si="33"/>
        <v>37</v>
      </c>
      <c r="BB39" s="60">
        <f t="shared" si="33"/>
        <v>50</v>
      </c>
      <c r="BC39" s="60">
        <f t="shared" si="33"/>
        <v>7</v>
      </c>
      <c r="BD39" s="60">
        <f t="shared" si="33"/>
        <v>5</v>
      </c>
      <c r="BE39" s="60">
        <f t="shared" si="33"/>
        <v>18</v>
      </c>
      <c r="BF39" s="60">
        <f t="shared" si="33"/>
        <v>8</v>
      </c>
      <c r="BG39" s="60">
        <f t="shared" si="33"/>
        <v>19</v>
      </c>
      <c r="BH39" s="60">
        <f t="shared" si="33"/>
        <v>19</v>
      </c>
      <c r="BI39" s="60">
        <f t="shared" si="33"/>
        <v>35</v>
      </c>
      <c r="BJ39" s="60"/>
    </row>
    <row r="40" spans="1:66" x14ac:dyDescent="0.3">
      <c r="A40" s="30" t="s">
        <v>89</v>
      </c>
      <c r="B40" s="24">
        <f>B38-B39</f>
        <v>-29</v>
      </c>
      <c r="C40" s="24">
        <f t="shared" ref="C40:P40" si="34">C38-C39</f>
        <v>-22</v>
      </c>
      <c r="D40" s="24">
        <f t="shared" si="34"/>
        <v>-33</v>
      </c>
      <c r="E40" s="24">
        <f t="shared" si="34"/>
        <v>-19</v>
      </c>
      <c r="F40" s="24">
        <f t="shared" si="34"/>
        <v>-24</v>
      </c>
      <c r="G40" s="24">
        <f t="shared" si="34"/>
        <v>-24</v>
      </c>
      <c r="H40" s="24">
        <f t="shared" si="34"/>
        <v>-21</v>
      </c>
      <c r="I40" s="24">
        <f t="shared" si="34"/>
        <v>-11</v>
      </c>
      <c r="J40" s="24">
        <f t="shared" si="34"/>
        <v>-9</v>
      </c>
      <c r="K40" s="24">
        <f t="shared" si="34"/>
        <v>-22</v>
      </c>
      <c r="L40" s="24">
        <f t="shared" si="34"/>
        <v>-10</v>
      </c>
      <c r="M40" s="24">
        <f t="shared" si="34"/>
        <v>-17</v>
      </c>
      <c r="N40" s="24">
        <f t="shared" si="34"/>
        <v>-1</v>
      </c>
      <c r="O40" s="24">
        <f t="shared" si="34"/>
        <v>-19</v>
      </c>
      <c r="P40" s="24">
        <f t="shared" si="34"/>
        <v>-17</v>
      </c>
      <c r="Q40" s="36"/>
      <c r="R40" s="36"/>
      <c r="S40" s="36"/>
      <c r="T40" s="36"/>
      <c r="U40" s="36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U40" s="30" t="s">
        <v>56</v>
      </c>
      <c r="AV40" s="14">
        <f>SUM('08-C1249'!A135:A148,'08-C1249'!B1:B12)</f>
        <v>25</v>
      </c>
      <c r="AW40" s="14">
        <f>SUM('08-C1249'!B135:B148,'08-C1249'!C1:C12)</f>
        <v>23</v>
      </c>
      <c r="AX40" s="14">
        <f>SUM('08-C1249'!C135:C148,'08-C1249'!D1:D12)</f>
        <v>43</v>
      </c>
      <c r="AY40" s="14">
        <f>SUM('08-C1249'!D135:D148,'08-C1249'!E1:E12)</f>
        <v>12</v>
      </c>
      <c r="AZ40" s="14">
        <f>SUM('08-C1249'!E135:E148,'08-C1249'!F1:F12)</f>
        <v>15</v>
      </c>
      <c r="BA40" s="14">
        <f>SUM('08-C1249'!F135:F148,'08-C1249'!G1:G12)</f>
        <v>22</v>
      </c>
      <c r="BB40" s="14">
        <f>SUM('08-C1249'!G135:G148,'08-C1249'!H1:H12)</f>
        <v>33</v>
      </c>
      <c r="BC40" s="14">
        <f>SUM('08-C1249'!H135:H148,'08-C1249'!I1:I12)</f>
        <v>1</v>
      </c>
      <c r="BD40" s="14">
        <f>SUM('08-C1249'!I135:I148,'08-C1249'!J1:J12)</f>
        <v>2</v>
      </c>
      <c r="BE40" s="14">
        <f>SUM('08-C1249'!J135:J148,'08-C1249'!K1:K12)</f>
        <v>9</v>
      </c>
      <c r="BF40" s="14">
        <f>SUM('08-C1249'!K135:K148,'08-C1249'!L1:L12)</f>
        <v>1</v>
      </c>
      <c r="BG40" s="14">
        <f>SUM('08-C1249'!L135:L148,'08-C1249'!M1:M12)</f>
        <v>10</v>
      </c>
      <c r="BH40" s="14">
        <f>SUM('08-C1249'!M135:M148,'08-C1249'!N1:N12)</f>
        <v>7</v>
      </c>
      <c r="BI40" s="14">
        <f>SUM('08-C1249'!N135:N148,'08-C1249'!O1:O12)</f>
        <v>14</v>
      </c>
      <c r="BJ40" s="14"/>
    </row>
    <row r="41" spans="1:66" x14ac:dyDescent="0.3">
      <c r="A41" s="38" t="s">
        <v>90</v>
      </c>
      <c r="B41" s="24">
        <f t="shared" ref="B41:P41" si="35">B40^2</f>
        <v>841</v>
      </c>
      <c r="C41" s="24">
        <f t="shared" si="35"/>
        <v>484</v>
      </c>
      <c r="D41" s="24">
        <f t="shared" si="35"/>
        <v>1089</v>
      </c>
      <c r="E41" s="24">
        <f t="shared" si="35"/>
        <v>361</v>
      </c>
      <c r="F41" s="24">
        <f t="shared" si="35"/>
        <v>576</v>
      </c>
      <c r="G41" s="24">
        <f t="shared" si="35"/>
        <v>576</v>
      </c>
      <c r="H41" s="24">
        <f t="shared" si="35"/>
        <v>441</v>
      </c>
      <c r="I41" s="24">
        <f t="shared" si="35"/>
        <v>121</v>
      </c>
      <c r="J41" s="24">
        <f t="shared" si="35"/>
        <v>81</v>
      </c>
      <c r="K41" s="24">
        <f t="shared" si="35"/>
        <v>484</v>
      </c>
      <c r="L41" s="24">
        <f t="shared" si="35"/>
        <v>100</v>
      </c>
      <c r="M41" s="24">
        <f t="shared" si="35"/>
        <v>289</v>
      </c>
      <c r="N41" s="24">
        <f t="shared" si="35"/>
        <v>1</v>
      </c>
      <c r="O41" s="24">
        <f t="shared" si="35"/>
        <v>361</v>
      </c>
      <c r="P41" s="24">
        <f t="shared" si="35"/>
        <v>289</v>
      </c>
      <c r="Q41" s="36"/>
      <c r="R41" s="36"/>
      <c r="S41" s="39">
        <f>SUM(B41:P41)/COUNT(B41:P41)</f>
        <v>406.26666666666665</v>
      </c>
      <c r="T41" s="39">
        <f>SUM(B41:H41)/COUNT(B41:H41)</f>
        <v>624</v>
      </c>
      <c r="U41" s="36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U41" s="38" t="s">
        <v>90</v>
      </c>
      <c r="AV41" s="24">
        <f>(AV39-AV40)^2</f>
        <v>1089</v>
      </c>
      <c r="AW41" s="24">
        <f t="shared" ref="AW41:BI41" si="36">(AW39-AW40)^2</f>
        <v>324</v>
      </c>
      <c r="AX41" s="24">
        <f t="shared" si="36"/>
        <v>225</v>
      </c>
      <c r="AY41" s="24">
        <f t="shared" si="36"/>
        <v>100</v>
      </c>
      <c r="AZ41" s="24">
        <f t="shared" si="36"/>
        <v>289</v>
      </c>
      <c r="BA41" s="24">
        <f t="shared" si="36"/>
        <v>225</v>
      </c>
      <c r="BB41" s="24">
        <f t="shared" si="36"/>
        <v>289</v>
      </c>
      <c r="BC41" s="24">
        <f t="shared" si="36"/>
        <v>36</v>
      </c>
      <c r="BD41" s="24">
        <f t="shared" si="36"/>
        <v>9</v>
      </c>
      <c r="BE41" s="24">
        <f t="shared" si="36"/>
        <v>81</v>
      </c>
      <c r="BF41" s="24">
        <f t="shared" si="36"/>
        <v>49</v>
      </c>
      <c r="BG41" s="24">
        <f t="shared" si="36"/>
        <v>81</v>
      </c>
      <c r="BH41" s="24">
        <f t="shared" si="36"/>
        <v>144</v>
      </c>
      <c r="BI41" s="24">
        <f t="shared" si="36"/>
        <v>441</v>
      </c>
      <c r="BJ41" s="24"/>
      <c r="BK41" s="56" t="s">
        <v>132</v>
      </c>
      <c r="BM41" s="40">
        <f>SUM(AV41:BI41)/COUNT(AV41:BI41)</f>
        <v>241.57142857142858</v>
      </c>
      <c r="BN41" s="59">
        <f>SUM(AV41:BB41)/COUNT(AV41:BB41)</f>
        <v>363</v>
      </c>
    </row>
    <row r="42" spans="1:66" x14ac:dyDescent="0.3">
      <c r="X42" s="12" t="s">
        <v>67</v>
      </c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/>
      <c r="AL42"/>
      <c r="AM42"/>
      <c r="AU42" s="30" t="s">
        <v>56</v>
      </c>
      <c r="AV42" s="14">
        <f>SUM('08-C1249'!A138:A148,'08-C1249'!B1:B15)</f>
        <v>23</v>
      </c>
      <c r="AW42" s="14">
        <f>SUM('08-C1249'!B138:B148,'08-C1249'!C1:C15)</f>
        <v>20</v>
      </c>
      <c r="AX42" s="14">
        <f>SUM('08-C1249'!C138:C148,'08-C1249'!D1:D15)</f>
        <v>34</v>
      </c>
      <c r="AY42" s="14">
        <f>SUM('08-C1249'!D138:D148,'08-C1249'!E1:E15)</f>
        <v>11</v>
      </c>
      <c r="AZ42" s="14">
        <f>SUM('08-C1249'!E138:E148,'08-C1249'!F1:F15)</f>
        <v>8</v>
      </c>
      <c r="BA42" s="14">
        <f>SUM('08-C1249'!F138:F148,'08-C1249'!G1:G15)</f>
        <v>19</v>
      </c>
      <c r="BB42" s="14">
        <f>SUM('08-C1249'!G138:G148,'08-C1249'!H1:H15)</f>
        <v>30</v>
      </c>
      <c r="BC42" s="14">
        <f>SUM('08-C1249'!H138:H148,'08-C1249'!I1:I15)</f>
        <v>0</v>
      </c>
      <c r="BD42" s="14">
        <f>SUM('08-C1249'!I138:I148,'08-C1249'!J1:J15)</f>
        <v>2</v>
      </c>
      <c r="BE42" s="14">
        <f>SUM('08-C1249'!J138:J148,'08-C1249'!K1:K15)</f>
        <v>9</v>
      </c>
      <c r="BF42" s="14">
        <f>SUM('08-C1249'!K138:K148,'08-C1249'!L1:L15)</f>
        <v>1</v>
      </c>
      <c r="BG42" s="14">
        <f>SUM('08-C1249'!L138:L148,'08-C1249'!M1:M15)</f>
        <v>10</v>
      </c>
      <c r="BH42" s="14">
        <f>SUM('08-C1249'!M138:M148,'08-C1249'!N1:N15)</f>
        <v>7</v>
      </c>
      <c r="BI42" s="14">
        <f>SUM('08-C1249'!N138:N148,'08-C1249'!O1:O15)</f>
        <v>14</v>
      </c>
      <c r="BJ42" s="14"/>
    </row>
    <row r="43" spans="1:66" x14ac:dyDescent="0.3">
      <c r="X43" s="12" t="s">
        <v>72</v>
      </c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/>
      <c r="AL43"/>
      <c r="AM43"/>
      <c r="AU43" s="38" t="s">
        <v>90</v>
      </c>
      <c r="AV43" s="24">
        <f>(AV39-AV42)^2</f>
        <v>1225</v>
      </c>
      <c r="AW43" s="24">
        <f t="shared" ref="AW43:BI43" si="37">(AW39-AW42)^2</f>
        <v>441</v>
      </c>
      <c r="AX43" s="24">
        <f t="shared" si="37"/>
        <v>576</v>
      </c>
      <c r="AY43" s="24">
        <f t="shared" si="37"/>
        <v>121</v>
      </c>
      <c r="AZ43" s="24">
        <f t="shared" si="37"/>
        <v>576</v>
      </c>
      <c r="BA43" s="24">
        <f t="shared" si="37"/>
        <v>324</v>
      </c>
      <c r="BB43" s="24">
        <f t="shared" si="37"/>
        <v>400</v>
      </c>
      <c r="BC43" s="24">
        <f t="shared" si="37"/>
        <v>49</v>
      </c>
      <c r="BD43" s="24">
        <f t="shared" si="37"/>
        <v>9</v>
      </c>
      <c r="BE43" s="24">
        <f t="shared" si="37"/>
        <v>81</v>
      </c>
      <c r="BF43" s="24">
        <f t="shared" si="37"/>
        <v>49</v>
      </c>
      <c r="BG43" s="24">
        <f t="shared" si="37"/>
        <v>81</v>
      </c>
      <c r="BH43" s="24">
        <f t="shared" si="37"/>
        <v>144</v>
      </c>
      <c r="BI43" s="24">
        <f t="shared" si="37"/>
        <v>441</v>
      </c>
      <c r="BJ43" s="24"/>
      <c r="BK43" s="56" t="s">
        <v>135</v>
      </c>
      <c r="BM43" s="40">
        <f>SUM(AV43:BI43)/COUNT(AV43:BI43)</f>
        <v>322.64285714285717</v>
      </c>
      <c r="BN43" s="59">
        <f>SUM(AV43:BB43)/COUNT(AV43:BB43)</f>
        <v>523.28571428571433</v>
      </c>
    </row>
    <row r="44" spans="1:66" x14ac:dyDescent="0.3">
      <c r="X44" s="12"/>
      <c r="Y44" s="12"/>
      <c r="Z44" s="12"/>
      <c r="AA44" s="12"/>
      <c r="AB44" s="12"/>
      <c r="AC44" s="29" t="s">
        <v>51</v>
      </c>
      <c r="AD44" s="23" t="s">
        <v>52</v>
      </c>
      <c r="AE44" s="12"/>
      <c r="AF44" s="12"/>
      <c r="AG44" s="12"/>
      <c r="AH44" s="12"/>
      <c r="AI44" s="12"/>
      <c r="AJ44" s="12"/>
      <c r="AK44"/>
      <c r="AL44"/>
      <c r="AM44"/>
      <c r="AU44" s="30" t="s">
        <v>56</v>
      </c>
      <c r="AV44" s="14">
        <f>SUM('08-C1249'!A141:A148,'08-C1249'!B1:B18)</f>
        <v>19</v>
      </c>
      <c r="AW44" s="14">
        <f>SUM('08-C1249'!B141:B148,'08-C1249'!C1:C18)</f>
        <v>18</v>
      </c>
      <c r="AX44" s="14">
        <f>SUM('08-C1249'!C141:C148,'08-C1249'!D1:D18)</f>
        <v>31</v>
      </c>
      <c r="AY44" s="14">
        <f>SUM('08-C1249'!D141:D148,'08-C1249'!E1:E18)</f>
        <v>8</v>
      </c>
      <c r="AZ44" s="14">
        <f>SUM('08-C1249'!E141:E148,'08-C1249'!F1:F18)</f>
        <v>6</v>
      </c>
      <c r="BA44" s="14">
        <f>SUM('08-C1249'!F141:F148,'08-C1249'!G1:G18)</f>
        <v>14</v>
      </c>
      <c r="BB44" s="14">
        <f>SUM('08-C1249'!G141:G148,'08-C1249'!H1:H18)</f>
        <v>26</v>
      </c>
      <c r="BC44" s="14">
        <f>SUM('08-C1249'!H141:H148,'08-C1249'!I1:I18)</f>
        <v>0</v>
      </c>
      <c r="BD44" s="14">
        <f>SUM('08-C1249'!I141:I148,'08-C1249'!J1:J18)</f>
        <v>2</v>
      </c>
      <c r="BE44" s="14">
        <f>SUM('08-C1249'!J141:J148,'08-C1249'!K1:K18)</f>
        <v>9</v>
      </c>
      <c r="BF44" s="14">
        <f>SUM('08-C1249'!K141:K148,'08-C1249'!L1:L18)</f>
        <v>1</v>
      </c>
      <c r="BG44" s="14">
        <f>SUM('08-C1249'!L141:L148,'08-C1249'!M1:M18)</f>
        <v>10</v>
      </c>
      <c r="BH44" s="14">
        <f>SUM('08-C1249'!M141:M148,'08-C1249'!N1:N18)</f>
        <v>6</v>
      </c>
      <c r="BI44" s="14">
        <f>SUM('08-C1249'!N141:N148,'08-C1249'!O1:O18)</f>
        <v>13</v>
      </c>
      <c r="BJ44" s="14"/>
    </row>
    <row r="45" spans="1:66" x14ac:dyDescent="0.3">
      <c r="A45" s="12" t="s">
        <v>47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X45" s="30" t="s">
        <v>18</v>
      </c>
      <c r="Y45" s="6">
        <f t="shared" ref="Y45:AM45" si="38">Y32</f>
        <v>34</v>
      </c>
      <c r="Z45" s="6">
        <f t="shared" si="38"/>
        <v>23</v>
      </c>
      <c r="AA45" s="6">
        <f t="shared" si="38"/>
        <v>26</v>
      </c>
      <c r="AB45" s="6">
        <f t="shared" si="38"/>
        <v>27</v>
      </c>
      <c r="AC45" s="6">
        <f t="shared" si="38"/>
        <v>12</v>
      </c>
      <c r="AD45" s="6">
        <f t="shared" si="38"/>
        <v>25</v>
      </c>
      <c r="AE45" s="6">
        <f t="shared" si="38"/>
        <v>27</v>
      </c>
      <c r="AF45" s="6">
        <f t="shared" si="38"/>
        <v>16</v>
      </c>
      <c r="AG45" s="6">
        <f t="shared" si="38"/>
        <v>15</v>
      </c>
      <c r="AH45" s="6">
        <f t="shared" si="38"/>
        <v>6</v>
      </c>
      <c r="AI45" s="6">
        <f t="shared" si="38"/>
        <v>6</v>
      </c>
      <c r="AJ45" s="6">
        <f t="shared" si="38"/>
        <v>7</v>
      </c>
      <c r="AK45" s="6">
        <f t="shared" si="38"/>
        <v>4</v>
      </c>
      <c r="AL45" s="6">
        <f t="shared" si="38"/>
        <v>22</v>
      </c>
      <c r="AM45" s="6">
        <f t="shared" si="38"/>
        <v>20</v>
      </c>
      <c r="AU45" s="38" t="s">
        <v>90</v>
      </c>
      <c r="AV45" s="24">
        <f>(AV39-AV44)^2</f>
        <v>1521</v>
      </c>
      <c r="AW45" s="24">
        <f t="shared" ref="AW45:BI45" si="39">(AW39-AW44)^2</f>
        <v>529</v>
      </c>
      <c r="AX45" s="24">
        <f t="shared" si="39"/>
        <v>729</v>
      </c>
      <c r="AY45" s="24">
        <f t="shared" si="39"/>
        <v>196</v>
      </c>
      <c r="AZ45" s="24">
        <f t="shared" si="39"/>
        <v>676</v>
      </c>
      <c r="BA45" s="24">
        <f t="shared" si="39"/>
        <v>529</v>
      </c>
      <c r="BB45" s="24">
        <f t="shared" si="39"/>
        <v>576</v>
      </c>
      <c r="BC45" s="24">
        <f t="shared" si="39"/>
        <v>49</v>
      </c>
      <c r="BD45" s="24">
        <f t="shared" si="39"/>
        <v>9</v>
      </c>
      <c r="BE45" s="24">
        <f t="shared" si="39"/>
        <v>81</v>
      </c>
      <c r="BF45" s="24">
        <f t="shared" si="39"/>
        <v>49</v>
      </c>
      <c r="BG45" s="24">
        <f t="shared" si="39"/>
        <v>81</v>
      </c>
      <c r="BH45" s="24">
        <f t="shared" si="39"/>
        <v>169</v>
      </c>
      <c r="BI45" s="24">
        <f t="shared" si="39"/>
        <v>484</v>
      </c>
      <c r="BJ45" s="24"/>
      <c r="BK45" s="56" t="s">
        <v>134</v>
      </c>
      <c r="BM45" s="40">
        <f>SUM(AV45:BI45)/COUNT(AV45:BI45)</f>
        <v>405.57142857142856</v>
      </c>
      <c r="BN45" s="59">
        <f>SUM(AV45:BB45)/COUNT(AV45:BB45)</f>
        <v>679.42857142857144</v>
      </c>
    </row>
    <row r="46" spans="1:66" x14ac:dyDescent="0.3">
      <c r="A46" s="12"/>
      <c r="B46" s="12"/>
      <c r="C46" s="12"/>
      <c r="D46" s="12"/>
      <c r="E46" s="12"/>
      <c r="F46" s="29" t="s">
        <v>51</v>
      </c>
      <c r="G46" s="23" t="s">
        <v>52</v>
      </c>
      <c r="H46" s="12"/>
      <c r="I46" s="12"/>
      <c r="J46" s="12"/>
      <c r="K46" s="12"/>
      <c r="L46" s="12"/>
      <c r="M46" s="12"/>
      <c r="X46" s="30" t="s">
        <v>19</v>
      </c>
      <c r="Y46" s="6">
        <f t="shared" ref="Y46:AM46" si="40">Y33</f>
        <v>22</v>
      </c>
      <c r="Z46" s="6">
        <f t="shared" si="40"/>
        <v>23</v>
      </c>
      <c r="AA46" s="6">
        <f t="shared" si="40"/>
        <v>21</v>
      </c>
      <c r="AB46" s="6">
        <f t="shared" si="40"/>
        <v>15</v>
      </c>
      <c r="AC46" s="6">
        <f t="shared" si="40"/>
        <v>9</v>
      </c>
      <c r="AD46" s="6">
        <f t="shared" si="40"/>
        <v>15</v>
      </c>
      <c r="AE46" s="6">
        <f t="shared" si="40"/>
        <v>12</v>
      </c>
      <c r="AF46" s="6">
        <f t="shared" si="40"/>
        <v>6</v>
      </c>
      <c r="AG46" s="6">
        <f t="shared" si="40"/>
        <v>8</v>
      </c>
      <c r="AH46" s="6">
        <f t="shared" si="40"/>
        <v>1</v>
      </c>
      <c r="AI46" s="6">
        <f t="shared" si="40"/>
        <v>4</v>
      </c>
      <c r="AJ46" s="6">
        <f t="shared" si="40"/>
        <v>3</v>
      </c>
      <c r="AK46" s="6">
        <f t="shared" si="40"/>
        <v>5</v>
      </c>
      <c r="AL46" s="6">
        <f t="shared" si="40"/>
        <v>6</v>
      </c>
      <c r="AM46" s="6">
        <f t="shared" si="40"/>
        <v>8</v>
      </c>
      <c r="AU46" s="30" t="s">
        <v>56</v>
      </c>
      <c r="AV46" s="14">
        <f>SUM('08-C1249'!A144:A148,'08-C1249'!B1:B21)</f>
        <v>13</v>
      </c>
      <c r="AW46" s="14">
        <f>SUM('08-C1249'!B144:B148,'08-C1249'!C1:C21)</f>
        <v>17</v>
      </c>
      <c r="AX46" s="14">
        <f>SUM('08-C1249'!C144:C148,'08-C1249'!D1:D21)</f>
        <v>25</v>
      </c>
      <c r="AY46" s="14">
        <f>SUM('08-C1249'!D144:D148,'08-C1249'!E1:E21)</f>
        <v>6</v>
      </c>
      <c r="AZ46" s="14">
        <f>SUM('08-C1249'!E144:E148,'08-C1249'!F1:F21)</f>
        <v>6</v>
      </c>
      <c r="BA46" s="14">
        <f>SUM('08-C1249'!F144:F148,'08-C1249'!G1:G21)</f>
        <v>12</v>
      </c>
      <c r="BB46" s="14">
        <f>SUM('08-C1249'!G144:G148,'08-C1249'!H1:H21)</f>
        <v>25</v>
      </c>
      <c r="BC46" s="14">
        <f>SUM('08-C1249'!H144:H148,'08-C1249'!I1:I21)</f>
        <v>0</v>
      </c>
      <c r="BD46" s="14">
        <f>SUM('08-C1249'!I144:I148,'08-C1249'!J1:J21)</f>
        <v>0</v>
      </c>
      <c r="BE46" s="14">
        <f>SUM('08-C1249'!J144:J148,'08-C1249'!K1:K21)</f>
        <v>9</v>
      </c>
      <c r="BF46" s="14">
        <f>SUM('08-C1249'!K144:K148,'08-C1249'!L1:L21)</f>
        <v>2</v>
      </c>
      <c r="BG46" s="14">
        <f>SUM('08-C1249'!L144:L148,'08-C1249'!M1:M21)</f>
        <v>7</v>
      </c>
      <c r="BH46" s="14">
        <f>SUM('08-C1249'!M144:M148,'08-C1249'!N1:N21)</f>
        <v>3</v>
      </c>
      <c r="BI46" s="14">
        <f>SUM('08-C1249'!N144:N148,'08-C1249'!O1:O21)</f>
        <v>12</v>
      </c>
      <c r="BJ46" s="14"/>
    </row>
    <row r="47" spans="1:66" x14ac:dyDescent="0.3">
      <c r="A47" s="30" t="s">
        <v>331</v>
      </c>
      <c r="B47" s="13">
        <f>SUM('C2043 (Left-To East)'!A27:A42)</f>
        <v>24</v>
      </c>
      <c r="C47" s="13">
        <f>SUM('C2043 (Left-To East)'!B27:B42)</f>
        <v>16</v>
      </c>
      <c r="D47" s="13">
        <f>SUM('C2043 (Left-To East)'!C27:C42)</f>
        <v>22</v>
      </c>
      <c r="E47" s="13">
        <f>SUM('C2043 (Left-To East)'!D27:D42)</f>
        <v>20</v>
      </c>
      <c r="F47" s="13">
        <f>SUM('C2043 (Left-To East)'!E27:E42)</f>
        <v>7</v>
      </c>
      <c r="G47" s="13">
        <f>SUM('C2043 (Left-To East)'!F27:F42)</f>
        <v>19</v>
      </c>
      <c r="H47" s="13">
        <f>SUM('C2043 (Left-To East)'!G27:G42)</f>
        <v>14</v>
      </c>
      <c r="I47" s="13">
        <f>SUM('C2043 (Left-To East)'!H27:H42)</f>
        <v>14</v>
      </c>
      <c r="J47" s="13">
        <f>SUM('C2043 (Left-To East)'!I27:I42)</f>
        <v>10</v>
      </c>
      <c r="K47" s="13">
        <f>SUM('C2043 (Left-To East)'!J27:J42)</f>
        <v>5</v>
      </c>
      <c r="L47" s="13">
        <f>SUM('C2043 (Left-To East)'!K27:K42)</f>
        <v>4</v>
      </c>
      <c r="M47" s="13">
        <f>SUM('C2043 (Left-To East)'!L27:L42)</f>
        <v>6</v>
      </c>
      <c r="N47" s="13">
        <f>SUM('C2043 (Left-To East)'!M27:M42)</f>
        <v>3</v>
      </c>
      <c r="O47" s="13">
        <f>SUM('C2043 (Left-To East)'!N27:N42)</f>
        <v>15</v>
      </c>
      <c r="P47" s="13">
        <f>SUM('C2043 (Left-To East)'!O27:O42)</f>
        <v>11</v>
      </c>
      <c r="X47" s="30" t="s">
        <v>55</v>
      </c>
      <c r="Y47" s="24">
        <f t="shared" ref="Y47:AM47" si="41">Y34</f>
        <v>56</v>
      </c>
      <c r="Z47" s="24">
        <f t="shared" si="41"/>
        <v>46</v>
      </c>
      <c r="AA47" s="24">
        <f t="shared" si="41"/>
        <v>47</v>
      </c>
      <c r="AB47" s="24">
        <f t="shared" si="41"/>
        <v>42</v>
      </c>
      <c r="AC47" s="24">
        <f t="shared" si="41"/>
        <v>21</v>
      </c>
      <c r="AD47" s="24">
        <f t="shared" si="41"/>
        <v>40</v>
      </c>
      <c r="AE47" s="24">
        <f t="shared" si="41"/>
        <v>39</v>
      </c>
      <c r="AF47" s="24">
        <f t="shared" si="41"/>
        <v>22</v>
      </c>
      <c r="AG47" s="24">
        <f t="shared" si="41"/>
        <v>23</v>
      </c>
      <c r="AH47" s="24">
        <f t="shared" si="41"/>
        <v>7</v>
      </c>
      <c r="AI47" s="24">
        <f t="shared" si="41"/>
        <v>10</v>
      </c>
      <c r="AJ47" s="24">
        <f t="shared" si="41"/>
        <v>10</v>
      </c>
      <c r="AK47" s="24">
        <f t="shared" si="41"/>
        <v>9</v>
      </c>
      <c r="AL47" s="24">
        <f t="shared" si="41"/>
        <v>28</v>
      </c>
      <c r="AM47" s="24">
        <f t="shared" si="41"/>
        <v>28</v>
      </c>
      <c r="AU47" s="38" t="s">
        <v>90</v>
      </c>
      <c r="AV47" s="24">
        <f>(AV39-AV46)^2</f>
        <v>2025</v>
      </c>
      <c r="AW47" s="24">
        <f t="shared" ref="AW47:BI47" si="42">(AW39-AW46)^2</f>
        <v>576</v>
      </c>
      <c r="AX47" s="24">
        <f t="shared" si="42"/>
        <v>1089</v>
      </c>
      <c r="AY47" s="24">
        <f t="shared" si="42"/>
        <v>256</v>
      </c>
      <c r="AZ47" s="24">
        <f t="shared" si="42"/>
        <v>676</v>
      </c>
      <c r="BA47" s="24">
        <f t="shared" si="42"/>
        <v>625</v>
      </c>
      <c r="BB47" s="24">
        <f t="shared" si="42"/>
        <v>625</v>
      </c>
      <c r="BC47" s="24">
        <f t="shared" si="42"/>
        <v>49</v>
      </c>
      <c r="BD47" s="24">
        <f t="shared" si="42"/>
        <v>25</v>
      </c>
      <c r="BE47" s="24">
        <f t="shared" si="42"/>
        <v>81</v>
      </c>
      <c r="BF47" s="24">
        <f t="shared" si="42"/>
        <v>36</v>
      </c>
      <c r="BG47" s="24">
        <f t="shared" si="42"/>
        <v>144</v>
      </c>
      <c r="BH47" s="24">
        <f t="shared" si="42"/>
        <v>256</v>
      </c>
      <c r="BI47" s="24">
        <f t="shared" si="42"/>
        <v>529</v>
      </c>
      <c r="BJ47" s="24"/>
      <c r="BK47" s="56" t="s">
        <v>133</v>
      </c>
      <c r="BM47" s="40">
        <f>SUM(AV47:BI47)/COUNT(AV47:BI47)</f>
        <v>499.42857142857144</v>
      </c>
      <c r="BN47" s="59">
        <f>SUM(AV47:BB47)/COUNT(AV47:BB47)</f>
        <v>838.85714285714289</v>
      </c>
    </row>
    <row r="48" spans="1:66" x14ac:dyDescent="0.3">
      <c r="A48" s="30" t="s">
        <v>330</v>
      </c>
      <c r="B48" s="14">
        <f>SUM('C2045 (Right-To East)'!A37:A46,'C2045 (Right-To East)'!A48:A53)</f>
        <v>31</v>
      </c>
      <c r="C48" s="14">
        <f>SUM('C2045 (Right-To East)'!B37:B46,'C2045 (Right-To East)'!B48:B53)</f>
        <v>27</v>
      </c>
      <c r="D48" s="14">
        <f>SUM('C2045 (Right-To East)'!C37:C46,'C2045 (Right-To East)'!C48:C53)</f>
        <v>18</v>
      </c>
      <c r="E48" s="14">
        <f>SUM('C2045 (Right-To East)'!D37:D46,'C2045 (Right-To East)'!D48:D53)</f>
        <v>28</v>
      </c>
      <c r="F48" s="14">
        <f>SUM('C2045 (Right-To East)'!E37:E46,'C2045 (Right-To East)'!E48:E53)</f>
        <v>20</v>
      </c>
      <c r="G48" s="14">
        <f>SUM('C2045 (Right-To East)'!F37:F46,'C2045 (Right-To East)'!F48:F53)</f>
        <v>25</v>
      </c>
      <c r="H48" s="14">
        <f>SUM('C2045 (Right-To East)'!G37:G46,'C2045 (Right-To East)'!G48:G53)</f>
        <v>32</v>
      </c>
      <c r="I48" s="14">
        <f>SUM('C2045 (Right-To East)'!H37:H46,'C2045 (Right-To East)'!H48:H53)</f>
        <v>21</v>
      </c>
      <c r="J48" s="14">
        <f>SUM('C2045 (Right-To East)'!I37:I46,'C2045 (Right-To East)'!I48:I53)</f>
        <v>6</v>
      </c>
      <c r="K48" s="14">
        <f>SUM('C2045 (Right-To East)'!J37:J46,'C2045 (Right-To East)'!J48:J53)</f>
        <v>16</v>
      </c>
      <c r="L48" s="14">
        <f>SUM('C2045 (Right-To East)'!K37:K46,'C2045 (Right-To East)'!K48:K53)</f>
        <v>5</v>
      </c>
      <c r="M48" s="14">
        <f>SUM('C2045 (Right-To East)'!L37:L46,'C2045 (Right-To East)'!L48:L53)</f>
        <v>7</v>
      </c>
      <c r="N48" s="14">
        <f>SUM('C2045 (Right-To East)'!M37:M46,'C2045 (Right-To East)'!M48:M53)</f>
        <v>4</v>
      </c>
      <c r="O48" s="14">
        <f>SUM('C2045 (Right-To East)'!N37:N46,'C2045 (Right-To East)'!N48:N53)</f>
        <v>11</v>
      </c>
      <c r="P48" s="14">
        <f>SUM('C2045 (Right-To East)'!O37:O46,'C2045 (Right-To East)'!O48:O53)</f>
        <v>16</v>
      </c>
      <c r="X48" s="30" t="s">
        <v>69</v>
      </c>
      <c r="Y48" s="14">
        <f>SUM('07-C4482'!A52:A67, '07-C4482'!A69:A77)</f>
        <v>135</v>
      </c>
      <c r="Z48" s="14">
        <f>SUM('07-C4482'!B52:B67, '07-C4482'!B69:B77)</f>
        <v>108</v>
      </c>
      <c r="AA48" s="14">
        <f>SUM('07-C4482'!C52:C67, '07-C4482'!C69:C77)</f>
        <v>107</v>
      </c>
      <c r="AB48" s="14">
        <f>SUM('07-C4482'!D52:D67, '07-C4482'!D69:D77)</f>
        <v>116</v>
      </c>
      <c r="AC48" s="14">
        <f>SUM('07-C4482'!E52:E67, '07-C4482'!E69:E77)</f>
        <v>84</v>
      </c>
      <c r="AD48" s="14">
        <f>SUM('07-C4482'!F52:F67, '07-C4482'!F69:F77)</f>
        <v>124</v>
      </c>
      <c r="AE48" s="14">
        <f>SUM('07-C4482'!G52:G67, '07-C4482'!G69:G77)</f>
        <v>96</v>
      </c>
      <c r="AF48" s="14">
        <f>SUM('07-C4482'!H52:H67, '07-C4482'!H69:H77)</f>
        <v>94</v>
      </c>
      <c r="AG48" s="14">
        <f>SUM('07-C4482'!I52:I67, '07-C4482'!I69:I77)</f>
        <v>80</v>
      </c>
      <c r="AH48" s="14">
        <f>SUM('07-C4482'!J52:J67, '07-C4482'!J69:J77)</f>
        <v>70</v>
      </c>
      <c r="AI48" s="14">
        <f>SUM('07-C4482'!K52:K67, '07-C4482'!K69:K77)</f>
        <v>48</v>
      </c>
      <c r="AJ48" s="14">
        <f>SUM('07-C4482'!L52:L67, '07-C4482'!L69:L77)</f>
        <v>51</v>
      </c>
      <c r="AK48" s="14">
        <f>SUM('07-C4482'!M52:M67, '07-C4482'!M69:M77)</f>
        <v>26</v>
      </c>
      <c r="AL48" s="14">
        <f>SUM('07-C4482'!N52:N67, '07-C4482'!N69:N77)</f>
        <v>101</v>
      </c>
      <c r="AM48" s="14">
        <f>SUM('07-C4482'!O52:O67, '07-C4482'!O69:O77)</f>
        <v>72</v>
      </c>
      <c r="AU48" s="30" t="s">
        <v>56</v>
      </c>
      <c r="AV48" s="14">
        <f>SUM('08-C1249'!A135:A148,'08-C1249'!B1:B21)</f>
        <v>25</v>
      </c>
      <c r="AW48" s="14">
        <f>SUM('08-C1249'!B135:B148,'08-C1249'!C1:C21)</f>
        <v>23</v>
      </c>
      <c r="AX48" s="14">
        <f>SUM('08-C1249'!C135:C148,'08-C1249'!D1:D21)</f>
        <v>44</v>
      </c>
      <c r="AY48" s="14">
        <f>SUM('08-C1249'!D135:D148,'08-C1249'!E1:E21)</f>
        <v>12</v>
      </c>
      <c r="AZ48" s="14">
        <f>SUM('08-C1249'!E135:E148,'08-C1249'!F1:F21)</f>
        <v>15</v>
      </c>
      <c r="BA48" s="14">
        <f>SUM('08-C1249'!F135:F148,'08-C1249'!G1:G21)</f>
        <v>22</v>
      </c>
      <c r="BB48" s="14">
        <f>SUM('08-C1249'!G135:G148,'08-C1249'!H1:H21)</f>
        <v>38</v>
      </c>
      <c r="BC48" s="14">
        <f>SUM('08-C1249'!H135:H148,'08-C1249'!I1:I21)</f>
        <v>1</v>
      </c>
      <c r="BD48" s="14">
        <f>SUM('08-C1249'!I135:I148,'08-C1249'!J1:J21)</f>
        <v>2</v>
      </c>
      <c r="BE48" s="14">
        <f>SUM('08-C1249'!J135:J148,'08-C1249'!K1:K21)</f>
        <v>10</v>
      </c>
      <c r="BF48" s="14">
        <f>SUM('08-C1249'!K135:K148,'08-C1249'!L1:L21)</f>
        <v>2</v>
      </c>
      <c r="BG48" s="14">
        <f>SUM('08-C1249'!L135:L148,'08-C1249'!M1:M21)</f>
        <v>10</v>
      </c>
      <c r="BH48" s="14">
        <f>SUM('08-C1249'!M135:M148,'08-C1249'!N1:N21)</f>
        <v>7</v>
      </c>
      <c r="BI48" s="14">
        <f>SUM('08-C1249'!N135:N148,'08-C1249'!O1:O21)</f>
        <v>14</v>
      </c>
      <c r="BJ48" s="14"/>
    </row>
    <row r="49" spans="1:66" x14ac:dyDescent="0.3">
      <c r="A49" s="30" t="s">
        <v>89</v>
      </c>
      <c r="B49" s="24">
        <f>B47-B48</f>
        <v>-7</v>
      </c>
      <c r="C49" s="24">
        <f t="shared" ref="C49:P49" si="43">C47-C48</f>
        <v>-11</v>
      </c>
      <c r="D49" s="24">
        <f t="shared" si="43"/>
        <v>4</v>
      </c>
      <c r="E49" s="24">
        <f t="shared" si="43"/>
        <v>-8</v>
      </c>
      <c r="F49" s="24">
        <f t="shared" si="43"/>
        <v>-13</v>
      </c>
      <c r="G49" s="24">
        <f t="shared" si="43"/>
        <v>-6</v>
      </c>
      <c r="H49" s="24">
        <f t="shared" si="43"/>
        <v>-18</v>
      </c>
      <c r="I49" s="24">
        <f t="shared" si="43"/>
        <v>-7</v>
      </c>
      <c r="J49" s="24">
        <f t="shared" si="43"/>
        <v>4</v>
      </c>
      <c r="K49" s="24">
        <f t="shared" si="43"/>
        <v>-11</v>
      </c>
      <c r="L49" s="24">
        <f t="shared" si="43"/>
        <v>-1</v>
      </c>
      <c r="M49" s="24">
        <f t="shared" si="43"/>
        <v>-1</v>
      </c>
      <c r="N49" s="24">
        <f t="shared" si="43"/>
        <v>-1</v>
      </c>
      <c r="O49" s="24">
        <f t="shared" si="43"/>
        <v>4</v>
      </c>
      <c r="P49" s="24">
        <f t="shared" si="43"/>
        <v>-5</v>
      </c>
      <c r="Q49" s="36"/>
      <c r="R49" s="36"/>
      <c r="S49" s="36"/>
      <c r="T49" s="36"/>
      <c r="U49" s="36"/>
      <c r="X49" s="30" t="s">
        <v>89</v>
      </c>
      <c r="Y49" s="33">
        <f t="shared" ref="Y49:AM49" si="44">Y47-Y48</f>
        <v>-79</v>
      </c>
      <c r="Z49" s="33">
        <f t="shared" si="44"/>
        <v>-62</v>
      </c>
      <c r="AA49" s="33">
        <f t="shared" si="44"/>
        <v>-60</v>
      </c>
      <c r="AB49" s="33">
        <f t="shared" si="44"/>
        <v>-74</v>
      </c>
      <c r="AC49" s="33">
        <f t="shared" si="44"/>
        <v>-63</v>
      </c>
      <c r="AD49" s="33">
        <f t="shared" si="44"/>
        <v>-84</v>
      </c>
      <c r="AE49" s="33">
        <f t="shared" si="44"/>
        <v>-57</v>
      </c>
      <c r="AF49" s="33">
        <f t="shared" si="44"/>
        <v>-72</v>
      </c>
      <c r="AG49" s="33">
        <f t="shared" si="44"/>
        <v>-57</v>
      </c>
      <c r="AH49" s="33">
        <f t="shared" si="44"/>
        <v>-63</v>
      </c>
      <c r="AI49" s="33">
        <f t="shared" si="44"/>
        <v>-38</v>
      </c>
      <c r="AJ49" s="33">
        <f t="shared" si="44"/>
        <v>-41</v>
      </c>
      <c r="AK49" s="33">
        <f t="shared" si="44"/>
        <v>-17</v>
      </c>
      <c r="AL49" s="33">
        <f t="shared" si="44"/>
        <v>-73</v>
      </c>
      <c r="AM49" s="33">
        <f t="shared" si="44"/>
        <v>-44</v>
      </c>
      <c r="AU49" s="38" t="s">
        <v>90</v>
      </c>
      <c r="AV49" s="24">
        <f>(AV39-AV48)^2</f>
        <v>1089</v>
      </c>
      <c r="AW49" s="24">
        <f t="shared" ref="AW49:BI49" si="45">(AW39-AW48)^2</f>
        <v>324</v>
      </c>
      <c r="AX49" s="24">
        <f t="shared" si="45"/>
        <v>196</v>
      </c>
      <c r="AY49" s="24">
        <f t="shared" si="45"/>
        <v>100</v>
      </c>
      <c r="AZ49" s="24">
        <f t="shared" si="45"/>
        <v>289</v>
      </c>
      <c r="BA49" s="24">
        <f t="shared" si="45"/>
        <v>225</v>
      </c>
      <c r="BB49" s="24">
        <f t="shared" si="45"/>
        <v>144</v>
      </c>
      <c r="BC49" s="24">
        <f t="shared" si="45"/>
        <v>36</v>
      </c>
      <c r="BD49" s="24">
        <f t="shared" si="45"/>
        <v>9</v>
      </c>
      <c r="BE49" s="24">
        <f t="shared" si="45"/>
        <v>64</v>
      </c>
      <c r="BF49" s="24">
        <f t="shared" si="45"/>
        <v>36</v>
      </c>
      <c r="BG49" s="24">
        <f t="shared" si="45"/>
        <v>81</v>
      </c>
      <c r="BH49" s="24">
        <f t="shared" si="45"/>
        <v>144</v>
      </c>
      <c r="BI49" s="24">
        <f t="shared" si="45"/>
        <v>441</v>
      </c>
      <c r="BJ49" s="24"/>
      <c r="BK49" s="56" t="s">
        <v>137</v>
      </c>
      <c r="BM49" s="61">
        <f>SUM(AV49:BI49)/COUNT(AV49:BI49)</f>
        <v>227</v>
      </c>
      <c r="BN49" s="62">
        <f>SUM(AV49:BB49)/COUNT(AV49:BB49)</f>
        <v>338.14285714285717</v>
      </c>
    </row>
    <row r="50" spans="1:66" x14ac:dyDescent="0.3">
      <c r="A50" s="38" t="s">
        <v>90</v>
      </c>
      <c r="B50" s="24">
        <f t="shared" ref="B50:P50" si="46">B49^2</f>
        <v>49</v>
      </c>
      <c r="C50" s="24">
        <f t="shared" si="46"/>
        <v>121</v>
      </c>
      <c r="D50" s="24">
        <f t="shared" si="46"/>
        <v>16</v>
      </c>
      <c r="E50" s="24">
        <f t="shared" si="46"/>
        <v>64</v>
      </c>
      <c r="F50" s="24">
        <f t="shared" si="46"/>
        <v>169</v>
      </c>
      <c r="G50" s="24">
        <f t="shared" si="46"/>
        <v>36</v>
      </c>
      <c r="H50" s="24">
        <f t="shared" si="46"/>
        <v>324</v>
      </c>
      <c r="I50" s="24">
        <f t="shared" si="46"/>
        <v>49</v>
      </c>
      <c r="J50" s="24">
        <f t="shared" si="46"/>
        <v>16</v>
      </c>
      <c r="K50" s="24">
        <f t="shared" si="46"/>
        <v>121</v>
      </c>
      <c r="L50" s="24">
        <f t="shared" si="46"/>
        <v>1</v>
      </c>
      <c r="M50" s="24">
        <f t="shared" si="46"/>
        <v>1</v>
      </c>
      <c r="N50" s="24">
        <f t="shared" si="46"/>
        <v>1</v>
      </c>
      <c r="O50" s="24">
        <f t="shared" si="46"/>
        <v>16</v>
      </c>
      <c r="P50" s="24">
        <f t="shared" si="46"/>
        <v>25</v>
      </c>
      <c r="Q50" s="36"/>
      <c r="R50" s="36"/>
      <c r="S50" s="39">
        <f>SUM(B50:P50)/COUNT(B50:P50)</f>
        <v>67.266666666666666</v>
      </c>
      <c r="T50" s="39">
        <f>SUM(B50:H50)/COUNT(B50:H50)</f>
        <v>111.28571428571429</v>
      </c>
      <c r="U50" s="36"/>
      <c r="X50" s="38" t="s">
        <v>90</v>
      </c>
      <c r="Y50" s="33">
        <f t="shared" ref="Y50:AM50" si="47">Y49^2</f>
        <v>6241</v>
      </c>
      <c r="Z50" s="33">
        <f t="shared" si="47"/>
        <v>3844</v>
      </c>
      <c r="AA50" s="33">
        <f t="shared" si="47"/>
        <v>3600</v>
      </c>
      <c r="AB50" s="33">
        <f t="shared" si="47"/>
        <v>5476</v>
      </c>
      <c r="AC50" s="33">
        <f t="shared" si="47"/>
        <v>3969</v>
      </c>
      <c r="AD50" s="33">
        <f t="shared" si="47"/>
        <v>7056</v>
      </c>
      <c r="AE50" s="33">
        <f t="shared" si="47"/>
        <v>3249</v>
      </c>
      <c r="AF50" s="33">
        <f t="shared" si="47"/>
        <v>5184</v>
      </c>
      <c r="AG50" s="33">
        <f t="shared" si="47"/>
        <v>3249</v>
      </c>
      <c r="AH50" s="33">
        <f t="shared" si="47"/>
        <v>3969</v>
      </c>
      <c r="AI50" s="33">
        <f t="shared" si="47"/>
        <v>1444</v>
      </c>
      <c r="AJ50" s="33">
        <f t="shared" si="47"/>
        <v>1681</v>
      </c>
      <c r="AK50" s="33">
        <f t="shared" si="47"/>
        <v>289</v>
      </c>
      <c r="AL50" s="33">
        <f t="shared" si="47"/>
        <v>5329</v>
      </c>
      <c r="AM50" s="33">
        <f t="shared" si="47"/>
        <v>1936</v>
      </c>
      <c r="AP50" s="40">
        <f>SUM(Y50:AM50)/COUNT(Y50:AM50)</f>
        <v>3767.7333333333331</v>
      </c>
      <c r="AQ50" s="39">
        <f>SUM(Y50:AE50)/COUNT(Y50:AE50)</f>
        <v>4776.4285714285716</v>
      </c>
    </row>
    <row r="51" spans="1:66" x14ac:dyDescent="0.3">
      <c r="A51" s="3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66" x14ac:dyDescent="0.3">
      <c r="A52" s="30" t="s">
        <v>332</v>
      </c>
      <c r="B52" s="14">
        <f>SUM('C2044 (Right-To West)'!A27:A42)</f>
        <v>18</v>
      </c>
      <c r="C52" s="14">
        <f>SUM('C2044 (Right-To West)'!B27:B42)</f>
        <v>23</v>
      </c>
      <c r="D52" s="14">
        <f>SUM('C2044 (Right-To West)'!C27:C42)</f>
        <v>18</v>
      </c>
      <c r="E52" s="14">
        <f>SUM('C2044 (Right-To West)'!D27:D42)</f>
        <v>11</v>
      </c>
      <c r="F52" s="14">
        <f>SUM('C2044 (Right-To West)'!E27:E42)</f>
        <v>5</v>
      </c>
      <c r="G52" s="14">
        <f>SUM('C2044 (Right-To West)'!F27:F42)</f>
        <v>13</v>
      </c>
      <c r="H52" s="14">
        <f>SUM('C2044 (Right-To West)'!G27:G42)</f>
        <v>12</v>
      </c>
      <c r="I52" s="14">
        <f>SUM('C2044 (Right-To West)'!H27:H42)</f>
        <v>5</v>
      </c>
      <c r="J52" s="14">
        <f>SUM('C2044 (Right-To West)'!I27:I42)</f>
        <v>7</v>
      </c>
      <c r="K52" s="14">
        <f>SUM('C2044 (Right-To West)'!J27:J42)</f>
        <v>1</v>
      </c>
      <c r="L52" s="14">
        <f>SUM('C2044 (Right-To West)'!K27:K42)</f>
        <v>4</v>
      </c>
      <c r="M52" s="14">
        <f>SUM('C2044 (Right-To West)'!L27:L42)</f>
        <v>2</v>
      </c>
      <c r="N52" s="14">
        <f>SUM('C2044 (Right-To West)'!M27:M42)</f>
        <v>5</v>
      </c>
      <c r="O52" s="14">
        <f>SUM('C2044 (Right-To West)'!N27:N42)</f>
        <v>6</v>
      </c>
      <c r="P52" s="14">
        <f>SUM('C2044 (Right-To West)'!O27:O42)</f>
        <v>8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66" x14ac:dyDescent="0.3">
      <c r="A53" s="30" t="s">
        <v>333</v>
      </c>
      <c r="B53" s="27">
        <f>SUM('C2042 (Left-To West)'!A37:A46,'C2042 (Left-To West)'!A48:A53)</f>
        <v>44</v>
      </c>
      <c r="C53" s="27">
        <f>SUM('C2042 (Left-To West)'!B37:B46,'C2042 (Left-To West)'!B48:B53)</f>
        <v>49</v>
      </c>
      <c r="D53" s="27">
        <f>SUM('C2042 (Left-To West)'!C37:C46,'C2042 (Left-To West)'!C48:C53)</f>
        <v>55</v>
      </c>
      <c r="E53" s="27">
        <f>SUM('C2042 (Left-To West)'!D37:D46,'C2042 (Left-To West)'!D48:D53)</f>
        <v>34</v>
      </c>
      <c r="F53" s="27">
        <f>SUM('C2042 (Left-To West)'!E37:E46,'C2042 (Left-To West)'!E48:E53)</f>
        <v>33</v>
      </c>
      <c r="G53" s="27">
        <f>SUM('C2042 (Left-To West)'!F37:F46,'C2042 (Left-To West)'!F48:F53)</f>
        <v>34</v>
      </c>
      <c r="H53" s="27">
        <f>SUM('C2042 (Left-To West)'!G37:G46,'C2042 (Left-To West)'!G48:G53)</f>
        <v>34</v>
      </c>
      <c r="I53" s="27">
        <f>SUM('C2042 (Left-To West)'!H37:H46,'C2042 (Left-To West)'!H48:H53)</f>
        <v>16</v>
      </c>
      <c r="J53" s="27">
        <f>SUM('C2042 (Left-To West)'!I37:I46,'C2042 (Left-To West)'!I48:I53)</f>
        <v>22</v>
      </c>
      <c r="K53" s="27">
        <f>SUM('C2042 (Left-To West)'!J37:J46,'C2042 (Left-To West)'!J48:J53)</f>
        <v>26</v>
      </c>
      <c r="L53" s="27">
        <f>SUM('C2042 (Left-To West)'!K37:K46,'C2042 (Left-To West)'!K48:K53)</f>
        <v>15</v>
      </c>
      <c r="M53" s="27">
        <f>SUM('C2042 (Left-To West)'!L37:L46,'C2042 (Left-To West)'!L48:L53)</f>
        <v>23</v>
      </c>
      <c r="N53" s="27">
        <f>SUM('C2042 (Left-To West)'!M37:M46,'C2042 (Left-To West)'!M48:M53)</f>
        <v>5</v>
      </c>
      <c r="O53" s="27">
        <f>SUM('C2042 (Left-To West)'!N37:N46,'C2042 (Left-To West)'!N48:N53)</f>
        <v>29</v>
      </c>
      <c r="P53" s="27">
        <f>SUM('C2042 (Left-To West)'!O37:O46,'C2042 (Left-To West)'!O48:O53)</f>
        <v>27</v>
      </c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66" x14ac:dyDescent="0.3">
      <c r="A54" s="30" t="s">
        <v>89</v>
      </c>
      <c r="B54" s="24">
        <f t="shared" ref="B54:P54" si="48">B52-B53</f>
        <v>-26</v>
      </c>
      <c r="C54" s="24">
        <f t="shared" si="48"/>
        <v>-26</v>
      </c>
      <c r="D54" s="24">
        <f t="shared" si="48"/>
        <v>-37</v>
      </c>
      <c r="E54" s="24">
        <f t="shared" si="48"/>
        <v>-23</v>
      </c>
      <c r="F54" s="24">
        <f t="shared" si="48"/>
        <v>-28</v>
      </c>
      <c r="G54" s="24">
        <f t="shared" si="48"/>
        <v>-21</v>
      </c>
      <c r="H54" s="24">
        <f t="shared" si="48"/>
        <v>-22</v>
      </c>
      <c r="I54" s="24">
        <f t="shared" si="48"/>
        <v>-11</v>
      </c>
      <c r="J54" s="24">
        <f t="shared" si="48"/>
        <v>-15</v>
      </c>
      <c r="K54" s="24">
        <f t="shared" si="48"/>
        <v>-25</v>
      </c>
      <c r="L54" s="24">
        <f t="shared" si="48"/>
        <v>-11</v>
      </c>
      <c r="M54" s="24">
        <f t="shared" si="48"/>
        <v>-21</v>
      </c>
      <c r="N54" s="24">
        <f t="shared" si="48"/>
        <v>0</v>
      </c>
      <c r="O54" s="24">
        <f t="shared" si="48"/>
        <v>-23</v>
      </c>
      <c r="P54" s="24">
        <f t="shared" si="48"/>
        <v>-19</v>
      </c>
      <c r="Q54" s="36"/>
      <c r="R54" s="36"/>
      <c r="S54" s="36"/>
      <c r="T54" s="36"/>
      <c r="U54" s="36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66" x14ac:dyDescent="0.3">
      <c r="A55" s="38" t="s">
        <v>90</v>
      </c>
      <c r="B55" s="24">
        <f t="shared" ref="B55:P55" si="49">B54^2</f>
        <v>676</v>
      </c>
      <c r="C55" s="24">
        <f t="shared" si="49"/>
        <v>676</v>
      </c>
      <c r="D55" s="24">
        <f t="shared" si="49"/>
        <v>1369</v>
      </c>
      <c r="E55" s="24">
        <f t="shared" si="49"/>
        <v>529</v>
      </c>
      <c r="F55" s="24">
        <f t="shared" si="49"/>
        <v>784</v>
      </c>
      <c r="G55" s="24">
        <f t="shared" si="49"/>
        <v>441</v>
      </c>
      <c r="H55" s="24">
        <f t="shared" si="49"/>
        <v>484</v>
      </c>
      <c r="I55" s="24">
        <f t="shared" si="49"/>
        <v>121</v>
      </c>
      <c r="J55" s="24">
        <f t="shared" si="49"/>
        <v>225</v>
      </c>
      <c r="K55" s="24">
        <f t="shared" si="49"/>
        <v>625</v>
      </c>
      <c r="L55" s="24">
        <f t="shared" si="49"/>
        <v>121</v>
      </c>
      <c r="M55" s="24">
        <f t="shared" si="49"/>
        <v>441</v>
      </c>
      <c r="N55" s="24">
        <f t="shared" si="49"/>
        <v>0</v>
      </c>
      <c r="O55" s="24">
        <f t="shared" si="49"/>
        <v>529</v>
      </c>
      <c r="P55" s="24">
        <f t="shared" si="49"/>
        <v>361</v>
      </c>
      <c r="Q55" s="36"/>
      <c r="R55" s="36"/>
      <c r="S55" s="39">
        <f>SUM(B55:P55)/COUNT(B55:P55)</f>
        <v>492.13333333333333</v>
      </c>
      <c r="T55" s="39">
        <f>SUM(B55:H55)/COUNT(B55:H55)</f>
        <v>708.42857142857144</v>
      </c>
      <c r="U55" s="36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66" x14ac:dyDescent="0.3"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66" x14ac:dyDescent="0.3"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66" x14ac:dyDescent="0.3"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66" s="1" customFormat="1" x14ac:dyDescent="0.3">
      <c r="Q59" s="37"/>
      <c r="R59" s="37"/>
      <c r="S59" s="37"/>
      <c r="T59" s="37"/>
      <c r="U59" s="37"/>
    </row>
    <row r="60" spans="1:66" s="1" customFormat="1" x14ac:dyDescent="0.3">
      <c r="Q60" s="37"/>
      <c r="R60" s="37"/>
      <c r="S60" s="37"/>
      <c r="T60" s="37"/>
      <c r="U60" s="37"/>
    </row>
    <row r="61" spans="1:66" x14ac:dyDescent="0.3"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66" x14ac:dyDescent="0.3"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66" x14ac:dyDescent="0.3"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66" x14ac:dyDescent="0.3">
      <c r="A64" s="12" t="s">
        <v>48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U64" s="12" t="s">
        <v>139</v>
      </c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</row>
    <row r="65" spans="1:66" x14ac:dyDescent="0.3">
      <c r="A65" s="12"/>
      <c r="B65" s="12"/>
      <c r="C65" s="12"/>
      <c r="D65" s="12"/>
      <c r="E65" s="12"/>
      <c r="F65" s="20" t="s">
        <v>42</v>
      </c>
      <c r="G65" s="28" t="s">
        <v>50</v>
      </c>
      <c r="H65" s="12"/>
      <c r="I65" s="12"/>
      <c r="J65" s="12"/>
      <c r="K65" s="12"/>
      <c r="L65" s="12"/>
      <c r="M65" s="12"/>
      <c r="X65" s="12" t="s">
        <v>67</v>
      </c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/>
      <c r="AL65"/>
      <c r="AM65"/>
      <c r="AU65" s="12" t="s">
        <v>141</v>
      </c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</row>
    <row r="66" spans="1:66" x14ac:dyDescent="0.3">
      <c r="A66" s="30" t="s">
        <v>331</v>
      </c>
      <c r="B66" s="13">
        <f>SUM('C2043 (Left-To East)'!A48:A59)</f>
        <v>58</v>
      </c>
      <c r="C66" s="13">
        <f>SUM('C2043 (Left-To East)'!B48:B59)</f>
        <v>48</v>
      </c>
      <c r="D66" s="13">
        <f>SUM('C2043 (Left-To East)'!C48:C59)</f>
        <v>44</v>
      </c>
      <c r="E66" s="13">
        <f>SUM('C2043 (Left-To East)'!D48:D59)</f>
        <v>39</v>
      </c>
      <c r="F66" s="13">
        <f>SUM('C2043 (Left-To East)'!E48:E59)</f>
        <v>49</v>
      </c>
      <c r="G66" s="13">
        <f>SUM('C2043 (Left-To East)'!F48:F59)</f>
        <v>53</v>
      </c>
      <c r="H66" s="13">
        <f>SUM('C2043 (Left-To East)'!G48:G59)</f>
        <v>54</v>
      </c>
      <c r="I66" s="13">
        <f>SUM('C2043 (Left-To East)'!H48:H59)</f>
        <v>14</v>
      </c>
      <c r="J66" s="13">
        <f>SUM('C2043 (Left-To East)'!I48:I59)</f>
        <v>12</v>
      </c>
      <c r="K66" s="13">
        <f>SUM('C2043 (Left-To East)'!J48:J59)</f>
        <v>13</v>
      </c>
      <c r="L66" s="13">
        <f>SUM('C2043 (Left-To East)'!K48:K59)</f>
        <v>7</v>
      </c>
      <c r="M66" s="13">
        <f>SUM('C2043 (Left-To East)'!L48:L59)</f>
        <v>35</v>
      </c>
      <c r="N66" s="13">
        <f>SUM('C2043 (Left-To East)'!M48:M59)</f>
        <v>6</v>
      </c>
      <c r="O66" s="13">
        <f>SUM('C2043 (Left-To East)'!N48:N59)</f>
        <v>43</v>
      </c>
      <c r="P66" s="13">
        <f>SUM('C2043 (Left-To East)'!O48:O59)</f>
        <v>32</v>
      </c>
      <c r="X66" s="12" t="s">
        <v>73</v>
      </c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/>
      <c r="AL66"/>
      <c r="AM66"/>
      <c r="AU66" s="12"/>
      <c r="AV66" s="12"/>
      <c r="AW66" s="12"/>
      <c r="AX66" s="12"/>
      <c r="AY66" s="12"/>
      <c r="AZ66" s="54" t="s">
        <v>44</v>
      </c>
      <c r="BA66" s="55" t="s">
        <v>52</v>
      </c>
      <c r="BB66" s="12"/>
      <c r="BC66" s="12"/>
      <c r="BD66" s="12"/>
      <c r="BE66" s="12"/>
      <c r="BF66" s="12"/>
      <c r="BG66" s="12"/>
    </row>
    <row r="67" spans="1:66" x14ac:dyDescent="0.3">
      <c r="A67" s="30" t="s">
        <v>330</v>
      </c>
      <c r="B67" s="14">
        <f>SUM('C2045 (Right-To East)'!A52:A63)</f>
        <v>33</v>
      </c>
      <c r="C67" s="14">
        <f>SUM('C2045 (Right-To East)'!B52:B63)</f>
        <v>29</v>
      </c>
      <c r="D67" s="14">
        <f>SUM('C2045 (Right-To East)'!C52:C63)</f>
        <v>31</v>
      </c>
      <c r="E67" s="14">
        <f>SUM('C2045 (Right-To East)'!D52:D63)</f>
        <v>27</v>
      </c>
      <c r="F67" s="14">
        <f>SUM('C2045 (Right-To East)'!E52:E63)</f>
        <v>30</v>
      </c>
      <c r="G67" s="14">
        <f>SUM('C2045 (Right-To East)'!F52:F63)</f>
        <v>37</v>
      </c>
      <c r="H67" s="14">
        <f>SUM('C2045 (Right-To East)'!G52:G63)</f>
        <v>35</v>
      </c>
      <c r="I67" s="14">
        <f>SUM('C2045 (Right-To East)'!H52:H63)</f>
        <v>26</v>
      </c>
      <c r="J67" s="14">
        <f>SUM('C2045 (Right-To East)'!I52:I63)</f>
        <v>4</v>
      </c>
      <c r="K67" s="14">
        <f>SUM('C2045 (Right-To East)'!J52:J63)</f>
        <v>9</v>
      </c>
      <c r="L67" s="14">
        <f>SUM('C2045 (Right-To East)'!K52:K63)</f>
        <v>6</v>
      </c>
      <c r="M67" s="14">
        <f>SUM('C2045 (Right-To East)'!L52:L63)</f>
        <v>14</v>
      </c>
      <c r="N67" s="14">
        <f>SUM('C2045 (Right-To East)'!M52:M63)</f>
        <v>4</v>
      </c>
      <c r="O67" s="14">
        <f>SUM('C2045 (Right-To East)'!N52:N63)</f>
        <v>23</v>
      </c>
      <c r="P67" s="14">
        <f>SUM('C2045 (Right-To East)'!O52:O63)</f>
        <v>15</v>
      </c>
      <c r="X67" s="12"/>
      <c r="Y67" s="12"/>
      <c r="Z67" s="12"/>
      <c r="AA67" s="12"/>
      <c r="AB67" s="12"/>
      <c r="AC67" s="34" t="s">
        <v>62</v>
      </c>
      <c r="AD67" s="28" t="s">
        <v>52</v>
      </c>
      <c r="AE67" s="12"/>
      <c r="AF67" s="12"/>
      <c r="AG67" s="12"/>
      <c r="AH67" s="12"/>
      <c r="AI67" s="12"/>
      <c r="AJ67" s="12"/>
      <c r="AK67"/>
      <c r="AL67"/>
      <c r="AM67"/>
      <c r="AU67" s="30" t="s">
        <v>18</v>
      </c>
      <c r="AV67" s="6">
        <f>SUM('C2043 (Left-To East)'!A92:A101,'C2043 (Left-To East)'!B2:B8)</f>
        <v>33</v>
      </c>
      <c r="AW67" s="6">
        <f>SUM('C2043 (Left-To East)'!B92:B101,'C2043 (Left-To East)'!C2:C8)</f>
        <v>17</v>
      </c>
      <c r="AX67" s="6">
        <f>SUM('C2043 (Left-To East)'!C92:C101,'C2043 (Left-To East)'!D2:D8)</f>
        <v>29</v>
      </c>
      <c r="AY67" s="6">
        <f>SUM('C2043 (Left-To East)'!D92:D101,'C2043 (Left-To East)'!E2:E8)</f>
        <v>9</v>
      </c>
      <c r="AZ67" s="6">
        <f>SUM('C2043 (Left-To East)'!E92:E101,'C2043 (Left-To East)'!F2:F8)</f>
        <v>13</v>
      </c>
      <c r="BA67" s="6">
        <f>SUM('C2043 (Left-To East)'!F92:F101,'C2043 (Left-To East)'!G2:G8)</f>
        <v>25</v>
      </c>
      <c r="BB67" s="6">
        <f>SUM('C2043 (Left-To East)'!G92:G101,'C2043 (Left-To East)'!H2:H8)</f>
        <v>24</v>
      </c>
      <c r="BC67" s="6">
        <f>SUM('C2043 (Left-To East)'!H92:H101,'C2043 (Left-To East)'!I2:I8)</f>
        <v>4</v>
      </c>
      <c r="BD67" s="6">
        <f>SUM('C2043 (Left-To East)'!I92:I101,'C2043 (Left-To East)'!J2:J8)</f>
        <v>2</v>
      </c>
      <c r="BE67" s="6">
        <f>SUM('C2043 (Left-To East)'!J92:J101,'C2043 (Left-To East)'!K2:K8)</f>
        <v>6</v>
      </c>
      <c r="BF67" s="6">
        <f>SUM('C2043 (Left-To East)'!K92:K101,'C2043 (Left-To East)'!L2:L8)</f>
        <v>5</v>
      </c>
      <c r="BG67" s="6">
        <f>SUM('C2043 (Left-To East)'!L92:L101,'C2043 (Left-To East)'!M2:M8)</f>
        <v>12</v>
      </c>
      <c r="BH67" s="6">
        <f>SUM('C2043 (Left-To East)'!M92:M101,'C2043 (Left-To East)'!N2:N8)</f>
        <v>7</v>
      </c>
      <c r="BI67" s="6">
        <f>SUM('C2043 (Left-To East)'!N92:N101,'C2043 (Left-To East)'!O2:O8)</f>
        <v>19</v>
      </c>
      <c r="BJ67" s="6"/>
    </row>
    <row r="68" spans="1:66" x14ac:dyDescent="0.3">
      <c r="A68" s="30" t="s">
        <v>89</v>
      </c>
      <c r="B68" s="24">
        <f>B66-B67</f>
        <v>25</v>
      </c>
      <c r="C68" s="24">
        <f t="shared" ref="C68:P68" si="50">C66-C67</f>
        <v>19</v>
      </c>
      <c r="D68" s="24">
        <f t="shared" si="50"/>
        <v>13</v>
      </c>
      <c r="E68" s="24">
        <f t="shared" si="50"/>
        <v>12</v>
      </c>
      <c r="F68" s="24">
        <f t="shared" si="50"/>
        <v>19</v>
      </c>
      <c r="G68" s="24">
        <f t="shared" si="50"/>
        <v>16</v>
      </c>
      <c r="H68" s="24">
        <f t="shared" si="50"/>
        <v>19</v>
      </c>
      <c r="I68" s="24">
        <f t="shared" si="50"/>
        <v>-12</v>
      </c>
      <c r="J68" s="24">
        <f t="shared" si="50"/>
        <v>8</v>
      </c>
      <c r="K68" s="24">
        <f t="shared" si="50"/>
        <v>4</v>
      </c>
      <c r="L68" s="24">
        <f t="shared" si="50"/>
        <v>1</v>
      </c>
      <c r="M68" s="24">
        <f t="shared" si="50"/>
        <v>21</v>
      </c>
      <c r="N68" s="24">
        <f t="shared" si="50"/>
        <v>2</v>
      </c>
      <c r="O68" s="24">
        <f t="shared" si="50"/>
        <v>20</v>
      </c>
      <c r="P68" s="24">
        <f t="shared" si="50"/>
        <v>17</v>
      </c>
      <c r="Q68" s="36"/>
      <c r="R68" s="36"/>
      <c r="S68" s="36"/>
      <c r="T68" s="36"/>
      <c r="U68" s="36"/>
      <c r="X68" s="30" t="s">
        <v>18</v>
      </c>
      <c r="Y68" s="6">
        <f>SUM('C2043 (Left-To East)'!A50:A62)</f>
        <v>59</v>
      </c>
      <c r="Z68" s="6">
        <f>SUM('C2043 (Left-To East)'!B50:B62)</f>
        <v>52</v>
      </c>
      <c r="AA68" s="6">
        <f>SUM('C2043 (Left-To East)'!C50:C62)</f>
        <v>48</v>
      </c>
      <c r="AB68" s="6">
        <f>SUM('C2043 (Left-To East)'!D50:D62)</f>
        <v>45</v>
      </c>
      <c r="AC68" s="6">
        <f>SUM('C2043 (Left-To East)'!E50:E62)</f>
        <v>52</v>
      </c>
      <c r="AD68" s="6">
        <f>SUM('C2043 (Left-To East)'!F50:F62)</f>
        <v>65</v>
      </c>
      <c r="AE68" s="6">
        <f>SUM('C2043 (Left-To East)'!G50:G62)</f>
        <v>61</v>
      </c>
      <c r="AF68" s="6">
        <f>SUM('C2043 (Left-To East)'!H50:H62)</f>
        <v>15</v>
      </c>
      <c r="AG68" s="6">
        <f>SUM('C2043 (Left-To East)'!I50:I62)</f>
        <v>17</v>
      </c>
      <c r="AH68" s="6">
        <f>SUM('C2043 (Left-To East)'!J50:J62)</f>
        <v>13</v>
      </c>
      <c r="AI68" s="6">
        <f>SUM('C2043 (Left-To East)'!K50:K62)</f>
        <v>9</v>
      </c>
      <c r="AJ68" s="6">
        <f>SUM('C2043 (Left-To East)'!L50:L62)</f>
        <v>34</v>
      </c>
      <c r="AK68" s="6">
        <f>SUM('C2043 (Left-To East)'!M50:M62)</f>
        <v>9</v>
      </c>
      <c r="AL68" s="6">
        <f>SUM('C2043 (Left-To East)'!N50:N62)</f>
        <v>46</v>
      </c>
      <c r="AM68" s="6">
        <f>SUM('C2043 (Left-To East)'!O50:O62)</f>
        <v>37</v>
      </c>
      <c r="AU68" s="30" t="s">
        <v>19</v>
      </c>
      <c r="AV68" s="6">
        <f>SUM('C2044 (Right-To West)'!A90:A101,'C2044 (Right-To West)'!B2:B6)</f>
        <v>21</v>
      </c>
      <c r="AW68" s="6">
        <f>SUM('C2044 (Right-To West)'!B90:B101,'C2044 (Right-To West)'!C2:C6)</f>
        <v>21</v>
      </c>
      <c r="AX68" s="6">
        <f>SUM('C2044 (Right-To West)'!C90:C101,'C2044 (Right-To West)'!D2:D6)</f>
        <v>23</v>
      </c>
      <c r="AY68" s="6">
        <f>SUM('C2044 (Right-To West)'!D90:D101,'C2044 (Right-To West)'!E2:E6)</f>
        <v>10</v>
      </c>
      <c r="AZ68" s="6">
        <f>SUM('C2044 (Right-To West)'!E90:E101,'C2044 (Right-To West)'!F2:F6)</f>
        <v>10</v>
      </c>
      <c r="BA68" s="6">
        <f>SUM('C2044 (Right-To West)'!F90:F101,'C2044 (Right-To West)'!G2:G6)</f>
        <v>11</v>
      </c>
      <c r="BB68" s="6">
        <f>SUM('C2044 (Right-To West)'!G90:G101,'C2044 (Right-To West)'!H2:H6)</f>
        <v>19</v>
      </c>
      <c r="BC68" s="6">
        <f>SUM('C2044 (Right-To West)'!H90:H101,'C2044 (Right-To West)'!I2:I6)</f>
        <v>3</v>
      </c>
      <c r="BD68" s="6">
        <f>SUM('C2044 (Right-To West)'!I90:I101,'C2044 (Right-To West)'!J2:J6)</f>
        <v>1</v>
      </c>
      <c r="BE68" s="6">
        <f>SUM('C2044 (Right-To West)'!J90:J101,'C2044 (Right-To West)'!K2:K6)</f>
        <v>10</v>
      </c>
      <c r="BF68" s="6">
        <f>SUM('C2044 (Right-To West)'!K90:K101,'C2044 (Right-To West)'!L2:L6)</f>
        <v>1</v>
      </c>
      <c r="BG68" s="6">
        <f>SUM('C2044 (Right-To West)'!L90:L101,'C2044 (Right-To West)'!M2:M6)</f>
        <v>4</v>
      </c>
      <c r="BH68" s="6">
        <f>SUM('C2044 (Right-To West)'!M90:M101,'C2044 (Right-To West)'!N2:N6)</f>
        <v>10</v>
      </c>
      <c r="BI68" s="6">
        <f>SUM('C2044 (Right-To West)'!N90:N101,'C2044 (Right-To West)'!O2:O6)</f>
        <v>14</v>
      </c>
      <c r="BJ68" s="6"/>
    </row>
    <row r="69" spans="1:66" x14ac:dyDescent="0.3">
      <c r="A69" s="38" t="s">
        <v>90</v>
      </c>
      <c r="B69" s="24">
        <f t="shared" ref="B69:P69" si="51">B68^2</f>
        <v>625</v>
      </c>
      <c r="C69" s="24">
        <f t="shared" si="51"/>
        <v>361</v>
      </c>
      <c r="D69" s="24">
        <f t="shared" si="51"/>
        <v>169</v>
      </c>
      <c r="E69" s="24">
        <f t="shared" si="51"/>
        <v>144</v>
      </c>
      <c r="F69" s="24">
        <f t="shared" si="51"/>
        <v>361</v>
      </c>
      <c r="G69" s="24">
        <f t="shared" si="51"/>
        <v>256</v>
      </c>
      <c r="H69" s="24">
        <f t="shared" si="51"/>
        <v>361</v>
      </c>
      <c r="I69" s="24">
        <f t="shared" si="51"/>
        <v>144</v>
      </c>
      <c r="J69" s="24">
        <f t="shared" si="51"/>
        <v>64</v>
      </c>
      <c r="K69" s="24">
        <f t="shared" si="51"/>
        <v>16</v>
      </c>
      <c r="L69" s="24">
        <f t="shared" si="51"/>
        <v>1</v>
      </c>
      <c r="M69" s="24">
        <f t="shared" si="51"/>
        <v>441</v>
      </c>
      <c r="N69" s="24">
        <f t="shared" si="51"/>
        <v>4</v>
      </c>
      <c r="O69" s="24">
        <f t="shared" si="51"/>
        <v>400</v>
      </c>
      <c r="P69" s="24">
        <f t="shared" si="51"/>
        <v>289</v>
      </c>
      <c r="Q69" s="36"/>
      <c r="R69" s="36"/>
      <c r="S69" s="39">
        <f>SUM(B69:P69)/COUNT(B69:P69)</f>
        <v>242.4</v>
      </c>
      <c r="T69" s="39">
        <f>SUM(B69:H69)/COUNT(B69:H69)</f>
        <v>325.28571428571428</v>
      </c>
      <c r="U69" s="36"/>
      <c r="X69" s="30"/>
      <c r="AU69" s="30" t="s">
        <v>55</v>
      </c>
      <c r="AV69" s="60">
        <f>SUM(AV67:AV68)</f>
        <v>54</v>
      </c>
      <c r="AW69" s="60">
        <f t="shared" ref="AW69:BI69" si="52">SUM(AW67:AW68)</f>
        <v>38</v>
      </c>
      <c r="AX69" s="60">
        <f t="shared" si="52"/>
        <v>52</v>
      </c>
      <c r="AY69" s="60">
        <f t="shared" si="52"/>
        <v>19</v>
      </c>
      <c r="AZ69" s="60">
        <f t="shared" si="52"/>
        <v>23</v>
      </c>
      <c r="BA69" s="60">
        <f t="shared" si="52"/>
        <v>36</v>
      </c>
      <c r="BB69" s="60">
        <f t="shared" si="52"/>
        <v>43</v>
      </c>
      <c r="BC69" s="60">
        <f t="shared" si="52"/>
        <v>7</v>
      </c>
      <c r="BD69" s="60">
        <f t="shared" si="52"/>
        <v>3</v>
      </c>
      <c r="BE69" s="60">
        <f t="shared" si="52"/>
        <v>16</v>
      </c>
      <c r="BF69" s="60">
        <f t="shared" si="52"/>
        <v>6</v>
      </c>
      <c r="BG69" s="60">
        <f t="shared" si="52"/>
        <v>16</v>
      </c>
      <c r="BH69" s="60">
        <f t="shared" si="52"/>
        <v>17</v>
      </c>
      <c r="BI69" s="60">
        <f t="shared" si="52"/>
        <v>33</v>
      </c>
      <c r="BJ69" s="60"/>
    </row>
    <row r="70" spans="1:66" x14ac:dyDescent="0.3">
      <c r="A70" s="3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X70" s="30" t="s">
        <v>19</v>
      </c>
      <c r="Y70" s="6">
        <f>SUM('C2044 (Right-To West)'!A48:A60)</f>
        <v>19</v>
      </c>
      <c r="Z70" s="6">
        <f>SUM('C2044 (Right-To West)'!B48:B60)</f>
        <v>20</v>
      </c>
      <c r="AA70" s="6">
        <f>SUM('C2044 (Right-To West)'!C48:C60)</f>
        <v>34</v>
      </c>
      <c r="AB70" s="6">
        <f>SUM('C2044 (Right-To West)'!D48:D60)</f>
        <v>32</v>
      </c>
      <c r="AC70" s="6">
        <f>SUM('C2044 (Right-To West)'!E48:E60)</f>
        <v>29</v>
      </c>
      <c r="AD70" s="6">
        <f>SUM('C2044 (Right-To West)'!F48:F60)</f>
        <v>21</v>
      </c>
      <c r="AE70" s="6">
        <f>SUM('C2044 (Right-To West)'!G48:G60)</f>
        <v>20</v>
      </c>
      <c r="AF70" s="6">
        <f>SUM('C2044 (Right-To West)'!H48:H60)</f>
        <v>7</v>
      </c>
      <c r="AG70" s="6">
        <f>SUM('C2044 (Right-To West)'!I48:I60)</f>
        <v>5</v>
      </c>
      <c r="AH70" s="6">
        <f>SUM('C2044 (Right-To West)'!J48:J60)</f>
        <v>17</v>
      </c>
      <c r="AI70" s="6">
        <f>SUM('C2044 (Right-To West)'!K48:K60)</f>
        <v>10</v>
      </c>
      <c r="AJ70" s="6">
        <f>SUM('C2044 (Right-To West)'!L48:L60)</f>
        <v>5</v>
      </c>
      <c r="AK70" s="6">
        <f>SUM('C2044 (Right-To West)'!M48:M60)</f>
        <v>3</v>
      </c>
      <c r="AL70" s="6">
        <f>SUM('C2044 (Right-To West)'!N48:N60)</f>
        <v>17</v>
      </c>
      <c r="AM70" s="6">
        <f>SUM('C2044 (Right-To West)'!O48:O60)</f>
        <v>15</v>
      </c>
      <c r="AU70" s="30" t="s">
        <v>69</v>
      </c>
      <c r="AV70" s="14">
        <f>SUM('07-C4482'!A136:A148,'07-C4482'!B1:B12)</f>
        <v>51</v>
      </c>
      <c r="AW70" s="14">
        <f>SUM('07-C4482'!B136:B148,'07-C4482'!C1:C12)</f>
        <v>29</v>
      </c>
      <c r="AX70" s="14">
        <f>SUM('07-C4482'!C136:C148,'07-C4482'!D1:D12)</f>
        <v>45</v>
      </c>
      <c r="AY70" s="14">
        <f>SUM('07-C4482'!D136:D148,'07-C4482'!E1:E12)</f>
        <v>22</v>
      </c>
      <c r="AZ70" s="14">
        <f>SUM('07-C4482'!E136:E148,'07-C4482'!F1:F12)</f>
        <v>28</v>
      </c>
      <c r="BA70" s="14">
        <f>SUM('07-C4482'!F136:F148,'07-C4482'!G1:G12)</f>
        <v>41</v>
      </c>
      <c r="BB70" s="14">
        <f>SUM('07-C4482'!G136:G148,'07-C4482'!H1:H12)</f>
        <v>37</v>
      </c>
      <c r="BC70" s="14">
        <f>SUM('07-C4482'!H136:H148,'07-C4482'!I1:I12)</f>
        <v>20</v>
      </c>
      <c r="BD70" s="14">
        <f>SUM('07-C4482'!I136:I148,'07-C4482'!J1:J12)</f>
        <v>7</v>
      </c>
      <c r="BE70" s="14">
        <f>SUM('07-C4482'!J136:J148,'07-C4482'!K1:K12)</f>
        <v>12</v>
      </c>
      <c r="BF70" s="14">
        <f>SUM('07-C4482'!K136:K148,'07-C4482'!L1:L12)</f>
        <v>25</v>
      </c>
      <c r="BG70" s="14">
        <f>SUM('07-C4482'!L136:L148,'07-C4482'!M1:M12)</f>
        <v>21</v>
      </c>
      <c r="BH70" s="14">
        <f>SUM('07-C4482'!M136:M148,'07-C4482'!N1:N12)</f>
        <v>18</v>
      </c>
      <c r="BI70" s="14">
        <f>SUM('07-C4482'!N136:N148,'07-C4482'!O1:O12)</f>
        <v>33</v>
      </c>
      <c r="BJ70" s="14"/>
    </row>
    <row r="71" spans="1:66" x14ac:dyDescent="0.3">
      <c r="A71" s="30" t="s">
        <v>332</v>
      </c>
      <c r="B71" s="14">
        <f>SUM('C2044 (Right-To West)'!A48:A59)</f>
        <v>17</v>
      </c>
      <c r="C71" s="14">
        <f>SUM('C2044 (Right-To West)'!B48:B59)</f>
        <v>15</v>
      </c>
      <c r="D71" s="14">
        <f>SUM('C2044 (Right-To West)'!C48:C59)</f>
        <v>33</v>
      </c>
      <c r="E71" s="14">
        <f>SUM('C2044 (Right-To West)'!D48:D59)</f>
        <v>30</v>
      </c>
      <c r="F71" s="14">
        <f>SUM('C2044 (Right-To West)'!E48:E59)</f>
        <v>27</v>
      </c>
      <c r="G71" s="14">
        <f>SUM('C2044 (Right-To West)'!F48:F59)</f>
        <v>17</v>
      </c>
      <c r="H71" s="14">
        <f>SUM('C2044 (Right-To West)'!G48:G59)</f>
        <v>16</v>
      </c>
      <c r="I71" s="14">
        <f>SUM('C2044 (Right-To West)'!H48:H59)</f>
        <v>6</v>
      </c>
      <c r="J71" s="14">
        <f>SUM('C2044 (Right-To West)'!I48:I59)</f>
        <v>5</v>
      </c>
      <c r="K71" s="14">
        <f>SUM('C2044 (Right-To West)'!J48:J59)</f>
        <v>16</v>
      </c>
      <c r="L71" s="14">
        <f>SUM('C2044 (Right-To West)'!K48:K59)</f>
        <v>8</v>
      </c>
      <c r="M71" s="14">
        <f>SUM('C2044 (Right-To West)'!L48:L59)</f>
        <v>4</v>
      </c>
      <c r="N71" s="14">
        <f>SUM('C2044 (Right-To West)'!M48:M59)</f>
        <v>3</v>
      </c>
      <c r="O71" s="14">
        <f>SUM('C2044 (Right-To West)'!N48:N59)</f>
        <v>16</v>
      </c>
      <c r="P71" s="14">
        <f>SUM('C2044 (Right-To West)'!O48:O59)</f>
        <v>14</v>
      </c>
      <c r="X71" s="30" t="s">
        <v>55</v>
      </c>
      <c r="Y71" s="24">
        <f>SUM(Y68:Y70)</f>
        <v>78</v>
      </c>
      <c r="Z71" s="24">
        <f t="shared" ref="Z71:AM71" si="53">SUM(Z68:Z70)</f>
        <v>72</v>
      </c>
      <c r="AA71" s="24">
        <f t="shared" si="53"/>
        <v>82</v>
      </c>
      <c r="AB71" s="24">
        <f t="shared" si="53"/>
        <v>77</v>
      </c>
      <c r="AC71" s="24">
        <f t="shared" si="53"/>
        <v>81</v>
      </c>
      <c r="AD71" s="24">
        <f t="shared" si="53"/>
        <v>86</v>
      </c>
      <c r="AE71" s="24">
        <f t="shared" si="53"/>
        <v>81</v>
      </c>
      <c r="AF71" s="24">
        <f t="shared" si="53"/>
        <v>22</v>
      </c>
      <c r="AG71" s="24">
        <f t="shared" si="53"/>
        <v>22</v>
      </c>
      <c r="AH71" s="24">
        <f t="shared" si="53"/>
        <v>30</v>
      </c>
      <c r="AI71" s="24">
        <f t="shared" si="53"/>
        <v>19</v>
      </c>
      <c r="AJ71" s="24">
        <f t="shared" si="53"/>
        <v>39</v>
      </c>
      <c r="AK71" s="24">
        <f t="shared" si="53"/>
        <v>12</v>
      </c>
      <c r="AL71" s="24">
        <f t="shared" si="53"/>
        <v>63</v>
      </c>
      <c r="AM71" s="24">
        <f t="shared" si="53"/>
        <v>52</v>
      </c>
      <c r="AU71" s="38" t="s">
        <v>90</v>
      </c>
      <c r="AV71" s="24">
        <f>(AV69-AV70)^2</f>
        <v>9</v>
      </c>
      <c r="AW71" s="24">
        <f t="shared" ref="AW71:BI71" si="54">(AW69-AW70)^2</f>
        <v>81</v>
      </c>
      <c r="AX71" s="24">
        <f t="shared" si="54"/>
        <v>49</v>
      </c>
      <c r="AY71" s="24">
        <f t="shared" si="54"/>
        <v>9</v>
      </c>
      <c r="AZ71" s="24">
        <f t="shared" si="54"/>
        <v>25</v>
      </c>
      <c r="BA71" s="24">
        <f t="shared" si="54"/>
        <v>25</v>
      </c>
      <c r="BB71" s="24">
        <f t="shared" si="54"/>
        <v>36</v>
      </c>
      <c r="BC71" s="24">
        <f t="shared" si="54"/>
        <v>169</v>
      </c>
      <c r="BD71" s="24">
        <f t="shared" si="54"/>
        <v>16</v>
      </c>
      <c r="BE71" s="24">
        <f t="shared" si="54"/>
        <v>16</v>
      </c>
      <c r="BF71" s="24">
        <f t="shared" si="54"/>
        <v>361</v>
      </c>
      <c r="BG71" s="24">
        <f t="shared" si="54"/>
        <v>25</v>
      </c>
      <c r="BH71" s="24">
        <f t="shared" si="54"/>
        <v>1</v>
      </c>
      <c r="BI71" s="24">
        <f t="shared" si="54"/>
        <v>0</v>
      </c>
      <c r="BJ71" s="24"/>
      <c r="BK71" s="56" t="s">
        <v>132</v>
      </c>
      <c r="BM71" s="40">
        <f>SUM(AV71:BI71)/COUNT(AV71:BI71)</f>
        <v>58.714285714285715</v>
      </c>
      <c r="BN71" s="59">
        <f>SUM(AV71:BB71)/COUNT(AV71:BB71)</f>
        <v>33.428571428571431</v>
      </c>
    </row>
    <row r="72" spans="1:66" x14ac:dyDescent="0.3">
      <c r="A72" s="30" t="s">
        <v>333</v>
      </c>
      <c r="B72" s="27">
        <f>SUM('C2042 (Left-To West)'!A52:A63)</f>
        <v>40</v>
      </c>
      <c r="C72" s="27">
        <f>SUM('C2042 (Left-To West)'!B52:B63)</f>
        <v>31</v>
      </c>
      <c r="D72" s="27">
        <f>SUM('C2042 (Left-To West)'!C52:C63)</f>
        <v>55</v>
      </c>
      <c r="E72" s="27">
        <f>SUM('C2042 (Left-To West)'!D52:D63)</f>
        <v>36</v>
      </c>
      <c r="F72" s="27">
        <f>SUM('C2042 (Left-To West)'!E52:E63)</f>
        <v>61</v>
      </c>
      <c r="G72" s="27">
        <f>SUM('C2042 (Left-To West)'!F52:F63)</f>
        <v>38</v>
      </c>
      <c r="H72" s="27">
        <f>SUM('C2042 (Left-To West)'!G52:G63)</f>
        <v>40</v>
      </c>
      <c r="I72" s="27">
        <f>SUM('C2042 (Left-To West)'!H52:H63)</f>
        <v>8</v>
      </c>
      <c r="J72" s="27">
        <f>SUM('C2042 (Left-To West)'!I52:I63)</f>
        <v>18</v>
      </c>
      <c r="K72" s="27">
        <f>SUM('C2042 (Left-To West)'!J52:J63)</f>
        <v>16</v>
      </c>
      <c r="L72" s="27">
        <f>SUM('C2042 (Left-To West)'!K52:K63)</f>
        <v>13</v>
      </c>
      <c r="M72" s="27">
        <f>SUM('C2042 (Left-To West)'!L52:L63)</f>
        <v>37</v>
      </c>
      <c r="N72" s="27">
        <f>SUM('C2042 (Left-To West)'!M52:M63)</f>
        <v>6</v>
      </c>
      <c r="O72" s="27">
        <f>SUM('C2042 (Left-To West)'!N52:N63)</f>
        <v>34</v>
      </c>
      <c r="P72" s="27">
        <f>SUM('C2042 (Left-To West)'!O52:O63)</f>
        <v>31</v>
      </c>
      <c r="X72" s="30" t="s">
        <v>69</v>
      </c>
      <c r="Y72" s="14">
        <f>SUM('07-C4482'!A74:A92)</f>
        <v>149</v>
      </c>
      <c r="Z72" s="14">
        <f>SUM('07-C4482'!B74:B92)</f>
        <v>123</v>
      </c>
      <c r="AA72" s="14">
        <f>SUM('07-C4482'!C74:C92)</f>
        <v>128</v>
      </c>
      <c r="AB72" s="14">
        <f>SUM('07-C4482'!D74:D92)</f>
        <v>109</v>
      </c>
      <c r="AC72" s="14">
        <f>SUM('07-C4482'!E74:E92)</f>
        <v>136</v>
      </c>
      <c r="AD72" s="14">
        <f>SUM('07-C4482'!F74:F92)</f>
        <v>124</v>
      </c>
      <c r="AE72" s="14">
        <f>SUM('07-C4482'!G74:G92)</f>
        <v>135</v>
      </c>
      <c r="AF72" s="14">
        <f>SUM('07-C4482'!H74:H92)</f>
        <v>79</v>
      </c>
      <c r="AG72" s="14">
        <f>SUM('07-C4482'!I74:I92)</f>
        <v>72</v>
      </c>
      <c r="AH72" s="14">
        <f>SUM('07-C4482'!J74:J92)</f>
        <v>81</v>
      </c>
      <c r="AI72" s="14">
        <f>SUM('07-C4482'!K74:K92)</f>
        <v>50</v>
      </c>
      <c r="AJ72" s="14">
        <f>SUM('07-C4482'!L74:L92)</f>
        <v>74</v>
      </c>
      <c r="AK72" s="14">
        <f>SUM('07-C4482'!M74:M92)</f>
        <v>31</v>
      </c>
      <c r="AL72" s="14">
        <f>SUM('07-C4482'!N74:N92)</f>
        <v>110</v>
      </c>
      <c r="AM72" s="14">
        <f>SUM('07-C4482'!O74:O92)</f>
        <v>98</v>
      </c>
      <c r="AU72" s="30" t="s">
        <v>69</v>
      </c>
      <c r="AV72" s="14">
        <f>SUM('07-C4482'!A136:A148,'07-C4482'!B1:B21)</f>
        <v>53</v>
      </c>
      <c r="AW72" s="14">
        <f>SUM('07-C4482'!B136:B148,'07-C4482'!C1:C21)</f>
        <v>32</v>
      </c>
      <c r="AX72" s="14">
        <f>SUM('07-C4482'!C136:C148,'07-C4482'!D1:D21)</f>
        <v>48</v>
      </c>
      <c r="AY72" s="14">
        <f>SUM('07-C4482'!D136:D148,'07-C4482'!E1:E21)</f>
        <v>23</v>
      </c>
      <c r="AZ72" s="14">
        <f>SUM('07-C4482'!E136:E148,'07-C4482'!F1:F21)</f>
        <v>28</v>
      </c>
      <c r="BA72" s="14">
        <f>SUM('07-C4482'!F136:F148,'07-C4482'!G1:G21)</f>
        <v>41</v>
      </c>
      <c r="BB72" s="14">
        <f>SUM('07-C4482'!G136:G148,'07-C4482'!H1:H21)</f>
        <v>45</v>
      </c>
      <c r="BC72" s="14">
        <f>SUM('07-C4482'!H136:H148,'07-C4482'!I1:I21)</f>
        <v>21</v>
      </c>
      <c r="BD72" s="14">
        <f>SUM('07-C4482'!I136:I148,'07-C4482'!J1:J21)</f>
        <v>8</v>
      </c>
      <c r="BE72" s="14">
        <f>SUM('07-C4482'!J136:J148,'07-C4482'!K1:K21)</f>
        <v>12</v>
      </c>
      <c r="BF72" s="14">
        <f>SUM('07-C4482'!K136:K148,'07-C4482'!L1:L21)</f>
        <v>25</v>
      </c>
      <c r="BG72" s="14">
        <f>SUM('07-C4482'!L136:L148,'07-C4482'!M1:M21)</f>
        <v>21</v>
      </c>
      <c r="BH72" s="14">
        <f>SUM('07-C4482'!M136:M148,'07-C4482'!N1:N21)</f>
        <v>18</v>
      </c>
      <c r="BI72" s="14">
        <f>SUM('07-C4482'!N136:N148,'07-C4482'!O1:O21)</f>
        <v>33</v>
      </c>
      <c r="BJ72" s="14"/>
    </row>
    <row r="73" spans="1:66" x14ac:dyDescent="0.3">
      <c r="A73" s="30" t="s">
        <v>89</v>
      </c>
      <c r="B73" s="24">
        <f>B71-B72</f>
        <v>-23</v>
      </c>
      <c r="C73" s="24">
        <f t="shared" ref="C73:P73" si="55">C71-C72</f>
        <v>-16</v>
      </c>
      <c r="D73" s="24">
        <f t="shared" si="55"/>
        <v>-22</v>
      </c>
      <c r="E73" s="24">
        <f t="shared" si="55"/>
        <v>-6</v>
      </c>
      <c r="F73" s="24">
        <f t="shared" si="55"/>
        <v>-34</v>
      </c>
      <c r="G73" s="24">
        <f t="shared" si="55"/>
        <v>-21</v>
      </c>
      <c r="H73" s="24">
        <f t="shared" si="55"/>
        <v>-24</v>
      </c>
      <c r="I73" s="24">
        <f t="shared" si="55"/>
        <v>-2</v>
      </c>
      <c r="J73" s="24">
        <f t="shared" si="55"/>
        <v>-13</v>
      </c>
      <c r="K73" s="24">
        <f t="shared" si="55"/>
        <v>0</v>
      </c>
      <c r="L73" s="24">
        <f t="shared" si="55"/>
        <v>-5</v>
      </c>
      <c r="M73" s="24">
        <f t="shared" si="55"/>
        <v>-33</v>
      </c>
      <c r="N73" s="24">
        <f t="shared" si="55"/>
        <v>-3</v>
      </c>
      <c r="O73" s="24">
        <f t="shared" si="55"/>
        <v>-18</v>
      </c>
      <c r="P73" s="24">
        <f t="shared" si="55"/>
        <v>-17</v>
      </c>
      <c r="Q73" s="36"/>
      <c r="R73" s="36"/>
      <c r="S73" s="36"/>
      <c r="T73" s="36"/>
      <c r="U73" s="36"/>
      <c r="X73" s="30" t="s">
        <v>89</v>
      </c>
      <c r="Y73" s="33">
        <f t="shared" ref="Y73:AM73" si="56">Y71-Y72</f>
        <v>-71</v>
      </c>
      <c r="Z73" s="33">
        <f t="shared" si="56"/>
        <v>-51</v>
      </c>
      <c r="AA73" s="33">
        <f t="shared" si="56"/>
        <v>-46</v>
      </c>
      <c r="AB73" s="33">
        <f t="shared" si="56"/>
        <v>-32</v>
      </c>
      <c r="AC73" s="33">
        <f t="shared" si="56"/>
        <v>-55</v>
      </c>
      <c r="AD73" s="33">
        <f t="shared" si="56"/>
        <v>-38</v>
      </c>
      <c r="AE73" s="33">
        <f t="shared" si="56"/>
        <v>-54</v>
      </c>
      <c r="AF73" s="33">
        <f t="shared" si="56"/>
        <v>-57</v>
      </c>
      <c r="AG73" s="33">
        <f t="shared" si="56"/>
        <v>-50</v>
      </c>
      <c r="AH73" s="33">
        <f t="shared" si="56"/>
        <v>-51</v>
      </c>
      <c r="AI73" s="33">
        <f t="shared" si="56"/>
        <v>-31</v>
      </c>
      <c r="AJ73" s="33">
        <f t="shared" si="56"/>
        <v>-35</v>
      </c>
      <c r="AK73" s="33">
        <f t="shared" si="56"/>
        <v>-19</v>
      </c>
      <c r="AL73" s="33">
        <f t="shared" si="56"/>
        <v>-47</v>
      </c>
      <c r="AM73" s="33">
        <f t="shared" si="56"/>
        <v>-46</v>
      </c>
      <c r="AU73" s="38" t="s">
        <v>90</v>
      </c>
      <c r="AV73" s="24">
        <f>(AV69-AV72)^2</f>
        <v>1</v>
      </c>
      <c r="AW73" s="24">
        <f>(AW69-AW72)^2</f>
        <v>36</v>
      </c>
      <c r="AX73" s="24">
        <f t="shared" ref="AX73:BI73" si="57">(AX69-AX72)^2</f>
        <v>16</v>
      </c>
      <c r="AY73" s="24">
        <f t="shared" si="57"/>
        <v>16</v>
      </c>
      <c r="AZ73" s="24">
        <f t="shared" si="57"/>
        <v>25</v>
      </c>
      <c r="BA73" s="24">
        <f t="shared" si="57"/>
        <v>25</v>
      </c>
      <c r="BB73" s="24">
        <f t="shared" si="57"/>
        <v>4</v>
      </c>
      <c r="BC73" s="24">
        <f t="shared" si="57"/>
        <v>196</v>
      </c>
      <c r="BD73" s="24">
        <f t="shared" si="57"/>
        <v>25</v>
      </c>
      <c r="BE73" s="24">
        <f t="shared" si="57"/>
        <v>16</v>
      </c>
      <c r="BF73" s="24">
        <f t="shared" si="57"/>
        <v>361</v>
      </c>
      <c r="BG73" s="24">
        <f t="shared" si="57"/>
        <v>25</v>
      </c>
      <c r="BH73" s="24">
        <f t="shared" si="57"/>
        <v>1</v>
      </c>
      <c r="BI73" s="24">
        <f t="shared" si="57"/>
        <v>0</v>
      </c>
      <c r="BJ73" s="24"/>
      <c r="BK73" s="56" t="s">
        <v>137</v>
      </c>
      <c r="BM73" s="40">
        <f>SUM(AV73:BI73)/COUNT(AV73:BI73)</f>
        <v>53.357142857142854</v>
      </c>
      <c r="BN73" s="59">
        <f>SUM(AV73:BB73)/COUNT(AV73:BB73)</f>
        <v>17.571428571428573</v>
      </c>
    </row>
    <row r="74" spans="1:66" x14ac:dyDescent="0.3">
      <c r="A74" s="38" t="s">
        <v>90</v>
      </c>
      <c r="B74" s="24">
        <f t="shared" ref="B74:P74" si="58">B73^2</f>
        <v>529</v>
      </c>
      <c r="C74" s="24">
        <f t="shared" si="58"/>
        <v>256</v>
      </c>
      <c r="D74" s="24">
        <f t="shared" si="58"/>
        <v>484</v>
      </c>
      <c r="E74" s="24">
        <f t="shared" si="58"/>
        <v>36</v>
      </c>
      <c r="F74" s="24">
        <f t="shared" si="58"/>
        <v>1156</v>
      </c>
      <c r="G74" s="24">
        <f t="shared" si="58"/>
        <v>441</v>
      </c>
      <c r="H74" s="24">
        <f t="shared" si="58"/>
        <v>576</v>
      </c>
      <c r="I74" s="24">
        <f t="shared" si="58"/>
        <v>4</v>
      </c>
      <c r="J74" s="24">
        <f t="shared" si="58"/>
        <v>169</v>
      </c>
      <c r="K74" s="24">
        <f t="shared" si="58"/>
        <v>0</v>
      </c>
      <c r="L74" s="24">
        <f t="shared" si="58"/>
        <v>25</v>
      </c>
      <c r="M74" s="24">
        <f t="shared" si="58"/>
        <v>1089</v>
      </c>
      <c r="N74" s="24">
        <f t="shared" si="58"/>
        <v>9</v>
      </c>
      <c r="O74" s="24">
        <f t="shared" si="58"/>
        <v>324</v>
      </c>
      <c r="P74" s="24">
        <f t="shared" si="58"/>
        <v>289</v>
      </c>
      <c r="Q74" s="36"/>
      <c r="R74" s="36"/>
      <c r="S74" s="41">
        <f>SUM(B74:P74)/COUNT(B74:P74)</f>
        <v>359.13333333333333</v>
      </c>
      <c r="T74" s="41">
        <f>SUM(B74:H74)/COUNT(B74:H74)</f>
        <v>496.85714285714283</v>
      </c>
      <c r="U74" s="36"/>
      <c r="X74" s="38" t="s">
        <v>90</v>
      </c>
      <c r="Y74" s="33">
        <f t="shared" ref="Y74:AM74" si="59">Y73^2</f>
        <v>5041</v>
      </c>
      <c r="Z74" s="33">
        <f t="shared" si="59"/>
        <v>2601</v>
      </c>
      <c r="AA74" s="33">
        <f t="shared" si="59"/>
        <v>2116</v>
      </c>
      <c r="AB74" s="33">
        <f t="shared" si="59"/>
        <v>1024</v>
      </c>
      <c r="AC74" s="33">
        <f t="shared" si="59"/>
        <v>3025</v>
      </c>
      <c r="AD74" s="33">
        <f t="shared" si="59"/>
        <v>1444</v>
      </c>
      <c r="AE74" s="33">
        <f t="shared" si="59"/>
        <v>2916</v>
      </c>
      <c r="AF74" s="33">
        <f t="shared" si="59"/>
        <v>3249</v>
      </c>
      <c r="AG74" s="33">
        <f t="shared" si="59"/>
        <v>2500</v>
      </c>
      <c r="AH74" s="33">
        <f t="shared" si="59"/>
        <v>2601</v>
      </c>
      <c r="AI74" s="33">
        <f t="shared" si="59"/>
        <v>961</v>
      </c>
      <c r="AJ74" s="33">
        <f t="shared" si="59"/>
        <v>1225</v>
      </c>
      <c r="AK74" s="33">
        <f t="shared" si="59"/>
        <v>361</v>
      </c>
      <c r="AL74" s="33">
        <f t="shared" si="59"/>
        <v>2209</v>
      </c>
      <c r="AM74" s="33">
        <f t="shared" si="59"/>
        <v>2116</v>
      </c>
      <c r="AP74" s="41">
        <f>SUM(Y74:AM74)/COUNT(Y74:AM74)</f>
        <v>2225.9333333333334</v>
      </c>
      <c r="AQ74" s="41">
        <f>SUM(Y74:AE74)/COUNT(Y74:AE74)</f>
        <v>2595.2857142857142</v>
      </c>
    </row>
    <row r="75" spans="1:66" x14ac:dyDescent="0.3"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66" x14ac:dyDescent="0.3"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66" x14ac:dyDescent="0.3"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U77" s="12" t="s">
        <v>104</v>
      </c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</row>
    <row r="78" spans="1:66" x14ac:dyDescent="0.3">
      <c r="A78" s="12" t="s">
        <v>49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U78" s="12" t="s">
        <v>140</v>
      </c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</row>
    <row r="79" spans="1:66" x14ac:dyDescent="0.3">
      <c r="A79" s="12"/>
      <c r="B79" s="12"/>
      <c r="C79" s="12"/>
      <c r="D79" s="12"/>
      <c r="E79" s="12"/>
      <c r="F79" s="20" t="s">
        <v>42</v>
      </c>
      <c r="G79" s="28" t="s">
        <v>50</v>
      </c>
      <c r="H79" s="12"/>
      <c r="I79" s="12"/>
      <c r="J79" s="12"/>
      <c r="K79" s="12"/>
      <c r="L79" s="12"/>
      <c r="M79" s="12"/>
      <c r="X79" s="12" t="s">
        <v>67</v>
      </c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/>
      <c r="AL79"/>
      <c r="AM79"/>
      <c r="AU79" s="12"/>
      <c r="AV79" s="12"/>
      <c r="AW79" s="12"/>
      <c r="AX79" s="12"/>
      <c r="AY79" s="12"/>
      <c r="AZ79" s="54" t="s">
        <v>44</v>
      </c>
      <c r="BA79" s="55" t="s">
        <v>52</v>
      </c>
      <c r="BB79" s="12"/>
      <c r="BC79" s="12"/>
      <c r="BD79" s="12"/>
      <c r="BE79" s="12"/>
      <c r="BF79" s="12"/>
      <c r="BG79" s="12"/>
    </row>
    <row r="80" spans="1:66" x14ac:dyDescent="0.3">
      <c r="A80" s="30" t="s">
        <v>331</v>
      </c>
      <c r="B80" s="13">
        <f>SUM('C2043 (Left-To East)'!A48:A59)</f>
        <v>58</v>
      </c>
      <c r="C80" s="13">
        <f>SUM('C2043 (Left-To East)'!B48:B59)</f>
        <v>48</v>
      </c>
      <c r="D80" s="13">
        <f>SUM('C2043 (Left-To East)'!C48:C59)</f>
        <v>44</v>
      </c>
      <c r="E80" s="13">
        <f>SUM('C2043 (Left-To East)'!D48:D59)</f>
        <v>39</v>
      </c>
      <c r="F80" s="13">
        <f>SUM('C2043 (Left-To East)'!E48:E59)</f>
        <v>49</v>
      </c>
      <c r="G80" s="13">
        <f>SUM('C2043 (Left-To East)'!F48:F59)</f>
        <v>53</v>
      </c>
      <c r="H80" s="13">
        <f>SUM('C2043 (Left-To East)'!G48:G59)</f>
        <v>54</v>
      </c>
      <c r="I80" s="13">
        <f>SUM('C2043 (Left-To East)'!H48:H59)</f>
        <v>14</v>
      </c>
      <c r="J80" s="13">
        <f>SUM('C2043 (Left-To East)'!I48:I59)</f>
        <v>12</v>
      </c>
      <c r="K80" s="13">
        <f>SUM('C2043 (Left-To East)'!J48:J59)</f>
        <v>13</v>
      </c>
      <c r="L80" s="13">
        <f>SUM('C2043 (Left-To East)'!K48:K59)</f>
        <v>7</v>
      </c>
      <c r="M80" s="13">
        <f>SUM('C2043 (Left-To East)'!L48:L59)</f>
        <v>35</v>
      </c>
      <c r="N80" s="13">
        <f>SUM('C2043 (Left-To East)'!M48:M59)</f>
        <v>6</v>
      </c>
      <c r="O80" s="13">
        <f>SUM('C2043 (Left-To East)'!N48:N59)</f>
        <v>43</v>
      </c>
      <c r="P80" s="13">
        <f>SUM('C2043 (Left-To East)'!O48:O59)</f>
        <v>32</v>
      </c>
      <c r="X80" s="12" t="s">
        <v>74</v>
      </c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/>
      <c r="AL80"/>
      <c r="AM80"/>
      <c r="AU80" s="30" t="s">
        <v>20</v>
      </c>
      <c r="AV80" s="6">
        <f>SUM('C2042 (Left-To West)'!A90:A101,'C2042 (Left-To West)'!B2:B8)</f>
        <v>31</v>
      </c>
      <c r="AW80" s="6">
        <f>SUM('C2042 (Left-To West)'!B90:B101,'C2042 (Left-To West)'!C2:C8)</f>
        <v>21</v>
      </c>
      <c r="AX80" s="6">
        <f>SUM('C2042 (Left-To West)'!C90:C101,'C2042 (Left-To West)'!D2:D8)</f>
        <v>31</v>
      </c>
      <c r="AY80" s="6">
        <f>SUM('C2042 (Left-To West)'!D90:D101,'C2042 (Left-To West)'!E2:E8)</f>
        <v>12</v>
      </c>
      <c r="AZ80" s="6">
        <f>SUM('C2042 (Left-To West)'!E90:E101,'C2042 (Left-To West)'!F2:F8)</f>
        <v>32</v>
      </c>
      <c r="BA80" s="6">
        <f>SUM('C2042 (Left-To West)'!F90:F101,'C2042 (Left-To West)'!G2:G8)</f>
        <v>23</v>
      </c>
      <c r="BB80" s="6">
        <f>SUM('C2042 (Left-To West)'!G90:G101,'C2042 (Left-To West)'!H2:H8)</f>
        <v>27</v>
      </c>
      <c r="BC80" s="6">
        <f>SUM('C2042 (Left-To West)'!H90:H101,'C2042 (Left-To West)'!I2:I8)</f>
        <v>3</v>
      </c>
      <c r="BD80" s="6">
        <f>SUM('C2042 (Left-To West)'!I90:I101,'C2042 (Left-To West)'!J2:J8)</f>
        <v>2</v>
      </c>
      <c r="BE80" s="6">
        <f>SUM('C2042 (Left-To West)'!J90:J101,'C2042 (Left-To West)'!K2:K8)</f>
        <v>9</v>
      </c>
      <c r="BF80" s="6">
        <f>SUM('C2042 (Left-To West)'!K90:K101,'C2042 (Left-To West)'!L2:L8)</f>
        <v>3</v>
      </c>
      <c r="BG80" s="6">
        <f>SUM('C2042 (Left-To West)'!L90:L101,'C2042 (Left-To West)'!M2:M8)</f>
        <v>15</v>
      </c>
      <c r="BH80" s="6">
        <f>SUM('C2042 (Left-To West)'!M90:M101,'C2042 (Left-To West)'!N2:N8)</f>
        <v>11</v>
      </c>
      <c r="BI80" s="6">
        <f>SUM('C2042 (Left-To West)'!N90:N101,'C2042 (Left-To West)'!O2:O8)</f>
        <v>18</v>
      </c>
      <c r="BJ80" s="6"/>
    </row>
    <row r="81" spans="1:66" x14ac:dyDescent="0.3">
      <c r="A81" s="30" t="s">
        <v>330</v>
      </c>
      <c r="B81" s="14">
        <f>SUM('C2045 (Right-To East)'!A54:A63,'C2045 (Right-To East)'!A65:A66)</f>
        <v>36</v>
      </c>
      <c r="C81" s="14">
        <f>SUM('C2045 (Right-To East)'!B54:B63,'C2045 (Right-To East)'!B65:B66)</f>
        <v>26</v>
      </c>
      <c r="D81" s="14">
        <f>SUM('C2045 (Right-To East)'!C54:C63,'C2045 (Right-To East)'!C65:C66)</f>
        <v>31</v>
      </c>
      <c r="E81" s="14">
        <f>SUM('C2045 (Right-To East)'!D54:D63,'C2045 (Right-To East)'!D65:D66)</f>
        <v>28</v>
      </c>
      <c r="F81" s="14">
        <f>SUM('C2045 (Right-To East)'!E54:E63,'C2045 (Right-To East)'!E65:E66)</f>
        <v>31</v>
      </c>
      <c r="G81" s="14">
        <f>SUM('C2045 (Right-To East)'!F54:F63,'C2045 (Right-To East)'!F65:F66)</f>
        <v>38</v>
      </c>
      <c r="H81" s="14">
        <f>SUM('C2045 (Right-To East)'!G54:G63,'C2045 (Right-To East)'!G65:G66)</f>
        <v>35</v>
      </c>
      <c r="I81" s="14">
        <f>SUM('C2045 (Right-To East)'!H54:H63,'C2045 (Right-To East)'!H65:H66)</f>
        <v>23</v>
      </c>
      <c r="J81" s="14">
        <f>SUM('C2045 (Right-To East)'!I54:I63,'C2045 (Right-To East)'!I65:I66)</f>
        <v>4</v>
      </c>
      <c r="K81" s="14">
        <f>SUM('C2045 (Right-To East)'!J54:J63,'C2045 (Right-To East)'!J65:J66)</f>
        <v>10</v>
      </c>
      <c r="L81" s="14">
        <f>SUM('C2045 (Right-To East)'!K54:K63,'C2045 (Right-To East)'!K65:K66)</f>
        <v>8</v>
      </c>
      <c r="M81" s="14">
        <f>SUM('C2045 (Right-To East)'!L54:L63,'C2045 (Right-To East)'!L65:L66)</f>
        <v>11</v>
      </c>
      <c r="N81" s="14">
        <f>SUM('C2045 (Right-To East)'!M54:M63,'C2045 (Right-To East)'!M65:M66)</f>
        <v>6</v>
      </c>
      <c r="O81" s="14">
        <f>SUM('C2045 (Right-To East)'!N54:N63,'C2045 (Right-To East)'!N65:N66)</f>
        <v>24</v>
      </c>
      <c r="P81" s="14">
        <f>SUM('C2045 (Right-To East)'!O54:O63,'C2045 (Right-To East)'!O65:O66)</f>
        <v>15</v>
      </c>
      <c r="X81" s="12"/>
      <c r="Y81" s="12"/>
      <c r="Z81" s="12"/>
      <c r="AA81" s="12"/>
      <c r="AB81" s="12"/>
      <c r="AC81" s="34" t="s">
        <v>62</v>
      </c>
      <c r="AD81" s="28" t="s">
        <v>52</v>
      </c>
      <c r="AE81" s="12"/>
      <c r="AF81" s="12"/>
      <c r="AG81" s="12"/>
      <c r="AH81" s="12"/>
      <c r="AI81" s="12"/>
      <c r="AJ81" s="12"/>
      <c r="AK81"/>
      <c r="AL81"/>
      <c r="AM81"/>
      <c r="AU81" s="30" t="s">
        <v>106</v>
      </c>
      <c r="AV81" s="14">
        <f>SUM('05-C1251'!A133:A148,'05-C1251'!B1:B12)</f>
        <v>265</v>
      </c>
      <c r="AW81" s="14">
        <f>SUM('05-C1251'!B133:B148,'05-C1251'!C1:C12)</f>
        <v>116</v>
      </c>
      <c r="AX81" s="14">
        <f>SUM('05-C1251'!C133:C148,'05-C1251'!D1:D12)</f>
        <v>57</v>
      </c>
      <c r="AY81" s="14">
        <f>SUM('05-C1251'!D133:D148,'05-C1251'!E1:E12)</f>
        <v>25</v>
      </c>
      <c r="AZ81" s="14">
        <f>SUM('05-C1251'!E133:E148,'05-C1251'!F1:F12)</f>
        <v>57</v>
      </c>
      <c r="BA81" s="14">
        <f>SUM('05-C1251'!F133:F148,'05-C1251'!G1:G12)</f>
        <v>94</v>
      </c>
      <c r="BB81" s="14">
        <f>SUM('05-C1251'!G133:G148,'05-C1251'!H1:H12)</f>
        <v>63</v>
      </c>
      <c r="BC81" s="14">
        <f>SUM('05-C1251'!H133:H148,'05-C1251'!I1:I12)</f>
        <v>6</v>
      </c>
      <c r="BD81" s="14">
        <f>SUM('05-C1251'!I133:I148,'05-C1251'!J1:J12)</f>
        <v>11</v>
      </c>
      <c r="BE81" s="14">
        <f>SUM('05-C1251'!J133:J148,'05-C1251'!K1:K12)</f>
        <v>25</v>
      </c>
      <c r="BF81" s="14">
        <f>SUM('05-C1251'!K133:K148,'05-C1251'!L1:L12)</f>
        <v>9</v>
      </c>
      <c r="BG81" s="14">
        <f>SUM('05-C1251'!L133:L148,'05-C1251'!M1:M12)</f>
        <v>27</v>
      </c>
      <c r="BH81" s="14">
        <f>SUM('05-C1251'!M133:M148,'05-C1251'!N1:N12)</f>
        <v>27</v>
      </c>
      <c r="BI81" s="14">
        <f>SUM('05-C1251'!N133:N148,'05-C1251'!O1:O12)</f>
        <v>40</v>
      </c>
      <c r="BJ81" s="14"/>
    </row>
    <row r="82" spans="1:66" x14ac:dyDescent="0.3">
      <c r="A82" s="30" t="s">
        <v>89</v>
      </c>
      <c r="B82" s="24">
        <f>B80-B81</f>
        <v>22</v>
      </c>
      <c r="C82" s="24">
        <f t="shared" ref="C82:P82" si="60">C80-C81</f>
        <v>22</v>
      </c>
      <c r="D82" s="24">
        <f t="shared" si="60"/>
        <v>13</v>
      </c>
      <c r="E82" s="24">
        <f t="shared" si="60"/>
        <v>11</v>
      </c>
      <c r="F82" s="24">
        <f t="shared" si="60"/>
        <v>18</v>
      </c>
      <c r="G82" s="24">
        <f t="shared" si="60"/>
        <v>15</v>
      </c>
      <c r="H82" s="24">
        <f t="shared" si="60"/>
        <v>19</v>
      </c>
      <c r="I82" s="24">
        <f t="shared" si="60"/>
        <v>-9</v>
      </c>
      <c r="J82" s="24">
        <f t="shared" si="60"/>
        <v>8</v>
      </c>
      <c r="K82" s="24">
        <f t="shared" si="60"/>
        <v>3</v>
      </c>
      <c r="L82" s="24">
        <f t="shared" si="60"/>
        <v>-1</v>
      </c>
      <c r="M82" s="24">
        <f t="shared" si="60"/>
        <v>24</v>
      </c>
      <c r="N82" s="24">
        <f t="shared" si="60"/>
        <v>0</v>
      </c>
      <c r="O82" s="24">
        <f t="shared" si="60"/>
        <v>19</v>
      </c>
      <c r="P82" s="24">
        <f t="shared" si="60"/>
        <v>17</v>
      </c>
      <c r="Q82" s="36"/>
      <c r="R82" s="36"/>
      <c r="S82" s="36"/>
      <c r="T82" s="36"/>
      <c r="U82" s="36"/>
      <c r="X82" s="30" t="s">
        <v>18</v>
      </c>
      <c r="Y82" s="6">
        <f t="shared" ref="Y82:AM82" si="61">Y68</f>
        <v>59</v>
      </c>
      <c r="Z82" s="6">
        <f t="shared" si="61"/>
        <v>52</v>
      </c>
      <c r="AA82" s="6">
        <f t="shared" si="61"/>
        <v>48</v>
      </c>
      <c r="AB82" s="6">
        <f t="shared" si="61"/>
        <v>45</v>
      </c>
      <c r="AC82" s="6">
        <f t="shared" si="61"/>
        <v>52</v>
      </c>
      <c r="AD82" s="6">
        <f t="shared" si="61"/>
        <v>65</v>
      </c>
      <c r="AE82" s="6">
        <f t="shared" si="61"/>
        <v>61</v>
      </c>
      <c r="AF82" s="6">
        <f t="shared" si="61"/>
        <v>15</v>
      </c>
      <c r="AG82" s="6">
        <f t="shared" si="61"/>
        <v>17</v>
      </c>
      <c r="AH82" s="6">
        <f t="shared" si="61"/>
        <v>13</v>
      </c>
      <c r="AI82" s="6">
        <f t="shared" si="61"/>
        <v>9</v>
      </c>
      <c r="AJ82" s="6">
        <f t="shared" si="61"/>
        <v>34</v>
      </c>
      <c r="AK82" s="6">
        <f t="shared" si="61"/>
        <v>9</v>
      </c>
      <c r="AL82" s="6">
        <f t="shared" si="61"/>
        <v>46</v>
      </c>
      <c r="AM82" s="6">
        <f t="shared" si="61"/>
        <v>37</v>
      </c>
      <c r="AU82" s="30" t="s">
        <v>105</v>
      </c>
      <c r="AV82" s="49">
        <f>AV81-AV80</f>
        <v>234</v>
      </c>
      <c r="AW82" s="49">
        <f t="shared" ref="AW82:BI82" si="62">AW81-AW80</f>
        <v>95</v>
      </c>
      <c r="AX82" s="49">
        <f t="shared" si="62"/>
        <v>26</v>
      </c>
      <c r="AY82" s="49">
        <f t="shared" si="62"/>
        <v>13</v>
      </c>
      <c r="AZ82" s="49">
        <f t="shared" si="62"/>
        <v>25</v>
      </c>
      <c r="BA82" s="49">
        <f t="shared" si="62"/>
        <v>71</v>
      </c>
      <c r="BB82" s="49">
        <f t="shared" si="62"/>
        <v>36</v>
      </c>
      <c r="BC82" s="49">
        <f t="shared" si="62"/>
        <v>3</v>
      </c>
      <c r="BD82" s="49">
        <f t="shared" si="62"/>
        <v>9</v>
      </c>
      <c r="BE82" s="49">
        <f t="shared" si="62"/>
        <v>16</v>
      </c>
      <c r="BF82" s="49">
        <f t="shared" si="62"/>
        <v>6</v>
      </c>
      <c r="BG82" s="49">
        <f t="shared" si="62"/>
        <v>12</v>
      </c>
      <c r="BH82" s="49">
        <f t="shared" si="62"/>
        <v>16</v>
      </c>
      <c r="BI82" s="49">
        <f t="shared" si="62"/>
        <v>22</v>
      </c>
      <c r="BJ82" s="49"/>
    </row>
    <row r="83" spans="1:66" x14ac:dyDescent="0.3">
      <c r="A83" s="38" t="s">
        <v>90</v>
      </c>
      <c r="B83" s="24">
        <f t="shared" ref="B83:P83" si="63">B82^2</f>
        <v>484</v>
      </c>
      <c r="C83" s="24">
        <f t="shared" si="63"/>
        <v>484</v>
      </c>
      <c r="D83" s="24">
        <f t="shared" si="63"/>
        <v>169</v>
      </c>
      <c r="E83" s="24">
        <f t="shared" si="63"/>
        <v>121</v>
      </c>
      <c r="F83" s="24">
        <f t="shared" si="63"/>
        <v>324</v>
      </c>
      <c r="G83" s="24">
        <f t="shared" si="63"/>
        <v>225</v>
      </c>
      <c r="H83" s="24">
        <f t="shared" si="63"/>
        <v>361</v>
      </c>
      <c r="I83" s="24">
        <f t="shared" si="63"/>
        <v>81</v>
      </c>
      <c r="J83" s="24">
        <f t="shared" si="63"/>
        <v>64</v>
      </c>
      <c r="K83" s="24">
        <f t="shared" si="63"/>
        <v>9</v>
      </c>
      <c r="L83" s="24">
        <f t="shared" si="63"/>
        <v>1</v>
      </c>
      <c r="M83" s="24">
        <f t="shared" si="63"/>
        <v>576</v>
      </c>
      <c r="N83" s="24">
        <f t="shared" si="63"/>
        <v>0</v>
      </c>
      <c r="O83" s="24">
        <f t="shared" si="63"/>
        <v>361</v>
      </c>
      <c r="P83" s="24">
        <f t="shared" si="63"/>
        <v>289</v>
      </c>
      <c r="Q83" s="36"/>
      <c r="R83" s="36"/>
      <c r="S83" s="39">
        <f>SUM(B83:P83)/COUNT(B83:P83)</f>
        <v>236.6</v>
      </c>
      <c r="T83" s="39">
        <f>SUM(B83:H83)/COUNT(B83:H83)</f>
        <v>309.71428571428572</v>
      </c>
      <c r="U83" s="36"/>
      <c r="X83" s="30"/>
      <c r="AU83" s="51" t="s">
        <v>18</v>
      </c>
      <c r="AV83" s="6">
        <f>SUM('C2043 (Left-To East)'!A92:A101,'C2043 (Left-To East)'!B2:B10)</f>
        <v>34</v>
      </c>
      <c r="AW83" s="6">
        <f>SUM('C2043 (Left-To East)'!B92:B101,'C2043 (Left-To East)'!C2:C10)</f>
        <v>20</v>
      </c>
      <c r="AX83" s="6">
        <f>SUM('C2043 (Left-To East)'!C92:C101,'C2043 (Left-To East)'!D2:D10)</f>
        <v>29</v>
      </c>
      <c r="AY83" s="6">
        <f>SUM('C2043 (Left-To East)'!D92:D101,'C2043 (Left-To East)'!E2:E10)</f>
        <v>9</v>
      </c>
      <c r="AZ83" s="6">
        <f>SUM('C2043 (Left-To East)'!E92:E101,'C2043 (Left-To East)'!F2:F10)</f>
        <v>13</v>
      </c>
      <c r="BA83" s="6">
        <f>SUM('C2043 (Left-To East)'!F92:F101,'C2043 (Left-To East)'!G2:G10)</f>
        <v>27</v>
      </c>
      <c r="BB83" s="6">
        <f>SUM('C2043 (Left-To East)'!G92:G101,'C2043 (Left-To East)'!H2:H10)</f>
        <v>29</v>
      </c>
      <c r="BC83" s="6">
        <f>SUM('C2043 (Left-To East)'!H92:H101,'C2043 (Left-To East)'!I2:I10)</f>
        <v>4</v>
      </c>
      <c r="BD83" s="6">
        <f>SUM('C2043 (Left-To East)'!I92:I101,'C2043 (Left-To East)'!J2:J10)</f>
        <v>4</v>
      </c>
      <c r="BE83" s="6">
        <f>SUM('C2043 (Left-To East)'!J92:J101,'C2043 (Left-To East)'!K2:K10)</f>
        <v>6</v>
      </c>
      <c r="BF83" s="6">
        <f>SUM('C2043 (Left-To East)'!K92:K101,'C2043 (Left-To East)'!L2:L10)</f>
        <v>5</v>
      </c>
      <c r="BG83" s="6">
        <f>SUM('C2043 (Left-To East)'!L92:L101,'C2043 (Left-To East)'!M2:M10)</f>
        <v>13</v>
      </c>
      <c r="BH83" s="6">
        <f>SUM('C2043 (Left-To East)'!M92:M101,'C2043 (Left-To East)'!N2:N10)</f>
        <v>7</v>
      </c>
      <c r="BI83" s="6">
        <f>SUM('C2043 (Left-To East)'!N92:N101,'C2043 (Left-To East)'!O2:O10)</f>
        <v>19</v>
      </c>
      <c r="BJ83" s="6"/>
      <c r="BK83" s="6"/>
    </row>
    <row r="84" spans="1:66" x14ac:dyDescent="0.3">
      <c r="A84" s="3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X84" s="30" t="s">
        <v>19</v>
      </c>
      <c r="Y84" s="6">
        <f t="shared" ref="Y84:AM84" si="64">Y70</f>
        <v>19</v>
      </c>
      <c r="Z84" s="6">
        <f t="shared" si="64"/>
        <v>20</v>
      </c>
      <c r="AA84" s="6">
        <f t="shared" si="64"/>
        <v>34</v>
      </c>
      <c r="AB84" s="6">
        <f t="shared" si="64"/>
        <v>32</v>
      </c>
      <c r="AC84" s="6">
        <f t="shared" si="64"/>
        <v>29</v>
      </c>
      <c r="AD84" s="6">
        <f t="shared" si="64"/>
        <v>21</v>
      </c>
      <c r="AE84" s="6">
        <f t="shared" si="64"/>
        <v>20</v>
      </c>
      <c r="AF84" s="6">
        <f t="shared" si="64"/>
        <v>7</v>
      </c>
      <c r="AG84" s="6">
        <f t="shared" si="64"/>
        <v>5</v>
      </c>
      <c r="AH84" s="6">
        <f t="shared" si="64"/>
        <v>17</v>
      </c>
      <c r="AI84" s="6">
        <f t="shared" si="64"/>
        <v>10</v>
      </c>
      <c r="AJ84" s="6">
        <f t="shared" si="64"/>
        <v>5</v>
      </c>
      <c r="AK84" s="6">
        <f t="shared" si="64"/>
        <v>3</v>
      </c>
      <c r="AL84" s="6">
        <f t="shared" si="64"/>
        <v>17</v>
      </c>
      <c r="AM84" s="6">
        <f t="shared" si="64"/>
        <v>15</v>
      </c>
      <c r="AU84" s="38" t="s">
        <v>90</v>
      </c>
      <c r="AV84" s="24">
        <f>(AV82-AV83)^2</f>
        <v>40000</v>
      </c>
      <c r="AW84" s="24">
        <f t="shared" ref="AW84:BI84" si="65">(AW82-AW83)^2</f>
        <v>5625</v>
      </c>
      <c r="AX84" s="24">
        <f t="shared" si="65"/>
        <v>9</v>
      </c>
      <c r="AY84" s="24">
        <f t="shared" si="65"/>
        <v>16</v>
      </c>
      <c r="AZ84" s="24">
        <f t="shared" si="65"/>
        <v>144</v>
      </c>
      <c r="BA84" s="24">
        <f t="shared" si="65"/>
        <v>1936</v>
      </c>
      <c r="BB84" s="24">
        <f t="shared" si="65"/>
        <v>49</v>
      </c>
      <c r="BC84" s="24">
        <f t="shared" si="65"/>
        <v>1</v>
      </c>
      <c r="BD84" s="24">
        <f t="shared" si="65"/>
        <v>25</v>
      </c>
      <c r="BE84" s="24">
        <f t="shared" si="65"/>
        <v>100</v>
      </c>
      <c r="BF84" s="24">
        <f t="shared" si="65"/>
        <v>1</v>
      </c>
      <c r="BG84" s="24">
        <f t="shared" si="65"/>
        <v>1</v>
      </c>
      <c r="BH84" s="24">
        <f t="shared" si="65"/>
        <v>81</v>
      </c>
      <c r="BI84" s="24">
        <f t="shared" si="65"/>
        <v>9</v>
      </c>
      <c r="BJ84" s="24"/>
      <c r="BK84" s="56" t="s">
        <v>132</v>
      </c>
      <c r="BM84" s="40">
        <f>SUM(AV84:BI84)/COUNT(AV84:BI84)</f>
        <v>3428.3571428571427</v>
      </c>
      <c r="BN84" s="59">
        <f>SUM(AV84:BB84)/COUNT(AV84:BB84)</f>
        <v>6825.5714285714284</v>
      </c>
    </row>
    <row r="85" spans="1:66" x14ac:dyDescent="0.3">
      <c r="A85" s="30" t="s">
        <v>332</v>
      </c>
      <c r="B85" s="14">
        <f>SUM('C2044 (Right-To West)'!A48:A59)</f>
        <v>17</v>
      </c>
      <c r="C85" s="14">
        <f>SUM('C2044 (Right-To West)'!B48:B59)</f>
        <v>15</v>
      </c>
      <c r="D85" s="14">
        <f>SUM('C2044 (Right-To West)'!C48:C59)</f>
        <v>33</v>
      </c>
      <c r="E85" s="14">
        <f>SUM('C2044 (Right-To West)'!D48:D59)</f>
        <v>30</v>
      </c>
      <c r="F85" s="14">
        <f>SUM('C2044 (Right-To West)'!E48:E59)</f>
        <v>27</v>
      </c>
      <c r="G85" s="14">
        <f>SUM('C2044 (Right-To West)'!F48:F59)</f>
        <v>17</v>
      </c>
      <c r="H85" s="14">
        <f>SUM('C2044 (Right-To West)'!G48:G59)</f>
        <v>16</v>
      </c>
      <c r="I85" s="14">
        <f>SUM('C2044 (Right-To West)'!H48:H59)</f>
        <v>6</v>
      </c>
      <c r="J85" s="14">
        <f>SUM('C2044 (Right-To West)'!I48:I59)</f>
        <v>5</v>
      </c>
      <c r="K85" s="14">
        <f>SUM('C2044 (Right-To West)'!J48:J59)</f>
        <v>16</v>
      </c>
      <c r="L85" s="14">
        <f>SUM('C2044 (Right-To West)'!K48:K59)</f>
        <v>8</v>
      </c>
      <c r="M85" s="14">
        <f>SUM('C2044 (Right-To West)'!L48:L59)</f>
        <v>4</v>
      </c>
      <c r="N85" s="14">
        <f>SUM('C2044 (Right-To West)'!M48:M59)</f>
        <v>3</v>
      </c>
      <c r="O85" s="14">
        <f>SUM('C2044 (Right-To West)'!N48:N59)</f>
        <v>16</v>
      </c>
      <c r="P85" s="14">
        <f>SUM('C2044 (Right-To West)'!O48:O59)</f>
        <v>14</v>
      </c>
      <c r="X85" s="30" t="s">
        <v>55</v>
      </c>
      <c r="Y85" s="24">
        <f t="shared" ref="Y85:AM85" si="66">Y71</f>
        <v>78</v>
      </c>
      <c r="Z85" s="24">
        <f t="shared" si="66"/>
        <v>72</v>
      </c>
      <c r="AA85" s="24">
        <f t="shared" si="66"/>
        <v>82</v>
      </c>
      <c r="AB85" s="24">
        <f t="shared" si="66"/>
        <v>77</v>
      </c>
      <c r="AC85" s="24">
        <f t="shared" si="66"/>
        <v>81</v>
      </c>
      <c r="AD85" s="24">
        <f t="shared" si="66"/>
        <v>86</v>
      </c>
      <c r="AE85" s="24">
        <f t="shared" si="66"/>
        <v>81</v>
      </c>
      <c r="AF85" s="24">
        <f t="shared" si="66"/>
        <v>22</v>
      </c>
      <c r="AG85" s="24">
        <f t="shared" si="66"/>
        <v>22</v>
      </c>
      <c r="AH85" s="24">
        <f t="shared" si="66"/>
        <v>30</v>
      </c>
      <c r="AI85" s="24">
        <f t="shared" si="66"/>
        <v>19</v>
      </c>
      <c r="AJ85" s="24">
        <f t="shared" si="66"/>
        <v>39</v>
      </c>
      <c r="AK85" s="24">
        <f t="shared" si="66"/>
        <v>12</v>
      </c>
      <c r="AL85" s="24">
        <f t="shared" si="66"/>
        <v>63</v>
      </c>
      <c r="AM85" s="24">
        <f t="shared" si="66"/>
        <v>52</v>
      </c>
      <c r="AU85" s="51" t="s">
        <v>18</v>
      </c>
      <c r="AV85" s="6">
        <f>SUM('C2043 (Left-To East)'!A92:A101,'C2043 (Left-To East)'!B2:B16)</f>
        <v>34</v>
      </c>
      <c r="AW85" s="6">
        <f>SUM('C2043 (Left-To East)'!B92:B101,'C2043 (Left-To East)'!C2:C16)</f>
        <v>23</v>
      </c>
      <c r="AX85" s="6">
        <f>SUM('C2043 (Left-To East)'!C92:C101,'C2043 (Left-To East)'!D2:D16)</f>
        <v>30</v>
      </c>
      <c r="AY85" s="6">
        <f>SUM('C2043 (Left-To East)'!D92:D101,'C2043 (Left-To East)'!E2:E16)</f>
        <v>11</v>
      </c>
      <c r="AZ85" s="6">
        <f>SUM('C2043 (Left-To East)'!E92:E101,'C2043 (Left-To East)'!F2:F16)</f>
        <v>16</v>
      </c>
      <c r="BA85" s="6">
        <f>SUM('C2043 (Left-To East)'!F92:F101,'C2043 (Left-To East)'!G2:G16)</f>
        <v>27</v>
      </c>
      <c r="BB85" s="6">
        <f>SUM('C2043 (Left-To East)'!G92:G101,'C2043 (Left-To East)'!H2:H16)</f>
        <v>30</v>
      </c>
      <c r="BC85" s="6">
        <f>SUM('C2043 (Left-To East)'!H92:H101,'C2043 (Left-To East)'!I2:I16)</f>
        <v>4</v>
      </c>
      <c r="BD85" s="6">
        <f>SUM('C2043 (Left-To East)'!I92:I101,'C2043 (Left-To East)'!J2:J16)</f>
        <v>4</v>
      </c>
      <c r="BE85" s="6">
        <f>SUM('C2043 (Left-To East)'!J92:J101,'C2043 (Left-To East)'!K2:K16)</f>
        <v>6</v>
      </c>
      <c r="BF85" s="6">
        <f>SUM('C2043 (Left-To East)'!K92:K101,'C2043 (Left-To East)'!L2:L16)</f>
        <v>5</v>
      </c>
      <c r="BG85" s="6">
        <f>SUM('C2043 (Left-To East)'!L92:L101,'C2043 (Left-To East)'!M2:M16)</f>
        <v>13</v>
      </c>
      <c r="BH85" s="6">
        <f>SUM('C2043 (Left-To East)'!M92:M101,'C2043 (Left-To East)'!N2:N16)</f>
        <v>7</v>
      </c>
      <c r="BI85" s="6">
        <f>SUM('C2043 (Left-To East)'!N92:N101,'C2043 (Left-To East)'!O2:O16)</f>
        <v>19</v>
      </c>
      <c r="BJ85" s="6"/>
      <c r="BK85" s="6"/>
    </row>
    <row r="86" spans="1:66" x14ac:dyDescent="0.3">
      <c r="A86" s="30" t="s">
        <v>333</v>
      </c>
      <c r="B86" s="27">
        <f>SUM('C2042 (Left-To West)'!A54:A63,'C2042 (Left-To West)'!A65:A66)</f>
        <v>49</v>
      </c>
      <c r="C86" s="27">
        <f>SUM('C2042 (Left-To West)'!B54:B63,'C2042 (Left-To West)'!B65:B66)</f>
        <v>30</v>
      </c>
      <c r="D86" s="27">
        <f>SUM('C2042 (Left-To West)'!C54:C63,'C2042 (Left-To West)'!C65:C66)</f>
        <v>63</v>
      </c>
      <c r="E86" s="27">
        <f>SUM('C2042 (Left-To West)'!D54:D63,'C2042 (Left-To West)'!D65:D66)</f>
        <v>39</v>
      </c>
      <c r="F86" s="27">
        <f>SUM('C2042 (Left-To West)'!E54:E63,'C2042 (Left-To West)'!E65:E66)</f>
        <v>66</v>
      </c>
      <c r="G86" s="27">
        <f>SUM('C2042 (Left-To West)'!F54:F63,'C2042 (Left-To West)'!F65:F66)</f>
        <v>42</v>
      </c>
      <c r="H86" s="27">
        <f>SUM('C2042 (Left-To West)'!G54:G63,'C2042 (Left-To West)'!G65:G66)</f>
        <v>44</v>
      </c>
      <c r="I86" s="27">
        <f>SUM('C2042 (Left-To West)'!H54:H63,'C2042 (Left-To West)'!H65:H66)</f>
        <v>8</v>
      </c>
      <c r="J86" s="27">
        <f>SUM('C2042 (Left-To West)'!I54:I63,'C2042 (Left-To West)'!I65:I66)</f>
        <v>16</v>
      </c>
      <c r="K86" s="27">
        <f>SUM('C2042 (Left-To West)'!J54:J63,'C2042 (Left-To West)'!J65:J66)</f>
        <v>13</v>
      </c>
      <c r="L86" s="27">
        <f>SUM('C2042 (Left-To West)'!K54:K63,'C2042 (Left-To West)'!K65:K66)</f>
        <v>16</v>
      </c>
      <c r="M86" s="27">
        <f>SUM('C2042 (Left-To West)'!L54:L63,'C2042 (Left-To West)'!L65:L66)</f>
        <v>35</v>
      </c>
      <c r="N86" s="27">
        <f>SUM('C2042 (Left-To West)'!M54:M63,'C2042 (Left-To West)'!M65:M66)</f>
        <v>6</v>
      </c>
      <c r="O86" s="27">
        <f>SUM('C2042 (Left-To West)'!N54:N63,'C2042 (Left-To West)'!N65:N66)</f>
        <v>36</v>
      </c>
      <c r="P86" s="27">
        <f>SUM('C2042 (Left-To West)'!O54:O63,'C2042 (Left-To West)'!O65:O66)</f>
        <v>38</v>
      </c>
      <c r="X86" s="30" t="s">
        <v>69</v>
      </c>
      <c r="Y86" s="14">
        <f>SUM('07-C4482'!A77:A92, '07-C4482'!A94:A96)</f>
        <v>158</v>
      </c>
      <c r="Z86" s="14">
        <f>SUM('07-C4482'!B77:B92, '07-C4482'!B94:B96)</f>
        <v>123</v>
      </c>
      <c r="AA86" s="14">
        <f>SUM('07-C4482'!C77:C92, '07-C4482'!C94:C96)</f>
        <v>131</v>
      </c>
      <c r="AB86" s="14">
        <f>SUM('07-C4482'!D77:D92, '07-C4482'!D94:D96)</f>
        <v>112</v>
      </c>
      <c r="AC86" s="14">
        <f>SUM('07-C4482'!E77:E92, '07-C4482'!E94:E96)</f>
        <v>149</v>
      </c>
      <c r="AD86" s="14">
        <f>SUM('07-C4482'!F77:F92, '07-C4482'!F94:F96)</f>
        <v>126</v>
      </c>
      <c r="AE86" s="14">
        <f>SUM('07-C4482'!G77:G92, '07-C4482'!G94:G96)</f>
        <v>141</v>
      </c>
      <c r="AF86" s="14">
        <f>SUM('07-C4482'!H77:H92, '07-C4482'!H94:H96)</f>
        <v>78</v>
      </c>
      <c r="AG86" s="14">
        <f>SUM('07-C4482'!I77:I92, '07-C4482'!I94:I96)</f>
        <v>69</v>
      </c>
      <c r="AH86" s="14">
        <f>SUM('07-C4482'!J77:J92, '07-C4482'!J94:J96)</f>
        <v>84</v>
      </c>
      <c r="AI86" s="14">
        <f>SUM('07-C4482'!K77:K92, '07-C4482'!K94:K96)</f>
        <v>52</v>
      </c>
      <c r="AJ86" s="14">
        <f>SUM('07-C4482'!L77:L92, '07-C4482'!L94:L96)</f>
        <v>77</v>
      </c>
      <c r="AK86" s="14">
        <f>SUM('07-C4482'!M77:M92, '07-C4482'!M94:M96)</f>
        <v>36</v>
      </c>
      <c r="AL86" s="14">
        <f>SUM('07-C4482'!N77:N92, '07-C4482'!N94:N96)</f>
        <v>103</v>
      </c>
      <c r="AM86" s="14">
        <f>SUM('07-C4482'!O77:O92, '07-C4482'!O94:O96)</f>
        <v>109</v>
      </c>
      <c r="AU86" s="38" t="s">
        <v>90</v>
      </c>
      <c r="AV86" s="24">
        <f>(AV82-AV85)^2</f>
        <v>40000</v>
      </c>
      <c r="AW86" s="24">
        <f t="shared" ref="AW86:BI86" si="67">(AW82-AW85)^2</f>
        <v>5184</v>
      </c>
      <c r="AX86" s="24">
        <f t="shared" si="67"/>
        <v>16</v>
      </c>
      <c r="AY86" s="24">
        <f t="shared" si="67"/>
        <v>4</v>
      </c>
      <c r="AZ86" s="24">
        <f t="shared" si="67"/>
        <v>81</v>
      </c>
      <c r="BA86" s="24">
        <f t="shared" si="67"/>
        <v>1936</v>
      </c>
      <c r="BB86" s="24">
        <f t="shared" si="67"/>
        <v>36</v>
      </c>
      <c r="BC86" s="24">
        <f t="shared" si="67"/>
        <v>1</v>
      </c>
      <c r="BD86" s="24">
        <f t="shared" si="67"/>
        <v>25</v>
      </c>
      <c r="BE86" s="24">
        <f t="shared" si="67"/>
        <v>100</v>
      </c>
      <c r="BF86" s="24">
        <f t="shared" si="67"/>
        <v>1</v>
      </c>
      <c r="BG86" s="24">
        <f t="shared" si="67"/>
        <v>1</v>
      </c>
      <c r="BH86" s="24">
        <f t="shared" si="67"/>
        <v>81</v>
      </c>
      <c r="BI86" s="24">
        <f t="shared" si="67"/>
        <v>9</v>
      </c>
      <c r="BJ86" s="24"/>
      <c r="BK86" s="56" t="s">
        <v>142</v>
      </c>
      <c r="BM86" s="40">
        <f>SUM(AV86:BI86)/COUNT(AV86:BI86)</f>
        <v>3391.0714285714284</v>
      </c>
      <c r="BN86" s="59">
        <f>SUM(AV86:BB86)/COUNT(AV86:BB86)</f>
        <v>6751</v>
      </c>
    </row>
    <row r="87" spans="1:66" x14ac:dyDescent="0.3">
      <c r="A87" s="30" t="s">
        <v>89</v>
      </c>
      <c r="B87" s="24">
        <f>B85-B86</f>
        <v>-32</v>
      </c>
      <c r="C87" s="24">
        <f t="shared" ref="C87:P87" si="68">C85-C86</f>
        <v>-15</v>
      </c>
      <c r="D87" s="24">
        <f t="shared" si="68"/>
        <v>-30</v>
      </c>
      <c r="E87" s="24">
        <f t="shared" si="68"/>
        <v>-9</v>
      </c>
      <c r="F87" s="24">
        <f t="shared" si="68"/>
        <v>-39</v>
      </c>
      <c r="G87" s="24">
        <f t="shared" si="68"/>
        <v>-25</v>
      </c>
      <c r="H87" s="24">
        <f t="shared" si="68"/>
        <v>-28</v>
      </c>
      <c r="I87" s="24">
        <f t="shared" si="68"/>
        <v>-2</v>
      </c>
      <c r="J87" s="24">
        <f t="shared" si="68"/>
        <v>-11</v>
      </c>
      <c r="K87" s="24">
        <f t="shared" si="68"/>
        <v>3</v>
      </c>
      <c r="L87" s="24">
        <f t="shared" si="68"/>
        <v>-8</v>
      </c>
      <c r="M87" s="24">
        <f t="shared" si="68"/>
        <v>-31</v>
      </c>
      <c r="N87" s="24">
        <f t="shared" si="68"/>
        <v>-3</v>
      </c>
      <c r="O87" s="24">
        <f t="shared" si="68"/>
        <v>-20</v>
      </c>
      <c r="P87" s="24">
        <f t="shared" si="68"/>
        <v>-24</v>
      </c>
      <c r="Q87" s="36"/>
      <c r="R87" s="36"/>
      <c r="S87" s="36"/>
      <c r="T87" s="36"/>
      <c r="U87" s="36"/>
      <c r="X87" s="30" t="s">
        <v>89</v>
      </c>
      <c r="Y87" s="33">
        <f t="shared" ref="Y87:AM87" si="69">Y85-Y86</f>
        <v>-80</v>
      </c>
      <c r="Z87" s="33">
        <f t="shared" si="69"/>
        <v>-51</v>
      </c>
      <c r="AA87" s="33">
        <f t="shared" si="69"/>
        <v>-49</v>
      </c>
      <c r="AB87" s="33">
        <f t="shared" si="69"/>
        <v>-35</v>
      </c>
      <c r="AC87" s="33">
        <f t="shared" si="69"/>
        <v>-68</v>
      </c>
      <c r="AD87" s="33">
        <f t="shared" si="69"/>
        <v>-40</v>
      </c>
      <c r="AE87" s="33">
        <f t="shared" si="69"/>
        <v>-60</v>
      </c>
      <c r="AF87" s="33">
        <f t="shared" si="69"/>
        <v>-56</v>
      </c>
      <c r="AG87" s="33">
        <f t="shared" si="69"/>
        <v>-47</v>
      </c>
      <c r="AH87" s="33">
        <f t="shared" si="69"/>
        <v>-54</v>
      </c>
      <c r="AI87" s="33">
        <f t="shared" si="69"/>
        <v>-33</v>
      </c>
      <c r="AJ87" s="33">
        <f t="shared" si="69"/>
        <v>-38</v>
      </c>
      <c r="AK87" s="33">
        <f t="shared" si="69"/>
        <v>-24</v>
      </c>
      <c r="AL87" s="33">
        <f t="shared" si="69"/>
        <v>-40</v>
      </c>
      <c r="AM87" s="33">
        <f t="shared" si="69"/>
        <v>-57</v>
      </c>
    </row>
    <row r="88" spans="1:66" x14ac:dyDescent="0.3">
      <c r="A88" s="38" t="s">
        <v>90</v>
      </c>
      <c r="B88" s="24">
        <f t="shared" ref="B88:P88" si="70">B87^2</f>
        <v>1024</v>
      </c>
      <c r="C88" s="24">
        <f t="shared" si="70"/>
        <v>225</v>
      </c>
      <c r="D88" s="24">
        <f t="shared" si="70"/>
        <v>900</v>
      </c>
      <c r="E88" s="24">
        <f t="shared" si="70"/>
        <v>81</v>
      </c>
      <c r="F88" s="24">
        <f t="shared" si="70"/>
        <v>1521</v>
      </c>
      <c r="G88" s="24">
        <f t="shared" si="70"/>
        <v>625</v>
      </c>
      <c r="H88" s="24">
        <f t="shared" si="70"/>
        <v>784</v>
      </c>
      <c r="I88" s="24">
        <f t="shared" si="70"/>
        <v>4</v>
      </c>
      <c r="J88" s="24">
        <f t="shared" si="70"/>
        <v>121</v>
      </c>
      <c r="K88" s="24">
        <f t="shared" si="70"/>
        <v>9</v>
      </c>
      <c r="L88" s="24">
        <f t="shared" si="70"/>
        <v>64</v>
      </c>
      <c r="M88" s="24">
        <f t="shared" si="70"/>
        <v>961</v>
      </c>
      <c r="N88" s="24">
        <f t="shared" si="70"/>
        <v>9</v>
      </c>
      <c r="O88" s="24">
        <f t="shared" si="70"/>
        <v>400</v>
      </c>
      <c r="P88" s="24">
        <f t="shared" si="70"/>
        <v>576</v>
      </c>
      <c r="Q88" s="36"/>
      <c r="R88" s="36"/>
      <c r="S88" s="39">
        <f>SUM(B88:P88)/COUNT(B88:P88)</f>
        <v>486.93333333333334</v>
      </c>
      <c r="T88" s="39">
        <f>SUM(B88:H88)/COUNT(B88:H88)</f>
        <v>737.14285714285711</v>
      </c>
      <c r="U88" s="36"/>
      <c r="X88" s="38" t="s">
        <v>90</v>
      </c>
      <c r="Y88" s="33">
        <f t="shared" ref="Y88:AM88" si="71">Y87^2</f>
        <v>6400</v>
      </c>
      <c r="Z88" s="33">
        <f t="shared" si="71"/>
        <v>2601</v>
      </c>
      <c r="AA88" s="33">
        <f t="shared" si="71"/>
        <v>2401</v>
      </c>
      <c r="AB88" s="33">
        <f t="shared" si="71"/>
        <v>1225</v>
      </c>
      <c r="AC88" s="33">
        <f t="shared" si="71"/>
        <v>4624</v>
      </c>
      <c r="AD88" s="33">
        <f t="shared" si="71"/>
        <v>1600</v>
      </c>
      <c r="AE88" s="33">
        <f t="shared" si="71"/>
        <v>3600</v>
      </c>
      <c r="AF88" s="33">
        <f t="shared" si="71"/>
        <v>3136</v>
      </c>
      <c r="AG88" s="33">
        <f t="shared" si="71"/>
        <v>2209</v>
      </c>
      <c r="AH88" s="33">
        <f t="shared" si="71"/>
        <v>2916</v>
      </c>
      <c r="AI88" s="33">
        <f t="shared" si="71"/>
        <v>1089</v>
      </c>
      <c r="AJ88" s="33">
        <f t="shared" si="71"/>
        <v>1444</v>
      </c>
      <c r="AK88" s="33">
        <f t="shared" si="71"/>
        <v>576</v>
      </c>
      <c r="AL88" s="33">
        <f t="shared" si="71"/>
        <v>1600</v>
      </c>
      <c r="AM88" s="33">
        <f t="shared" si="71"/>
        <v>3249</v>
      </c>
      <c r="AP88" s="40">
        <f>SUM(Y88:AM88)/COUNT(Y88:AM88)</f>
        <v>2578</v>
      </c>
      <c r="AQ88" s="39">
        <f>SUM(Y88:AE88)/COUNT(Y88:AE88)</f>
        <v>3207.2857142857142</v>
      </c>
    </row>
    <row r="89" spans="1:66" x14ac:dyDescent="0.3"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66" x14ac:dyDescent="0.3"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U90" s="12" t="s">
        <v>131</v>
      </c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6"/>
      <c r="BI90" s="6"/>
      <c r="BJ90" s="6"/>
    </row>
    <row r="91" spans="1:66" x14ac:dyDescent="0.3"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U91" s="12" t="s">
        <v>143</v>
      </c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6"/>
      <c r="BI91" s="6"/>
      <c r="BJ91" s="6"/>
    </row>
    <row r="92" spans="1:66" x14ac:dyDescent="0.3">
      <c r="A92" s="12" t="s">
        <v>53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U92" s="12"/>
      <c r="AV92" s="12"/>
      <c r="AW92" s="12"/>
      <c r="AX92" s="12"/>
      <c r="AY92" s="12"/>
      <c r="AZ92" s="54" t="s">
        <v>44</v>
      </c>
      <c r="BA92" s="55" t="s">
        <v>52</v>
      </c>
      <c r="BB92" s="12"/>
      <c r="BC92" s="12"/>
      <c r="BD92" s="12"/>
      <c r="BE92" s="12"/>
      <c r="BF92" s="12"/>
      <c r="BG92" s="12"/>
      <c r="BH92" s="6"/>
      <c r="BI92" s="6"/>
      <c r="BJ92" s="6"/>
    </row>
    <row r="93" spans="1:66" x14ac:dyDescent="0.3">
      <c r="A93" s="12"/>
      <c r="B93" s="12"/>
      <c r="C93" s="12"/>
      <c r="D93" s="12"/>
      <c r="E93" s="12"/>
      <c r="F93" s="20" t="s">
        <v>42</v>
      </c>
      <c r="G93" s="28" t="s">
        <v>50</v>
      </c>
      <c r="H93" s="12"/>
      <c r="I93" s="12"/>
      <c r="J93" s="12"/>
      <c r="K93" s="12"/>
      <c r="L93" s="12"/>
      <c r="M93" s="12"/>
      <c r="X93" s="12" t="s">
        <v>67</v>
      </c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/>
      <c r="AL93"/>
      <c r="AM93"/>
      <c r="AU93" s="30" t="s">
        <v>20</v>
      </c>
      <c r="AV93" s="6">
        <f>SUM('C2042 (Left-To West)'!A90:A101,'C2042 (Left-To West)'!B2:B7)</f>
        <v>31</v>
      </c>
      <c r="AW93" s="6">
        <f>SUM('C2042 (Left-To West)'!B90:B101,'C2042 (Left-To West)'!C2:C7)</f>
        <v>21</v>
      </c>
      <c r="AX93" s="6">
        <f>SUM('C2042 (Left-To West)'!C90:C101,'C2042 (Left-To West)'!D2:D7)</f>
        <v>29</v>
      </c>
      <c r="AY93" s="6">
        <f>SUM('C2042 (Left-To West)'!D90:D101,'C2042 (Left-To West)'!E2:E7)</f>
        <v>12</v>
      </c>
      <c r="AZ93" s="6">
        <f>SUM('C2042 (Left-To West)'!E90:E101,'C2042 (Left-To West)'!F2:F7)</f>
        <v>32</v>
      </c>
      <c r="BA93" s="6">
        <f>SUM('C2042 (Left-To West)'!F90:F101,'C2042 (Left-To West)'!G2:G7)</f>
        <v>23</v>
      </c>
      <c r="BB93" s="6">
        <f>SUM('C2042 (Left-To West)'!G90:G101,'C2042 (Left-To West)'!H2:H7)</f>
        <v>27</v>
      </c>
      <c r="BC93" s="6">
        <f>SUM('C2042 (Left-To West)'!H90:H101,'C2042 (Left-To West)'!I2:I7)</f>
        <v>3</v>
      </c>
      <c r="BD93" s="6">
        <f>SUM('C2042 (Left-To West)'!I90:I101,'C2042 (Left-To West)'!J2:J7)</f>
        <v>2</v>
      </c>
      <c r="BE93" s="6">
        <f>SUM('C2042 (Left-To West)'!J90:J101,'C2042 (Left-To West)'!K2:K7)</f>
        <v>9</v>
      </c>
      <c r="BF93" s="6">
        <f>SUM('C2042 (Left-To West)'!K90:K101,'C2042 (Left-To West)'!L2:L7)</f>
        <v>3</v>
      </c>
      <c r="BG93" s="6">
        <f>SUM('C2042 (Left-To West)'!L90:L101,'C2042 (Left-To West)'!M2:M7)</f>
        <v>15</v>
      </c>
      <c r="BH93" s="6">
        <f>SUM('C2042 (Left-To West)'!M90:M101,'C2042 (Left-To West)'!N2:N7)</f>
        <v>11</v>
      </c>
      <c r="BI93" s="6">
        <f>SUM('C2042 (Left-To West)'!N90:N101,'C2042 (Left-To West)'!O2:O7)</f>
        <v>18</v>
      </c>
      <c r="BJ93" s="6"/>
    </row>
    <row r="94" spans="1:66" x14ac:dyDescent="0.3">
      <c r="A94" s="30" t="s">
        <v>331</v>
      </c>
      <c r="B94" s="13">
        <f>SUM('C2043 (Left-To East)'!A48:A59)</f>
        <v>58</v>
      </c>
      <c r="C94" s="13">
        <f>SUM('C2043 (Left-To East)'!B48:B59)</f>
        <v>48</v>
      </c>
      <c r="D94" s="13">
        <f>SUM('C2043 (Left-To East)'!C48:C59)</f>
        <v>44</v>
      </c>
      <c r="E94" s="13">
        <f>SUM('C2043 (Left-To East)'!D48:D59)</f>
        <v>39</v>
      </c>
      <c r="F94" s="13">
        <f>SUM('C2043 (Left-To East)'!E48:E59)</f>
        <v>49</v>
      </c>
      <c r="G94" s="13">
        <f>SUM('C2043 (Left-To East)'!F48:F59)</f>
        <v>53</v>
      </c>
      <c r="H94" s="13">
        <f>SUM('C2043 (Left-To East)'!G48:G59)</f>
        <v>54</v>
      </c>
      <c r="I94" s="13">
        <f>SUM('C2043 (Left-To East)'!H48:H59)</f>
        <v>14</v>
      </c>
      <c r="J94" s="13">
        <f>SUM('C2043 (Left-To East)'!I48:I59)</f>
        <v>12</v>
      </c>
      <c r="K94" s="13">
        <f>SUM('C2043 (Left-To East)'!J48:J59)</f>
        <v>13</v>
      </c>
      <c r="L94" s="13">
        <f>SUM('C2043 (Left-To East)'!K48:K59)</f>
        <v>7</v>
      </c>
      <c r="M94" s="13">
        <f>SUM('C2043 (Left-To East)'!L48:L59)</f>
        <v>35</v>
      </c>
      <c r="N94" s="13">
        <f>SUM('C2043 (Left-To East)'!M48:M59)</f>
        <v>6</v>
      </c>
      <c r="O94" s="13">
        <f>SUM('C2043 (Left-To East)'!N48:N59)</f>
        <v>43</v>
      </c>
      <c r="P94" s="13">
        <f>SUM('C2043 (Left-To East)'!O48:O59)</f>
        <v>32</v>
      </c>
      <c r="X94" s="12" t="s">
        <v>75</v>
      </c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/>
      <c r="AL94"/>
      <c r="AM94"/>
      <c r="AU94" s="30" t="s">
        <v>112</v>
      </c>
      <c r="AV94" s="14">
        <f>SUM('04-C1253'!A134:A148,'04-C1253'!B1:B12)</f>
        <v>273</v>
      </c>
      <c r="AW94" s="14">
        <f>SUM('04-C1253'!B134:B148,'04-C1253'!C1:C12)</f>
        <v>110</v>
      </c>
      <c r="AX94" s="14">
        <f>SUM('04-C1253'!C134:C148,'04-C1253'!D1:D12)</f>
        <v>60</v>
      </c>
      <c r="AY94" s="14">
        <f>SUM('04-C1253'!D134:D148,'04-C1253'!E1:E12)</f>
        <v>21</v>
      </c>
      <c r="AZ94" s="14">
        <f>SUM('04-C1253'!E134:E148,'04-C1253'!F1:F12)</f>
        <v>50</v>
      </c>
      <c r="BA94" s="14">
        <f>SUM('04-C1253'!F134:F148,'04-C1253'!G1:G12)</f>
        <v>86</v>
      </c>
      <c r="BB94" s="14">
        <f>SUM('04-C1253'!G134:G148,'04-C1253'!H1:H12)</f>
        <v>68</v>
      </c>
      <c r="BC94" s="14">
        <f>SUM('04-C1253'!H134:H148,'04-C1253'!I1:I12)</f>
        <v>3</v>
      </c>
      <c r="BD94" s="14">
        <f>SUM('04-C1253'!I134:I148,'04-C1253'!J1:J12)</f>
        <v>11</v>
      </c>
      <c r="BE94" s="14">
        <f>SUM('04-C1253'!J134:J148,'04-C1253'!K1:K12)</f>
        <v>33</v>
      </c>
      <c r="BF94" s="14">
        <f>SUM('04-C1253'!K134:K148,'04-C1253'!L1:L12)</f>
        <v>15</v>
      </c>
      <c r="BG94" s="14">
        <f>SUM('04-C1253'!L134:L148,'04-C1253'!M1:M12)</f>
        <v>33</v>
      </c>
      <c r="BH94" s="14">
        <f>SUM('04-C1253'!M134:M148,'04-C1253'!N1:N12)</f>
        <v>44</v>
      </c>
      <c r="BI94" s="14">
        <f>SUM('04-C1253'!N134:N148,'04-C1253'!O1:O12)</f>
        <v>37</v>
      </c>
      <c r="BJ94" s="14"/>
    </row>
    <row r="95" spans="1:66" x14ac:dyDescent="0.3">
      <c r="A95" s="30" t="s">
        <v>330</v>
      </c>
      <c r="B95" s="14">
        <f>SUM('C2045 (Right-To East)'!A56:A63,'C2045 (Right-To East)'!A65:A68)</f>
        <v>41</v>
      </c>
      <c r="C95" s="14">
        <f>SUM('C2045 (Right-To East)'!B56:B63,'C2045 (Right-To East)'!B65:B68)</f>
        <v>31</v>
      </c>
      <c r="D95" s="14">
        <f>SUM('C2045 (Right-To East)'!C56:C63,'C2045 (Right-To East)'!C65:C68)</f>
        <v>33</v>
      </c>
      <c r="E95" s="14">
        <f>SUM('C2045 (Right-To East)'!D56:D63,'C2045 (Right-To East)'!D65:D68)</f>
        <v>29</v>
      </c>
      <c r="F95" s="14">
        <f>SUM('C2045 (Right-To East)'!E56:E63,'C2045 (Right-To East)'!E65:E68)</f>
        <v>35</v>
      </c>
      <c r="G95" s="14">
        <f>SUM('C2045 (Right-To East)'!F56:F63,'C2045 (Right-To East)'!F65:F68)</f>
        <v>33</v>
      </c>
      <c r="H95" s="14">
        <f>SUM('C2045 (Right-To East)'!G56:G63,'C2045 (Right-To East)'!G65:G68)</f>
        <v>34</v>
      </c>
      <c r="I95" s="14">
        <f>SUM('C2045 (Right-To East)'!H56:H63,'C2045 (Right-To East)'!H65:H68)</f>
        <v>22</v>
      </c>
      <c r="J95" s="14">
        <f>SUM('C2045 (Right-To East)'!I56:I63,'C2045 (Right-To East)'!I65:I68)</f>
        <v>5</v>
      </c>
      <c r="K95" s="14">
        <f>SUM('C2045 (Right-To East)'!J56:J63,'C2045 (Right-To East)'!J65:J68)</f>
        <v>15</v>
      </c>
      <c r="L95" s="14">
        <f>SUM('C2045 (Right-To East)'!K56:K63,'C2045 (Right-To East)'!K65:K68)</f>
        <v>11</v>
      </c>
      <c r="M95" s="14">
        <f>SUM('C2045 (Right-To East)'!L56:L63,'C2045 (Right-To East)'!L65:L68)</f>
        <v>11</v>
      </c>
      <c r="N95" s="14">
        <f>SUM('C2045 (Right-To East)'!M56:M63,'C2045 (Right-To East)'!M65:M68)</f>
        <v>8</v>
      </c>
      <c r="O95" s="14">
        <f>SUM('C2045 (Right-To East)'!N56:N63,'C2045 (Right-To East)'!N65:N68)</f>
        <v>28</v>
      </c>
      <c r="P95" s="14">
        <f>SUM('C2045 (Right-To East)'!O56:O63,'C2045 (Right-To East)'!O65:O68)</f>
        <v>18</v>
      </c>
      <c r="X95" s="12"/>
      <c r="Y95" s="12"/>
      <c r="Z95" s="12"/>
      <c r="AA95" s="12"/>
      <c r="AB95" s="12"/>
      <c r="AC95" s="34" t="s">
        <v>62</v>
      </c>
      <c r="AD95" s="28" t="s">
        <v>52</v>
      </c>
      <c r="AE95" s="12"/>
      <c r="AF95" s="12"/>
      <c r="AG95" s="12"/>
      <c r="AH95" s="12"/>
      <c r="AI95" s="12"/>
      <c r="AJ95" s="12"/>
      <c r="AK95"/>
      <c r="AL95"/>
      <c r="AM95"/>
      <c r="AU95" s="30" t="s">
        <v>105</v>
      </c>
      <c r="AV95" s="49">
        <f>AV94-AV93</f>
        <v>242</v>
      </c>
      <c r="AW95" s="49">
        <f t="shared" ref="AW95:BI95" si="72">AW94-AW93</f>
        <v>89</v>
      </c>
      <c r="AX95" s="49">
        <f t="shared" si="72"/>
        <v>31</v>
      </c>
      <c r="AY95" s="49">
        <f t="shared" si="72"/>
        <v>9</v>
      </c>
      <c r="AZ95" s="49">
        <f t="shared" si="72"/>
        <v>18</v>
      </c>
      <c r="BA95" s="49">
        <f t="shared" si="72"/>
        <v>63</v>
      </c>
      <c r="BB95" s="49">
        <f t="shared" si="72"/>
        <v>41</v>
      </c>
      <c r="BC95" s="49">
        <f t="shared" si="72"/>
        <v>0</v>
      </c>
      <c r="BD95" s="49">
        <f t="shared" si="72"/>
        <v>9</v>
      </c>
      <c r="BE95" s="49">
        <f t="shared" si="72"/>
        <v>24</v>
      </c>
      <c r="BF95" s="49">
        <f t="shared" si="72"/>
        <v>12</v>
      </c>
      <c r="BG95" s="49">
        <f t="shared" si="72"/>
        <v>18</v>
      </c>
      <c r="BH95" s="49">
        <f t="shared" si="72"/>
        <v>33</v>
      </c>
      <c r="BI95" s="49">
        <f t="shared" si="72"/>
        <v>19</v>
      </c>
      <c r="BJ95" s="49"/>
    </row>
    <row r="96" spans="1:66" x14ac:dyDescent="0.3">
      <c r="A96" s="30" t="s">
        <v>89</v>
      </c>
      <c r="B96" s="24">
        <f>B94-B95</f>
        <v>17</v>
      </c>
      <c r="C96" s="24">
        <f t="shared" ref="C96:P96" si="73">C94-C95</f>
        <v>17</v>
      </c>
      <c r="D96" s="24">
        <f t="shared" si="73"/>
        <v>11</v>
      </c>
      <c r="E96" s="24">
        <f t="shared" si="73"/>
        <v>10</v>
      </c>
      <c r="F96" s="24">
        <f t="shared" si="73"/>
        <v>14</v>
      </c>
      <c r="G96" s="24">
        <f t="shared" si="73"/>
        <v>20</v>
      </c>
      <c r="H96" s="24">
        <f t="shared" si="73"/>
        <v>20</v>
      </c>
      <c r="I96" s="24">
        <f t="shared" si="73"/>
        <v>-8</v>
      </c>
      <c r="J96" s="24">
        <f t="shared" si="73"/>
        <v>7</v>
      </c>
      <c r="K96" s="24">
        <f t="shared" si="73"/>
        <v>-2</v>
      </c>
      <c r="L96" s="24">
        <f t="shared" si="73"/>
        <v>-4</v>
      </c>
      <c r="M96" s="24">
        <f t="shared" si="73"/>
        <v>24</v>
      </c>
      <c r="N96" s="24">
        <f t="shared" si="73"/>
        <v>-2</v>
      </c>
      <c r="O96" s="24">
        <f t="shared" si="73"/>
        <v>15</v>
      </c>
      <c r="P96" s="24">
        <f t="shared" si="73"/>
        <v>14</v>
      </c>
      <c r="Q96" s="36"/>
      <c r="R96" s="36"/>
      <c r="S96" s="36"/>
      <c r="T96" s="36"/>
      <c r="U96" s="36"/>
      <c r="X96" s="30" t="s">
        <v>18</v>
      </c>
      <c r="Y96" s="6">
        <f t="shared" ref="Y96:AM96" si="74">Y68</f>
        <v>59</v>
      </c>
      <c r="Z96" s="6">
        <f t="shared" si="74"/>
        <v>52</v>
      </c>
      <c r="AA96" s="6">
        <f t="shared" si="74"/>
        <v>48</v>
      </c>
      <c r="AB96" s="6">
        <f t="shared" si="74"/>
        <v>45</v>
      </c>
      <c r="AC96" s="6">
        <f t="shared" si="74"/>
        <v>52</v>
      </c>
      <c r="AD96" s="6">
        <f t="shared" si="74"/>
        <v>65</v>
      </c>
      <c r="AE96" s="6">
        <f t="shared" si="74"/>
        <v>61</v>
      </c>
      <c r="AF96" s="6">
        <f t="shared" si="74"/>
        <v>15</v>
      </c>
      <c r="AG96" s="6">
        <f t="shared" si="74"/>
        <v>17</v>
      </c>
      <c r="AH96" s="6">
        <f t="shared" si="74"/>
        <v>13</v>
      </c>
      <c r="AI96" s="6">
        <f t="shared" si="74"/>
        <v>9</v>
      </c>
      <c r="AJ96" s="6">
        <f t="shared" si="74"/>
        <v>34</v>
      </c>
      <c r="AK96" s="6">
        <f t="shared" si="74"/>
        <v>9</v>
      </c>
      <c r="AL96" s="6">
        <f t="shared" si="74"/>
        <v>46</v>
      </c>
      <c r="AM96" s="6">
        <f t="shared" si="74"/>
        <v>37</v>
      </c>
      <c r="AU96" s="51" t="s">
        <v>18</v>
      </c>
      <c r="AV96" s="6">
        <f>SUM('C2043 (Left-To East)'!A93:A101,'C2043 (Left-To East)'!B2:B11)</f>
        <v>32</v>
      </c>
      <c r="AW96" s="6">
        <f>SUM('C2043 (Left-To East)'!B93:B101,'C2043 (Left-To East)'!C2:C11)</f>
        <v>19</v>
      </c>
      <c r="AX96" s="6">
        <f>SUM('C2043 (Left-To East)'!C93:C101,'C2043 (Left-To East)'!D2:D11)</f>
        <v>26</v>
      </c>
      <c r="AY96" s="6">
        <f>SUM('C2043 (Left-To East)'!D93:D101,'C2043 (Left-To East)'!E2:E11)</f>
        <v>8</v>
      </c>
      <c r="AZ96" s="6">
        <f>SUM('C2043 (Left-To East)'!E93:E101,'C2043 (Left-To East)'!F2:F11)</f>
        <v>12</v>
      </c>
      <c r="BA96" s="6">
        <f>SUM('C2043 (Left-To East)'!F93:F101,'C2043 (Left-To East)'!G2:G11)</f>
        <v>24</v>
      </c>
      <c r="BB96" s="6">
        <f>SUM('C2043 (Left-To East)'!G93:G101,'C2043 (Left-To East)'!H2:H11)</f>
        <v>28</v>
      </c>
      <c r="BC96" s="6">
        <f>SUM('C2043 (Left-To East)'!H93:H101,'C2043 (Left-To East)'!I2:I11)</f>
        <v>2</v>
      </c>
      <c r="BD96" s="6">
        <f>SUM('C2043 (Left-To East)'!I93:I101,'C2043 (Left-To East)'!J2:J11)</f>
        <v>4</v>
      </c>
      <c r="BE96" s="6">
        <f>SUM('C2043 (Left-To East)'!J93:J101,'C2043 (Left-To East)'!K2:K11)</f>
        <v>6</v>
      </c>
      <c r="BF96" s="6">
        <f>SUM('C2043 (Left-To East)'!K93:K101,'C2043 (Left-To East)'!L2:L11)</f>
        <v>5</v>
      </c>
      <c r="BG96" s="6">
        <f>SUM('C2043 (Left-To East)'!L93:L101,'C2043 (Left-To East)'!M2:M11)</f>
        <v>12</v>
      </c>
      <c r="BH96" s="6">
        <f>SUM('C2043 (Left-To East)'!M93:M101,'C2043 (Left-To East)'!N2:N11)</f>
        <v>6</v>
      </c>
      <c r="BI96" s="6">
        <f>SUM('C2043 (Left-To East)'!N93:N101,'C2043 (Left-To East)'!O2:O11)</f>
        <v>17</v>
      </c>
      <c r="BJ96" s="6"/>
    </row>
    <row r="97" spans="1:66" x14ac:dyDescent="0.3">
      <c r="A97" s="38" t="s">
        <v>90</v>
      </c>
      <c r="B97" s="24">
        <f t="shared" ref="B97:P97" si="75">B96^2</f>
        <v>289</v>
      </c>
      <c r="C97" s="24">
        <f t="shared" si="75"/>
        <v>289</v>
      </c>
      <c r="D97" s="24">
        <f t="shared" si="75"/>
        <v>121</v>
      </c>
      <c r="E97" s="24">
        <f t="shared" si="75"/>
        <v>100</v>
      </c>
      <c r="F97" s="24">
        <f t="shared" si="75"/>
        <v>196</v>
      </c>
      <c r="G97" s="24">
        <f t="shared" si="75"/>
        <v>400</v>
      </c>
      <c r="H97" s="24">
        <f t="shared" si="75"/>
        <v>400</v>
      </c>
      <c r="I97" s="24">
        <f t="shared" si="75"/>
        <v>64</v>
      </c>
      <c r="J97" s="24">
        <f t="shared" si="75"/>
        <v>49</v>
      </c>
      <c r="K97" s="24">
        <f t="shared" si="75"/>
        <v>4</v>
      </c>
      <c r="L97" s="24">
        <f t="shared" si="75"/>
        <v>16</v>
      </c>
      <c r="M97" s="24">
        <f t="shared" si="75"/>
        <v>576</v>
      </c>
      <c r="N97" s="24">
        <f t="shared" si="75"/>
        <v>4</v>
      </c>
      <c r="O97" s="24">
        <f t="shared" si="75"/>
        <v>225</v>
      </c>
      <c r="P97" s="24">
        <f t="shared" si="75"/>
        <v>196</v>
      </c>
      <c r="Q97" s="36"/>
      <c r="R97" s="36"/>
      <c r="S97" s="41">
        <f>SUM(B97:P97)/COUNT(B97:P97)</f>
        <v>195.26666666666668</v>
      </c>
      <c r="T97" s="41">
        <f>SUM(B97:H97)/COUNT(B97:H97)</f>
        <v>256.42857142857144</v>
      </c>
      <c r="U97" s="36"/>
      <c r="X97" s="30"/>
      <c r="AU97" s="38" t="s">
        <v>90</v>
      </c>
      <c r="AV97" s="24">
        <f t="shared" ref="AV97:BI97" si="76">(AV95-AV96)^2</f>
        <v>44100</v>
      </c>
      <c r="AW97" s="24">
        <f t="shared" si="76"/>
        <v>4900</v>
      </c>
      <c r="AX97" s="24">
        <f t="shared" si="76"/>
        <v>25</v>
      </c>
      <c r="AY97" s="24">
        <f t="shared" si="76"/>
        <v>1</v>
      </c>
      <c r="AZ97" s="24">
        <f t="shared" si="76"/>
        <v>36</v>
      </c>
      <c r="BA97" s="24">
        <f t="shared" si="76"/>
        <v>1521</v>
      </c>
      <c r="BB97" s="24">
        <f t="shared" si="76"/>
        <v>169</v>
      </c>
      <c r="BC97" s="24">
        <f t="shared" si="76"/>
        <v>4</v>
      </c>
      <c r="BD97" s="24">
        <f t="shared" si="76"/>
        <v>25</v>
      </c>
      <c r="BE97" s="24">
        <f t="shared" si="76"/>
        <v>324</v>
      </c>
      <c r="BF97" s="24">
        <f t="shared" si="76"/>
        <v>49</v>
      </c>
      <c r="BG97" s="24">
        <f t="shared" si="76"/>
        <v>36</v>
      </c>
      <c r="BH97" s="24">
        <f t="shared" si="76"/>
        <v>729</v>
      </c>
      <c r="BI97" s="24">
        <f t="shared" si="76"/>
        <v>4</v>
      </c>
      <c r="BJ97" s="24"/>
      <c r="BK97" s="56" t="s">
        <v>132</v>
      </c>
      <c r="BM97" s="40">
        <f>SUM(AV97:BI97)/COUNT(AV97:BI97)</f>
        <v>3708.7857142857142</v>
      </c>
      <c r="BN97" s="59">
        <f>SUM(AV97:BB97)/COUNT(AV97:BB97)</f>
        <v>7250.2857142857147</v>
      </c>
    </row>
    <row r="98" spans="1:66" x14ac:dyDescent="0.3">
      <c r="A98" s="3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X98" s="30" t="s">
        <v>19</v>
      </c>
      <c r="Y98" s="6">
        <f t="shared" ref="Y98:AM98" si="77">Y70</f>
        <v>19</v>
      </c>
      <c r="Z98" s="6">
        <f t="shared" si="77"/>
        <v>20</v>
      </c>
      <c r="AA98" s="6">
        <f t="shared" si="77"/>
        <v>34</v>
      </c>
      <c r="AB98" s="6">
        <f t="shared" si="77"/>
        <v>32</v>
      </c>
      <c r="AC98" s="6">
        <f t="shared" si="77"/>
        <v>29</v>
      </c>
      <c r="AD98" s="6">
        <f t="shared" si="77"/>
        <v>21</v>
      </c>
      <c r="AE98" s="6">
        <f t="shared" si="77"/>
        <v>20</v>
      </c>
      <c r="AF98" s="6">
        <f t="shared" si="77"/>
        <v>7</v>
      </c>
      <c r="AG98" s="6">
        <f t="shared" si="77"/>
        <v>5</v>
      </c>
      <c r="AH98" s="6">
        <f t="shared" si="77"/>
        <v>17</v>
      </c>
      <c r="AI98" s="6">
        <f t="shared" si="77"/>
        <v>10</v>
      </c>
      <c r="AJ98" s="6">
        <f t="shared" si="77"/>
        <v>5</v>
      </c>
      <c r="AK98" s="6">
        <f t="shared" si="77"/>
        <v>3</v>
      </c>
      <c r="AL98" s="6">
        <f t="shared" si="77"/>
        <v>17</v>
      </c>
      <c r="AM98" s="6">
        <f t="shared" si="77"/>
        <v>15</v>
      </c>
      <c r="AU98" s="51" t="s">
        <v>18</v>
      </c>
      <c r="AV98" s="6">
        <f>SUM('C2043 (Left-To East)'!A93:A101,'C2043 (Left-To East)'!B2:B19)</f>
        <v>32</v>
      </c>
      <c r="AW98" s="6">
        <f>SUM('C2043 (Left-To East)'!B93:B101,'C2043 (Left-To East)'!C2:C19)</f>
        <v>22</v>
      </c>
      <c r="AX98" s="6">
        <f>SUM('C2043 (Left-To East)'!C93:C101,'C2043 (Left-To East)'!D2:D19)</f>
        <v>26</v>
      </c>
      <c r="AY98" s="6">
        <f>SUM('C2043 (Left-To East)'!D93:D101,'C2043 (Left-To East)'!E2:E19)</f>
        <v>10</v>
      </c>
      <c r="AZ98" s="6">
        <f>SUM('C2043 (Left-To East)'!E93:E101,'C2043 (Left-To East)'!F2:F19)</f>
        <v>15</v>
      </c>
      <c r="BA98" s="6">
        <f>SUM('C2043 (Left-To East)'!F93:F101,'C2043 (Left-To East)'!G2:G19)</f>
        <v>25</v>
      </c>
      <c r="BB98" s="6">
        <f>SUM('C2043 (Left-To East)'!G93:G101,'C2043 (Left-To East)'!H2:H19)</f>
        <v>29</v>
      </c>
      <c r="BC98" s="6">
        <f>SUM('C2043 (Left-To East)'!H93:H101,'C2043 (Left-To East)'!I2:I19)</f>
        <v>2</v>
      </c>
      <c r="BD98" s="6">
        <f>SUM('C2043 (Left-To East)'!I93:I101,'C2043 (Left-To East)'!J2:J19)</f>
        <v>4</v>
      </c>
      <c r="BE98" s="6">
        <f>SUM('C2043 (Left-To East)'!J93:J101,'C2043 (Left-To East)'!K2:K19)</f>
        <v>6</v>
      </c>
      <c r="BF98" s="6">
        <f>SUM('C2043 (Left-To East)'!K93:K101,'C2043 (Left-To East)'!L2:L19)</f>
        <v>5</v>
      </c>
      <c r="BG98" s="6">
        <f>SUM('C2043 (Left-To East)'!L93:L101,'C2043 (Left-To East)'!M2:M19)</f>
        <v>12</v>
      </c>
      <c r="BH98" s="6">
        <f>SUM('C2043 (Left-To East)'!M93:M101,'C2043 (Left-To East)'!N2:N19)</f>
        <v>6</v>
      </c>
      <c r="BI98" s="6">
        <f>SUM('C2043 (Left-To East)'!N93:N101,'C2043 (Left-To East)'!O2:O19)</f>
        <v>17</v>
      </c>
      <c r="BJ98" s="6"/>
      <c r="BK98" s="6"/>
    </row>
    <row r="99" spans="1:66" x14ac:dyDescent="0.3">
      <c r="A99" s="30" t="s">
        <v>332</v>
      </c>
      <c r="B99" s="14">
        <f>SUM('C2044 (Right-To West)'!A48:A59)</f>
        <v>17</v>
      </c>
      <c r="C99" s="14">
        <f>SUM('C2044 (Right-To West)'!B48:B59)</f>
        <v>15</v>
      </c>
      <c r="D99" s="14">
        <f>SUM('C2044 (Right-To West)'!C48:C59)</f>
        <v>33</v>
      </c>
      <c r="E99" s="14">
        <f>SUM('C2044 (Right-To West)'!D48:D59)</f>
        <v>30</v>
      </c>
      <c r="F99" s="14">
        <f>SUM('C2044 (Right-To West)'!E48:E59)</f>
        <v>27</v>
      </c>
      <c r="G99" s="14">
        <f>SUM('C2044 (Right-To West)'!F48:F59)</f>
        <v>17</v>
      </c>
      <c r="H99" s="14">
        <f>SUM('C2044 (Right-To West)'!G48:G59)</f>
        <v>16</v>
      </c>
      <c r="I99" s="14">
        <f>SUM('C2044 (Right-To West)'!H48:H59)</f>
        <v>6</v>
      </c>
      <c r="J99" s="14">
        <f>SUM('C2044 (Right-To West)'!I48:I59)</f>
        <v>5</v>
      </c>
      <c r="K99" s="14">
        <f>SUM('C2044 (Right-To West)'!J48:J59)</f>
        <v>16</v>
      </c>
      <c r="L99" s="14">
        <f>SUM('C2044 (Right-To West)'!K48:K59)</f>
        <v>8</v>
      </c>
      <c r="M99" s="14">
        <f>SUM('C2044 (Right-To West)'!L48:L59)</f>
        <v>4</v>
      </c>
      <c r="N99" s="14">
        <f>SUM('C2044 (Right-To West)'!M48:M59)</f>
        <v>3</v>
      </c>
      <c r="O99" s="14">
        <f>SUM('C2044 (Right-To West)'!N48:N59)</f>
        <v>16</v>
      </c>
      <c r="P99" s="14">
        <f>SUM('C2044 (Right-To West)'!O48:O59)</f>
        <v>14</v>
      </c>
      <c r="X99" s="30" t="s">
        <v>55</v>
      </c>
      <c r="Y99" s="24">
        <f t="shared" ref="Y99:AM99" si="78">Y71</f>
        <v>78</v>
      </c>
      <c r="Z99" s="24">
        <f t="shared" si="78"/>
        <v>72</v>
      </c>
      <c r="AA99" s="24">
        <f t="shared" si="78"/>
        <v>82</v>
      </c>
      <c r="AB99" s="24">
        <f t="shared" si="78"/>
        <v>77</v>
      </c>
      <c r="AC99" s="24">
        <f t="shared" si="78"/>
        <v>81</v>
      </c>
      <c r="AD99" s="24">
        <f t="shared" si="78"/>
        <v>86</v>
      </c>
      <c r="AE99" s="24">
        <f t="shared" si="78"/>
        <v>81</v>
      </c>
      <c r="AF99" s="24">
        <f t="shared" si="78"/>
        <v>22</v>
      </c>
      <c r="AG99" s="24">
        <f t="shared" si="78"/>
        <v>22</v>
      </c>
      <c r="AH99" s="24">
        <f t="shared" si="78"/>
        <v>30</v>
      </c>
      <c r="AI99" s="24">
        <f t="shared" si="78"/>
        <v>19</v>
      </c>
      <c r="AJ99" s="24">
        <f t="shared" si="78"/>
        <v>39</v>
      </c>
      <c r="AK99" s="24">
        <f t="shared" si="78"/>
        <v>12</v>
      </c>
      <c r="AL99" s="24">
        <f t="shared" si="78"/>
        <v>63</v>
      </c>
      <c r="AM99" s="24">
        <f t="shared" si="78"/>
        <v>52</v>
      </c>
      <c r="AU99" s="38" t="s">
        <v>90</v>
      </c>
      <c r="AV99" s="24">
        <f t="shared" ref="AV99:BI99" si="79">(AV95-AV98)^2</f>
        <v>44100</v>
      </c>
      <c r="AW99" s="24">
        <f t="shared" si="79"/>
        <v>4489</v>
      </c>
      <c r="AX99" s="24">
        <f t="shared" si="79"/>
        <v>25</v>
      </c>
      <c r="AY99" s="24">
        <f t="shared" si="79"/>
        <v>1</v>
      </c>
      <c r="AZ99" s="24">
        <f t="shared" si="79"/>
        <v>9</v>
      </c>
      <c r="BA99" s="24">
        <f t="shared" si="79"/>
        <v>1444</v>
      </c>
      <c r="BB99" s="24">
        <f t="shared" si="79"/>
        <v>144</v>
      </c>
      <c r="BC99" s="24">
        <f t="shared" si="79"/>
        <v>4</v>
      </c>
      <c r="BD99" s="24">
        <f t="shared" si="79"/>
        <v>25</v>
      </c>
      <c r="BE99" s="24">
        <f t="shared" si="79"/>
        <v>324</v>
      </c>
      <c r="BF99" s="24">
        <f t="shared" si="79"/>
        <v>49</v>
      </c>
      <c r="BG99" s="24">
        <f t="shared" si="79"/>
        <v>36</v>
      </c>
      <c r="BH99" s="24">
        <f t="shared" si="79"/>
        <v>729</v>
      </c>
      <c r="BI99" s="24">
        <f t="shared" si="79"/>
        <v>4</v>
      </c>
      <c r="BJ99" s="24"/>
      <c r="BK99" s="56" t="s">
        <v>142</v>
      </c>
      <c r="BM99" s="40">
        <f>SUM(AV99:BI99)/COUNT(AV99:BI99)</f>
        <v>3670.2142857142858</v>
      </c>
      <c r="BN99" s="59">
        <f>SUM(AV99:BB99)/COUNT(AV99:BB99)</f>
        <v>7173.1428571428569</v>
      </c>
    </row>
    <row r="100" spans="1:66" x14ac:dyDescent="0.3">
      <c r="A100" s="30" t="s">
        <v>333</v>
      </c>
      <c r="B100" s="27">
        <f>SUM('C2042 (Left-To West)'!A56:A63,'C2042 (Left-To West)'!A65:A68)</f>
        <v>50</v>
      </c>
      <c r="C100" s="27">
        <f>SUM('C2042 (Left-To West)'!B56:B63,'C2042 (Left-To West)'!B65:B68)</f>
        <v>38</v>
      </c>
      <c r="D100" s="27">
        <f>SUM('C2042 (Left-To West)'!C56:C63,'C2042 (Left-To West)'!C65:C68)</f>
        <v>58</v>
      </c>
      <c r="E100" s="27">
        <f>SUM('C2042 (Left-To West)'!D56:D63,'C2042 (Left-To West)'!D65:D68)</f>
        <v>43</v>
      </c>
      <c r="F100" s="27">
        <f>SUM('C2042 (Left-To West)'!E56:E63,'C2042 (Left-To West)'!E65:E68)</f>
        <v>68</v>
      </c>
      <c r="G100" s="27">
        <f>SUM('C2042 (Left-To West)'!F56:F63,'C2042 (Left-To West)'!F65:F68)</f>
        <v>48</v>
      </c>
      <c r="H100" s="27">
        <f>SUM('C2042 (Left-To West)'!G56:G63,'C2042 (Left-To West)'!G65:G68)</f>
        <v>43</v>
      </c>
      <c r="I100" s="27">
        <f>SUM('C2042 (Left-To West)'!H56:H63,'C2042 (Left-To West)'!H65:H68)</f>
        <v>9</v>
      </c>
      <c r="J100" s="27">
        <f>SUM('C2042 (Left-To West)'!I56:I63,'C2042 (Left-To West)'!I65:I68)</f>
        <v>19</v>
      </c>
      <c r="K100" s="27">
        <f>SUM('C2042 (Left-To West)'!J56:J63,'C2042 (Left-To West)'!J65:J68)</f>
        <v>15</v>
      </c>
      <c r="L100" s="27">
        <f>SUM('C2042 (Left-To West)'!K56:K63,'C2042 (Left-To West)'!K65:K68)</f>
        <v>15</v>
      </c>
      <c r="M100" s="27">
        <f>SUM('C2042 (Left-To West)'!L56:L63,'C2042 (Left-To West)'!L65:L68)</f>
        <v>35</v>
      </c>
      <c r="N100" s="27">
        <f>SUM('C2042 (Left-To West)'!M56:M63,'C2042 (Left-To West)'!M65:M68)</f>
        <v>7</v>
      </c>
      <c r="O100" s="27">
        <f>SUM('C2042 (Left-To West)'!N56:N63,'C2042 (Left-To West)'!N65:N68)</f>
        <v>33</v>
      </c>
      <c r="P100" s="27">
        <f>SUM('C2042 (Left-To West)'!O56:O63,'C2042 (Left-To West)'!O65:O68)</f>
        <v>41</v>
      </c>
      <c r="X100" s="30" t="s">
        <v>69</v>
      </c>
      <c r="Y100" s="14">
        <f>SUM('07-C4482'!A80:A92, '07-C4482'!A94:A99)</f>
        <v>165</v>
      </c>
      <c r="Z100" s="14">
        <f>SUM('07-C4482'!B80:B92, '07-C4482'!B94:B99)</f>
        <v>140</v>
      </c>
      <c r="AA100" s="14">
        <f>SUM('07-C4482'!C80:C92, '07-C4482'!C94:C99)</f>
        <v>136</v>
      </c>
      <c r="AB100" s="14">
        <f>SUM('07-C4482'!D80:D92, '07-C4482'!D94:D99)</f>
        <v>114</v>
      </c>
      <c r="AC100" s="14">
        <f>SUM('07-C4482'!E80:E92, '07-C4482'!E94:E99)</f>
        <v>167</v>
      </c>
      <c r="AD100" s="14">
        <f>SUM('07-C4482'!F80:F92, '07-C4482'!F94:F99)</f>
        <v>132</v>
      </c>
      <c r="AE100" s="14">
        <f>SUM('07-C4482'!G80:G92, '07-C4482'!G94:G99)</f>
        <v>142</v>
      </c>
      <c r="AF100" s="14">
        <f>SUM('07-C4482'!H80:H92, '07-C4482'!H94:H99)</f>
        <v>89</v>
      </c>
      <c r="AG100" s="14">
        <f>SUM('07-C4482'!I80:I92, '07-C4482'!I94:I99)</f>
        <v>70</v>
      </c>
      <c r="AH100" s="14">
        <f>SUM('07-C4482'!J80:J92, '07-C4482'!J94:J99)</f>
        <v>94</v>
      </c>
      <c r="AI100" s="14">
        <f>SUM('07-C4482'!K80:K92, '07-C4482'!K94:K99)</f>
        <v>54</v>
      </c>
      <c r="AJ100" s="14">
        <f>SUM('07-C4482'!L80:L92, '07-C4482'!L94:L99)</f>
        <v>78</v>
      </c>
      <c r="AK100" s="14">
        <f>SUM('07-C4482'!M80:M92, '07-C4482'!M94:M99)</f>
        <v>45</v>
      </c>
      <c r="AL100" s="14">
        <f>SUM('07-C4482'!N80:N92, '07-C4482'!N94:N99)</f>
        <v>111</v>
      </c>
      <c r="AM100" s="14">
        <f>SUM('07-C4482'!O80:O92, '07-C4482'!O94:O99)</f>
        <v>108</v>
      </c>
    </row>
    <row r="101" spans="1:66" x14ac:dyDescent="0.3">
      <c r="A101" s="30" t="s">
        <v>89</v>
      </c>
      <c r="B101" s="24">
        <f t="shared" ref="B101:P101" si="80">B99-B100</f>
        <v>-33</v>
      </c>
      <c r="C101" s="24">
        <f t="shared" si="80"/>
        <v>-23</v>
      </c>
      <c r="D101" s="24">
        <f t="shared" si="80"/>
        <v>-25</v>
      </c>
      <c r="E101" s="24">
        <f t="shared" si="80"/>
        <v>-13</v>
      </c>
      <c r="F101" s="24">
        <f t="shared" si="80"/>
        <v>-41</v>
      </c>
      <c r="G101" s="24">
        <f t="shared" si="80"/>
        <v>-31</v>
      </c>
      <c r="H101" s="24">
        <f t="shared" si="80"/>
        <v>-27</v>
      </c>
      <c r="I101" s="24">
        <f t="shared" si="80"/>
        <v>-3</v>
      </c>
      <c r="J101" s="24">
        <f t="shared" si="80"/>
        <v>-14</v>
      </c>
      <c r="K101" s="24">
        <f t="shared" si="80"/>
        <v>1</v>
      </c>
      <c r="L101" s="24">
        <f t="shared" si="80"/>
        <v>-7</v>
      </c>
      <c r="M101" s="24">
        <f t="shared" si="80"/>
        <v>-31</v>
      </c>
      <c r="N101" s="24">
        <f t="shared" si="80"/>
        <v>-4</v>
      </c>
      <c r="O101" s="24">
        <f t="shared" si="80"/>
        <v>-17</v>
      </c>
      <c r="P101" s="24">
        <f t="shared" si="80"/>
        <v>-27</v>
      </c>
      <c r="Q101" s="36"/>
      <c r="R101" s="36"/>
      <c r="S101" s="36"/>
      <c r="T101" s="36"/>
      <c r="U101" s="36"/>
      <c r="X101" s="30" t="s">
        <v>89</v>
      </c>
      <c r="Y101" s="33">
        <f t="shared" ref="Y101:AM101" si="81">Y99-Y100</f>
        <v>-87</v>
      </c>
      <c r="Z101" s="33">
        <f t="shared" si="81"/>
        <v>-68</v>
      </c>
      <c r="AA101" s="33">
        <f t="shared" si="81"/>
        <v>-54</v>
      </c>
      <c r="AB101" s="33">
        <f t="shared" si="81"/>
        <v>-37</v>
      </c>
      <c r="AC101" s="33">
        <f t="shared" si="81"/>
        <v>-86</v>
      </c>
      <c r="AD101" s="33">
        <f t="shared" si="81"/>
        <v>-46</v>
      </c>
      <c r="AE101" s="33">
        <f t="shared" si="81"/>
        <v>-61</v>
      </c>
      <c r="AF101" s="33">
        <f t="shared" si="81"/>
        <v>-67</v>
      </c>
      <c r="AG101" s="33">
        <f t="shared" si="81"/>
        <v>-48</v>
      </c>
      <c r="AH101" s="33">
        <f t="shared" si="81"/>
        <v>-64</v>
      </c>
      <c r="AI101" s="33">
        <f t="shared" si="81"/>
        <v>-35</v>
      </c>
      <c r="AJ101" s="33">
        <f t="shared" si="81"/>
        <v>-39</v>
      </c>
      <c r="AK101" s="33">
        <f t="shared" si="81"/>
        <v>-33</v>
      </c>
      <c r="AL101" s="33">
        <f t="shared" si="81"/>
        <v>-48</v>
      </c>
      <c r="AM101" s="33">
        <f t="shared" si="81"/>
        <v>-56</v>
      </c>
    </row>
    <row r="102" spans="1:66" x14ac:dyDescent="0.3">
      <c r="A102" s="38" t="s">
        <v>90</v>
      </c>
      <c r="B102" s="24">
        <f t="shared" ref="B102:P102" si="82">B101^2</f>
        <v>1089</v>
      </c>
      <c r="C102" s="24">
        <f t="shared" si="82"/>
        <v>529</v>
      </c>
      <c r="D102" s="24">
        <f t="shared" si="82"/>
        <v>625</v>
      </c>
      <c r="E102" s="24">
        <f t="shared" si="82"/>
        <v>169</v>
      </c>
      <c r="F102" s="24">
        <f t="shared" si="82"/>
        <v>1681</v>
      </c>
      <c r="G102" s="24">
        <f t="shared" si="82"/>
        <v>961</v>
      </c>
      <c r="H102" s="24">
        <f t="shared" si="82"/>
        <v>729</v>
      </c>
      <c r="I102" s="24">
        <f t="shared" si="82"/>
        <v>9</v>
      </c>
      <c r="J102" s="24">
        <f t="shared" si="82"/>
        <v>196</v>
      </c>
      <c r="K102" s="24">
        <f t="shared" si="82"/>
        <v>1</v>
      </c>
      <c r="L102" s="24">
        <f t="shared" si="82"/>
        <v>49</v>
      </c>
      <c r="M102" s="24">
        <f t="shared" si="82"/>
        <v>961</v>
      </c>
      <c r="N102" s="24">
        <f t="shared" si="82"/>
        <v>16</v>
      </c>
      <c r="O102" s="24">
        <f t="shared" si="82"/>
        <v>289</v>
      </c>
      <c r="P102" s="24">
        <f t="shared" si="82"/>
        <v>729</v>
      </c>
      <c r="Q102" s="36"/>
      <c r="R102" s="36"/>
      <c r="S102" s="39">
        <f>SUM(B102:P102)/COUNT(B102:P102)</f>
        <v>535.5333333333333</v>
      </c>
      <c r="T102" s="39">
        <f>SUM(B102:H102)/COUNT(B102:H102)</f>
        <v>826.14285714285711</v>
      </c>
      <c r="U102" s="36"/>
      <c r="X102" s="38" t="s">
        <v>90</v>
      </c>
      <c r="Y102" s="33">
        <f t="shared" ref="Y102:AM102" si="83">Y101^2</f>
        <v>7569</v>
      </c>
      <c r="Z102" s="33">
        <f t="shared" si="83"/>
        <v>4624</v>
      </c>
      <c r="AA102" s="33">
        <f t="shared" si="83"/>
        <v>2916</v>
      </c>
      <c r="AB102" s="33">
        <f t="shared" si="83"/>
        <v>1369</v>
      </c>
      <c r="AC102" s="33">
        <f t="shared" si="83"/>
        <v>7396</v>
      </c>
      <c r="AD102" s="33">
        <f t="shared" si="83"/>
        <v>2116</v>
      </c>
      <c r="AE102" s="33">
        <f t="shared" si="83"/>
        <v>3721</v>
      </c>
      <c r="AF102" s="33">
        <f t="shared" si="83"/>
        <v>4489</v>
      </c>
      <c r="AG102" s="33">
        <f t="shared" si="83"/>
        <v>2304</v>
      </c>
      <c r="AH102" s="33">
        <f t="shared" si="83"/>
        <v>4096</v>
      </c>
      <c r="AI102" s="33">
        <f t="shared" si="83"/>
        <v>1225</v>
      </c>
      <c r="AJ102" s="33">
        <f t="shared" si="83"/>
        <v>1521</v>
      </c>
      <c r="AK102" s="33">
        <f t="shared" si="83"/>
        <v>1089</v>
      </c>
      <c r="AL102" s="33">
        <f t="shared" si="83"/>
        <v>2304</v>
      </c>
      <c r="AM102" s="33">
        <f t="shared" si="83"/>
        <v>3136</v>
      </c>
      <c r="AP102" s="40">
        <f>SUM(Y102:AM102)/COUNT(Y102:AM102)</f>
        <v>3325</v>
      </c>
      <c r="AQ102" s="39">
        <f>SUM(Y102:AE102)/COUNT(Y102:AE102)</f>
        <v>4244.4285714285716</v>
      </c>
    </row>
    <row r="103" spans="1:66" x14ac:dyDescent="0.3"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U103" s="12" t="s">
        <v>145</v>
      </c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6"/>
      <c r="BI103" s="6"/>
      <c r="BJ103" s="6"/>
    </row>
    <row r="104" spans="1:66" x14ac:dyDescent="0.3"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U104" s="12" t="s">
        <v>146</v>
      </c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6"/>
      <c r="BI104" s="6"/>
      <c r="BJ104" s="6"/>
    </row>
    <row r="105" spans="1:66" x14ac:dyDescent="0.3"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U105" s="12"/>
      <c r="AV105" s="12"/>
      <c r="AW105" s="12"/>
      <c r="AX105" s="12"/>
      <c r="AY105" s="12"/>
      <c r="AZ105" s="54" t="s">
        <v>44</v>
      </c>
      <c r="BA105" s="55" t="s">
        <v>52</v>
      </c>
      <c r="BB105" s="12"/>
      <c r="BC105" s="12"/>
      <c r="BD105" s="12"/>
      <c r="BE105" s="12"/>
      <c r="BF105" s="12"/>
      <c r="BG105" s="12"/>
      <c r="BH105" s="6"/>
      <c r="BI105" s="6"/>
      <c r="BJ105" s="6"/>
    </row>
    <row r="106" spans="1:66" x14ac:dyDescent="0.3">
      <c r="A106" s="12" t="s">
        <v>54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U106" s="30" t="s">
        <v>20</v>
      </c>
      <c r="AV106" s="6">
        <f>SUM('C2042 (Left-To West)'!A90:A101,'C2042 (Left-To West)'!B2:B7)</f>
        <v>31</v>
      </c>
      <c r="AW106" s="6">
        <f>SUM('C2042 (Left-To West)'!B90:B101,'C2042 (Left-To West)'!C2:C7)</f>
        <v>21</v>
      </c>
      <c r="AX106" s="6">
        <f>SUM('C2042 (Left-To West)'!C90:C101,'C2042 (Left-To West)'!D2:D7)</f>
        <v>29</v>
      </c>
      <c r="AY106" s="6">
        <f>SUM('C2042 (Left-To West)'!D90:D101,'C2042 (Left-To West)'!E2:E7)</f>
        <v>12</v>
      </c>
      <c r="AZ106" s="6">
        <f>SUM('C2042 (Left-To West)'!E90:E101,'C2042 (Left-To West)'!F2:F7)</f>
        <v>32</v>
      </c>
      <c r="BA106" s="6">
        <f>SUM('C2042 (Left-To West)'!F90:F101,'C2042 (Left-To West)'!G2:G7)</f>
        <v>23</v>
      </c>
      <c r="BB106" s="6">
        <f>SUM('C2042 (Left-To West)'!G90:G101,'C2042 (Left-To West)'!H2:H7)</f>
        <v>27</v>
      </c>
      <c r="BC106" s="6">
        <f>SUM('C2042 (Left-To West)'!H90:H101,'C2042 (Left-To West)'!I2:I7)</f>
        <v>3</v>
      </c>
      <c r="BD106" s="6">
        <f>SUM('C2042 (Left-To West)'!I90:I101,'C2042 (Left-To West)'!J2:J7)</f>
        <v>2</v>
      </c>
      <c r="BE106" s="6">
        <f>SUM('C2042 (Left-To West)'!J90:J101,'C2042 (Left-To West)'!K2:K7)</f>
        <v>9</v>
      </c>
      <c r="BF106" s="6">
        <f>SUM('C2042 (Left-To West)'!K90:K101,'C2042 (Left-To West)'!L2:L7)</f>
        <v>3</v>
      </c>
      <c r="BG106" s="6">
        <f>SUM('C2042 (Left-To West)'!L90:L101,'C2042 (Left-To West)'!M2:M7)</f>
        <v>15</v>
      </c>
      <c r="BH106" s="6">
        <f>SUM('C2042 (Left-To West)'!M90:M101,'C2042 (Left-To West)'!N2:N7)</f>
        <v>11</v>
      </c>
      <c r="BI106" s="6">
        <f>SUM('C2042 (Left-To West)'!N90:N101,'C2042 (Left-To West)'!O2:O7)</f>
        <v>18</v>
      </c>
    </row>
    <row r="107" spans="1:66" x14ac:dyDescent="0.3">
      <c r="A107" s="12"/>
      <c r="B107" s="12"/>
      <c r="C107" s="12"/>
      <c r="D107" s="12"/>
      <c r="E107" s="12"/>
      <c r="F107" s="20" t="s">
        <v>42</v>
      </c>
      <c r="G107" s="28" t="s">
        <v>50</v>
      </c>
      <c r="H107" s="12"/>
      <c r="I107" s="12"/>
      <c r="J107" s="12"/>
      <c r="K107" s="12"/>
      <c r="L107" s="12"/>
      <c r="M107" s="12"/>
      <c r="X107" s="12" t="s">
        <v>67</v>
      </c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/>
      <c r="AL107"/>
      <c r="AM107"/>
      <c r="AU107" s="30" t="s">
        <v>144</v>
      </c>
      <c r="AV107" s="14">
        <f>SUM('03-C4481'!A136:A149,'03-C4481'!B1:B12)</f>
        <v>300</v>
      </c>
      <c r="AW107" s="14">
        <f>SUM('03-C4481'!B136:B149,'03-C4481'!C1:C12)</f>
        <v>119</v>
      </c>
      <c r="AX107" s="14">
        <f>SUM('03-C4481'!C136:C149,'03-C4481'!D1:D12)</f>
        <v>68</v>
      </c>
      <c r="AY107" s="14">
        <f>SUM('03-C4481'!D136:D149,'03-C4481'!E1:E12)</f>
        <v>26</v>
      </c>
      <c r="AZ107" s="14">
        <f>SUM('03-C4481'!E136:E149,'03-C4481'!F1:F12)</f>
        <v>57</v>
      </c>
      <c r="BA107" s="14">
        <f>SUM('03-C4481'!F136:F149,'03-C4481'!G1:G12)</f>
        <v>93</v>
      </c>
      <c r="BB107" s="14">
        <f>SUM('03-C4481'!G136:G149,'03-C4481'!H1:H12)</f>
        <v>82</v>
      </c>
      <c r="BC107" s="14">
        <f>SUM('03-C4481'!H136:H149,'03-C4481'!I1:I12)</f>
        <v>17</v>
      </c>
      <c r="BD107" s="14">
        <f>SUM('03-C4481'!I136:I149,'03-C4481'!J1:J12)</f>
        <v>7</v>
      </c>
      <c r="BE107" s="14">
        <f>SUM('03-C4481'!J136:J149,'03-C4481'!K1:K12)</f>
        <v>34</v>
      </c>
      <c r="BF107" s="14">
        <f>SUM('03-C4481'!K136:K149,'03-C4481'!L1:L12)</f>
        <v>26</v>
      </c>
      <c r="BG107" s="14">
        <f>SUM('03-C4481'!L136:L149,'03-C4481'!M1:M12)</f>
        <v>47</v>
      </c>
      <c r="BH107" s="14">
        <f>SUM('03-C4481'!M136:M149,'03-C4481'!N1:N12)</f>
        <v>49</v>
      </c>
      <c r="BI107" s="14">
        <f>SUM('03-C4481'!N136:N149,'03-C4481'!O1:O12)</f>
        <v>38</v>
      </c>
      <c r="BJ107" s="14"/>
    </row>
    <row r="108" spans="1:66" x14ac:dyDescent="0.3">
      <c r="A108" s="30" t="s">
        <v>331</v>
      </c>
      <c r="B108" s="13">
        <f>SUM('C2043 (Left-To East)'!A48:A59)</f>
        <v>58</v>
      </c>
      <c r="C108" s="13">
        <f>SUM('C2043 (Left-To East)'!B48:B59)</f>
        <v>48</v>
      </c>
      <c r="D108" s="13">
        <f>SUM('C2043 (Left-To East)'!C48:C59)</f>
        <v>44</v>
      </c>
      <c r="E108" s="13">
        <f>SUM('C2043 (Left-To East)'!D48:D59)</f>
        <v>39</v>
      </c>
      <c r="F108" s="13">
        <f>SUM('C2043 (Left-To East)'!E48:E59)</f>
        <v>49</v>
      </c>
      <c r="G108" s="13">
        <f>SUM('C2043 (Left-To East)'!F48:F59)</f>
        <v>53</v>
      </c>
      <c r="H108" s="13">
        <f>SUM('C2043 (Left-To East)'!G48:G59)</f>
        <v>54</v>
      </c>
      <c r="I108" s="13">
        <f>SUM('C2043 (Left-To East)'!H48:H59)</f>
        <v>14</v>
      </c>
      <c r="J108" s="13">
        <f>SUM('C2043 (Left-To East)'!I48:I59)</f>
        <v>12</v>
      </c>
      <c r="K108" s="13">
        <f>SUM('C2043 (Left-To East)'!J48:J59)</f>
        <v>13</v>
      </c>
      <c r="L108" s="13">
        <f>SUM('C2043 (Left-To East)'!K48:K59)</f>
        <v>7</v>
      </c>
      <c r="M108" s="13">
        <f>SUM('C2043 (Left-To East)'!L48:L59)</f>
        <v>35</v>
      </c>
      <c r="N108" s="13">
        <f>SUM('C2043 (Left-To East)'!M48:M59)</f>
        <v>6</v>
      </c>
      <c r="O108" s="13">
        <f>SUM('C2043 (Left-To East)'!N48:N59)</f>
        <v>43</v>
      </c>
      <c r="P108" s="13">
        <f>SUM('C2043 (Left-To East)'!O48:O59)</f>
        <v>32</v>
      </c>
      <c r="X108" s="12" t="s">
        <v>76</v>
      </c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/>
      <c r="AL108"/>
      <c r="AM108"/>
      <c r="AU108" s="30" t="s">
        <v>105</v>
      </c>
      <c r="AV108" s="49">
        <f>AV107-AV106</f>
        <v>269</v>
      </c>
      <c r="AW108" s="49">
        <f t="shared" ref="AW108:BI108" si="84">AW107-AW106</f>
        <v>98</v>
      </c>
      <c r="AX108" s="49">
        <f t="shared" si="84"/>
        <v>39</v>
      </c>
      <c r="AY108" s="49">
        <f t="shared" si="84"/>
        <v>14</v>
      </c>
      <c r="AZ108" s="49">
        <f t="shared" si="84"/>
        <v>25</v>
      </c>
      <c r="BA108" s="49">
        <f t="shared" si="84"/>
        <v>70</v>
      </c>
      <c r="BB108" s="49">
        <f t="shared" si="84"/>
        <v>55</v>
      </c>
      <c r="BC108" s="49">
        <f t="shared" si="84"/>
        <v>14</v>
      </c>
      <c r="BD108" s="49">
        <f t="shared" si="84"/>
        <v>5</v>
      </c>
      <c r="BE108" s="49">
        <f t="shared" si="84"/>
        <v>25</v>
      </c>
      <c r="BF108" s="49">
        <f t="shared" si="84"/>
        <v>23</v>
      </c>
      <c r="BG108" s="49">
        <f t="shared" si="84"/>
        <v>32</v>
      </c>
      <c r="BH108" s="49">
        <f t="shared" si="84"/>
        <v>38</v>
      </c>
      <c r="BI108" s="49">
        <f t="shared" si="84"/>
        <v>20</v>
      </c>
      <c r="BJ108" s="49"/>
    </row>
    <row r="109" spans="1:66" x14ac:dyDescent="0.3">
      <c r="A109" s="30" t="s">
        <v>330</v>
      </c>
      <c r="B109" s="14">
        <f>SUM('C2045 (Right-To East)'!A58:A63,'C2045 (Right-To East)'!A65:A70)</f>
        <v>34</v>
      </c>
      <c r="C109" s="14">
        <f>SUM('C2045 (Right-To East)'!B58:B63,'C2045 (Right-To East)'!B65:B70)</f>
        <v>30</v>
      </c>
      <c r="D109" s="14">
        <f>SUM('C2045 (Right-To East)'!C58:C63,'C2045 (Right-To East)'!C65:C70)</f>
        <v>35</v>
      </c>
      <c r="E109" s="14">
        <f>SUM('C2045 (Right-To East)'!D58:D63,'C2045 (Right-To East)'!D65:D70)</f>
        <v>30</v>
      </c>
      <c r="F109" s="14">
        <f>SUM('C2045 (Right-To East)'!E58:E63,'C2045 (Right-To East)'!E65:E70)</f>
        <v>34</v>
      </c>
      <c r="G109" s="14">
        <f>SUM('C2045 (Right-To East)'!F58:F63,'C2045 (Right-To East)'!F65:F70)</f>
        <v>26</v>
      </c>
      <c r="H109" s="14">
        <f>SUM('C2045 (Right-To East)'!G58:G63,'C2045 (Right-To East)'!G65:G70)</f>
        <v>39</v>
      </c>
      <c r="I109" s="14">
        <f>SUM('C2045 (Right-To East)'!H58:H63,'C2045 (Right-To East)'!H65:H70)</f>
        <v>18</v>
      </c>
      <c r="J109" s="14">
        <f>SUM('C2045 (Right-To East)'!I58:I63,'C2045 (Right-To East)'!I65:I70)</f>
        <v>5</v>
      </c>
      <c r="K109" s="14">
        <f>SUM('C2045 (Right-To East)'!J58:J63,'C2045 (Right-To East)'!J65:J70)</f>
        <v>13</v>
      </c>
      <c r="L109" s="14">
        <f>SUM('C2045 (Right-To East)'!K58:K63,'C2045 (Right-To East)'!K65:K70)</f>
        <v>12</v>
      </c>
      <c r="M109" s="14">
        <f>SUM('C2045 (Right-To East)'!L58:L63,'C2045 (Right-To East)'!L65:L70)</f>
        <v>11</v>
      </c>
      <c r="N109" s="14">
        <f>SUM('C2045 (Right-To East)'!M58:M63,'C2045 (Right-To East)'!M65:M70)</f>
        <v>10</v>
      </c>
      <c r="O109" s="14">
        <f>SUM('C2045 (Right-To East)'!N58:N63,'C2045 (Right-To East)'!N65:N70)</f>
        <v>25</v>
      </c>
      <c r="P109" s="14">
        <f>SUM('C2045 (Right-To East)'!O58:O63,'C2045 (Right-To East)'!O65:O70)</f>
        <v>20</v>
      </c>
      <c r="X109" s="12"/>
      <c r="Y109" s="12"/>
      <c r="Z109" s="12"/>
      <c r="AA109" s="12"/>
      <c r="AB109" s="12"/>
      <c r="AC109" s="34" t="s">
        <v>62</v>
      </c>
      <c r="AD109" s="28" t="s">
        <v>52</v>
      </c>
      <c r="AE109" s="12"/>
      <c r="AF109" s="12"/>
      <c r="AG109" s="12"/>
      <c r="AH109" s="12"/>
      <c r="AI109" s="12"/>
      <c r="AJ109" s="12"/>
      <c r="AK109"/>
      <c r="AL109"/>
      <c r="AM109"/>
      <c r="AU109" s="51" t="s">
        <v>18</v>
      </c>
      <c r="AV109" s="6">
        <f>SUM('C2043 (Left-To East)'!A95:A101,'C2043 (Left-To East)'!B2:B11)</f>
        <v>29</v>
      </c>
      <c r="AW109" s="6">
        <f>SUM('C2043 (Left-To East)'!B95:B101,'C2043 (Left-To East)'!C2:C11)</f>
        <v>17</v>
      </c>
      <c r="AX109" s="6">
        <f>SUM('C2043 (Left-To East)'!C95:C101,'C2043 (Left-To East)'!D2:D11)</f>
        <v>21</v>
      </c>
      <c r="AY109" s="6">
        <f>SUM('C2043 (Left-To East)'!D95:D101,'C2043 (Left-To East)'!E2:E11)</f>
        <v>7</v>
      </c>
      <c r="AZ109" s="6">
        <f>SUM('C2043 (Left-To East)'!E95:E101,'C2043 (Left-To East)'!F2:F11)</f>
        <v>10</v>
      </c>
      <c r="BA109" s="6">
        <f>SUM('C2043 (Left-To East)'!F95:F101,'C2043 (Left-To East)'!G2:G11)</f>
        <v>23</v>
      </c>
      <c r="BB109" s="6">
        <f>SUM('C2043 (Left-To East)'!G95:G101,'C2043 (Left-To East)'!H2:H11)</f>
        <v>23</v>
      </c>
      <c r="BC109" s="6">
        <f>SUM('C2043 (Left-To East)'!H95:H101,'C2043 (Left-To East)'!I2:I11)</f>
        <v>0</v>
      </c>
      <c r="BD109" s="6">
        <f>SUM('C2043 (Left-To East)'!I95:I101,'C2043 (Left-To East)'!J2:J11)</f>
        <v>4</v>
      </c>
      <c r="BE109" s="6">
        <f>SUM('C2043 (Left-To East)'!J95:J101,'C2043 (Left-To East)'!K2:K11)</f>
        <v>4</v>
      </c>
      <c r="BF109" s="6">
        <f>SUM('C2043 (Left-To East)'!K95:K101,'C2043 (Left-To East)'!L2:L11)</f>
        <v>3</v>
      </c>
      <c r="BG109" s="6">
        <f>SUM('C2043 (Left-To East)'!L95:L101,'C2043 (Left-To East)'!M2:M11)</f>
        <v>9</v>
      </c>
      <c r="BH109" s="6">
        <f>SUM('C2043 (Left-To East)'!M95:M101,'C2043 (Left-To East)'!N2:N11)</f>
        <v>5</v>
      </c>
      <c r="BI109" s="6">
        <f>SUM('C2043 (Left-To East)'!N95:N101,'C2043 (Left-To East)'!O2:O11)</f>
        <v>16</v>
      </c>
      <c r="BJ109" s="6"/>
    </row>
    <row r="110" spans="1:66" x14ac:dyDescent="0.3">
      <c r="A110" s="30" t="s">
        <v>89</v>
      </c>
      <c r="B110" s="24">
        <f t="shared" ref="B110:P110" si="85">B108-B109</f>
        <v>24</v>
      </c>
      <c r="C110" s="24">
        <f t="shared" si="85"/>
        <v>18</v>
      </c>
      <c r="D110" s="24">
        <f t="shared" si="85"/>
        <v>9</v>
      </c>
      <c r="E110" s="24">
        <f t="shared" si="85"/>
        <v>9</v>
      </c>
      <c r="F110" s="24">
        <f t="shared" si="85"/>
        <v>15</v>
      </c>
      <c r="G110" s="24">
        <f t="shared" si="85"/>
        <v>27</v>
      </c>
      <c r="H110" s="24">
        <f t="shared" si="85"/>
        <v>15</v>
      </c>
      <c r="I110" s="24">
        <f t="shared" si="85"/>
        <v>-4</v>
      </c>
      <c r="J110" s="24">
        <f t="shared" si="85"/>
        <v>7</v>
      </c>
      <c r="K110" s="24">
        <f t="shared" si="85"/>
        <v>0</v>
      </c>
      <c r="L110" s="24">
        <f t="shared" si="85"/>
        <v>-5</v>
      </c>
      <c r="M110" s="24">
        <f t="shared" si="85"/>
        <v>24</v>
      </c>
      <c r="N110" s="24">
        <f t="shared" si="85"/>
        <v>-4</v>
      </c>
      <c r="O110" s="24">
        <f t="shared" si="85"/>
        <v>18</v>
      </c>
      <c r="P110" s="24">
        <f t="shared" si="85"/>
        <v>12</v>
      </c>
      <c r="Q110" s="36"/>
      <c r="R110" s="36"/>
      <c r="S110" s="36"/>
      <c r="T110" s="36"/>
      <c r="U110" s="36"/>
      <c r="X110" s="30" t="s">
        <v>18</v>
      </c>
      <c r="Y110" s="6">
        <f t="shared" ref="Y110:AM110" si="86">Y68</f>
        <v>59</v>
      </c>
      <c r="Z110" s="6">
        <f t="shared" si="86"/>
        <v>52</v>
      </c>
      <c r="AA110" s="6">
        <f t="shared" si="86"/>
        <v>48</v>
      </c>
      <c r="AB110" s="6">
        <f t="shared" si="86"/>
        <v>45</v>
      </c>
      <c r="AC110" s="6">
        <f t="shared" si="86"/>
        <v>52</v>
      </c>
      <c r="AD110" s="6">
        <f t="shared" si="86"/>
        <v>65</v>
      </c>
      <c r="AE110" s="6">
        <f t="shared" si="86"/>
        <v>61</v>
      </c>
      <c r="AF110" s="6">
        <f t="shared" si="86"/>
        <v>15</v>
      </c>
      <c r="AG110" s="6">
        <f t="shared" si="86"/>
        <v>17</v>
      </c>
      <c r="AH110" s="6">
        <f t="shared" si="86"/>
        <v>13</v>
      </c>
      <c r="AI110" s="6">
        <f t="shared" si="86"/>
        <v>9</v>
      </c>
      <c r="AJ110" s="6">
        <f t="shared" si="86"/>
        <v>34</v>
      </c>
      <c r="AK110" s="6">
        <f t="shared" si="86"/>
        <v>9</v>
      </c>
      <c r="AL110" s="6">
        <f t="shared" si="86"/>
        <v>46</v>
      </c>
      <c r="AM110" s="6">
        <f t="shared" si="86"/>
        <v>37</v>
      </c>
      <c r="AU110" s="38" t="s">
        <v>90</v>
      </c>
      <c r="AV110" s="24">
        <f t="shared" ref="AV110:BI110" si="87">(AV108-AV109)^2</f>
        <v>57600</v>
      </c>
      <c r="AW110" s="24">
        <f t="shared" si="87"/>
        <v>6561</v>
      </c>
      <c r="AX110" s="24">
        <f t="shared" si="87"/>
        <v>324</v>
      </c>
      <c r="AY110" s="24">
        <f t="shared" si="87"/>
        <v>49</v>
      </c>
      <c r="AZ110" s="24">
        <f t="shared" si="87"/>
        <v>225</v>
      </c>
      <c r="BA110" s="24">
        <f t="shared" si="87"/>
        <v>2209</v>
      </c>
      <c r="BB110" s="24">
        <f t="shared" si="87"/>
        <v>1024</v>
      </c>
      <c r="BC110" s="24">
        <f t="shared" si="87"/>
        <v>196</v>
      </c>
      <c r="BD110" s="24">
        <f t="shared" si="87"/>
        <v>1</v>
      </c>
      <c r="BE110" s="24">
        <f t="shared" si="87"/>
        <v>441</v>
      </c>
      <c r="BF110" s="24">
        <f t="shared" si="87"/>
        <v>400</v>
      </c>
      <c r="BG110" s="24">
        <f t="shared" si="87"/>
        <v>529</v>
      </c>
      <c r="BH110" s="24">
        <f t="shared" si="87"/>
        <v>1089</v>
      </c>
      <c r="BI110" s="24">
        <f t="shared" si="87"/>
        <v>16</v>
      </c>
      <c r="BJ110" s="24"/>
      <c r="BK110" s="56" t="s">
        <v>132</v>
      </c>
      <c r="BM110" s="40">
        <f>SUM(AV110:BI110)/COUNT(AV110:BI110)</f>
        <v>5047.4285714285716</v>
      </c>
      <c r="BN110" s="59">
        <f>SUM(AV110:BB110)/COUNT(AV110:BB110)</f>
        <v>9713.1428571428569</v>
      </c>
    </row>
    <row r="111" spans="1:66" x14ac:dyDescent="0.3">
      <c r="A111" s="38" t="s">
        <v>90</v>
      </c>
      <c r="B111" s="24">
        <f t="shared" ref="B111:P111" si="88">B110^2</f>
        <v>576</v>
      </c>
      <c r="C111" s="24">
        <f t="shared" si="88"/>
        <v>324</v>
      </c>
      <c r="D111" s="24">
        <f t="shared" si="88"/>
        <v>81</v>
      </c>
      <c r="E111" s="24">
        <f t="shared" si="88"/>
        <v>81</v>
      </c>
      <c r="F111" s="24">
        <f t="shared" si="88"/>
        <v>225</v>
      </c>
      <c r="G111" s="24">
        <f t="shared" si="88"/>
        <v>729</v>
      </c>
      <c r="H111" s="24">
        <f t="shared" si="88"/>
        <v>225</v>
      </c>
      <c r="I111" s="24">
        <f t="shared" si="88"/>
        <v>16</v>
      </c>
      <c r="J111" s="24">
        <f t="shared" si="88"/>
        <v>49</v>
      </c>
      <c r="K111" s="24">
        <f t="shared" si="88"/>
        <v>0</v>
      </c>
      <c r="L111" s="24">
        <f t="shared" si="88"/>
        <v>25</v>
      </c>
      <c r="M111" s="24">
        <f t="shared" si="88"/>
        <v>576</v>
      </c>
      <c r="N111" s="24">
        <f t="shared" si="88"/>
        <v>16</v>
      </c>
      <c r="O111" s="24">
        <f t="shared" si="88"/>
        <v>324</v>
      </c>
      <c r="P111" s="24">
        <f t="shared" si="88"/>
        <v>144</v>
      </c>
      <c r="Q111" s="36"/>
      <c r="R111" s="36"/>
      <c r="S111" s="39">
        <f>SUM(B111:P111)/COUNT(B111:P111)</f>
        <v>226.06666666666666</v>
      </c>
      <c r="T111" s="39">
        <f>SUM(B111:H111)/COUNT(B111:H111)</f>
        <v>320.14285714285717</v>
      </c>
      <c r="U111" s="36"/>
      <c r="X111" s="30"/>
      <c r="AU111" s="51" t="s">
        <v>18</v>
      </c>
      <c r="AV111" s="6">
        <f>SUM('C2043 (Left-To East)'!A95:A101,'C2043 (Left-To East)'!B2:B19)</f>
        <v>29</v>
      </c>
      <c r="AW111" s="6">
        <f>SUM('C2043 (Left-To East)'!B95:B101,'C2043 (Left-To East)'!C2:C19)</f>
        <v>20</v>
      </c>
      <c r="AX111" s="6">
        <f>SUM('C2043 (Left-To East)'!C95:C101,'C2043 (Left-To East)'!D2:D19)</f>
        <v>21</v>
      </c>
      <c r="AY111" s="6">
        <f>SUM('C2043 (Left-To East)'!D95:D101,'C2043 (Left-To East)'!E2:E19)</f>
        <v>9</v>
      </c>
      <c r="AZ111" s="6">
        <f>SUM('C2043 (Left-To East)'!E95:E101,'C2043 (Left-To East)'!F2:F19)</f>
        <v>13</v>
      </c>
      <c r="BA111" s="6">
        <f>SUM('C2043 (Left-To East)'!F95:F101,'C2043 (Left-To East)'!G2:G19)</f>
        <v>24</v>
      </c>
      <c r="BB111" s="6">
        <f>SUM('C2043 (Left-To East)'!G95:G101,'C2043 (Left-To East)'!H2:H19)</f>
        <v>24</v>
      </c>
      <c r="BC111" s="6">
        <f>SUM('C2043 (Left-To East)'!H95:H101,'C2043 (Left-To East)'!I2:I19)</f>
        <v>0</v>
      </c>
      <c r="BD111" s="6">
        <f>SUM('C2043 (Left-To East)'!I95:I101,'C2043 (Left-To East)'!J2:J19)</f>
        <v>4</v>
      </c>
      <c r="BE111" s="6">
        <f>SUM('C2043 (Left-To East)'!J95:J101,'C2043 (Left-To East)'!K2:K19)</f>
        <v>4</v>
      </c>
      <c r="BF111" s="6">
        <f>SUM('C2043 (Left-To East)'!K95:K101,'C2043 (Left-To East)'!L2:L19)</f>
        <v>3</v>
      </c>
      <c r="BG111" s="6">
        <f>SUM('C2043 (Left-To East)'!L95:L101,'C2043 (Left-To East)'!M2:M19)</f>
        <v>9</v>
      </c>
      <c r="BH111" s="6">
        <f>SUM('C2043 (Left-To East)'!M95:M101,'C2043 (Left-To East)'!N2:N19)</f>
        <v>5</v>
      </c>
      <c r="BI111" s="6">
        <f>SUM('C2043 (Left-To East)'!N95:N101,'C2043 (Left-To East)'!O2:O19)</f>
        <v>16</v>
      </c>
      <c r="BJ111" s="6"/>
      <c r="BK111" s="6"/>
    </row>
    <row r="112" spans="1:66" x14ac:dyDescent="0.3">
      <c r="A112" s="3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X112" s="30" t="s">
        <v>19</v>
      </c>
      <c r="Y112" s="6">
        <f t="shared" ref="Y112:AM112" si="89">Y70</f>
        <v>19</v>
      </c>
      <c r="Z112" s="6">
        <f t="shared" si="89"/>
        <v>20</v>
      </c>
      <c r="AA112" s="6">
        <f t="shared" si="89"/>
        <v>34</v>
      </c>
      <c r="AB112" s="6">
        <f t="shared" si="89"/>
        <v>32</v>
      </c>
      <c r="AC112" s="6">
        <f t="shared" si="89"/>
        <v>29</v>
      </c>
      <c r="AD112" s="6">
        <f t="shared" si="89"/>
        <v>21</v>
      </c>
      <c r="AE112" s="6">
        <f t="shared" si="89"/>
        <v>20</v>
      </c>
      <c r="AF112" s="6">
        <f t="shared" si="89"/>
        <v>7</v>
      </c>
      <c r="AG112" s="6">
        <f t="shared" si="89"/>
        <v>5</v>
      </c>
      <c r="AH112" s="6">
        <f t="shared" si="89"/>
        <v>17</v>
      </c>
      <c r="AI112" s="6">
        <f t="shared" si="89"/>
        <v>10</v>
      </c>
      <c r="AJ112" s="6">
        <f t="shared" si="89"/>
        <v>5</v>
      </c>
      <c r="AK112" s="6">
        <f t="shared" si="89"/>
        <v>3</v>
      </c>
      <c r="AL112" s="6">
        <f t="shared" si="89"/>
        <v>17</v>
      </c>
      <c r="AM112" s="6">
        <f t="shared" si="89"/>
        <v>15</v>
      </c>
      <c r="AU112" s="38" t="s">
        <v>90</v>
      </c>
      <c r="AV112" s="24">
        <f t="shared" ref="AV112:BI112" si="90">(AV108-AV111)^2</f>
        <v>57600</v>
      </c>
      <c r="AW112" s="24">
        <f t="shared" si="90"/>
        <v>6084</v>
      </c>
      <c r="AX112" s="24">
        <f t="shared" si="90"/>
        <v>324</v>
      </c>
      <c r="AY112" s="24">
        <f t="shared" si="90"/>
        <v>25</v>
      </c>
      <c r="AZ112" s="24">
        <f t="shared" si="90"/>
        <v>144</v>
      </c>
      <c r="BA112" s="24">
        <f t="shared" si="90"/>
        <v>2116</v>
      </c>
      <c r="BB112" s="24">
        <f t="shared" si="90"/>
        <v>961</v>
      </c>
      <c r="BC112" s="24">
        <f t="shared" si="90"/>
        <v>196</v>
      </c>
      <c r="BD112" s="24">
        <f t="shared" si="90"/>
        <v>1</v>
      </c>
      <c r="BE112" s="24">
        <f t="shared" si="90"/>
        <v>441</v>
      </c>
      <c r="BF112" s="24">
        <f t="shared" si="90"/>
        <v>400</v>
      </c>
      <c r="BG112" s="24">
        <f t="shared" si="90"/>
        <v>529</v>
      </c>
      <c r="BH112" s="24">
        <f t="shared" si="90"/>
        <v>1089</v>
      </c>
      <c r="BI112" s="24">
        <f t="shared" si="90"/>
        <v>16</v>
      </c>
      <c r="BJ112" s="24"/>
      <c r="BK112" s="56" t="s">
        <v>142</v>
      </c>
      <c r="BM112" s="40">
        <f>SUM(AV112:BI112)/COUNT(AV112:BI112)</f>
        <v>4994.7142857142853</v>
      </c>
      <c r="BN112" s="59">
        <f>SUM(AV112:BB112)/COUNT(AV112:BB112)</f>
        <v>9607.7142857142862</v>
      </c>
    </row>
    <row r="113" spans="1:43" x14ac:dyDescent="0.3">
      <c r="A113" s="30" t="s">
        <v>332</v>
      </c>
      <c r="B113" s="14">
        <f>SUM('C2044 (Right-To West)'!A48:A59)</f>
        <v>17</v>
      </c>
      <c r="C113" s="14">
        <f>SUM('C2044 (Right-To West)'!B48:B59)</f>
        <v>15</v>
      </c>
      <c r="D113" s="14">
        <f>SUM('C2044 (Right-To West)'!C48:C59)</f>
        <v>33</v>
      </c>
      <c r="E113" s="14">
        <f>SUM('C2044 (Right-To West)'!D48:D59)</f>
        <v>30</v>
      </c>
      <c r="F113" s="14">
        <f>SUM('C2044 (Right-To West)'!E48:E59)</f>
        <v>27</v>
      </c>
      <c r="G113" s="14">
        <f>SUM('C2044 (Right-To West)'!F48:F59)</f>
        <v>17</v>
      </c>
      <c r="H113" s="14">
        <f>SUM('C2044 (Right-To West)'!G48:G59)</f>
        <v>16</v>
      </c>
      <c r="I113" s="14">
        <f>SUM('C2044 (Right-To West)'!H48:H59)</f>
        <v>6</v>
      </c>
      <c r="J113" s="14">
        <f>SUM('C2044 (Right-To West)'!I48:I59)</f>
        <v>5</v>
      </c>
      <c r="K113" s="14">
        <f>SUM('C2044 (Right-To West)'!J48:J59)</f>
        <v>16</v>
      </c>
      <c r="L113" s="14">
        <f>SUM('C2044 (Right-To West)'!K48:K59)</f>
        <v>8</v>
      </c>
      <c r="M113" s="14">
        <f>SUM('C2044 (Right-To West)'!L48:L59)</f>
        <v>4</v>
      </c>
      <c r="N113" s="14">
        <f>SUM('C2044 (Right-To West)'!M48:M59)</f>
        <v>3</v>
      </c>
      <c r="O113" s="14">
        <f>SUM('C2044 (Right-To West)'!N48:N59)</f>
        <v>16</v>
      </c>
      <c r="P113" s="14">
        <f>SUM('C2044 (Right-To West)'!O48:O59)</f>
        <v>14</v>
      </c>
      <c r="X113" s="30" t="s">
        <v>55</v>
      </c>
      <c r="Y113" s="24">
        <f t="shared" ref="Y113:AM113" si="91">Y71</f>
        <v>78</v>
      </c>
      <c r="Z113" s="24">
        <f t="shared" si="91"/>
        <v>72</v>
      </c>
      <c r="AA113" s="24">
        <f t="shared" si="91"/>
        <v>82</v>
      </c>
      <c r="AB113" s="24">
        <f t="shared" si="91"/>
        <v>77</v>
      </c>
      <c r="AC113" s="24">
        <f t="shared" si="91"/>
        <v>81</v>
      </c>
      <c r="AD113" s="24">
        <f t="shared" si="91"/>
        <v>86</v>
      </c>
      <c r="AE113" s="24">
        <f t="shared" si="91"/>
        <v>81</v>
      </c>
      <c r="AF113" s="24">
        <f t="shared" si="91"/>
        <v>22</v>
      </c>
      <c r="AG113" s="24">
        <f t="shared" si="91"/>
        <v>22</v>
      </c>
      <c r="AH113" s="24">
        <f t="shared" si="91"/>
        <v>30</v>
      </c>
      <c r="AI113" s="24">
        <f t="shared" si="91"/>
        <v>19</v>
      </c>
      <c r="AJ113" s="24">
        <f t="shared" si="91"/>
        <v>39</v>
      </c>
      <c r="AK113" s="24">
        <f t="shared" si="91"/>
        <v>12</v>
      </c>
      <c r="AL113" s="24">
        <f t="shared" si="91"/>
        <v>63</v>
      </c>
      <c r="AM113" s="24">
        <f t="shared" si="91"/>
        <v>52</v>
      </c>
    </row>
    <row r="114" spans="1:43" x14ac:dyDescent="0.3">
      <c r="A114" s="30" t="s">
        <v>333</v>
      </c>
      <c r="B114" s="27">
        <f>SUM('C2042 (Left-To West)'!A58:A63,'C2042 (Left-To West)'!A65:A70)</f>
        <v>53</v>
      </c>
      <c r="C114" s="27">
        <f>SUM('C2042 (Left-To West)'!B58:B63,'C2042 (Left-To West)'!B65:B70)</f>
        <v>44</v>
      </c>
      <c r="D114" s="27">
        <f>SUM('C2042 (Left-To West)'!C58:C63,'C2042 (Left-To West)'!C65:C70)</f>
        <v>56</v>
      </c>
      <c r="E114" s="27">
        <f>SUM('C2042 (Left-To West)'!D58:D63,'C2042 (Left-To West)'!D65:D70)</f>
        <v>45</v>
      </c>
      <c r="F114" s="27">
        <f>SUM('C2042 (Left-To West)'!E58:E63,'C2042 (Left-To West)'!E65:E70)</f>
        <v>77</v>
      </c>
      <c r="G114" s="27">
        <f>SUM('C2042 (Left-To West)'!F58:F63,'C2042 (Left-To West)'!F65:F70)</f>
        <v>53</v>
      </c>
      <c r="H114" s="27">
        <f>SUM('C2042 (Left-To West)'!G58:G63,'C2042 (Left-To West)'!G65:G70)</f>
        <v>44</v>
      </c>
      <c r="I114" s="27">
        <f>SUM('C2042 (Left-To West)'!H58:H63,'C2042 (Left-To West)'!H65:H70)</f>
        <v>7</v>
      </c>
      <c r="J114" s="27">
        <f>SUM('C2042 (Left-To West)'!I58:I63,'C2042 (Left-To West)'!I65:I70)</f>
        <v>19</v>
      </c>
      <c r="K114" s="27">
        <f>SUM('C2042 (Left-To West)'!J58:J63,'C2042 (Left-To West)'!J65:J70)</f>
        <v>15</v>
      </c>
      <c r="L114" s="27">
        <f>SUM('C2042 (Left-To West)'!K58:K63,'C2042 (Left-To West)'!K65:K70)</f>
        <v>15</v>
      </c>
      <c r="M114" s="27">
        <f>SUM('C2042 (Left-To West)'!L58:L63,'C2042 (Left-To West)'!L65:L70)</f>
        <v>36</v>
      </c>
      <c r="N114" s="27">
        <f>SUM('C2042 (Left-To West)'!M58:M63,'C2042 (Left-To West)'!M65:M70)</f>
        <v>8</v>
      </c>
      <c r="O114" s="27">
        <f>SUM('C2042 (Left-To West)'!N58:N63,'C2042 (Left-To West)'!N65:N70)</f>
        <v>33</v>
      </c>
      <c r="P114" s="27">
        <f>SUM('C2042 (Left-To West)'!O58:O63,'C2042 (Left-To West)'!O65:O70)</f>
        <v>39</v>
      </c>
      <c r="X114" s="30" t="s">
        <v>69</v>
      </c>
      <c r="Y114" s="14">
        <f>SUM('07-C4482'!A83:A92, '07-C4482'!A94:A102)</f>
        <v>166</v>
      </c>
      <c r="Z114" s="14">
        <f>SUM('07-C4482'!B83:B92, '07-C4482'!B94:B102)</f>
        <v>139</v>
      </c>
      <c r="AA114" s="14">
        <f>SUM('07-C4482'!C83:C92, '07-C4482'!C94:C102)</f>
        <v>139</v>
      </c>
      <c r="AB114" s="14">
        <f>SUM('07-C4482'!D83:D92, '07-C4482'!D94:D102)</f>
        <v>116</v>
      </c>
      <c r="AC114" s="14">
        <f>SUM('07-C4482'!E83:E92, '07-C4482'!E94:E102)</f>
        <v>163</v>
      </c>
      <c r="AD114" s="14">
        <f>SUM('07-C4482'!F83:F92, '07-C4482'!F94:F102)</f>
        <v>138</v>
      </c>
      <c r="AE114" s="14">
        <f>SUM('07-C4482'!G83:G92, '07-C4482'!G94:G102)</f>
        <v>148</v>
      </c>
      <c r="AF114" s="14">
        <f>SUM('07-C4482'!H83:H92, '07-C4482'!H94:H102)</f>
        <v>92</v>
      </c>
      <c r="AG114" s="14">
        <f>SUM('07-C4482'!I83:I92, '07-C4482'!I94:I102)</f>
        <v>84</v>
      </c>
      <c r="AH114" s="14">
        <f>SUM('07-C4482'!J83:J92, '07-C4482'!J94:J102)</f>
        <v>91</v>
      </c>
      <c r="AI114" s="14">
        <f>SUM('07-C4482'!K83:K92, '07-C4482'!K94:K102)</f>
        <v>56</v>
      </c>
      <c r="AJ114" s="14">
        <f>SUM('07-C4482'!L83:L92, '07-C4482'!L94:L102)</f>
        <v>75</v>
      </c>
      <c r="AK114" s="14">
        <f>SUM('07-C4482'!M83:M92, '07-C4482'!M94:M102)</f>
        <v>65</v>
      </c>
      <c r="AL114" s="14">
        <f>SUM('07-C4482'!N83:N92, '07-C4482'!N94:N102)</f>
        <v>112</v>
      </c>
      <c r="AM114" s="14">
        <f>SUM('07-C4482'!O83:O92, '07-C4482'!O94:O102)</f>
        <v>109</v>
      </c>
    </row>
    <row r="115" spans="1:43" x14ac:dyDescent="0.3">
      <c r="A115" s="30" t="s">
        <v>89</v>
      </c>
      <c r="B115" s="24">
        <f t="shared" ref="B115:P115" si="92">B113-B114</f>
        <v>-36</v>
      </c>
      <c r="C115" s="24">
        <f t="shared" si="92"/>
        <v>-29</v>
      </c>
      <c r="D115" s="24">
        <f t="shared" si="92"/>
        <v>-23</v>
      </c>
      <c r="E115" s="24">
        <f t="shared" si="92"/>
        <v>-15</v>
      </c>
      <c r="F115" s="24">
        <f t="shared" si="92"/>
        <v>-50</v>
      </c>
      <c r="G115" s="24">
        <f t="shared" si="92"/>
        <v>-36</v>
      </c>
      <c r="H115" s="24">
        <f t="shared" si="92"/>
        <v>-28</v>
      </c>
      <c r="I115" s="24">
        <f t="shared" si="92"/>
        <v>-1</v>
      </c>
      <c r="J115" s="24">
        <f t="shared" si="92"/>
        <v>-14</v>
      </c>
      <c r="K115" s="24">
        <f t="shared" si="92"/>
        <v>1</v>
      </c>
      <c r="L115" s="24">
        <f t="shared" si="92"/>
        <v>-7</v>
      </c>
      <c r="M115" s="24">
        <f t="shared" si="92"/>
        <v>-32</v>
      </c>
      <c r="N115" s="24">
        <f t="shared" si="92"/>
        <v>-5</v>
      </c>
      <c r="O115" s="24">
        <f t="shared" si="92"/>
        <v>-17</v>
      </c>
      <c r="P115" s="24">
        <f t="shared" si="92"/>
        <v>-25</v>
      </c>
      <c r="Q115" s="36"/>
      <c r="R115" s="36"/>
      <c r="S115" s="36"/>
      <c r="T115" s="36"/>
      <c r="U115" s="36"/>
      <c r="X115" s="30" t="s">
        <v>89</v>
      </c>
      <c r="Y115" s="33">
        <f t="shared" ref="Y115:AM115" si="93">Y113-Y114</f>
        <v>-88</v>
      </c>
      <c r="Z115" s="33">
        <f t="shared" si="93"/>
        <v>-67</v>
      </c>
      <c r="AA115" s="33">
        <f t="shared" si="93"/>
        <v>-57</v>
      </c>
      <c r="AB115" s="33">
        <f t="shared" si="93"/>
        <v>-39</v>
      </c>
      <c r="AC115" s="33">
        <f t="shared" si="93"/>
        <v>-82</v>
      </c>
      <c r="AD115" s="33">
        <f t="shared" si="93"/>
        <v>-52</v>
      </c>
      <c r="AE115" s="33">
        <f t="shared" si="93"/>
        <v>-67</v>
      </c>
      <c r="AF115" s="33">
        <f t="shared" si="93"/>
        <v>-70</v>
      </c>
      <c r="AG115" s="33">
        <f t="shared" si="93"/>
        <v>-62</v>
      </c>
      <c r="AH115" s="33">
        <f t="shared" si="93"/>
        <v>-61</v>
      </c>
      <c r="AI115" s="33">
        <f t="shared" si="93"/>
        <v>-37</v>
      </c>
      <c r="AJ115" s="33">
        <f t="shared" si="93"/>
        <v>-36</v>
      </c>
      <c r="AK115" s="33">
        <f t="shared" si="93"/>
        <v>-53</v>
      </c>
      <c r="AL115" s="33">
        <f t="shared" si="93"/>
        <v>-49</v>
      </c>
      <c r="AM115" s="33">
        <f t="shared" si="93"/>
        <v>-57</v>
      </c>
    </row>
    <row r="116" spans="1:43" x14ac:dyDescent="0.3">
      <c r="A116" s="38" t="s">
        <v>90</v>
      </c>
      <c r="B116" s="24">
        <f t="shared" ref="B116:P116" si="94">B115^2</f>
        <v>1296</v>
      </c>
      <c r="C116" s="24">
        <f t="shared" si="94"/>
        <v>841</v>
      </c>
      <c r="D116" s="24">
        <f t="shared" si="94"/>
        <v>529</v>
      </c>
      <c r="E116" s="24">
        <f t="shared" si="94"/>
        <v>225</v>
      </c>
      <c r="F116" s="24">
        <f t="shared" si="94"/>
        <v>2500</v>
      </c>
      <c r="G116" s="24">
        <f t="shared" si="94"/>
        <v>1296</v>
      </c>
      <c r="H116" s="24">
        <f t="shared" si="94"/>
        <v>784</v>
      </c>
      <c r="I116" s="24">
        <f t="shared" si="94"/>
        <v>1</v>
      </c>
      <c r="J116" s="24">
        <f t="shared" si="94"/>
        <v>196</v>
      </c>
      <c r="K116" s="24">
        <f t="shared" si="94"/>
        <v>1</v>
      </c>
      <c r="L116" s="24">
        <f t="shared" si="94"/>
        <v>49</v>
      </c>
      <c r="M116" s="24">
        <f t="shared" si="94"/>
        <v>1024</v>
      </c>
      <c r="N116" s="24">
        <f t="shared" si="94"/>
        <v>25</v>
      </c>
      <c r="O116" s="24">
        <f t="shared" si="94"/>
        <v>289</v>
      </c>
      <c r="P116" s="24">
        <f t="shared" si="94"/>
        <v>625</v>
      </c>
      <c r="Q116" s="36"/>
      <c r="R116" s="36"/>
      <c r="S116" s="39">
        <f>SUM(B116:P116)/COUNT(B116:P116)</f>
        <v>645.4</v>
      </c>
      <c r="T116" s="39">
        <f>SUM(B116:H116)/COUNT(B116:H116)</f>
        <v>1067.2857142857142</v>
      </c>
      <c r="U116" s="36"/>
      <c r="X116" s="38" t="s">
        <v>90</v>
      </c>
      <c r="Y116" s="33">
        <f t="shared" ref="Y116:AM116" si="95">Y115^2</f>
        <v>7744</v>
      </c>
      <c r="Z116" s="33">
        <f t="shared" si="95"/>
        <v>4489</v>
      </c>
      <c r="AA116" s="33">
        <f t="shared" si="95"/>
        <v>3249</v>
      </c>
      <c r="AB116" s="33">
        <f t="shared" si="95"/>
        <v>1521</v>
      </c>
      <c r="AC116" s="33">
        <f t="shared" si="95"/>
        <v>6724</v>
      </c>
      <c r="AD116" s="33">
        <f t="shared" si="95"/>
        <v>2704</v>
      </c>
      <c r="AE116" s="33">
        <f t="shared" si="95"/>
        <v>4489</v>
      </c>
      <c r="AF116" s="33">
        <f t="shared" si="95"/>
        <v>4900</v>
      </c>
      <c r="AG116" s="33">
        <f t="shared" si="95"/>
        <v>3844</v>
      </c>
      <c r="AH116" s="33">
        <f t="shared" si="95"/>
        <v>3721</v>
      </c>
      <c r="AI116" s="33">
        <f t="shared" si="95"/>
        <v>1369</v>
      </c>
      <c r="AJ116" s="33">
        <f t="shared" si="95"/>
        <v>1296</v>
      </c>
      <c r="AK116" s="33">
        <f t="shared" si="95"/>
        <v>2809</v>
      </c>
      <c r="AL116" s="33">
        <f t="shared" si="95"/>
        <v>2401</v>
      </c>
      <c r="AM116" s="33">
        <f t="shared" si="95"/>
        <v>3249</v>
      </c>
      <c r="AP116" s="40">
        <f>SUM(Y116:AM116)/COUNT(Y116:AM116)</f>
        <v>3633.9333333333334</v>
      </c>
      <c r="AQ116" s="39">
        <f>SUM(Y116:AE116)/COUNT(Y116:AE116)</f>
        <v>4417.1428571428569</v>
      </c>
    </row>
    <row r="117" spans="1:43" x14ac:dyDescent="0.3"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43" x14ac:dyDescent="0.3"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43" x14ac:dyDescent="0.3"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43" s="1" customFormat="1" x14ac:dyDescent="0.3">
      <c r="Q120" s="37"/>
      <c r="R120" s="37"/>
      <c r="S120" s="37"/>
      <c r="T120" s="37"/>
      <c r="U120" s="37"/>
    </row>
    <row r="121" spans="1:43" s="1" customFormat="1" x14ac:dyDescent="0.3">
      <c r="Q121" s="37"/>
      <c r="R121" s="37"/>
      <c r="S121" s="37"/>
      <c r="T121" s="37"/>
      <c r="U121" s="37"/>
      <c r="Y121" s="35" t="s">
        <v>77</v>
      </c>
    </row>
    <row r="122" spans="1:43" x14ac:dyDescent="0.3"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43" x14ac:dyDescent="0.3"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43" x14ac:dyDescent="0.3"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43" x14ac:dyDescent="0.3">
      <c r="A125" s="12" t="s">
        <v>116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43" x14ac:dyDescent="0.3">
      <c r="A126" s="12"/>
      <c r="B126" s="12"/>
      <c r="C126" s="12"/>
      <c r="D126" s="12"/>
      <c r="E126" s="12"/>
      <c r="F126" s="31" t="s">
        <v>43</v>
      </c>
      <c r="G126" s="32" t="s">
        <v>50</v>
      </c>
      <c r="H126" s="12"/>
      <c r="I126" s="12"/>
      <c r="J126" s="12"/>
      <c r="K126" s="12"/>
      <c r="L126" s="12"/>
      <c r="M126" s="12"/>
      <c r="X126" s="12" t="s">
        <v>67</v>
      </c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/>
      <c r="AL126"/>
      <c r="AM126"/>
    </row>
    <row r="127" spans="1:43" x14ac:dyDescent="0.3">
      <c r="A127" s="30" t="s">
        <v>331</v>
      </c>
      <c r="B127" s="13">
        <f>SUM('C2043 (Left-To East)'!A65:A84)</f>
        <v>95</v>
      </c>
      <c r="C127" s="13">
        <f>SUM('C2043 (Left-To East)'!B65:B84)</f>
        <v>71</v>
      </c>
      <c r="D127" s="13">
        <f>SUM('C2043 (Left-To East)'!C65:C84)</f>
        <v>101</v>
      </c>
      <c r="E127" s="13">
        <f>SUM('C2043 (Left-To East)'!D65:D84)</f>
        <v>72</v>
      </c>
      <c r="F127" s="13">
        <f>SUM('C2043 (Left-To East)'!E65:E84)</f>
        <v>100</v>
      </c>
      <c r="G127" s="13">
        <f>SUM('C2043 (Left-To East)'!F65:F84)</f>
        <v>81</v>
      </c>
      <c r="H127" s="13">
        <f>SUM('C2043 (Left-To East)'!G65:G84)</f>
        <v>80</v>
      </c>
      <c r="I127" s="13">
        <f>SUM('C2043 (Left-To East)'!H65:H84)</f>
        <v>18</v>
      </c>
      <c r="J127" s="13">
        <f>SUM('C2043 (Left-To East)'!I65:I84)</f>
        <v>26</v>
      </c>
      <c r="K127" s="13">
        <f>SUM('C2043 (Left-To East)'!J65:J84)</f>
        <v>43</v>
      </c>
      <c r="L127" s="13">
        <f>SUM('C2043 (Left-To East)'!K65:K84)</f>
        <v>13</v>
      </c>
      <c r="M127" s="13">
        <f>SUM('C2043 (Left-To East)'!L65:L84)</f>
        <v>38</v>
      </c>
      <c r="N127" s="13">
        <f>SUM('C2043 (Left-To East)'!M65:M84)</f>
        <v>26</v>
      </c>
      <c r="O127" s="13">
        <f>SUM('C2043 (Left-To East)'!N65:N84)</f>
        <v>60</v>
      </c>
      <c r="P127" s="13">
        <f>SUM('C2043 (Left-To East)'!O65:O84)</f>
        <v>83</v>
      </c>
      <c r="X127" s="12" t="s">
        <v>120</v>
      </c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/>
      <c r="AL127"/>
      <c r="AM127"/>
    </row>
    <row r="128" spans="1:43" x14ac:dyDescent="0.3">
      <c r="A128" s="30" t="s">
        <v>330</v>
      </c>
      <c r="B128" s="14">
        <f>SUM('C2045 (Right-To East)'!A69:A88)</f>
        <v>55</v>
      </c>
      <c r="C128" s="14">
        <f>SUM('C2045 (Right-To East)'!B69:B88)</f>
        <v>34</v>
      </c>
      <c r="D128" s="14">
        <f>SUM('C2045 (Right-To East)'!C69:C88)</f>
        <v>54</v>
      </c>
      <c r="E128" s="14">
        <f>SUM('C2045 (Right-To East)'!D69:D88)</f>
        <v>46</v>
      </c>
      <c r="F128" s="14">
        <f>SUM('C2045 (Right-To East)'!E69:E88)</f>
        <v>45</v>
      </c>
      <c r="G128" s="14">
        <f>SUM('C2045 (Right-To East)'!F69:F88)</f>
        <v>52</v>
      </c>
      <c r="H128" s="14">
        <f>SUM('C2045 (Right-To East)'!G69:G88)</f>
        <v>57</v>
      </c>
      <c r="I128" s="14">
        <f>SUM('C2045 (Right-To East)'!H69:H88)</f>
        <v>14</v>
      </c>
      <c r="J128" s="14">
        <f>SUM('C2045 (Right-To East)'!I69:I88)</f>
        <v>7</v>
      </c>
      <c r="K128" s="14">
        <f>SUM('C2045 (Right-To East)'!J69:J88)</f>
        <v>8</v>
      </c>
      <c r="L128" s="14">
        <f>SUM('C2045 (Right-To East)'!K69:K88)</f>
        <v>6</v>
      </c>
      <c r="M128" s="14">
        <f>SUM('C2045 (Right-To East)'!L69:L88)</f>
        <v>8</v>
      </c>
      <c r="N128" s="14">
        <f>SUM('C2045 (Right-To East)'!M69:M88)</f>
        <v>21</v>
      </c>
      <c r="O128" s="14">
        <f>SUM('C2045 (Right-To East)'!N69:N88)</f>
        <v>31</v>
      </c>
      <c r="P128" s="14">
        <f>SUM('C2045 (Right-To East)'!O69:O88)</f>
        <v>46</v>
      </c>
      <c r="X128" s="12"/>
      <c r="Y128" s="12"/>
      <c r="Z128" s="12"/>
      <c r="AA128" s="12"/>
      <c r="AB128" s="12"/>
      <c r="AC128" s="31" t="s">
        <v>66</v>
      </c>
      <c r="AD128" s="32" t="s">
        <v>52</v>
      </c>
      <c r="AE128" s="12"/>
      <c r="AF128" s="12"/>
      <c r="AG128" s="12"/>
      <c r="AH128" s="12"/>
      <c r="AI128" s="12"/>
      <c r="AJ128" s="12"/>
      <c r="AK128"/>
      <c r="AL128"/>
      <c r="AM128"/>
    </row>
    <row r="129" spans="1:43" x14ac:dyDescent="0.3">
      <c r="A129" s="30" t="s">
        <v>89</v>
      </c>
      <c r="B129" s="24">
        <f t="shared" ref="B129:P129" si="96">B127-B128</f>
        <v>40</v>
      </c>
      <c r="C129" s="24">
        <f t="shared" si="96"/>
        <v>37</v>
      </c>
      <c r="D129" s="24">
        <f t="shared" si="96"/>
        <v>47</v>
      </c>
      <c r="E129" s="24">
        <f t="shared" si="96"/>
        <v>26</v>
      </c>
      <c r="F129" s="24">
        <f t="shared" si="96"/>
        <v>55</v>
      </c>
      <c r="G129" s="24">
        <f t="shared" si="96"/>
        <v>29</v>
      </c>
      <c r="H129" s="24">
        <f t="shared" si="96"/>
        <v>23</v>
      </c>
      <c r="I129" s="24">
        <f t="shared" si="96"/>
        <v>4</v>
      </c>
      <c r="J129" s="24">
        <f t="shared" si="96"/>
        <v>19</v>
      </c>
      <c r="K129" s="24">
        <f t="shared" si="96"/>
        <v>35</v>
      </c>
      <c r="L129" s="24">
        <f t="shared" si="96"/>
        <v>7</v>
      </c>
      <c r="M129" s="24">
        <f t="shared" si="96"/>
        <v>30</v>
      </c>
      <c r="N129" s="24">
        <f t="shared" si="96"/>
        <v>5</v>
      </c>
      <c r="O129" s="24">
        <f t="shared" si="96"/>
        <v>29</v>
      </c>
      <c r="P129" s="24">
        <f t="shared" si="96"/>
        <v>37</v>
      </c>
      <c r="X129" s="30" t="s">
        <v>18</v>
      </c>
      <c r="Y129" s="6">
        <f>SUM('C2043 (Left-To East)'!A67:A87)</f>
        <v>92</v>
      </c>
      <c r="Z129" s="6">
        <f>SUM('C2043 (Left-To East)'!B67:B87)</f>
        <v>74</v>
      </c>
      <c r="AA129" s="6">
        <f>SUM('C2043 (Left-To East)'!C67:C87)</f>
        <v>106</v>
      </c>
      <c r="AB129" s="6">
        <f>SUM('C2043 (Left-To East)'!D67:D87)</f>
        <v>70</v>
      </c>
      <c r="AC129" s="6">
        <f>SUM('C2043 (Left-To East)'!E67:E87)</f>
        <v>100</v>
      </c>
      <c r="AD129" s="6">
        <f>SUM('C2043 (Left-To East)'!F67:F87)</f>
        <v>84</v>
      </c>
      <c r="AE129" s="6">
        <f>SUM('C2043 (Left-To East)'!G67:G87)</f>
        <v>79</v>
      </c>
      <c r="AF129" s="6">
        <f>SUM('C2043 (Left-To East)'!H67:H87)</f>
        <v>19</v>
      </c>
      <c r="AG129" s="6">
        <f>SUM('C2043 (Left-To East)'!I67:I87)</f>
        <v>26</v>
      </c>
      <c r="AH129" s="6">
        <f>SUM('C2043 (Left-To East)'!J67:J87)</f>
        <v>41</v>
      </c>
      <c r="AI129" s="6">
        <f>SUM('C2043 (Left-To East)'!K67:K87)</f>
        <v>16</v>
      </c>
      <c r="AJ129" s="6">
        <f>SUM('C2043 (Left-To East)'!L67:L87)</f>
        <v>39</v>
      </c>
      <c r="AK129" s="6">
        <f>SUM('C2043 (Left-To East)'!M67:M87)</f>
        <v>30</v>
      </c>
      <c r="AL129" s="6">
        <f>SUM('C2043 (Left-To East)'!N67:N87)</f>
        <v>60</v>
      </c>
      <c r="AM129" s="6">
        <f>SUM('C2043 (Left-To East)'!O67:O87)</f>
        <v>89</v>
      </c>
    </row>
    <row r="130" spans="1:43" x14ac:dyDescent="0.3">
      <c r="A130" s="38" t="s">
        <v>90</v>
      </c>
      <c r="B130" s="24">
        <f t="shared" ref="B130:P130" si="97">B129^2</f>
        <v>1600</v>
      </c>
      <c r="C130" s="24">
        <f t="shared" si="97"/>
        <v>1369</v>
      </c>
      <c r="D130" s="24">
        <f t="shared" si="97"/>
        <v>2209</v>
      </c>
      <c r="E130" s="24">
        <f t="shared" si="97"/>
        <v>676</v>
      </c>
      <c r="F130" s="24">
        <f t="shared" si="97"/>
        <v>3025</v>
      </c>
      <c r="G130" s="24">
        <f t="shared" si="97"/>
        <v>841</v>
      </c>
      <c r="H130" s="24">
        <f t="shared" si="97"/>
        <v>529</v>
      </c>
      <c r="I130" s="24">
        <f t="shared" si="97"/>
        <v>16</v>
      </c>
      <c r="J130" s="24">
        <f t="shared" si="97"/>
        <v>361</v>
      </c>
      <c r="K130" s="24">
        <f t="shared" si="97"/>
        <v>1225</v>
      </c>
      <c r="L130" s="24">
        <f t="shared" si="97"/>
        <v>49</v>
      </c>
      <c r="M130" s="24">
        <f t="shared" si="97"/>
        <v>900</v>
      </c>
      <c r="N130" s="24">
        <f t="shared" si="97"/>
        <v>25</v>
      </c>
      <c r="O130" s="24">
        <f t="shared" si="97"/>
        <v>841</v>
      </c>
      <c r="P130" s="24">
        <f t="shared" si="97"/>
        <v>1369</v>
      </c>
      <c r="S130" s="39">
        <f>SUM(B130:P130)/COUNT(B130:P130)</f>
        <v>1002.3333333333334</v>
      </c>
      <c r="T130" s="39">
        <f>SUM(B130:H130)/COUNT(B130:H130)</f>
        <v>1464.1428571428571</v>
      </c>
      <c r="X130" s="30"/>
    </row>
    <row r="131" spans="1:43" x14ac:dyDescent="0.3">
      <c r="A131" s="3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X131" s="30" t="s">
        <v>19</v>
      </c>
      <c r="Y131" s="6">
        <f>SUM('C2044 (Right-To West)'!A65:A85)</f>
        <v>55</v>
      </c>
      <c r="Z131" s="6">
        <f>SUM('C2044 (Right-To West)'!B65:B85)</f>
        <v>68</v>
      </c>
      <c r="AA131" s="6">
        <f>SUM('C2044 (Right-To West)'!C65:C85)</f>
        <v>58</v>
      </c>
      <c r="AB131" s="6">
        <f>SUM('C2044 (Right-To West)'!D65:D85)</f>
        <v>29</v>
      </c>
      <c r="AC131" s="6">
        <f>SUM('C2044 (Right-To West)'!E65:E85)</f>
        <v>94</v>
      </c>
      <c r="AD131" s="6">
        <f>SUM('C2044 (Right-To West)'!F65:F85)</f>
        <v>42</v>
      </c>
      <c r="AE131" s="6">
        <f>SUM('C2044 (Right-To West)'!G65:G85)</f>
        <v>50</v>
      </c>
      <c r="AF131" s="6">
        <f>SUM('C2044 (Right-To West)'!H65:H85)</f>
        <v>18</v>
      </c>
      <c r="AG131" s="6">
        <f>SUM('C2044 (Right-To West)'!I65:I85)</f>
        <v>12</v>
      </c>
      <c r="AH131" s="6">
        <f>SUM('C2044 (Right-To West)'!J65:J85)</f>
        <v>26</v>
      </c>
      <c r="AI131" s="6">
        <f>SUM('C2044 (Right-To West)'!K65:K85)</f>
        <v>11</v>
      </c>
      <c r="AJ131" s="6">
        <f>SUM('C2044 (Right-To West)'!L65:L85)</f>
        <v>10</v>
      </c>
      <c r="AK131" s="6">
        <f>SUM('C2044 (Right-To West)'!M65:M85)</f>
        <v>18</v>
      </c>
      <c r="AL131" s="6">
        <f>SUM('C2044 (Right-To West)'!N65:N85)</f>
        <v>33</v>
      </c>
      <c r="AM131" s="6">
        <f>SUM('C2044 (Right-To West)'!O65:O85)</f>
        <v>33</v>
      </c>
    </row>
    <row r="132" spans="1:43" x14ac:dyDescent="0.3">
      <c r="A132" s="30" t="s">
        <v>332</v>
      </c>
      <c r="B132" s="14">
        <f>SUM('C2044 (Right-To West)'!A65:A84)</f>
        <v>52</v>
      </c>
      <c r="C132" s="14">
        <f>SUM('C2044 (Right-To West)'!B65:B84)</f>
        <v>65</v>
      </c>
      <c r="D132" s="14">
        <f>SUM('C2044 (Right-To West)'!C65:C84)</f>
        <v>54</v>
      </c>
      <c r="E132" s="14">
        <f>SUM('C2044 (Right-To West)'!D65:D84)</f>
        <v>28</v>
      </c>
      <c r="F132" s="14">
        <f>SUM('C2044 (Right-To West)'!E65:E84)</f>
        <v>92</v>
      </c>
      <c r="G132" s="14">
        <f>SUM('C2044 (Right-To West)'!F65:F84)</f>
        <v>41</v>
      </c>
      <c r="H132" s="14">
        <f>SUM('C2044 (Right-To West)'!G65:G84)</f>
        <v>47</v>
      </c>
      <c r="I132" s="14">
        <f>SUM('C2044 (Right-To West)'!H65:H84)</f>
        <v>18</v>
      </c>
      <c r="J132" s="14">
        <f>SUM('C2044 (Right-To West)'!I65:I84)</f>
        <v>12</v>
      </c>
      <c r="K132" s="14">
        <f>SUM('C2044 (Right-To West)'!J65:J84)</f>
        <v>25</v>
      </c>
      <c r="L132" s="14">
        <f>SUM('C2044 (Right-To West)'!K65:K84)</f>
        <v>11</v>
      </c>
      <c r="M132" s="14">
        <f>SUM('C2044 (Right-To West)'!L65:L84)</f>
        <v>10</v>
      </c>
      <c r="N132" s="14">
        <f>SUM('C2044 (Right-To West)'!M65:M84)</f>
        <v>18</v>
      </c>
      <c r="O132" s="14">
        <f>SUM('C2044 (Right-To West)'!N65:N84)</f>
        <v>31</v>
      </c>
      <c r="P132" s="14">
        <f>SUM('C2044 (Right-To West)'!O65:O84)</f>
        <v>33</v>
      </c>
      <c r="X132" s="30" t="s">
        <v>55</v>
      </c>
      <c r="Y132" s="24">
        <f>SUM(Y129:Y131)</f>
        <v>147</v>
      </c>
      <c r="Z132" s="24">
        <f t="shared" ref="Z132:AM132" si="98">SUM(Z129:Z131)</f>
        <v>142</v>
      </c>
      <c r="AA132" s="24">
        <f t="shared" si="98"/>
        <v>164</v>
      </c>
      <c r="AB132" s="24">
        <f t="shared" si="98"/>
        <v>99</v>
      </c>
      <c r="AC132" s="24">
        <f t="shared" si="98"/>
        <v>194</v>
      </c>
      <c r="AD132" s="24">
        <f t="shared" si="98"/>
        <v>126</v>
      </c>
      <c r="AE132" s="24">
        <f t="shared" si="98"/>
        <v>129</v>
      </c>
      <c r="AF132" s="24">
        <f t="shared" si="98"/>
        <v>37</v>
      </c>
      <c r="AG132" s="24">
        <f t="shared" si="98"/>
        <v>38</v>
      </c>
      <c r="AH132" s="24">
        <f t="shared" si="98"/>
        <v>67</v>
      </c>
      <c r="AI132" s="24">
        <f t="shared" si="98"/>
        <v>27</v>
      </c>
      <c r="AJ132" s="24">
        <f t="shared" si="98"/>
        <v>49</v>
      </c>
      <c r="AK132" s="24">
        <f t="shared" si="98"/>
        <v>48</v>
      </c>
      <c r="AL132" s="24">
        <f t="shared" si="98"/>
        <v>93</v>
      </c>
      <c r="AM132" s="24">
        <f t="shared" si="98"/>
        <v>122</v>
      </c>
    </row>
    <row r="133" spans="1:43" x14ac:dyDescent="0.3">
      <c r="A133" s="30" t="s">
        <v>333</v>
      </c>
      <c r="B133" s="27">
        <f>SUM('C2042 (Left-To West)'!A69:A88)</f>
        <v>105</v>
      </c>
      <c r="C133" s="27">
        <f>SUM('C2042 (Left-To West)'!B69:B88)</f>
        <v>97</v>
      </c>
      <c r="D133" s="27">
        <f>SUM('C2042 (Left-To West)'!C69:C88)</f>
        <v>83</v>
      </c>
      <c r="E133" s="27">
        <f>SUM('C2042 (Left-To West)'!D69:D88)</f>
        <v>38</v>
      </c>
      <c r="F133" s="27">
        <f>SUM('C2042 (Left-To West)'!E69:E88)</f>
        <v>129</v>
      </c>
      <c r="G133" s="27">
        <f>SUM('C2042 (Left-To West)'!F69:F88)</f>
        <v>68</v>
      </c>
      <c r="H133" s="27">
        <f>SUM('C2042 (Left-To West)'!G69:G88)</f>
        <v>78</v>
      </c>
      <c r="I133" s="27">
        <f>SUM('C2042 (Left-To West)'!H69:H88)</f>
        <v>21</v>
      </c>
      <c r="J133" s="27">
        <f>SUM('C2042 (Left-To West)'!I69:I88)</f>
        <v>26</v>
      </c>
      <c r="K133" s="27">
        <f>SUM('C2042 (Left-To West)'!J69:J88)</f>
        <v>37</v>
      </c>
      <c r="L133" s="27">
        <f>SUM('C2042 (Left-To West)'!K69:K88)</f>
        <v>16</v>
      </c>
      <c r="M133" s="27">
        <f>SUM('C2042 (Left-To West)'!L69:L88)</f>
        <v>58</v>
      </c>
      <c r="N133" s="27">
        <f>SUM('C2042 (Left-To West)'!M69:M88)</f>
        <v>20</v>
      </c>
      <c r="O133" s="27">
        <f>SUM('C2042 (Left-To West)'!N69:N88)</f>
        <v>56</v>
      </c>
      <c r="P133" s="27">
        <f>SUM('C2042 (Left-To West)'!O69:O88)</f>
        <v>59</v>
      </c>
      <c r="X133" s="30" t="s">
        <v>69</v>
      </c>
      <c r="Y133" s="14">
        <f>SUM('07-C4482'!A99:A129)</f>
        <v>267</v>
      </c>
      <c r="Z133" s="14">
        <f>SUM('07-C4482'!B99:B129)</f>
        <v>201</v>
      </c>
      <c r="AA133" s="14">
        <f>SUM('07-C4482'!C99:C129)</f>
        <v>213</v>
      </c>
      <c r="AB133" s="14">
        <f>SUM('07-C4482'!D99:D129)</f>
        <v>152</v>
      </c>
      <c r="AC133" s="14">
        <f>SUM('07-C4482'!E99:E129)</f>
        <v>251</v>
      </c>
      <c r="AD133" s="14">
        <f>SUM('07-C4482'!F99:F129)</f>
        <v>187</v>
      </c>
      <c r="AE133" s="14">
        <f>SUM('07-C4482'!G99:G129)</f>
        <v>198</v>
      </c>
      <c r="AF133" s="14">
        <f>SUM('07-C4482'!H99:H129)</f>
        <v>128</v>
      </c>
      <c r="AG133" s="14">
        <f>SUM('07-C4482'!I99:I129)</f>
        <v>112</v>
      </c>
      <c r="AH133" s="14">
        <f>SUM('07-C4482'!J99:J129)</f>
        <v>134</v>
      </c>
      <c r="AI133" s="14">
        <f>SUM('07-C4482'!K99:K129)</f>
        <v>75</v>
      </c>
      <c r="AJ133" s="14">
        <f>SUM('07-C4482'!L99:L129)</f>
        <v>132</v>
      </c>
      <c r="AK133" s="14">
        <f>SUM('07-C4482'!M99:M129)</f>
        <v>105</v>
      </c>
      <c r="AL133" s="14">
        <f>SUM('07-C4482'!N99:N129)</f>
        <v>150</v>
      </c>
      <c r="AM133" s="14">
        <f>SUM('07-C4482'!O99:O129)</f>
        <v>176</v>
      </c>
    </row>
    <row r="134" spans="1:43" x14ac:dyDescent="0.3">
      <c r="A134" s="30" t="s">
        <v>89</v>
      </c>
      <c r="B134" s="24">
        <f t="shared" ref="B134:P134" si="99">B132-B133</f>
        <v>-53</v>
      </c>
      <c r="C134" s="24">
        <f t="shared" si="99"/>
        <v>-32</v>
      </c>
      <c r="D134" s="24">
        <f t="shared" si="99"/>
        <v>-29</v>
      </c>
      <c r="E134" s="24">
        <f t="shared" si="99"/>
        <v>-10</v>
      </c>
      <c r="F134" s="24">
        <f t="shared" si="99"/>
        <v>-37</v>
      </c>
      <c r="G134" s="24">
        <f t="shared" si="99"/>
        <v>-27</v>
      </c>
      <c r="H134" s="24">
        <f t="shared" si="99"/>
        <v>-31</v>
      </c>
      <c r="I134" s="24">
        <f t="shared" si="99"/>
        <v>-3</v>
      </c>
      <c r="J134" s="24">
        <f t="shared" si="99"/>
        <v>-14</v>
      </c>
      <c r="K134" s="24">
        <f t="shared" si="99"/>
        <v>-12</v>
      </c>
      <c r="L134" s="24">
        <f t="shared" si="99"/>
        <v>-5</v>
      </c>
      <c r="M134" s="24">
        <f t="shared" si="99"/>
        <v>-48</v>
      </c>
      <c r="N134" s="24">
        <f t="shared" si="99"/>
        <v>-2</v>
      </c>
      <c r="O134" s="24">
        <f t="shared" si="99"/>
        <v>-25</v>
      </c>
      <c r="P134" s="24">
        <f t="shared" si="99"/>
        <v>-26</v>
      </c>
      <c r="X134" s="30" t="s">
        <v>89</v>
      </c>
      <c r="Y134" s="33">
        <f t="shared" ref="Y134:AM134" si="100">Y132-Y133</f>
        <v>-120</v>
      </c>
      <c r="Z134" s="33">
        <f t="shared" si="100"/>
        <v>-59</v>
      </c>
      <c r="AA134" s="33">
        <f t="shared" si="100"/>
        <v>-49</v>
      </c>
      <c r="AB134" s="33">
        <f t="shared" si="100"/>
        <v>-53</v>
      </c>
      <c r="AC134" s="33">
        <f t="shared" si="100"/>
        <v>-57</v>
      </c>
      <c r="AD134" s="33">
        <f t="shared" si="100"/>
        <v>-61</v>
      </c>
      <c r="AE134" s="33">
        <f t="shared" si="100"/>
        <v>-69</v>
      </c>
      <c r="AF134" s="33">
        <f t="shared" si="100"/>
        <v>-91</v>
      </c>
      <c r="AG134" s="33">
        <f t="shared" si="100"/>
        <v>-74</v>
      </c>
      <c r="AH134" s="33">
        <f t="shared" si="100"/>
        <v>-67</v>
      </c>
      <c r="AI134" s="33">
        <f t="shared" si="100"/>
        <v>-48</v>
      </c>
      <c r="AJ134" s="33">
        <f t="shared" si="100"/>
        <v>-83</v>
      </c>
      <c r="AK134" s="33">
        <f t="shared" si="100"/>
        <v>-57</v>
      </c>
      <c r="AL134" s="33">
        <f t="shared" si="100"/>
        <v>-57</v>
      </c>
      <c r="AM134" s="33">
        <f t="shared" si="100"/>
        <v>-54</v>
      </c>
    </row>
    <row r="135" spans="1:43" x14ac:dyDescent="0.3">
      <c r="A135" s="38" t="s">
        <v>90</v>
      </c>
      <c r="B135" s="24">
        <f t="shared" ref="B135:P135" si="101">B134^2</f>
        <v>2809</v>
      </c>
      <c r="C135" s="24">
        <f t="shared" si="101"/>
        <v>1024</v>
      </c>
      <c r="D135" s="24">
        <f t="shared" si="101"/>
        <v>841</v>
      </c>
      <c r="E135" s="24">
        <f t="shared" si="101"/>
        <v>100</v>
      </c>
      <c r="F135" s="24">
        <f t="shared" si="101"/>
        <v>1369</v>
      </c>
      <c r="G135" s="24">
        <f t="shared" si="101"/>
        <v>729</v>
      </c>
      <c r="H135" s="24">
        <f t="shared" si="101"/>
        <v>961</v>
      </c>
      <c r="I135" s="24">
        <f t="shared" si="101"/>
        <v>9</v>
      </c>
      <c r="J135" s="24">
        <f t="shared" si="101"/>
        <v>196</v>
      </c>
      <c r="K135" s="24">
        <f t="shared" si="101"/>
        <v>144</v>
      </c>
      <c r="L135" s="24">
        <f t="shared" si="101"/>
        <v>25</v>
      </c>
      <c r="M135" s="24">
        <f t="shared" si="101"/>
        <v>2304</v>
      </c>
      <c r="N135" s="24">
        <f t="shared" si="101"/>
        <v>4</v>
      </c>
      <c r="O135" s="24">
        <f t="shared" si="101"/>
        <v>625</v>
      </c>
      <c r="P135" s="24">
        <f t="shared" si="101"/>
        <v>676</v>
      </c>
      <c r="S135" s="39">
        <f>SUM(B135:P135)/COUNT(B135:P135)</f>
        <v>787.73333333333335</v>
      </c>
      <c r="T135" s="39">
        <f>SUM(B135:H135)/COUNT(B135:H135)</f>
        <v>1119</v>
      </c>
      <c r="X135" s="38" t="s">
        <v>90</v>
      </c>
      <c r="Y135" s="33">
        <f t="shared" ref="Y135:AM135" si="102">Y134^2</f>
        <v>14400</v>
      </c>
      <c r="Z135" s="33">
        <f t="shared" si="102"/>
        <v>3481</v>
      </c>
      <c r="AA135" s="33">
        <f t="shared" si="102"/>
        <v>2401</v>
      </c>
      <c r="AB135" s="33">
        <f t="shared" si="102"/>
        <v>2809</v>
      </c>
      <c r="AC135" s="33">
        <f t="shared" si="102"/>
        <v>3249</v>
      </c>
      <c r="AD135" s="33">
        <f t="shared" si="102"/>
        <v>3721</v>
      </c>
      <c r="AE135" s="33">
        <f t="shared" si="102"/>
        <v>4761</v>
      </c>
      <c r="AF135" s="33">
        <f t="shared" si="102"/>
        <v>8281</v>
      </c>
      <c r="AG135" s="33">
        <f t="shared" si="102"/>
        <v>5476</v>
      </c>
      <c r="AH135" s="33">
        <f t="shared" si="102"/>
        <v>4489</v>
      </c>
      <c r="AI135" s="33">
        <f t="shared" si="102"/>
        <v>2304</v>
      </c>
      <c r="AJ135" s="33">
        <f t="shared" si="102"/>
        <v>6889</v>
      </c>
      <c r="AK135" s="33">
        <f t="shared" si="102"/>
        <v>3249</v>
      </c>
      <c r="AL135" s="33">
        <f t="shared" si="102"/>
        <v>3249</v>
      </c>
      <c r="AM135" s="33">
        <f t="shared" si="102"/>
        <v>2916</v>
      </c>
      <c r="AP135" s="40">
        <f>SUM(Y135:AM135)/COUNT(Y135:AM135)</f>
        <v>4778.333333333333</v>
      </c>
      <c r="AQ135" s="39">
        <f>SUM(Y135:AE135)/COUNT(Y135:AE135)</f>
        <v>4974.5714285714284</v>
      </c>
    </row>
    <row r="136" spans="1:43" x14ac:dyDescent="0.3"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43" x14ac:dyDescent="0.3"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43" x14ac:dyDescent="0.3"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43" x14ac:dyDescent="0.3">
      <c r="A139" s="12" t="s">
        <v>117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43" x14ac:dyDescent="0.3">
      <c r="A140" s="12"/>
      <c r="B140" s="12"/>
      <c r="C140" s="12"/>
      <c r="D140" s="12"/>
      <c r="E140" s="12"/>
      <c r="F140" s="31" t="s">
        <v>43</v>
      </c>
      <c r="G140" s="32" t="s">
        <v>50</v>
      </c>
      <c r="H140" s="12"/>
      <c r="I140" s="12"/>
      <c r="J140" s="12"/>
      <c r="K140" s="12"/>
      <c r="L140" s="12"/>
      <c r="M140" s="12"/>
      <c r="X140" s="12" t="s">
        <v>67</v>
      </c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/>
      <c r="AL140"/>
      <c r="AM140"/>
    </row>
    <row r="141" spans="1:43" x14ac:dyDescent="0.3">
      <c r="A141" s="30" t="s">
        <v>331</v>
      </c>
      <c r="B141" s="13">
        <f>SUM('C2043 (Left-To East)'!A65:A84)</f>
        <v>95</v>
      </c>
      <c r="C141" s="13">
        <f>SUM('C2043 (Left-To East)'!B65:B84)</f>
        <v>71</v>
      </c>
      <c r="D141" s="13">
        <f>SUM('C2043 (Left-To East)'!C65:C84)</f>
        <v>101</v>
      </c>
      <c r="E141" s="13">
        <f>SUM('C2043 (Left-To East)'!D65:D84)</f>
        <v>72</v>
      </c>
      <c r="F141" s="13">
        <f>SUM('C2043 (Left-To East)'!E65:E84)</f>
        <v>100</v>
      </c>
      <c r="G141" s="13">
        <f>SUM('C2043 (Left-To East)'!F65:F84)</f>
        <v>81</v>
      </c>
      <c r="H141" s="13">
        <f>SUM('C2043 (Left-To East)'!G65:G84)</f>
        <v>80</v>
      </c>
      <c r="I141" s="13">
        <f>SUM('C2043 (Left-To East)'!H65:H84)</f>
        <v>18</v>
      </c>
      <c r="J141" s="13">
        <f>SUM('C2043 (Left-To East)'!I65:I84)</f>
        <v>26</v>
      </c>
      <c r="K141" s="13">
        <f>SUM('C2043 (Left-To East)'!J65:J84)</f>
        <v>43</v>
      </c>
      <c r="L141" s="13">
        <f>SUM('C2043 (Left-To East)'!K65:K84)</f>
        <v>13</v>
      </c>
      <c r="M141" s="13">
        <f>SUM('C2043 (Left-To East)'!L65:L84)</f>
        <v>38</v>
      </c>
      <c r="N141" s="13">
        <f>SUM('C2043 (Left-To East)'!M65:M84)</f>
        <v>26</v>
      </c>
      <c r="O141" s="13">
        <f>SUM('C2043 (Left-To East)'!N65:N84)</f>
        <v>60</v>
      </c>
      <c r="P141" s="13">
        <f>SUM('C2043 (Left-To East)'!O65:O84)</f>
        <v>83</v>
      </c>
      <c r="X141" s="12" t="s">
        <v>121</v>
      </c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/>
      <c r="AL141"/>
      <c r="AM141"/>
    </row>
    <row r="142" spans="1:43" x14ac:dyDescent="0.3">
      <c r="A142" s="30" t="s">
        <v>330</v>
      </c>
      <c r="B142" s="14">
        <f>SUM('C2045 (Right-To East)'!A71:A88,'C2045 (Right-To East)'!A90:A91)</f>
        <v>52</v>
      </c>
      <c r="C142" s="14">
        <f>SUM('C2045 (Right-To East)'!B71:B88,'C2045 (Right-To East)'!B90:B91)</f>
        <v>35</v>
      </c>
      <c r="D142" s="14">
        <f>SUM('C2045 (Right-To East)'!C71:C88,'C2045 (Right-To East)'!C90:C91)</f>
        <v>55</v>
      </c>
      <c r="E142" s="14">
        <f>SUM('C2045 (Right-To East)'!D71:D88,'C2045 (Right-To East)'!D90:D91)</f>
        <v>44</v>
      </c>
      <c r="F142" s="14">
        <f>SUM('C2045 (Right-To East)'!E71:E88,'C2045 (Right-To East)'!E90:E91)</f>
        <v>52</v>
      </c>
      <c r="G142" s="14">
        <f>SUM('C2045 (Right-To East)'!F71:F88,'C2045 (Right-To East)'!F90:F91)</f>
        <v>53</v>
      </c>
      <c r="H142" s="14">
        <f>SUM('C2045 (Right-To East)'!G71:G88,'C2045 (Right-To East)'!G90:G91)</f>
        <v>50</v>
      </c>
      <c r="I142" s="14">
        <f>SUM('C2045 (Right-To East)'!H71:H88,'C2045 (Right-To East)'!H90:H91)</f>
        <v>13</v>
      </c>
      <c r="J142" s="14">
        <f>SUM('C2045 (Right-To East)'!I71:I88,'C2045 (Right-To East)'!I90:I91)</f>
        <v>7</v>
      </c>
      <c r="K142" s="14">
        <f>SUM('C2045 (Right-To East)'!J71:J88,'C2045 (Right-To East)'!J90:J91)</f>
        <v>12</v>
      </c>
      <c r="L142" s="14">
        <f>SUM('C2045 (Right-To East)'!K71:K88,'C2045 (Right-To East)'!K90:K91)</f>
        <v>6</v>
      </c>
      <c r="M142" s="14">
        <f>SUM('C2045 (Right-To East)'!L71:L88,'C2045 (Right-To East)'!L90:L91)</f>
        <v>11</v>
      </c>
      <c r="N142" s="14">
        <f>SUM('C2045 (Right-To East)'!M71:M88,'C2045 (Right-To East)'!M90:M91)</f>
        <v>21</v>
      </c>
      <c r="O142" s="14">
        <f>SUM('C2045 (Right-To East)'!N71:N88,'C2045 (Right-To East)'!N90:N91)</f>
        <v>29</v>
      </c>
      <c r="P142" s="14">
        <f>SUM('C2045 (Right-To East)'!O71:O88,'C2045 (Right-To East)'!O90:O91)</f>
        <v>46</v>
      </c>
      <c r="X142" s="12"/>
      <c r="Y142" s="12"/>
      <c r="Z142" s="12"/>
      <c r="AA142" s="12"/>
      <c r="AB142" s="12"/>
      <c r="AC142" s="31" t="s">
        <v>66</v>
      </c>
      <c r="AD142" s="32" t="s">
        <v>52</v>
      </c>
      <c r="AE142" s="12"/>
      <c r="AF142" s="12"/>
      <c r="AG142" s="12"/>
      <c r="AH142" s="12"/>
      <c r="AI142" s="12"/>
      <c r="AJ142" s="12"/>
      <c r="AK142"/>
      <c r="AL142"/>
      <c r="AM142"/>
    </row>
    <row r="143" spans="1:43" x14ac:dyDescent="0.3">
      <c r="A143" s="30" t="s">
        <v>89</v>
      </c>
      <c r="B143" s="24">
        <f t="shared" ref="B143:P143" si="103">B141-B142</f>
        <v>43</v>
      </c>
      <c r="C143" s="24">
        <f t="shared" si="103"/>
        <v>36</v>
      </c>
      <c r="D143" s="24">
        <f t="shared" si="103"/>
        <v>46</v>
      </c>
      <c r="E143" s="24">
        <f t="shared" si="103"/>
        <v>28</v>
      </c>
      <c r="F143" s="24">
        <f t="shared" si="103"/>
        <v>48</v>
      </c>
      <c r="G143" s="24">
        <f t="shared" si="103"/>
        <v>28</v>
      </c>
      <c r="H143" s="24">
        <f t="shared" si="103"/>
        <v>30</v>
      </c>
      <c r="I143" s="24">
        <f t="shared" si="103"/>
        <v>5</v>
      </c>
      <c r="J143" s="24">
        <f t="shared" si="103"/>
        <v>19</v>
      </c>
      <c r="K143" s="24">
        <f t="shared" si="103"/>
        <v>31</v>
      </c>
      <c r="L143" s="24">
        <f t="shared" si="103"/>
        <v>7</v>
      </c>
      <c r="M143" s="24">
        <f t="shared" si="103"/>
        <v>27</v>
      </c>
      <c r="N143" s="24">
        <f t="shared" si="103"/>
        <v>5</v>
      </c>
      <c r="O143" s="24">
        <f t="shared" si="103"/>
        <v>31</v>
      </c>
      <c r="P143" s="24">
        <f t="shared" si="103"/>
        <v>37</v>
      </c>
      <c r="X143" s="30" t="s">
        <v>18</v>
      </c>
      <c r="Y143" s="6">
        <f t="shared" ref="Y143:AM143" si="104">Y129</f>
        <v>92</v>
      </c>
      <c r="Z143" s="6">
        <f t="shared" si="104"/>
        <v>74</v>
      </c>
      <c r="AA143" s="6">
        <f t="shared" si="104"/>
        <v>106</v>
      </c>
      <c r="AB143" s="6">
        <f t="shared" si="104"/>
        <v>70</v>
      </c>
      <c r="AC143" s="6">
        <f t="shared" si="104"/>
        <v>100</v>
      </c>
      <c r="AD143" s="6">
        <f t="shared" si="104"/>
        <v>84</v>
      </c>
      <c r="AE143" s="6">
        <f t="shared" si="104"/>
        <v>79</v>
      </c>
      <c r="AF143" s="6">
        <f t="shared" si="104"/>
        <v>19</v>
      </c>
      <c r="AG143" s="6">
        <f t="shared" si="104"/>
        <v>26</v>
      </c>
      <c r="AH143" s="6">
        <f t="shared" si="104"/>
        <v>41</v>
      </c>
      <c r="AI143" s="6">
        <f t="shared" si="104"/>
        <v>16</v>
      </c>
      <c r="AJ143" s="6">
        <f t="shared" si="104"/>
        <v>39</v>
      </c>
      <c r="AK143" s="6">
        <f t="shared" si="104"/>
        <v>30</v>
      </c>
      <c r="AL143" s="6">
        <f t="shared" si="104"/>
        <v>60</v>
      </c>
      <c r="AM143" s="6">
        <f t="shared" si="104"/>
        <v>89</v>
      </c>
    </row>
    <row r="144" spans="1:43" x14ac:dyDescent="0.3">
      <c r="A144" s="38" t="s">
        <v>90</v>
      </c>
      <c r="B144" s="24">
        <f t="shared" ref="B144:P144" si="105">B143^2</f>
        <v>1849</v>
      </c>
      <c r="C144" s="24">
        <f t="shared" si="105"/>
        <v>1296</v>
      </c>
      <c r="D144" s="24">
        <f t="shared" si="105"/>
        <v>2116</v>
      </c>
      <c r="E144" s="24">
        <f t="shared" si="105"/>
        <v>784</v>
      </c>
      <c r="F144" s="24">
        <f t="shared" si="105"/>
        <v>2304</v>
      </c>
      <c r="G144" s="24">
        <f t="shared" si="105"/>
        <v>784</v>
      </c>
      <c r="H144" s="24">
        <f t="shared" si="105"/>
        <v>900</v>
      </c>
      <c r="I144" s="24">
        <f t="shared" si="105"/>
        <v>25</v>
      </c>
      <c r="J144" s="24">
        <f t="shared" si="105"/>
        <v>361</v>
      </c>
      <c r="K144" s="24">
        <f t="shared" si="105"/>
        <v>961</v>
      </c>
      <c r="L144" s="24">
        <f t="shared" si="105"/>
        <v>49</v>
      </c>
      <c r="M144" s="24">
        <f t="shared" si="105"/>
        <v>729</v>
      </c>
      <c r="N144" s="24">
        <f t="shared" si="105"/>
        <v>25</v>
      </c>
      <c r="O144" s="24">
        <f t="shared" si="105"/>
        <v>961</v>
      </c>
      <c r="P144" s="24">
        <f t="shared" si="105"/>
        <v>1369</v>
      </c>
      <c r="S144" s="41">
        <f>SUM(B144:P144)/COUNT(B144:P144)</f>
        <v>967.5333333333333</v>
      </c>
      <c r="T144" s="41">
        <f>SUM(B144:H144)/COUNT(B144:H144)</f>
        <v>1433.2857142857142</v>
      </c>
      <c r="X144" s="30"/>
    </row>
    <row r="145" spans="1:43" x14ac:dyDescent="0.3">
      <c r="A145" s="3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X145" s="30" t="s">
        <v>19</v>
      </c>
      <c r="Y145" s="6">
        <f t="shared" ref="Y145:AM145" si="106">Y131</f>
        <v>55</v>
      </c>
      <c r="Z145" s="6">
        <f t="shared" si="106"/>
        <v>68</v>
      </c>
      <c r="AA145" s="6">
        <f t="shared" si="106"/>
        <v>58</v>
      </c>
      <c r="AB145" s="6">
        <f t="shared" si="106"/>
        <v>29</v>
      </c>
      <c r="AC145" s="6">
        <f t="shared" si="106"/>
        <v>94</v>
      </c>
      <c r="AD145" s="6">
        <f t="shared" si="106"/>
        <v>42</v>
      </c>
      <c r="AE145" s="6">
        <f t="shared" si="106"/>
        <v>50</v>
      </c>
      <c r="AF145" s="6">
        <f t="shared" si="106"/>
        <v>18</v>
      </c>
      <c r="AG145" s="6">
        <f t="shared" si="106"/>
        <v>12</v>
      </c>
      <c r="AH145" s="6">
        <f t="shared" si="106"/>
        <v>26</v>
      </c>
      <c r="AI145" s="6">
        <f t="shared" si="106"/>
        <v>11</v>
      </c>
      <c r="AJ145" s="6">
        <f t="shared" si="106"/>
        <v>10</v>
      </c>
      <c r="AK145" s="6">
        <f t="shared" si="106"/>
        <v>18</v>
      </c>
      <c r="AL145" s="6">
        <f t="shared" si="106"/>
        <v>33</v>
      </c>
      <c r="AM145" s="6">
        <f t="shared" si="106"/>
        <v>33</v>
      </c>
    </row>
    <row r="146" spans="1:43" x14ac:dyDescent="0.3">
      <c r="A146" s="30" t="s">
        <v>332</v>
      </c>
      <c r="B146" s="14">
        <f>SUM('C2044 (Right-To West)'!A65:A84)</f>
        <v>52</v>
      </c>
      <c r="C146" s="14">
        <f>SUM('C2044 (Right-To West)'!B65:B84)</f>
        <v>65</v>
      </c>
      <c r="D146" s="14">
        <f>SUM('C2044 (Right-To West)'!C65:C84)</f>
        <v>54</v>
      </c>
      <c r="E146" s="14">
        <f>SUM('C2044 (Right-To West)'!D65:D84)</f>
        <v>28</v>
      </c>
      <c r="F146" s="14">
        <f>SUM('C2044 (Right-To West)'!E65:E84)</f>
        <v>92</v>
      </c>
      <c r="G146" s="14">
        <f>SUM('C2044 (Right-To West)'!F65:F84)</f>
        <v>41</v>
      </c>
      <c r="H146" s="14">
        <f>SUM('C2044 (Right-To West)'!G65:G84)</f>
        <v>47</v>
      </c>
      <c r="I146" s="14">
        <f>SUM('C2044 (Right-To West)'!H65:H84)</f>
        <v>18</v>
      </c>
      <c r="J146" s="14">
        <f>SUM('C2044 (Right-To West)'!I65:I84)</f>
        <v>12</v>
      </c>
      <c r="K146" s="14">
        <f>SUM('C2044 (Right-To West)'!J65:J84)</f>
        <v>25</v>
      </c>
      <c r="L146" s="14">
        <f>SUM('C2044 (Right-To West)'!K65:K84)</f>
        <v>11</v>
      </c>
      <c r="M146" s="14">
        <f>SUM('C2044 (Right-To West)'!L65:L84)</f>
        <v>10</v>
      </c>
      <c r="N146" s="14">
        <f>SUM('C2044 (Right-To West)'!M65:M84)</f>
        <v>18</v>
      </c>
      <c r="O146" s="14">
        <f>SUM('C2044 (Right-To West)'!N65:N84)</f>
        <v>31</v>
      </c>
      <c r="P146" s="14">
        <f>SUM('C2044 (Right-To West)'!O65:O84)</f>
        <v>33</v>
      </c>
      <c r="X146" s="30" t="s">
        <v>55</v>
      </c>
      <c r="Y146" s="24">
        <f t="shared" ref="Y146:AM146" si="107">Y132</f>
        <v>147</v>
      </c>
      <c r="Z146" s="24">
        <f t="shared" si="107"/>
        <v>142</v>
      </c>
      <c r="AA146" s="24">
        <f t="shared" si="107"/>
        <v>164</v>
      </c>
      <c r="AB146" s="24">
        <f t="shared" si="107"/>
        <v>99</v>
      </c>
      <c r="AC146" s="24">
        <f t="shared" si="107"/>
        <v>194</v>
      </c>
      <c r="AD146" s="24">
        <f t="shared" si="107"/>
        <v>126</v>
      </c>
      <c r="AE146" s="24">
        <f t="shared" si="107"/>
        <v>129</v>
      </c>
      <c r="AF146" s="24">
        <f t="shared" si="107"/>
        <v>37</v>
      </c>
      <c r="AG146" s="24">
        <f t="shared" si="107"/>
        <v>38</v>
      </c>
      <c r="AH146" s="24">
        <f t="shared" si="107"/>
        <v>67</v>
      </c>
      <c r="AI146" s="24">
        <f t="shared" si="107"/>
        <v>27</v>
      </c>
      <c r="AJ146" s="24">
        <f t="shared" si="107"/>
        <v>49</v>
      </c>
      <c r="AK146" s="24">
        <f t="shared" si="107"/>
        <v>48</v>
      </c>
      <c r="AL146" s="24">
        <f t="shared" si="107"/>
        <v>93</v>
      </c>
      <c r="AM146" s="24">
        <f t="shared" si="107"/>
        <v>122</v>
      </c>
    </row>
    <row r="147" spans="1:43" x14ac:dyDescent="0.3">
      <c r="A147" s="30" t="s">
        <v>333</v>
      </c>
      <c r="B147" s="27">
        <f>SUM('C2042 (Left-To West)'!A71:A88,'C2042 (Left-To West)'!A90:A91)</f>
        <v>99</v>
      </c>
      <c r="C147" s="27">
        <f>SUM('C2042 (Left-To West)'!B71:B88,'C2042 (Left-To West)'!B90:B91)</f>
        <v>84</v>
      </c>
      <c r="D147" s="27">
        <f>SUM('C2042 (Left-To West)'!C71:C88,'C2042 (Left-To West)'!C90:C91)</f>
        <v>79</v>
      </c>
      <c r="E147" s="27">
        <f>SUM('C2042 (Left-To West)'!D71:D88,'C2042 (Left-To West)'!D90:D91)</f>
        <v>37</v>
      </c>
      <c r="F147" s="27">
        <f>SUM('C2042 (Left-To West)'!E71:E88,'C2042 (Left-To West)'!E90:E91)</f>
        <v>114</v>
      </c>
      <c r="G147" s="27">
        <f>SUM('C2042 (Left-To West)'!F71:F88,'C2042 (Left-To West)'!F90:F91)</f>
        <v>62</v>
      </c>
      <c r="H147" s="27">
        <f>SUM('C2042 (Left-To West)'!G71:G88,'C2042 (Left-To West)'!G90:G91)</f>
        <v>74</v>
      </c>
      <c r="I147" s="27">
        <f>SUM('C2042 (Left-To West)'!H71:H88,'C2042 (Left-To West)'!H90:H91)</f>
        <v>20</v>
      </c>
      <c r="J147" s="27">
        <f>SUM('C2042 (Left-To West)'!I71:I88,'C2042 (Left-To West)'!I90:I91)</f>
        <v>24</v>
      </c>
      <c r="K147" s="27">
        <f>SUM('C2042 (Left-To West)'!J71:J88,'C2042 (Left-To West)'!J90:J91)</f>
        <v>37</v>
      </c>
      <c r="L147" s="27">
        <f>SUM('C2042 (Left-To West)'!K71:K88,'C2042 (Left-To West)'!K90:K91)</f>
        <v>16</v>
      </c>
      <c r="M147" s="27">
        <f>SUM('C2042 (Left-To West)'!L71:L88,'C2042 (Left-To West)'!L90:L91)</f>
        <v>54</v>
      </c>
      <c r="N147" s="27">
        <f>SUM('C2042 (Left-To West)'!M71:M88,'C2042 (Left-To West)'!M90:M91)</f>
        <v>22</v>
      </c>
      <c r="O147" s="27">
        <f>SUM('C2042 (Left-To West)'!N71:N88,'C2042 (Left-To West)'!N90:N91)</f>
        <v>52</v>
      </c>
      <c r="P147" s="27">
        <f>SUM('C2042 (Left-To West)'!O71:O88,'C2042 (Left-To West)'!O90:O91)</f>
        <v>61</v>
      </c>
      <c r="X147" s="30" t="s">
        <v>69</v>
      </c>
      <c r="Y147" s="14">
        <f>SUM('07-C4482'!A102:A129, '07-C4482'!A130:A133)</f>
        <v>571</v>
      </c>
      <c r="Z147" s="14">
        <f>SUM('07-C4482'!B102:B129, '07-C4482'!B130:B133)</f>
        <v>416</v>
      </c>
      <c r="AA147" s="14">
        <f>SUM('07-C4482'!C102:C129, '07-C4482'!C130:C133)</f>
        <v>439</v>
      </c>
      <c r="AB147" s="14">
        <f>SUM('07-C4482'!D102:D129, '07-C4482'!D130:D133)</f>
        <v>331</v>
      </c>
      <c r="AC147" s="14">
        <f>SUM('07-C4482'!E102:E129, '07-C4482'!E130:E133)</f>
        <v>523</v>
      </c>
      <c r="AD147" s="14">
        <f>SUM('07-C4482'!F102:F129, '07-C4482'!F130:F133)</f>
        <v>394</v>
      </c>
      <c r="AE147" s="14">
        <f>SUM('07-C4482'!G102:G129, '07-C4482'!G130:G133)</f>
        <v>405</v>
      </c>
      <c r="AF147" s="14">
        <f>SUM('07-C4482'!H102:H129, '07-C4482'!H130:H133)</f>
        <v>272</v>
      </c>
      <c r="AG147" s="14">
        <f>SUM('07-C4482'!I102:I129, '07-C4482'!I130:I133)</f>
        <v>226</v>
      </c>
      <c r="AH147" s="14">
        <f>SUM('07-C4482'!J102:J129, '07-C4482'!J130:J133)</f>
        <v>285</v>
      </c>
      <c r="AI147" s="14">
        <f>SUM('07-C4482'!K102:K129, '07-C4482'!K130:K133)</f>
        <v>153</v>
      </c>
      <c r="AJ147" s="14">
        <f>SUM('07-C4482'!L102:L129, '07-C4482'!L130:L133)</f>
        <v>273</v>
      </c>
      <c r="AK147" s="14">
        <f>SUM('07-C4482'!M102:M129, '07-C4482'!M130:M133)</f>
        <v>216</v>
      </c>
      <c r="AL147" s="14">
        <f>SUM('07-C4482'!N102:N129, '07-C4482'!N130:N133)</f>
        <v>316</v>
      </c>
      <c r="AM147" s="14">
        <f>SUM('07-C4482'!O102:O129, '07-C4482'!O130:O133)</f>
        <v>379</v>
      </c>
    </row>
    <row r="148" spans="1:43" x14ac:dyDescent="0.3">
      <c r="A148" s="30" t="s">
        <v>89</v>
      </c>
      <c r="B148" s="24">
        <f t="shared" ref="B148:P148" si="108">B146-B147</f>
        <v>-47</v>
      </c>
      <c r="C148" s="24">
        <f t="shared" si="108"/>
        <v>-19</v>
      </c>
      <c r="D148" s="24">
        <f t="shared" si="108"/>
        <v>-25</v>
      </c>
      <c r="E148" s="24">
        <f t="shared" si="108"/>
        <v>-9</v>
      </c>
      <c r="F148" s="24">
        <f t="shared" si="108"/>
        <v>-22</v>
      </c>
      <c r="G148" s="24">
        <f t="shared" si="108"/>
        <v>-21</v>
      </c>
      <c r="H148" s="24">
        <f t="shared" si="108"/>
        <v>-27</v>
      </c>
      <c r="I148" s="24">
        <f t="shared" si="108"/>
        <v>-2</v>
      </c>
      <c r="J148" s="24">
        <f t="shared" si="108"/>
        <v>-12</v>
      </c>
      <c r="K148" s="24">
        <f t="shared" si="108"/>
        <v>-12</v>
      </c>
      <c r="L148" s="24">
        <f t="shared" si="108"/>
        <v>-5</v>
      </c>
      <c r="M148" s="24">
        <f t="shared" si="108"/>
        <v>-44</v>
      </c>
      <c r="N148" s="24">
        <f t="shared" si="108"/>
        <v>-4</v>
      </c>
      <c r="O148" s="24">
        <f t="shared" si="108"/>
        <v>-21</v>
      </c>
      <c r="P148" s="24">
        <f t="shared" si="108"/>
        <v>-28</v>
      </c>
      <c r="X148" s="30" t="s">
        <v>89</v>
      </c>
      <c r="Y148" s="33">
        <f t="shared" ref="Y148:AM148" si="109">Y146-Y147</f>
        <v>-424</v>
      </c>
      <c r="Z148" s="33">
        <f t="shared" si="109"/>
        <v>-274</v>
      </c>
      <c r="AA148" s="33">
        <f t="shared" si="109"/>
        <v>-275</v>
      </c>
      <c r="AB148" s="33">
        <f t="shared" si="109"/>
        <v>-232</v>
      </c>
      <c r="AC148" s="33">
        <f t="shared" si="109"/>
        <v>-329</v>
      </c>
      <c r="AD148" s="33">
        <f t="shared" si="109"/>
        <v>-268</v>
      </c>
      <c r="AE148" s="33">
        <f t="shared" si="109"/>
        <v>-276</v>
      </c>
      <c r="AF148" s="33">
        <f t="shared" si="109"/>
        <v>-235</v>
      </c>
      <c r="AG148" s="33">
        <f t="shared" si="109"/>
        <v>-188</v>
      </c>
      <c r="AH148" s="33">
        <f t="shared" si="109"/>
        <v>-218</v>
      </c>
      <c r="AI148" s="33">
        <f t="shared" si="109"/>
        <v>-126</v>
      </c>
      <c r="AJ148" s="33">
        <f t="shared" si="109"/>
        <v>-224</v>
      </c>
      <c r="AK148" s="33">
        <f t="shared" si="109"/>
        <v>-168</v>
      </c>
      <c r="AL148" s="33">
        <f t="shared" si="109"/>
        <v>-223</v>
      </c>
      <c r="AM148" s="33">
        <f t="shared" si="109"/>
        <v>-257</v>
      </c>
    </row>
    <row r="149" spans="1:43" x14ac:dyDescent="0.3">
      <c r="A149" s="38" t="s">
        <v>90</v>
      </c>
      <c r="B149" s="24">
        <f t="shared" ref="B149:P149" si="110">B148^2</f>
        <v>2209</v>
      </c>
      <c r="C149" s="24">
        <f t="shared" si="110"/>
        <v>361</v>
      </c>
      <c r="D149" s="24">
        <f t="shared" si="110"/>
        <v>625</v>
      </c>
      <c r="E149" s="24">
        <f t="shared" si="110"/>
        <v>81</v>
      </c>
      <c r="F149" s="24">
        <f t="shared" si="110"/>
        <v>484</v>
      </c>
      <c r="G149" s="24">
        <f t="shared" si="110"/>
        <v>441</v>
      </c>
      <c r="H149" s="24">
        <f t="shared" si="110"/>
        <v>729</v>
      </c>
      <c r="I149" s="24">
        <f t="shared" si="110"/>
        <v>4</v>
      </c>
      <c r="J149" s="24">
        <f t="shared" si="110"/>
        <v>144</v>
      </c>
      <c r="K149" s="24">
        <f t="shared" si="110"/>
        <v>144</v>
      </c>
      <c r="L149" s="24">
        <f t="shared" si="110"/>
        <v>25</v>
      </c>
      <c r="M149" s="24">
        <f t="shared" si="110"/>
        <v>1936</v>
      </c>
      <c r="N149" s="24">
        <f t="shared" si="110"/>
        <v>16</v>
      </c>
      <c r="O149" s="24">
        <f t="shared" si="110"/>
        <v>441</v>
      </c>
      <c r="P149" s="24">
        <f t="shared" si="110"/>
        <v>784</v>
      </c>
      <c r="S149" s="39">
        <f>SUM(B149:P149)/COUNT(B149:P149)</f>
        <v>561.6</v>
      </c>
      <c r="T149" s="39">
        <f>SUM(B149:H149)/COUNT(B149:H149)</f>
        <v>704.28571428571433</v>
      </c>
      <c r="X149" s="38" t="s">
        <v>90</v>
      </c>
      <c r="Y149" s="33">
        <f t="shared" ref="Y149:AM149" si="111">Y148^2</f>
        <v>179776</v>
      </c>
      <c r="Z149" s="33">
        <f t="shared" si="111"/>
        <v>75076</v>
      </c>
      <c r="AA149" s="33">
        <f t="shared" si="111"/>
        <v>75625</v>
      </c>
      <c r="AB149" s="33">
        <f t="shared" si="111"/>
        <v>53824</v>
      </c>
      <c r="AC149" s="33">
        <f t="shared" si="111"/>
        <v>108241</v>
      </c>
      <c r="AD149" s="33">
        <f t="shared" si="111"/>
        <v>71824</v>
      </c>
      <c r="AE149" s="33">
        <f t="shared" si="111"/>
        <v>76176</v>
      </c>
      <c r="AF149" s="33">
        <f t="shared" si="111"/>
        <v>55225</v>
      </c>
      <c r="AG149" s="33">
        <f t="shared" si="111"/>
        <v>35344</v>
      </c>
      <c r="AH149" s="33">
        <f t="shared" si="111"/>
        <v>47524</v>
      </c>
      <c r="AI149" s="33">
        <f t="shared" si="111"/>
        <v>15876</v>
      </c>
      <c r="AJ149" s="33">
        <f t="shared" si="111"/>
        <v>50176</v>
      </c>
      <c r="AK149" s="33">
        <f t="shared" si="111"/>
        <v>28224</v>
      </c>
      <c r="AL149" s="33">
        <f t="shared" si="111"/>
        <v>49729</v>
      </c>
      <c r="AM149" s="33">
        <f t="shared" si="111"/>
        <v>66049</v>
      </c>
      <c r="AP149" s="40">
        <f>SUM(Y149:AM149)/COUNT(Y149:AM149)</f>
        <v>65912.600000000006</v>
      </c>
      <c r="AQ149" s="39">
        <f>SUM(Y149:AE149)/COUNT(Y149:AE149)</f>
        <v>91506</v>
      </c>
    </row>
    <row r="150" spans="1:43" x14ac:dyDescent="0.3"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43" x14ac:dyDescent="0.3"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43" x14ac:dyDescent="0.3"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43" x14ac:dyDescent="0.3">
      <c r="A153" s="12" t="s">
        <v>118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43" x14ac:dyDescent="0.3">
      <c r="A154" s="12"/>
      <c r="B154" s="12"/>
      <c r="C154" s="12"/>
      <c r="D154" s="12"/>
      <c r="E154" s="12"/>
      <c r="F154" s="31" t="s">
        <v>43</v>
      </c>
      <c r="G154" s="32" t="s">
        <v>50</v>
      </c>
      <c r="H154" s="12"/>
      <c r="I154" s="12"/>
      <c r="J154" s="12"/>
      <c r="K154" s="12"/>
      <c r="L154" s="12"/>
      <c r="M154" s="12"/>
      <c r="X154" s="12" t="s">
        <v>67</v>
      </c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/>
      <c r="AL154"/>
      <c r="AM154"/>
    </row>
    <row r="155" spans="1:43" x14ac:dyDescent="0.3">
      <c r="A155" s="30" t="s">
        <v>331</v>
      </c>
      <c r="B155" s="13">
        <f>SUM('C2043 (Left-To East)'!A65:A84)</f>
        <v>95</v>
      </c>
      <c r="C155" s="13">
        <f>SUM('C2043 (Left-To East)'!B65:B84)</f>
        <v>71</v>
      </c>
      <c r="D155" s="13">
        <f>SUM('C2043 (Left-To East)'!C65:C84)</f>
        <v>101</v>
      </c>
      <c r="E155" s="13">
        <f>SUM('C2043 (Left-To East)'!D65:D84)</f>
        <v>72</v>
      </c>
      <c r="F155" s="13">
        <f>SUM('C2043 (Left-To East)'!E65:E84)</f>
        <v>100</v>
      </c>
      <c r="G155" s="13">
        <f>SUM('C2043 (Left-To East)'!F65:F84)</f>
        <v>81</v>
      </c>
      <c r="H155" s="13">
        <f>SUM('C2043 (Left-To East)'!G65:G84)</f>
        <v>80</v>
      </c>
      <c r="I155" s="13">
        <f>SUM('C2043 (Left-To East)'!H65:H84)</f>
        <v>18</v>
      </c>
      <c r="J155" s="13">
        <f>SUM('C2043 (Left-To East)'!I65:I84)</f>
        <v>26</v>
      </c>
      <c r="K155" s="13">
        <f>SUM('C2043 (Left-To East)'!J65:J84)</f>
        <v>43</v>
      </c>
      <c r="L155" s="13">
        <f>SUM('C2043 (Left-To East)'!K65:K84)</f>
        <v>13</v>
      </c>
      <c r="M155" s="13">
        <f>SUM('C2043 (Left-To East)'!L65:L84)</f>
        <v>38</v>
      </c>
      <c r="N155" s="13">
        <f>SUM('C2043 (Left-To East)'!M65:M84)</f>
        <v>26</v>
      </c>
      <c r="O155" s="13">
        <f>SUM('C2043 (Left-To East)'!N65:N84)</f>
        <v>60</v>
      </c>
      <c r="P155" s="13">
        <f>SUM('C2043 (Left-To East)'!O65:O84)</f>
        <v>83</v>
      </c>
      <c r="X155" s="12" t="s">
        <v>122</v>
      </c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/>
      <c r="AL155"/>
      <c r="AM155"/>
    </row>
    <row r="156" spans="1:43" x14ac:dyDescent="0.3">
      <c r="A156" s="30" t="s">
        <v>330</v>
      </c>
      <c r="B156" s="14">
        <f>SUM('C2045 (Right-To East)'!A73:A88,'C2045 (Right-To East)'!A90:A93)</f>
        <v>54</v>
      </c>
      <c r="C156" s="14">
        <f>SUM('C2045 (Right-To East)'!B73:B88,'C2045 (Right-To East)'!B90:B93)</f>
        <v>32</v>
      </c>
      <c r="D156" s="14">
        <f>SUM('C2045 (Right-To East)'!C73:C88,'C2045 (Right-To East)'!C90:C93)</f>
        <v>52</v>
      </c>
      <c r="E156" s="14">
        <f>SUM('C2045 (Right-To East)'!D73:D88,'C2045 (Right-To East)'!D90:D93)</f>
        <v>43</v>
      </c>
      <c r="F156" s="14">
        <f>SUM('C2045 (Right-To East)'!E73:E88,'C2045 (Right-To East)'!E90:E93)</f>
        <v>53</v>
      </c>
      <c r="G156" s="14">
        <f>SUM('C2045 (Right-To East)'!F73:F88,'C2045 (Right-To East)'!F90:F93)</f>
        <v>43</v>
      </c>
      <c r="H156" s="14">
        <f>SUM('C2045 (Right-To East)'!G73:G88,'C2045 (Right-To East)'!G90:G93)</f>
        <v>48</v>
      </c>
      <c r="I156" s="14">
        <f>SUM('C2045 (Right-To East)'!H73:H88,'C2045 (Right-To East)'!H90:H93)</f>
        <v>12</v>
      </c>
      <c r="J156" s="14">
        <f>SUM('C2045 (Right-To East)'!I73:I88,'C2045 (Right-To East)'!I90:I93)</f>
        <v>5</v>
      </c>
      <c r="K156" s="14">
        <f>SUM('C2045 (Right-To East)'!J73:J88,'C2045 (Right-To East)'!J90:J93)</f>
        <v>12</v>
      </c>
      <c r="L156" s="14">
        <f>SUM('C2045 (Right-To East)'!K73:K88,'C2045 (Right-To East)'!K90:K93)</f>
        <v>6</v>
      </c>
      <c r="M156" s="14">
        <f>SUM('C2045 (Right-To East)'!L73:L88,'C2045 (Right-To East)'!L90:L93)</f>
        <v>13</v>
      </c>
      <c r="N156" s="14">
        <f>SUM('C2045 (Right-To East)'!M73:M88,'C2045 (Right-To East)'!M90:M93)</f>
        <v>19</v>
      </c>
      <c r="O156" s="14">
        <f>SUM('C2045 (Right-To East)'!N73:N88,'C2045 (Right-To East)'!N90:N93)</f>
        <v>23</v>
      </c>
      <c r="P156" s="14">
        <f>SUM('C2045 (Right-To East)'!O73:O88,'C2045 (Right-To East)'!O90:O93)</f>
        <v>43</v>
      </c>
      <c r="X156" s="12"/>
      <c r="Y156" s="12"/>
      <c r="Z156" s="12"/>
      <c r="AA156" s="12"/>
      <c r="AB156" s="12"/>
      <c r="AC156" s="31" t="s">
        <v>66</v>
      </c>
      <c r="AD156" s="32" t="s">
        <v>52</v>
      </c>
      <c r="AE156" s="12"/>
      <c r="AF156" s="12"/>
      <c r="AG156" s="12"/>
      <c r="AH156" s="12"/>
      <c r="AI156" s="12"/>
      <c r="AJ156" s="12"/>
      <c r="AK156"/>
      <c r="AL156"/>
      <c r="AM156"/>
    </row>
    <row r="157" spans="1:43" x14ac:dyDescent="0.3">
      <c r="A157" s="30" t="s">
        <v>89</v>
      </c>
      <c r="B157" s="24">
        <f t="shared" ref="B157:P157" si="112">B155-B156</f>
        <v>41</v>
      </c>
      <c r="C157" s="24">
        <f t="shared" si="112"/>
        <v>39</v>
      </c>
      <c r="D157" s="24">
        <f t="shared" si="112"/>
        <v>49</v>
      </c>
      <c r="E157" s="24">
        <f t="shared" si="112"/>
        <v>29</v>
      </c>
      <c r="F157" s="24">
        <f t="shared" si="112"/>
        <v>47</v>
      </c>
      <c r="G157" s="24">
        <f t="shared" si="112"/>
        <v>38</v>
      </c>
      <c r="H157" s="24">
        <f t="shared" si="112"/>
        <v>32</v>
      </c>
      <c r="I157" s="24">
        <f t="shared" si="112"/>
        <v>6</v>
      </c>
      <c r="J157" s="24">
        <f t="shared" si="112"/>
        <v>21</v>
      </c>
      <c r="K157" s="24">
        <f t="shared" si="112"/>
        <v>31</v>
      </c>
      <c r="L157" s="24">
        <f t="shared" si="112"/>
        <v>7</v>
      </c>
      <c r="M157" s="24">
        <f t="shared" si="112"/>
        <v>25</v>
      </c>
      <c r="N157" s="24">
        <f t="shared" si="112"/>
        <v>7</v>
      </c>
      <c r="O157" s="24">
        <f t="shared" si="112"/>
        <v>37</v>
      </c>
      <c r="P157" s="24">
        <f t="shared" si="112"/>
        <v>40</v>
      </c>
      <c r="X157" s="30" t="s">
        <v>18</v>
      </c>
      <c r="Y157" s="6">
        <f t="shared" ref="Y157:AM157" si="113">Y129</f>
        <v>92</v>
      </c>
      <c r="Z157" s="6">
        <f t="shared" si="113"/>
        <v>74</v>
      </c>
      <c r="AA157" s="6">
        <f t="shared" si="113"/>
        <v>106</v>
      </c>
      <c r="AB157" s="6">
        <f t="shared" si="113"/>
        <v>70</v>
      </c>
      <c r="AC157" s="6">
        <f t="shared" si="113"/>
        <v>100</v>
      </c>
      <c r="AD157" s="6">
        <f t="shared" si="113"/>
        <v>84</v>
      </c>
      <c r="AE157" s="6">
        <f t="shared" si="113"/>
        <v>79</v>
      </c>
      <c r="AF157" s="6">
        <f t="shared" si="113"/>
        <v>19</v>
      </c>
      <c r="AG157" s="6">
        <f t="shared" si="113"/>
        <v>26</v>
      </c>
      <c r="AH157" s="6">
        <f t="shared" si="113"/>
        <v>41</v>
      </c>
      <c r="AI157" s="6">
        <f t="shared" si="113"/>
        <v>16</v>
      </c>
      <c r="AJ157" s="6">
        <f t="shared" si="113"/>
        <v>39</v>
      </c>
      <c r="AK157" s="6">
        <f t="shared" si="113"/>
        <v>30</v>
      </c>
      <c r="AL157" s="6">
        <f t="shared" si="113"/>
        <v>60</v>
      </c>
      <c r="AM157" s="6">
        <f t="shared" si="113"/>
        <v>89</v>
      </c>
    </row>
    <row r="158" spans="1:43" x14ac:dyDescent="0.3">
      <c r="A158" s="38" t="s">
        <v>90</v>
      </c>
      <c r="B158" s="24">
        <f t="shared" ref="B158:P158" si="114">B157^2</f>
        <v>1681</v>
      </c>
      <c r="C158" s="24">
        <f t="shared" si="114"/>
        <v>1521</v>
      </c>
      <c r="D158" s="24">
        <f t="shared" si="114"/>
        <v>2401</v>
      </c>
      <c r="E158" s="24">
        <f t="shared" si="114"/>
        <v>841</v>
      </c>
      <c r="F158" s="24">
        <f t="shared" si="114"/>
        <v>2209</v>
      </c>
      <c r="G158" s="24">
        <f t="shared" si="114"/>
        <v>1444</v>
      </c>
      <c r="H158" s="24">
        <f t="shared" si="114"/>
        <v>1024</v>
      </c>
      <c r="I158" s="24">
        <f t="shared" si="114"/>
        <v>36</v>
      </c>
      <c r="J158" s="24">
        <f t="shared" si="114"/>
        <v>441</v>
      </c>
      <c r="K158" s="24">
        <f t="shared" si="114"/>
        <v>961</v>
      </c>
      <c r="L158" s="24">
        <f t="shared" si="114"/>
        <v>49</v>
      </c>
      <c r="M158" s="24">
        <f t="shared" si="114"/>
        <v>625</v>
      </c>
      <c r="N158" s="24">
        <f t="shared" si="114"/>
        <v>49</v>
      </c>
      <c r="O158" s="24">
        <f t="shared" si="114"/>
        <v>1369</v>
      </c>
      <c r="P158" s="24">
        <f t="shared" si="114"/>
        <v>1600</v>
      </c>
      <c r="S158" s="39">
        <f>SUM(B158:P158)/COUNT(B158:P158)</f>
        <v>1083.4000000000001</v>
      </c>
      <c r="T158" s="39">
        <f>SUM(B158:H158)/COUNT(B158:H158)</f>
        <v>1588.7142857142858</v>
      </c>
      <c r="X158" s="30"/>
    </row>
    <row r="159" spans="1:43" x14ac:dyDescent="0.3">
      <c r="A159" s="3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X159" s="30" t="s">
        <v>19</v>
      </c>
      <c r="Y159" s="6">
        <f t="shared" ref="Y159:AM159" si="115">Y131</f>
        <v>55</v>
      </c>
      <c r="Z159" s="6">
        <f t="shared" si="115"/>
        <v>68</v>
      </c>
      <c r="AA159" s="6">
        <f t="shared" si="115"/>
        <v>58</v>
      </c>
      <c r="AB159" s="6">
        <f t="shared" si="115"/>
        <v>29</v>
      </c>
      <c r="AC159" s="6">
        <f t="shared" si="115"/>
        <v>94</v>
      </c>
      <c r="AD159" s="6">
        <f t="shared" si="115"/>
        <v>42</v>
      </c>
      <c r="AE159" s="6">
        <f t="shared" si="115"/>
        <v>50</v>
      </c>
      <c r="AF159" s="6">
        <f t="shared" si="115"/>
        <v>18</v>
      </c>
      <c r="AG159" s="6">
        <f t="shared" si="115"/>
        <v>12</v>
      </c>
      <c r="AH159" s="6">
        <f t="shared" si="115"/>
        <v>26</v>
      </c>
      <c r="AI159" s="6">
        <f t="shared" si="115"/>
        <v>11</v>
      </c>
      <c r="AJ159" s="6">
        <f t="shared" si="115"/>
        <v>10</v>
      </c>
      <c r="AK159" s="6">
        <f t="shared" si="115"/>
        <v>18</v>
      </c>
      <c r="AL159" s="6">
        <f t="shared" si="115"/>
        <v>33</v>
      </c>
      <c r="AM159" s="6">
        <f t="shared" si="115"/>
        <v>33</v>
      </c>
    </row>
    <row r="160" spans="1:43" x14ac:dyDescent="0.3">
      <c r="A160" s="30" t="s">
        <v>332</v>
      </c>
      <c r="B160" s="14">
        <f>SUM('C2044 (Right-To West)'!A65:A84)</f>
        <v>52</v>
      </c>
      <c r="C160" s="14">
        <f>SUM('C2044 (Right-To West)'!B65:B84)</f>
        <v>65</v>
      </c>
      <c r="D160" s="14">
        <f>SUM('C2044 (Right-To West)'!C65:C84)</f>
        <v>54</v>
      </c>
      <c r="E160" s="14">
        <f>SUM('C2044 (Right-To West)'!D65:D84)</f>
        <v>28</v>
      </c>
      <c r="F160" s="14">
        <f>SUM('C2044 (Right-To West)'!E65:E84)</f>
        <v>92</v>
      </c>
      <c r="G160" s="14">
        <f>SUM('C2044 (Right-To West)'!F65:F84)</f>
        <v>41</v>
      </c>
      <c r="H160" s="14">
        <f>SUM('C2044 (Right-To West)'!G65:G84)</f>
        <v>47</v>
      </c>
      <c r="I160" s="14">
        <f>SUM('C2044 (Right-To West)'!H65:H84)</f>
        <v>18</v>
      </c>
      <c r="J160" s="14">
        <f>SUM('C2044 (Right-To West)'!I65:I84)</f>
        <v>12</v>
      </c>
      <c r="K160" s="14">
        <f>SUM('C2044 (Right-To West)'!J65:J84)</f>
        <v>25</v>
      </c>
      <c r="L160" s="14">
        <f>SUM('C2044 (Right-To West)'!K65:K84)</f>
        <v>11</v>
      </c>
      <c r="M160" s="14">
        <f>SUM('C2044 (Right-To West)'!L65:L84)</f>
        <v>10</v>
      </c>
      <c r="N160" s="14">
        <f>SUM('C2044 (Right-To West)'!M65:M84)</f>
        <v>18</v>
      </c>
      <c r="O160" s="14">
        <f>SUM('C2044 (Right-To West)'!N65:N84)</f>
        <v>31</v>
      </c>
      <c r="P160" s="14">
        <f>SUM('C2044 (Right-To West)'!O65:O84)</f>
        <v>33</v>
      </c>
      <c r="X160" s="30" t="s">
        <v>55</v>
      </c>
      <c r="Y160" s="24">
        <f t="shared" ref="Y160:AM160" si="116">Y132</f>
        <v>147</v>
      </c>
      <c r="Z160" s="24">
        <f t="shared" si="116"/>
        <v>142</v>
      </c>
      <c r="AA160" s="24">
        <f t="shared" si="116"/>
        <v>164</v>
      </c>
      <c r="AB160" s="24">
        <f t="shared" si="116"/>
        <v>99</v>
      </c>
      <c r="AC160" s="24">
        <f t="shared" si="116"/>
        <v>194</v>
      </c>
      <c r="AD160" s="24">
        <f t="shared" si="116"/>
        <v>126</v>
      </c>
      <c r="AE160" s="24">
        <f t="shared" si="116"/>
        <v>129</v>
      </c>
      <c r="AF160" s="24">
        <f t="shared" si="116"/>
        <v>37</v>
      </c>
      <c r="AG160" s="24">
        <f t="shared" si="116"/>
        <v>38</v>
      </c>
      <c r="AH160" s="24">
        <f t="shared" si="116"/>
        <v>67</v>
      </c>
      <c r="AI160" s="24">
        <f t="shared" si="116"/>
        <v>27</v>
      </c>
      <c r="AJ160" s="24">
        <f t="shared" si="116"/>
        <v>49</v>
      </c>
      <c r="AK160" s="24">
        <f t="shared" si="116"/>
        <v>48</v>
      </c>
      <c r="AL160" s="24">
        <f t="shared" si="116"/>
        <v>93</v>
      </c>
      <c r="AM160" s="24">
        <f t="shared" si="116"/>
        <v>122</v>
      </c>
    </row>
    <row r="161" spans="1:43" x14ac:dyDescent="0.3">
      <c r="A161" s="30" t="s">
        <v>333</v>
      </c>
      <c r="B161" s="27">
        <f>SUM('C2042 (Left-To West)'!A73:A88,'C2042 (Left-To West)'!A90:A93)</f>
        <v>95</v>
      </c>
      <c r="C161" s="27">
        <f>SUM('C2042 (Left-To West)'!B73:B88,'C2042 (Left-To West)'!B90:B93)</f>
        <v>79</v>
      </c>
      <c r="D161" s="27">
        <f>SUM('C2042 (Left-To West)'!C73:C88,'C2042 (Left-To West)'!C90:C93)</f>
        <v>69</v>
      </c>
      <c r="E161" s="27">
        <f>SUM('C2042 (Left-To West)'!D73:D88,'C2042 (Left-To West)'!D90:D93)</f>
        <v>35</v>
      </c>
      <c r="F161" s="27">
        <f>SUM('C2042 (Left-To West)'!E73:E88,'C2042 (Left-To West)'!E90:E93)</f>
        <v>105</v>
      </c>
      <c r="G161" s="27">
        <f>SUM('C2042 (Left-To West)'!F73:F88,'C2042 (Left-To West)'!F90:F93)</f>
        <v>62</v>
      </c>
      <c r="H161" s="27">
        <f>SUM('C2042 (Left-To West)'!G73:G88,'C2042 (Left-To West)'!G90:G93)</f>
        <v>71</v>
      </c>
      <c r="I161" s="27">
        <f>SUM('C2042 (Left-To West)'!H73:H88,'C2042 (Left-To West)'!H90:H93)</f>
        <v>19</v>
      </c>
      <c r="J161" s="27">
        <f>SUM('C2042 (Left-To West)'!I73:I88,'C2042 (Left-To West)'!I90:I93)</f>
        <v>20</v>
      </c>
      <c r="K161" s="27">
        <f>SUM('C2042 (Left-To West)'!J73:J88,'C2042 (Left-To West)'!J90:J93)</f>
        <v>31</v>
      </c>
      <c r="L161" s="27">
        <f>SUM('C2042 (Left-To West)'!K73:K88,'C2042 (Left-To West)'!K90:K93)</f>
        <v>15</v>
      </c>
      <c r="M161" s="27">
        <f>SUM('C2042 (Left-To West)'!L73:L88,'C2042 (Left-To West)'!L90:L93)</f>
        <v>48</v>
      </c>
      <c r="N161" s="27">
        <f>SUM('C2042 (Left-To West)'!M73:M88,'C2042 (Left-To West)'!M90:M93)</f>
        <v>22</v>
      </c>
      <c r="O161" s="27">
        <f>SUM('C2042 (Left-To West)'!N73:N88,'C2042 (Left-To West)'!N90:N93)</f>
        <v>49</v>
      </c>
      <c r="P161" s="27">
        <f>SUM('C2042 (Left-To West)'!O73:O88,'C2042 (Left-To West)'!O90:O93)</f>
        <v>63</v>
      </c>
      <c r="X161" s="30" t="s">
        <v>69</v>
      </c>
      <c r="Y161" s="14">
        <f>SUM('07-C4482'!A105:A129, '07-C4482'!A131:A136)</f>
        <v>235</v>
      </c>
      <c r="Z161" s="14">
        <f>SUM('07-C4482'!B105:B129, '07-C4482'!B131:B136)</f>
        <v>156</v>
      </c>
      <c r="AA161" s="14">
        <f>SUM('07-C4482'!C105:C129, '07-C4482'!C131:C136)</f>
        <v>182</v>
      </c>
      <c r="AB161" s="14">
        <f>SUM('07-C4482'!D105:D129, '07-C4482'!D131:D136)</f>
        <v>134</v>
      </c>
      <c r="AC161" s="14">
        <f>SUM('07-C4482'!E105:E129, '07-C4482'!E131:E136)</f>
        <v>214</v>
      </c>
      <c r="AD161" s="14">
        <f>SUM('07-C4482'!F105:F129, '07-C4482'!F131:F136)</f>
        <v>164</v>
      </c>
      <c r="AE161" s="14">
        <f>SUM('07-C4482'!G105:G129, '07-C4482'!G131:G136)</f>
        <v>161</v>
      </c>
      <c r="AF161" s="14">
        <f>SUM('07-C4482'!H105:H129, '07-C4482'!H131:H136)</f>
        <v>116</v>
      </c>
      <c r="AG161" s="14">
        <f>SUM('07-C4482'!I105:I129, '07-C4482'!I131:I136)</f>
        <v>87</v>
      </c>
      <c r="AH161" s="14">
        <f>SUM('07-C4482'!J105:J129, '07-C4482'!J131:J136)</f>
        <v>107</v>
      </c>
      <c r="AI161" s="14">
        <f>SUM('07-C4482'!K105:K129, '07-C4482'!K131:K136)</f>
        <v>63</v>
      </c>
      <c r="AJ161" s="14">
        <f>SUM('07-C4482'!L105:L129, '07-C4482'!L131:L136)</f>
        <v>109</v>
      </c>
      <c r="AK161" s="14">
        <f>SUM('07-C4482'!M105:M129, '07-C4482'!M131:M136)</f>
        <v>85</v>
      </c>
      <c r="AL161" s="14">
        <f>SUM('07-C4482'!N105:N129, '07-C4482'!N131:N136)</f>
        <v>123</v>
      </c>
      <c r="AM161" s="14">
        <f>SUM('07-C4482'!O105:O129, '07-C4482'!O131:O136)</f>
        <v>176</v>
      </c>
    </row>
    <row r="162" spans="1:43" x14ac:dyDescent="0.3">
      <c r="A162" s="30" t="s">
        <v>89</v>
      </c>
      <c r="B162" s="24">
        <f t="shared" ref="B162:P162" si="117">B160-B161</f>
        <v>-43</v>
      </c>
      <c r="C162" s="24">
        <f t="shared" si="117"/>
        <v>-14</v>
      </c>
      <c r="D162" s="24">
        <f t="shared" si="117"/>
        <v>-15</v>
      </c>
      <c r="E162" s="24">
        <f t="shared" si="117"/>
        <v>-7</v>
      </c>
      <c r="F162" s="24">
        <f t="shared" si="117"/>
        <v>-13</v>
      </c>
      <c r="G162" s="24">
        <f t="shared" si="117"/>
        <v>-21</v>
      </c>
      <c r="H162" s="24">
        <f t="shared" si="117"/>
        <v>-24</v>
      </c>
      <c r="I162" s="24">
        <f t="shared" si="117"/>
        <v>-1</v>
      </c>
      <c r="J162" s="24">
        <f t="shared" si="117"/>
        <v>-8</v>
      </c>
      <c r="K162" s="24">
        <f t="shared" si="117"/>
        <v>-6</v>
      </c>
      <c r="L162" s="24">
        <f t="shared" si="117"/>
        <v>-4</v>
      </c>
      <c r="M162" s="24">
        <f t="shared" si="117"/>
        <v>-38</v>
      </c>
      <c r="N162" s="24">
        <f t="shared" si="117"/>
        <v>-4</v>
      </c>
      <c r="O162" s="24">
        <f t="shared" si="117"/>
        <v>-18</v>
      </c>
      <c r="P162" s="24">
        <f t="shared" si="117"/>
        <v>-30</v>
      </c>
      <c r="X162" s="30" t="s">
        <v>89</v>
      </c>
      <c r="Y162" s="33">
        <f t="shared" ref="Y162:AM162" si="118">Y160-Y161</f>
        <v>-88</v>
      </c>
      <c r="Z162" s="33">
        <f t="shared" si="118"/>
        <v>-14</v>
      </c>
      <c r="AA162" s="33">
        <f t="shared" si="118"/>
        <v>-18</v>
      </c>
      <c r="AB162" s="33">
        <f t="shared" si="118"/>
        <v>-35</v>
      </c>
      <c r="AC162" s="33">
        <f t="shared" si="118"/>
        <v>-20</v>
      </c>
      <c r="AD162" s="33">
        <f t="shared" si="118"/>
        <v>-38</v>
      </c>
      <c r="AE162" s="33">
        <f t="shared" si="118"/>
        <v>-32</v>
      </c>
      <c r="AF162" s="33">
        <f t="shared" si="118"/>
        <v>-79</v>
      </c>
      <c r="AG162" s="33">
        <f t="shared" si="118"/>
        <v>-49</v>
      </c>
      <c r="AH162" s="33">
        <f t="shared" si="118"/>
        <v>-40</v>
      </c>
      <c r="AI162" s="33">
        <f t="shared" si="118"/>
        <v>-36</v>
      </c>
      <c r="AJ162" s="33">
        <f t="shared" si="118"/>
        <v>-60</v>
      </c>
      <c r="AK162" s="33">
        <f t="shared" si="118"/>
        <v>-37</v>
      </c>
      <c r="AL162" s="33">
        <f t="shared" si="118"/>
        <v>-30</v>
      </c>
      <c r="AM162" s="33">
        <f t="shared" si="118"/>
        <v>-54</v>
      </c>
    </row>
    <row r="163" spans="1:43" x14ac:dyDescent="0.3">
      <c r="A163" s="38" t="s">
        <v>90</v>
      </c>
      <c r="B163" s="24">
        <f t="shared" ref="B163:P163" si="119">B162^2</f>
        <v>1849</v>
      </c>
      <c r="C163" s="24">
        <f t="shared" si="119"/>
        <v>196</v>
      </c>
      <c r="D163" s="24">
        <f t="shared" si="119"/>
        <v>225</v>
      </c>
      <c r="E163" s="24">
        <f t="shared" si="119"/>
        <v>49</v>
      </c>
      <c r="F163" s="24">
        <f t="shared" si="119"/>
        <v>169</v>
      </c>
      <c r="G163" s="24">
        <f t="shared" si="119"/>
        <v>441</v>
      </c>
      <c r="H163" s="24">
        <f t="shared" si="119"/>
        <v>576</v>
      </c>
      <c r="I163" s="24">
        <f t="shared" si="119"/>
        <v>1</v>
      </c>
      <c r="J163" s="24">
        <f t="shared" si="119"/>
        <v>64</v>
      </c>
      <c r="K163" s="24">
        <f t="shared" si="119"/>
        <v>36</v>
      </c>
      <c r="L163" s="24">
        <f t="shared" si="119"/>
        <v>16</v>
      </c>
      <c r="M163" s="24">
        <f t="shared" si="119"/>
        <v>1444</v>
      </c>
      <c r="N163" s="24">
        <f t="shared" si="119"/>
        <v>16</v>
      </c>
      <c r="O163" s="24">
        <f t="shared" si="119"/>
        <v>324</v>
      </c>
      <c r="P163" s="24">
        <f t="shared" si="119"/>
        <v>900</v>
      </c>
      <c r="S163" s="39">
        <f>SUM(B163:P163)/COUNT(B163:P163)</f>
        <v>420.4</v>
      </c>
      <c r="T163" s="40">
        <f>SUM(B163:H163)/COUNT(B163:H163)</f>
        <v>500.71428571428572</v>
      </c>
      <c r="X163" s="38" t="s">
        <v>90</v>
      </c>
      <c r="Y163" s="33">
        <f t="shared" ref="Y163:AM163" si="120">Y162^2</f>
        <v>7744</v>
      </c>
      <c r="Z163" s="33">
        <f t="shared" si="120"/>
        <v>196</v>
      </c>
      <c r="AA163" s="33">
        <f t="shared" si="120"/>
        <v>324</v>
      </c>
      <c r="AB163" s="33">
        <f t="shared" si="120"/>
        <v>1225</v>
      </c>
      <c r="AC163" s="33">
        <f t="shared" si="120"/>
        <v>400</v>
      </c>
      <c r="AD163" s="33">
        <f t="shared" si="120"/>
        <v>1444</v>
      </c>
      <c r="AE163" s="33">
        <f t="shared" si="120"/>
        <v>1024</v>
      </c>
      <c r="AF163" s="33">
        <f t="shared" si="120"/>
        <v>6241</v>
      </c>
      <c r="AG163" s="33">
        <f t="shared" si="120"/>
        <v>2401</v>
      </c>
      <c r="AH163" s="33">
        <f t="shared" si="120"/>
        <v>1600</v>
      </c>
      <c r="AI163" s="33">
        <f t="shared" si="120"/>
        <v>1296</v>
      </c>
      <c r="AJ163" s="33">
        <f t="shared" si="120"/>
        <v>3600</v>
      </c>
      <c r="AK163" s="33">
        <f t="shared" si="120"/>
        <v>1369</v>
      </c>
      <c r="AL163" s="33">
        <f t="shared" si="120"/>
        <v>900</v>
      </c>
      <c r="AM163" s="33">
        <f t="shared" si="120"/>
        <v>2916</v>
      </c>
      <c r="AP163" s="40">
        <f>SUM(Y163:AM163)/COUNT(Y163:AM163)</f>
        <v>2178.6666666666665</v>
      </c>
      <c r="AQ163" s="39">
        <f>SUM(Y163:AE163)/COUNT(Y163:AE163)</f>
        <v>1765.2857142857142</v>
      </c>
    </row>
    <row r="164" spans="1:43" x14ac:dyDescent="0.3"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43" x14ac:dyDescent="0.3"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43" x14ac:dyDescent="0.3"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43" x14ac:dyDescent="0.3">
      <c r="A167" s="12" t="s">
        <v>119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43" x14ac:dyDescent="0.3">
      <c r="A168" s="12"/>
      <c r="B168" s="12"/>
      <c r="C168" s="12"/>
      <c r="D168" s="12"/>
      <c r="E168" s="12"/>
      <c r="F168" s="31" t="s">
        <v>43</v>
      </c>
      <c r="G168" s="32" t="s">
        <v>50</v>
      </c>
      <c r="H168" s="12"/>
      <c r="I168" s="12"/>
      <c r="J168" s="12"/>
      <c r="K168" s="12"/>
      <c r="L168" s="12"/>
      <c r="M168" s="12"/>
      <c r="X168" s="12" t="s">
        <v>67</v>
      </c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/>
      <c r="AL168"/>
      <c r="AM168"/>
    </row>
    <row r="169" spans="1:43" x14ac:dyDescent="0.3">
      <c r="A169" s="30" t="s">
        <v>331</v>
      </c>
      <c r="B169" s="13">
        <f>SUM('C2043 (Left-To East)'!A65:A84)</f>
        <v>95</v>
      </c>
      <c r="C169" s="13">
        <f>SUM('C2043 (Left-To East)'!B65:B84)</f>
        <v>71</v>
      </c>
      <c r="D169" s="13">
        <f>SUM('C2043 (Left-To East)'!C65:C84)</f>
        <v>101</v>
      </c>
      <c r="E169" s="13">
        <f>SUM('C2043 (Left-To East)'!D65:D84)</f>
        <v>72</v>
      </c>
      <c r="F169" s="13">
        <f>SUM('C2043 (Left-To East)'!E65:E84)</f>
        <v>100</v>
      </c>
      <c r="G169" s="13">
        <f>SUM('C2043 (Left-To East)'!F65:F84)</f>
        <v>81</v>
      </c>
      <c r="H169" s="13">
        <f>SUM('C2043 (Left-To East)'!G65:G84)</f>
        <v>80</v>
      </c>
      <c r="I169" s="13">
        <f>SUM('C2043 (Left-To East)'!H65:H84)</f>
        <v>18</v>
      </c>
      <c r="J169" s="13">
        <f>SUM('C2043 (Left-To East)'!I65:I84)</f>
        <v>26</v>
      </c>
      <c r="K169" s="13">
        <f>SUM('C2043 (Left-To East)'!J65:J84)</f>
        <v>43</v>
      </c>
      <c r="L169" s="13">
        <f>SUM('C2043 (Left-To East)'!K65:K84)</f>
        <v>13</v>
      </c>
      <c r="M169" s="13">
        <f>SUM('C2043 (Left-To East)'!L65:L84)</f>
        <v>38</v>
      </c>
      <c r="N169" s="13">
        <f>SUM('C2043 (Left-To East)'!M65:M84)</f>
        <v>26</v>
      </c>
      <c r="O169" s="13">
        <f>SUM('C2043 (Left-To East)'!N65:N84)</f>
        <v>60</v>
      </c>
      <c r="P169" s="13">
        <f>SUM('C2043 (Left-To East)'!O65:O84)</f>
        <v>83</v>
      </c>
      <c r="X169" s="12" t="s">
        <v>123</v>
      </c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/>
      <c r="AL169"/>
      <c r="AM169"/>
    </row>
    <row r="170" spans="1:43" x14ac:dyDescent="0.3">
      <c r="A170" s="30" t="s">
        <v>330</v>
      </c>
      <c r="B170" s="14">
        <f>SUM('C2045 (Right-To East)'!A75:A88,'C2045 (Right-To East)'!A90:A95)</f>
        <v>49</v>
      </c>
      <c r="C170" s="14">
        <f>SUM('C2045 (Right-To East)'!B75:B88,'C2045 (Right-To East)'!B90:B95)</f>
        <v>27</v>
      </c>
      <c r="D170" s="14">
        <f>SUM('C2045 (Right-To East)'!C75:C88,'C2045 (Right-To East)'!C90:C95)</f>
        <v>51</v>
      </c>
      <c r="E170" s="14">
        <f>SUM('C2045 (Right-To East)'!D75:D88,'C2045 (Right-To East)'!D90:D95)</f>
        <v>40</v>
      </c>
      <c r="F170" s="14">
        <f>SUM('C2045 (Right-To East)'!E75:E88,'C2045 (Right-To East)'!E90:E95)</f>
        <v>52</v>
      </c>
      <c r="G170" s="14">
        <f>SUM('C2045 (Right-To East)'!F75:F88,'C2045 (Right-To East)'!F90:F95)</f>
        <v>39</v>
      </c>
      <c r="H170" s="14">
        <f>SUM('C2045 (Right-To East)'!G75:G88,'C2045 (Right-To East)'!G90:G95)</f>
        <v>39</v>
      </c>
      <c r="I170" s="14">
        <f>SUM('C2045 (Right-To East)'!H75:H88,'C2045 (Right-To East)'!H90:H95)</f>
        <v>10</v>
      </c>
      <c r="J170" s="14">
        <f>SUM('C2045 (Right-To East)'!I75:I88,'C2045 (Right-To East)'!I90:I95)</f>
        <v>3</v>
      </c>
      <c r="K170" s="14">
        <f>SUM('C2045 (Right-To East)'!J75:J88,'C2045 (Right-To East)'!J90:J95)</f>
        <v>14</v>
      </c>
      <c r="L170" s="14">
        <f>SUM('C2045 (Right-To East)'!K75:K88,'C2045 (Right-To East)'!K90:K95)</f>
        <v>3</v>
      </c>
      <c r="M170" s="14">
        <f>SUM('C2045 (Right-To East)'!L75:L88,'C2045 (Right-To East)'!L90:L95)</f>
        <v>13</v>
      </c>
      <c r="N170" s="14">
        <f>SUM('C2045 (Right-To East)'!M75:M88,'C2045 (Right-To East)'!M90:M95)</f>
        <v>19</v>
      </c>
      <c r="O170" s="14">
        <f>SUM('C2045 (Right-To East)'!N75:N88,'C2045 (Right-To East)'!N90:N95)</f>
        <v>18</v>
      </c>
      <c r="P170" s="14">
        <f>SUM('C2045 (Right-To East)'!O75:O88,'C2045 (Right-To East)'!O90:O95)</f>
        <v>40</v>
      </c>
      <c r="X170" s="12"/>
      <c r="Y170" s="12"/>
      <c r="Z170" s="12"/>
      <c r="AA170" s="12"/>
      <c r="AB170" s="12"/>
      <c r="AC170" s="31" t="s">
        <v>66</v>
      </c>
      <c r="AD170" s="32" t="s">
        <v>52</v>
      </c>
      <c r="AE170" s="12"/>
      <c r="AF170" s="12"/>
      <c r="AG170" s="12"/>
      <c r="AH170" s="12"/>
      <c r="AI170" s="12"/>
      <c r="AJ170" s="12"/>
      <c r="AK170"/>
      <c r="AL170"/>
      <c r="AM170"/>
    </row>
    <row r="171" spans="1:43" x14ac:dyDescent="0.3">
      <c r="A171" s="30" t="s">
        <v>89</v>
      </c>
      <c r="B171" s="24">
        <f t="shared" ref="B171:P171" si="121">B169-B170</f>
        <v>46</v>
      </c>
      <c r="C171" s="24">
        <f t="shared" si="121"/>
        <v>44</v>
      </c>
      <c r="D171" s="24">
        <f t="shared" si="121"/>
        <v>50</v>
      </c>
      <c r="E171" s="24">
        <f t="shared" si="121"/>
        <v>32</v>
      </c>
      <c r="F171" s="24">
        <f t="shared" si="121"/>
        <v>48</v>
      </c>
      <c r="G171" s="24">
        <f t="shared" si="121"/>
        <v>42</v>
      </c>
      <c r="H171" s="24">
        <f t="shared" si="121"/>
        <v>41</v>
      </c>
      <c r="I171" s="24">
        <f t="shared" si="121"/>
        <v>8</v>
      </c>
      <c r="J171" s="24">
        <f t="shared" si="121"/>
        <v>23</v>
      </c>
      <c r="K171" s="24">
        <f t="shared" si="121"/>
        <v>29</v>
      </c>
      <c r="L171" s="24">
        <f t="shared" si="121"/>
        <v>10</v>
      </c>
      <c r="M171" s="24">
        <f t="shared" si="121"/>
        <v>25</v>
      </c>
      <c r="N171" s="24">
        <f t="shared" si="121"/>
        <v>7</v>
      </c>
      <c r="O171" s="24">
        <f t="shared" si="121"/>
        <v>42</v>
      </c>
      <c r="P171" s="24">
        <f t="shared" si="121"/>
        <v>43</v>
      </c>
      <c r="X171" s="30" t="s">
        <v>18</v>
      </c>
      <c r="Y171" s="6">
        <f t="shared" ref="Y171:AM171" si="122">Y129</f>
        <v>92</v>
      </c>
      <c r="Z171" s="6">
        <f t="shared" si="122"/>
        <v>74</v>
      </c>
      <c r="AA171" s="6">
        <f t="shared" si="122"/>
        <v>106</v>
      </c>
      <c r="AB171" s="6">
        <f t="shared" si="122"/>
        <v>70</v>
      </c>
      <c r="AC171" s="6">
        <f t="shared" si="122"/>
        <v>100</v>
      </c>
      <c r="AD171" s="6">
        <f t="shared" si="122"/>
        <v>84</v>
      </c>
      <c r="AE171" s="6">
        <f t="shared" si="122"/>
        <v>79</v>
      </c>
      <c r="AF171" s="6">
        <f t="shared" si="122"/>
        <v>19</v>
      </c>
      <c r="AG171" s="6">
        <f t="shared" si="122"/>
        <v>26</v>
      </c>
      <c r="AH171" s="6">
        <f t="shared" si="122"/>
        <v>41</v>
      </c>
      <c r="AI171" s="6">
        <f t="shared" si="122"/>
        <v>16</v>
      </c>
      <c r="AJ171" s="6">
        <f t="shared" si="122"/>
        <v>39</v>
      </c>
      <c r="AK171" s="6">
        <f t="shared" si="122"/>
        <v>30</v>
      </c>
      <c r="AL171" s="6">
        <f t="shared" si="122"/>
        <v>60</v>
      </c>
      <c r="AM171" s="6">
        <f t="shared" si="122"/>
        <v>89</v>
      </c>
    </row>
    <row r="172" spans="1:43" x14ac:dyDescent="0.3">
      <c r="A172" s="38" t="s">
        <v>90</v>
      </c>
      <c r="B172" s="24">
        <f t="shared" ref="B172:P172" si="123">B171^2</f>
        <v>2116</v>
      </c>
      <c r="C172" s="24">
        <f t="shared" si="123"/>
        <v>1936</v>
      </c>
      <c r="D172" s="24">
        <f t="shared" si="123"/>
        <v>2500</v>
      </c>
      <c r="E172" s="24">
        <f t="shared" si="123"/>
        <v>1024</v>
      </c>
      <c r="F172" s="24">
        <f t="shared" si="123"/>
        <v>2304</v>
      </c>
      <c r="G172" s="24">
        <f t="shared" si="123"/>
        <v>1764</v>
      </c>
      <c r="H172" s="24">
        <f t="shared" si="123"/>
        <v>1681</v>
      </c>
      <c r="I172" s="24">
        <f t="shared" si="123"/>
        <v>64</v>
      </c>
      <c r="J172" s="24">
        <f t="shared" si="123"/>
        <v>529</v>
      </c>
      <c r="K172" s="24">
        <f t="shared" si="123"/>
        <v>841</v>
      </c>
      <c r="L172" s="24">
        <f t="shared" si="123"/>
        <v>100</v>
      </c>
      <c r="M172" s="24">
        <f t="shared" si="123"/>
        <v>625</v>
      </c>
      <c r="N172" s="24">
        <f t="shared" si="123"/>
        <v>49</v>
      </c>
      <c r="O172" s="24">
        <f t="shared" si="123"/>
        <v>1764</v>
      </c>
      <c r="P172" s="24">
        <f t="shared" si="123"/>
        <v>1849</v>
      </c>
      <c r="S172" s="39">
        <f>SUM(B172:P172)/COUNT(B172:P172)</f>
        <v>1276.4000000000001</v>
      </c>
      <c r="T172" s="39">
        <f>SUM(B172:H172)/COUNT(B172:H172)</f>
        <v>1903.5714285714287</v>
      </c>
      <c r="X172" s="30"/>
    </row>
    <row r="173" spans="1:43" x14ac:dyDescent="0.3">
      <c r="A173" s="3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X173" s="30" t="s">
        <v>19</v>
      </c>
      <c r="Y173" s="6">
        <f t="shared" ref="Y173:AM173" si="124">Y131</f>
        <v>55</v>
      </c>
      <c r="Z173" s="6">
        <f t="shared" si="124"/>
        <v>68</v>
      </c>
      <c r="AA173" s="6">
        <f t="shared" si="124"/>
        <v>58</v>
      </c>
      <c r="AB173" s="6">
        <f t="shared" si="124"/>
        <v>29</v>
      </c>
      <c r="AC173" s="6">
        <f t="shared" si="124"/>
        <v>94</v>
      </c>
      <c r="AD173" s="6">
        <f t="shared" si="124"/>
        <v>42</v>
      </c>
      <c r="AE173" s="6">
        <f t="shared" si="124"/>
        <v>50</v>
      </c>
      <c r="AF173" s="6">
        <f t="shared" si="124"/>
        <v>18</v>
      </c>
      <c r="AG173" s="6">
        <f t="shared" si="124"/>
        <v>12</v>
      </c>
      <c r="AH173" s="6">
        <f t="shared" si="124"/>
        <v>26</v>
      </c>
      <c r="AI173" s="6">
        <f t="shared" si="124"/>
        <v>11</v>
      </c>
      <c r="AJ173" s="6">
        <f t="shared" si="124"/>
        <v>10</v>
      </c>
      <c r="AK173" s="6">
        <f t="shared" si="124"/>
        <v>18</v>
      </c>
      <c r="AL173" s="6">
        <f t="shared" si="124"/>
        <v>33</v>
      </c>
      <c r="AM173" s="6">
        <f t="shared" si="124"/>
        <v>33</v>
      </c>
    </row>
    <row r="174" spans="1:43" x14ac:dyDescent="0.3">
      <c r="A174" s="30" t="s">
        <v>332</v>
      </c>
      <c r="B174" s="14">
        <f>SUM('C2044 (Right-To West)'!A65:A84)</f>
        <v>52</v>
      </c>
      <c r="C174" s="14">
        <f>SUM('C2044 (Right-To West)'!B65:B84)</f>
        <v>65</v>
      </c>
      <c r="D174" s="14">
        <f>SUM('C2044 (Right-To West)'!C65:C84)</f>
        <v>54</v>
      </c>
      <c r="E174" s="14">
        <f>SUM('C2044 (Right-To West)'!D65:D84)</f>
        <v>28</v>
      </c>
      <c r="F174" s="14">
        <f>SUM('C2044 (Right-To West)'!E65:E84)</f>
        <v>92</v>
      </c>
      <c r="G174" s="14">
        <f>SUM('C2044 (Right-To West)'!F65:F84)</f>
        <v>41</v>
      </c>
      <c r="H174" s="14">
        <f>SUM('C2044 (Right-To West)'!G65:G84)</f>
        <v>47</v>
      </c>
      <c r="I174" s="14">
        <f>SUM('C2044 (Right-To West)'!H65:H84)</f>
        <v>18</v>
      </c>
      <c r="J174" s="14">
        <f>SUM('C2044 (Right-To West)'!I65:I84)</f>
        <v>12</v>
      </c>
      <c r="K174" s="14">
        <f>SUM('C2044 (Right-To West)'!J65:J84)</f>
        <v>25</v>
      </c>
      <c r="L174" s="14">
        <f>SUM('C2044 (Right-To West)'!K65:K84)</f>
        <v>11</v>
      </c>
      <c r="M174" s="14">
        <f>SUM('C2044 (Right-To West)'!L65:L84)</f>
        <v>10</v>
      </c>
      <c r="N174" s="14">
        <f>SUM('C2044 (Right-To West)'!M65:M84)</f>
        <v>18</v>
      </c>
      <c r="O174" s="14">
        <f>SUM('C2044 (Right-To West)'!N65:N84)</f>
        <v>31</v>
      </c>
      <c r="P174" s="14">
        <f>SUM('C2044 (Right-To West)'!O65:O84)</f>
        <v>33</v>
      </c>
      <c r="X174" s="30" t="s">
        <v>55</v>
      </c>
      <c r="Y174" s="24">
        <f t="shared" ref="Y174:AM174" si="125">Y132</f>
        <v>147</v>
      </c>
      <c r="Z174" s="24">
        <f t="shared" si="125"/>
        <v>142</v>
      </c>
      <c r="AA174" s="24">
        <f t="shared" si="125"/>
        <v>164</v>
      </c>
      <c r="AB174" s="24">
        <f t="shared" si="125"/>
        <v>99</v>
      </c>
      <c r="AC174" s="24">
        <f t="shared" si="125"/>
        <v>194</v>
      </c>
      <c r="AD174" s="24">
        <f t="shared" si="125"/>
        <v>126</v>
      </c>
      <c r="AE174" s="24">
        <f t="shared" si="125"/>
        <v>129</v>
      </c>
      <c r="AF174" s="24">
        <f t="shared" si="125"/>
        <v>37</v>
      </c>
      <c r="AG174" s="24">
        <f t="shared" si="125"/>
        <v>38</v>
      </c>
      <c r="AH174" s="24">
        <f t="shared" si="125"/>
        <v>67</v>
      </c>
      <c r="AI174" s="24">
        <f t="shared" si="125"/>
        <v>27</v>
      </c>
      <c r="AJ174" s="24">
        <f t="shared" si="125"/>
        <v>49</v>
      </c>
      <c r="AK174" s="24">
        <f t="shared" si="125"/>
        <v>48</v>
      </c>
      <c r="AL174" s="24">
        <f t="shared" si="125"/>
        <v>93</v>
      </c>
      <c r="AM174" s="24">
        <f t="shared" si="125"/>
        <v>122</v>
      </c>
    </row>
    <row r="175" spans="1:43" x14ac:dyDescent="0.3">
      <c r="A175" s="30" t="s">
        <v>333</v>
      </c>
      <c r="B175" s="27">
        <f>SUM('C2042 (Left-To West)'!A75:A88,'C2042 (Left-To West)'!A90:A95)</f>
        <v>90</v>
      </c>
      <c r="C175" s="27">
        <f>SUM('C2042 (Left-To West)'!B75:B88,'C2042 (Left-To West)'!B90:B95)</f>
        <v>68</v>
      </c>
      <c r="D175" s="27">
        <f>SUM('C2042 (Left-To West)'!C75:C88,'C2042 (Left-To West)'!C90:C95)</f>
        <v>67</v>
      </c>
      <c r="E175" s="27">
        <f>SUM('C2042 (Left-To West)'!D75:D88,'C2042 (Left-To West)'!D90:D95)</f>
        <v>33</v>
      </c>
      <c r="F175" s="27">
        <f>SUM('C2042 (Left-To West)'!E75:E88,'C2042 (Left-To West)'!E90:E95)</f>
        <v>101</v>
      </c>
      <c r="G175" s="27">
        <f>SUM('C2042 (Left-To West)'!F75:F88,'C2042 (Left-To West)'!F90:F95)</f>
        <v>63</v>
      </c>
      <c r="H175" s="27">
        <f>SUM('C2042 (Left-To West)'!G75:G88,'C2042 (Left-To West)'!G90:G95)</f>
        <v>65</v>
      </c>
      <c r="I175" s="27">
        <f>SUM('C2042 (Left-To West)'!H75:H88,'C2042 (Left-To West)'!H90:H95)</f>
        <v>18</v>
      </c>
      <c r="J175" s="27">
        <f>SUM('C2042 (Left-To West)'!I75:I88,'C2042 (Left-To West)'!I90:I95)</f>
        <v>16</v>
      </c>
      <c r="K175" s="27">
        <f>SUM('C2042 (Left-To West)'!J75:J88,'C2042 (Left-To West)'!J90:J95)</f>
        <v>29</v>
      </c>
      <c r="L175" s="27">
        <f>SUM('C2042 (Left-To West)'!K75:K88,'C2042 (Left-To West)'!K90:K95)</f>
        <v>13</v>
      </c>
      <c r="M175" s="27">
        <f>SUM('C2042 (Left-To West)'!L75:L88,'C2042 (Left-To West)'!L90:L95)</f>
        <v>47</v>
      </c>
      <c r="N175" s="27">
        <f>SUM('C2042 (Left-To West)'!M75:M88,'C2042 (Left-To West)'!M90:M95)</f>
        <v>23</v>
      </c>
      <c r="O175" s="27">
        <f>SUM('C2042 (Left-To West)'!N75:N88,'C2042 (Left-To West)'!N90:N95)</f>
        <v>43</v>
      </c>
      <c r="P175" s="27">
        <f>SUM('C2042 (Left-To West)'!O75:O88,'C2042 (Left-To West)'!O90:O95)</f>
        <v>57</v>
      </c>
      <c r="X175" s="30" t="s">
        <v>69</v>
      </c>
      <c r="Y175" s="14">
        <f>SUM('07-C4482'!A108:A129, '07-C4482'!A131:A139)</f>
        <v>205</v>
      </c>
      <c r="Z175" s="14">
        <f>SUM('07-C4482'!B108:B129, '07-C4482'!B131:B139)</f>
        <v>138</v>
      </c>
      <c r="AA175" s="14">
        <f>SUM('07-C4482'!C108:C129, '07-C4482'!C131:C139)</f>
        <v>173</v>
      </c>
      <c r="AB175" s="14">
        <f>SUM('07-C4482'!D108:D129, '07-C4482'!D131:D139)</f>
        <v>126</v>
      </c>
      <c r="AC175" s="14">
        <f>SUM('07-C4482'!E108:E129, '07-C4482'!E131:E139)</f>
        <v>190</v>
      </c>
      <c r="AD175" s="14">
        <f>SUM('07-C4482'!F108:F129, '07-C4482'!F131:F139)</f>
        <v>155</v>
      </c>
      <c r="AE175" s="14">
        <f>SUM('07-C4482'!G108:G129, '07-C4482'!G131:G139)</f>
        <v>155</v>
      </c>
      <c r="AF175" s="14">
        <f>SUM('07-C4482'!H108:H129, '07-C4482'!H131:H139)</f>
        <v>103</v>
      </c>
      <c r="AG175" s="14">
        <f>SUM('07-C4482'!I108:I129, '07-C4482'!I131:I139)</f>
        <v>65</v>
      </c>
      <c r="AH175" s="14">
        <f>SUM('07-C4482'!J108:J129, '07-C4482'!J131:J139)</f>
        <v>96</v>
      </c>
      <c r="AI175" s="14">
        <f>SUM('07-C4482'!K108:K129, '07-C4482'!K131:K139)</f>
        <v>58</v>
      </c>
      <c r="AJ175" s="14">
        <f>SUM('07-C4482'!L108:L129, '07-C4482'!L131:L139)</f>
        <v>105</v>
      </c>
      <c r="AK175" s="14">
        <f>SUM('07-C4482'!M108:M129, '07-C4482'!M131:M139)</f>
        <v>84</v>
      </c>
      <c r="AL175" s="14">
        <f>SUM('07-C4482'!N108:N129, '07-C4482'!N131:N139)</f>
        <v>109</v>
      </c>
      <c r="AM175" s="14">
        <f>SUM('07-C4482'!O108:O129, '07-C4482'!O131:O139)</f>
        <v>168</v>
      </c>
    </row>
    <row r="176" spans="1:43" x14ac:dyDescent="0.3">
      <c r="A176" s="30" t="s">
        <v>89</v>
      </c>
      <c r="B176" s="24">
        <f t="shared" ref="B176:P176" si="126">B174-B175</f>
        <v>-38</v>
      </c>
      <c r="C176" s="24">
        <f t="shared" si="126"/>
        <v>-3</v>
      </c>
      <c r="D176" s="24">
        <f t="shared" si="126"/>
        <v>-13</v>
      </c>
      <c r="E176" s="24">
        <f t="shared" si="126"/>
        <v>-5</v>
      </c>
      <c r="F176" s="24">
        <f t="shared" si="126"/>
        <v>-9</v>
      </c>
      <c r="G176" s="24">
        <f t="shared" si="126"/>
        <v>-22</v>
      </c>
      <c r="H176" s="24">
        <f t="shared" si="126"/>
        <v>-18</v>
      </c>
      <c r="I176" s="24">
        <f t="shared" si="126"/>
        <v>0</v>
      </c>
      <c r="J176" s="24">
        <f t="shared" si="126"/>
        <v>-4</v>
      </c>
      <c r="K176" s="24">
        <f t="shared" si="126"/>
        <v>-4</v>
      </c>
      <c r="L176" s="24">
        <f t="shared" si="126"/>
        <v>-2</v>
      </c>
      <c r="M176" s="24">
        <f t="shared" si="126"/>
        <v>-37</v>
      </c>
      <c r="N176" s="24">
        <f t="shared" si="126"/>
        <v>-5</v>
      </c>
      <c r="O176" s="24">
        <f t="shared" si="126"/>
        <v>-12</v>
      </c>
      <c r="P176" s="24">
        <f t="shared" si="126"/>
        <v>-24</v>
      </c>
      <c r="X176" s="30" t="s">
        <v>89</v>
      </c>
      <c r="Y176" s="33">
        <f t="shared" ref="Y176:AM176" si="127">Y174-Y175</f>
        <v>-58</v>
      </c>
      <c r="Z176" s="33">
        <f t="shared" si="127"/>
        <v>4</v>
      </c>
      <c r="AA176" s="33">
        <f t="shared" si="127"/>
        <v>-9</v>
      </c>
      <c r="AB176" s="33">
        <f t="shared" si="127"/>
        <v>-27</v>
      </c>
      <c r="AC176" s="33">
        <f t="shared" si="127"/>
        <v>4</v>
      </c>
      <c r="AD176" s="33">
        <f t="shared" si="127"/>
        <v>-29</v>
      </c>
      <c r="AE176" s="33">
        <f t="shared" si="127"/>
        <v>-26</v>
      </c>
      <c r="AF176" s="33">
        <f t="shared" si="127"/>
        <v>-66</v>
      </c>
      <c r="AG176" s="33">
        <f t="shared" si="127"/>
        <v>-27</v>
      </c>
      <c r="AH176" s="33">
        <f t="shared" si="127"/>
        <v>-29</v>
      </c>
      <c r="AI176" s="33">
        <f t="shared" si="127"/>
        <v>-31</v>
      </c>
      <c r="AJ176" s="33">
        <f t="shared" si="127"/>
        <v>-56</v>
      </c>
      <c r="AK176" s="33">
        <f t="shared" si="127"/>
        <v>-36</v>
      </c>
      <c r="AL176" s="33">
        <f t="shared" si="127"/>
        <v>-16</v>
      </c>
      <c r="AM176" s="33">
        <f t="shared" si="127"/>
        <v>-46</v>
      </c>
    </row>
    <row r="177" spans="1:43" x14ac:dyDescent="0.3">
      <c r="A177" s="38" t="s">
        <v>90</v>
      </c>
      <c r="B177" s="24">
        <f t="shared" ref="B177:P177" si="128">B176^2</f>
        <v>1444</v>
      </c>
      <c r="C177" s="24">
        <f t="shared" si="128"/>
        <v>9</v>
      </c>
      <c r="D177" s="24">
        <f t="shared" si="128"/>
        <v>169</v>
      </c>
      <c r="E177" s="24">
        <f t="shared" si="128"/>
        <v>25</v>
      </c>
      <c r="F177" s="24">
        <f t="shared" si="128"/>
        <v>81</v>
      </c>
      <c r="G177" s="24">
        <f t="shared" si="128"/>
        <v>484</v>
      </c>
      <c r="H177" s="24">
        <f t="shared" si="128"/>
        <v>324</v>
      </c>
      <c r="I177" s="24">
        <f t="shared" si="128"/>
        <v>0</v>
      </c>
      <c r="J177" s="24">
        <f t="shared" si="128"/>
        <v>16</v>
      </c>
      <c r="K177" s="24">
        <f t="shared" si="128"/>
        <v>16</v>
      </c>
      <c r="L177" s="24">
        <f t="shared" si="128"/>
        <v>4</v>
      </c>
      <c r="M177" s="24">
        <f t="shared" si="128"/>
        <v>1369</v>
      </c>
      <c r="N177" s="24">
        <f t="shared" si="128"/>
        <v>25</v>
      </c>
      <c r="O177" s="24">
        <f t="shared" si="128"/>
        <v>144</v>
      </c>
      <c r="P177" s="24">
        <f t="shared" si="128"/>
        <v>576</v>
      </c>
      <c r="S177" s="41">
        <f>SUM(B177:P177)/COUNT(B177:P177)</f>
        <v>312.39999999999998</v>
      </c>
      <c r="T177" s="41">
        <f>SUM(B177:H177)/COUNT(B177:H177)</f>
        <v>362.28571428571428</v>
      </c>
      <c r="X177" s="38" t="s">
        <v>90</v>
      </c>
      <c r="Y177" s="33">
        <f t="shared" ref="Y177:AM177" si="129">Y176^2</f>
        <v>3364</v>
      </c>
      <c r="Z177" s="33">
        <f t="shared" si="129"/>
        <v>16</v>
      </c>
      <c r="AA177" s="33">
        <f t="shared" si="129"/>
        <v>81</v>
      </c>
      <c r="AB177" s="33">
        <f t="shared" si="129"/>
        <v>729</v>
      </c>
      <c r="AC177" s="33">
        <f t="shared" si="129"/>
        <v>16</v>
      </c>
      <c r="AD177" s="33">
        <f t="shared" si="129"/>
        <v>841</v>
      </c>
      <c r="AE177" s="33">
        <f t="shared" si="129"/>
        <v>676</v>
      </c>
      <c r="AF177" s="33">
        <f t="shared" si="129"/>
        <v>4356</v>
      </c>
      <c r="AG177" s="33">
        <f t="shared" si="129"/>
        <v>729</v>
      </c>
      <c r="AH177" s="33">
        <f t="shared" si="129"/>
        <v>841</v>
      </c>
      <c r="AI177" s="33">
        <f t="shared" si="129"/>
        <v>961</v>
      </c>
      <c r="AJ177" s="33">
        <f t="shared" si="129"/>
        <v>3136</v>
      </c>
      <c r="AK177" s="33">
        <f t="shared" si="129"/>
        <v>1296</v>
      </c>
      <c r="AL177" s="33">
        <f t="shared" si="129"/>
        <v>256</v>
      </c>
      <c r="AM177" s="33">
        <f t="shared" si="129"/>
        <v>2116</v>
      </c>
      <c r="AP177" s="41">
        <f>SUM(Y177:AM177)/COUNT(Y177:AM177)</f>
        <v>1294.2666666666667</v>
      </c>
      <c r="AQ177" s="41">
        <f>SUM(Y177:AE177)/COUNT(Y177:AE177)</f>
        <v>817.57142857142856</v>
      </c>
    </row>
    <row r="178" spans="1:43" x14ac:dyDescent="0.3"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43" x14ac:dyDescent="0.3"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43" x14ac:dyDescent="0.3"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43" s="1" customFormat="1" x14ac:dyDescent="0.3">
      <c r="Q181" s="37"/>
      <c r="R181" s="37"/>
      <c r="S181" s="37"/>
      <c r="T181" s="37"/>
      <c r="U181" s="37"/>
    </row>
    <row r="182" spans="1:43" s="1" customFormat="1" x14ac:dyDescent="0.3">
      <c r="Q182" s="37"/>
      <c r="R182" s="37"/>
      <c r="S182" s="37"/>
      <c r="T182" s="37"/>
      <c r="U182" s="37"/>
      <c r="X182" s="35" t="s">
        <v>156</v>
      </c>
    </row>
    <row r="183" spans="1:43" x14ac:dyDescent="0.3"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43" x14ac:dyDescent="0.3"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43" x14ac:dyDescent="0.3"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43" x14ac:dyDescent="0.3">
      <c r="A186" s="12" t="s">
        <v>57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X186" s="12" t="s">
        <v>104</v>
      </c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/>
      <c r="AL186"/>
      <c r="AM186"/>
    </row>
    <row r="187" spans="1:43" x14ac:dyDescent="0.3">
      <c r="A187" s="12"/>
      <c r="B187" s="12"/>
      <c r="C187" s="12"/>
      <c r="D187" s="12"/>
      <c r="E187" s="12"/>
      <c r="F187" s="12"/>
      <c r="G187" s="29" t="s">
        <v>51</v>
      </c>
      <c r="H187" s="23" t="s">
        <v>52</v>
      </c>
      <c r="I187" s="12"/>
      <c r="J187" s="12"/>
      <c r="K187" s="12"/>
      <c r="L187" s="12"/>
      <c r="M187" s="12"/>
      <c r="N187" s="12"/>
      <c r="X187" s="12" t="s">
        <v>130</v>
      </c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/>
      <c r="AL187"/>
      <c r="AM187"/>
    </row>
    <row r="188" spans="1:43" x14ac:dyDescent="0.3">
      <c r="A188" s="30" t="s">
        <v>18</v>
      </c>
      <c r="B188" s="6">
        <f>SUM('C2043 (Left-To East)'!A27:A44)</f>
        <v>27</v>
      </c>
      <c r="C188" s="6">
        <f>SUM('C2043 (Left-To East)'!B27:B44)</f>
        <v>20</v>
      </c>
      <c r="D188" s="6">
        <f>SUM('C2043 (Left-To East)'!C27:C44)</f>
        <v>24</v>
      </c>
      <c r="E188" s="6">
        <f>SUM('C2043 (Left-To East)'!D27:D44)</f>
        <v>25</v>
      </c>
      <c r="F188" s="6">
        <f>SUM('C2043 (Left-To East)'!E27:E44)</f>
        <v>10</v>
      </c>
      <c r="G188" s="6">
        <f>SUM('C2043 (Left-To East)'!F27:F44)</f>
        <v>23</v>
      </c>
      <c r="H188" s="6">
        <f>SUM('C2043 (Left-To East)'!G27:G44)</f>
        <v>26</v>
      </c>
      <c r="I188" s="6">
        <f>SUM('C2043 (Left-To East)'!H27:H44)</f>
        <v>16</v>
      </c>
      <c r="J188" s="6">
        <f>SUM('C2043 (Left-To East)'!I27:I44)</f>
        <v>14</v>
      </c>
      <c r="K188" s="6">
        <f>SUM('C2043 (Left-To East)'!J27:J44)</f>
        <v>5</v>
      </c>
      <c r="L188" s="6">
        <f>SUM('C2043 (Left-To East)'!K27:K44)</f>
        <v>5</v>
      </c>
      <c r="M188" s="6">
        <f>SUM('C2043 (Left-To East)'!L27:L44)</f>
        <v>7</v>
      </c>
      <c r="N188" s="6">
        <f>SUM('C2043 (Left-To East)'!M27:M44)</f>
        <v>4</v>
      </c>
      <c r="O188" s="6">
        <f>SUM('C2043 (Left-To East)'!N27:N44)</f>
        <v>18</v>
      </c>
      <c r="P188" s="6">
        <f>SUM('C2043 (Left-To East)'!O27:O44)</f>
        <v>16</v>
      </c>
      <c r="X188" s="12"/>
      <c r="Y188" s="12"/>
      <c r="Z188" s="12"/>
      <c r="AA188" s="12"/>
      <c r="AB188" s="12"/>
      <c r="AC188" s="29" t="s">
        <v>51</v>
      </c>
      <c r="AD188" s="23" t="s">
        <v>52</v>
      </c>
      <c r="AE188" s="12"/>
      <c r="AF188" s="12"/>
      <c r="AG188" s="12"/>
      <c r="AH188" s="12"/>
      <c r="AI188" s="12"/>
      <c r="AJ188" s="12"/>
      <c r="AK188"/>
      <c r="AL188"/>
      <c r="AM188"/>
    </row>
    <row r="189" spans="1:43" x14ac:dyDescent="0.3">
      <c r="A189" s="30" t="s">
        <v>19</v>
      </c>
      <c r="B189" s="6">
        <f>SUM('C2044 (Right-To West)'!A27:A44)</f>
        <v>26</v>
      </c>
      <c r="C189" s="6">
        <f>SUM('C2044 (Right-To West)'!B27:B44)</f>
        <v>25</v>
      </c>
      <c r="D189" s="6">
        <f>SUM('C2044 (Right-To West)'!C27:C44)</f>
        <v>24</v>
      </c>
      <c r="E189" s="6">
        <f>SUM('C2044 (Right-To West)'!D27:D44)</f>
        <v>17</v>
      </c>
      <c r="F189" s="6">
        <f>SUM('C2044 (Right-To West)'!E27:E44)</f>
        <v>13</v>
      </c>
      <c r="G189" s="6">
        <f>SUM('C2044 (Right-To West)'!F27:F44)</f>
        <v>16</v>
      </c>
      <c r="H189" s="6">
        <f>SUM('C2044 (Right-To West)'!G27:G44)</f>
        <v>13</v>
      </c>
      <c r="I189" s="6">
        <f>SUM('C2044 (Right-To West)'!H27:H44)</f>
        <v>7</v>
      </c>
      <c r="J189" s="6">
        <f>SUM('C2044 (Right-To West)'!I27:I44)</f>
        <v>8</v>
      </c>
      <c r="K189" s="6">
        <f>SUM('C2044 (Right-To West)'!J27:J44)</f>
        <v>1</v>
      </c>
      <c r="L189" s="6">
        <f>SUM('C2044 (Right-To West)'!K27:K44)</f>
        <v>4</v>
      </c>
      <c r="M189" s="6">
        <f>SUM('C2044 (Right-To West)'!L27:L44)</f>
        <v>4</v>
      </c>
      <c r="N189" s="6">
        <f>SUM('C2044 (Right-To West)'!M27:M44)</f>
        <v>5</v>
      </c>
      <c r="O189" s="6">
        <f>SUM('C2044 (Right-To West)'!N27:N44)</f>
        <v>6</v>
      </c>
      <c r="P189" s="6">
        <f>SUM('C2044 (Right-To West)'!O27:O44)</f>
        <v>8</v>
      </c>
      <c r="X189" s="30" t="s">
        <v>412</v>
      </c>
      <c r="Y189" s="6">
        <f>SUM('C2042 (Left-To West)'!A27:A45)</f>
        <v>38</v>
      </c>
      <c r="Z189" s="6">
        <f>SUM('C2042 (Left-To West)'!B27:B45)</f>
        <v>41</v>
      </c>
      <c r="AA189" s="6">
        <f>SUM('C2042 (Left-To West)'!C27:C45)</f>
        <v>36</v>
      </c>
      <c r="AB189" s="6">
        <f>SUM('C2042 (Left-To West)'!D27:D45)</f>
        <v>15</v>
      </c>
      <c r="AC189" s="6">
        <f>SUM('C2042 (Left-To West)'!E27:E45)</f>
        <v>16</v>
      </c>
      <c r="AD189" s="6">
        <f>SUM('C2042 (Left-To West)'!F27:F45)</f>
        <v>29</v>
      </c>
      <c r="AE189" s="6">
        <f>SUM('C2042 (Left-To West)'!G27:G45)</f>
        <v>30</v>
      </c>
      <c r="AF189" s="6">
        <f>SUM('C2042 (Left-To West)'!H27:H45)</f>
        <v>12</v>
      </c>
      <c r="AG189" s="6">
        <f>SUM('C2042 (Left-To West)'!I27:I45)</f>
        <v>19</v>
      </c>
      <c r="AH189" s="6">
        <f>SUM('C2042 (Left-To West)'!J27:J45)</f>
        <v>13</v>
      </c>
      <c r="AI189" s="6">
        <f>SUM('C2042 (Left-To West)'!K27:K45)</f>
        <v>9</v>
      </c>
      <c r="AJ189" s="6">
        <f>SUM('C2042 (Left-To West)'!L27:L45)</f>
        <v>14</v>
      </c>
      <c r="AK189" s="6">
        <f>SUM('C2042 (Left-To West)'!M27:M45)</f>
        <v>6</v>
      </c>
      <c r="AL189" s="6">
        <f>SUM('C2042 (Left-To West)'!N27:N45)</f>
        <v>24</v>
      </c>
      <c r="AM189" s="6">
        <f>SUM('C2042 (Left-To West)'!O27:O45)</f>
        <v>24</v>
      </c>
    </row>
    <row r="190" spans="1:43" x14ac:dyDescent="0.3">
      <c r="A190" s="30" t="s">
        <v>55</v>
      </c>
      <c r="B190" s="24">
        <f>SUM(B188:B189)</f>
        <v>53</v>
      </c>
      <c r="C190" s="24">
        <f t="shared" ref="C190:P190" si="130">SUM(C188:C189)</f>
        <v>45</v>
      </c>
      <c r="D190" s="24">
        <f t="shared" si="130"/>
        <v>48</v>
      </c>
      <c r="E190" s="24">
        <f t="shared" si="130"/>
        <v>42</v>
      </c>
      <c r="F190" s="24">
        <f t="shared" si="130"/>
        <v>23</v>
      </c>
      <c r="G190" s="24">
        <f t="shared" si="130"/>
        <v>39</v>
      </c>
      <c r="H190" s="24">
        <f t="shared" si="130"/>
        <v>39</v>
      </c>
      <c r="I190" s="24">
        <f t="shared" si="130"/>
        <v>23</v>
      </c>
      <c r="J190" s="24">
        <f t="shared" si="130"/>
        <v>22</v>
      </c>
      <c r="K190" s="24">
        <f t="shared" si="130"/>
        <v>6</v>
      </c>
      <c r="L190" s="24">
        <f t="shared" si="130"/>
        <v>9</v>
      </c>
      <c r="M190" s="24">
        <f t="shared" si="130"/>
        <v>11</v>
      </c>
      <c r="N190" s="24">
        <f t="shared" si="130"/>
        <v>9</v>
      </c>
      <c r="O190" s="24">
        <f t="shared" si="130"/>
        <v>24</v>
      </c>
      <c r="P190" s="24">
        <f t="shared" si="130"/>
        <v>24</v>
      </c>
      <c r="X190" s="30" t="s">
        <v>411</v>
      </c>
      <c r="Y190" s="14">
        <f>SUM('05-C1251'!A40:A67)</f>
        <v>104</v>
      </c>
      <c r="Z190" s="14">
        <f>SUM('05-C1251'!B40:B67)</f>
        <v>86</v>
      </c>
      <c r="AA190" s="14">
        <f>SUM('05-C1251'!C40:C67)</f>
        <v>75</v>
      </c>
      <c r="AB190" s="14">
        <f>SUM('05-C1251'!D40:D67)</f>
        <v>57</v>
      </c>
      <c r="AC190" s="14">
        <f>SUM('05-C1251'!E40:E67)</f>
        <v>37</v>
      </c>
      <c r="AD190" s="14">
        <f>SUM('05-C1251'!F40:F67)</f>
        <v>76</v>
      </c>
      <c r="AE190" s="14">
        <f>SUM('05-C1251'!G40:G67)</f>
        <v>82</v>
      </c>
      <c r="AF190" s="14">
        <f>SUM('05-C1251'!H40:H67)</f>
        <v>29</v>
      </c>
      <c r="AG190" s="14">
        <f>SUM('05-C1251'!I40:I67)</f>
        <v>35</v>
      </c>
      <c r="AH190" s="14">
        <f>SUM('05-C1251'!J40:J67)</f>
        <v>36</v>
      </c>
      <c r="AI190" s="14">
        <f>SUM('05-C1251'!K40:K67)</f>
        <v>9</v>
      </c>
      <c r="AJ190" s="14">
        <f>SUM('05-C1251'!L40:L67)</f>
        <v>61</v>
      </c>
      <c r="AK190" s="14">
        <f>SUM('05-C1251'!M40:M67)</f>
        <v>31</v>
      </c>
      <c r="AL190" s="14">
        <f>SUM('05-C1251'!N40:N67)</f>
        <v>78</v>
      </c>
      <c r="AM190" s="14">
        <f>SUM('05-C1251'!O40:O67)</f>
        <v>81</v>
      </c>
    </row>
    <row r="191" spans="1:43" x14ac:dyDescent="0.3">
      <c r="A191" s="30" t="s">
        <v>56</v>
      </c>
      <c r="B191" s="14">
        <f>SUM('08-C1249'!A42:A67)</f>
        <v>51</v>
      </c>
      <c r="C191" s="14">
        <f>SUM('08-C1249'!B42:B67)</f>
        <v>42</v>
      </c>
      <c r="D191" s="14">
        <f>SUM('08-C1249'!C42:C67)</f>
        <v>39</v>
      </c>
      <c r="E191" s="14">
        <f>SUM('08-C1249'!D42:D67)</f>
        <v>38</v>
      </c>
      <c r="F191" s="14">
        <f>SUM('08-C1249'!E42:E67)</f>
        <v>23</v>
      </c>
      <c r="G191" s="14">
        <f>SUM('08-C1249'!F42:F67)</f>
        <v>37</v>
      </c>
      <c r="H191" s="14">
        <f>SUM('08-C1249'!G42:G67)</f>
        <v>33</v>
      </c>
      <c r="I191" s="14">
        <f>SUM('08-C1249'!H42:H67)</f>
        <v>22</v>
      </c>
      <c r="J191" s="14">
        <f>SUM('08-C1249'!I42:I67)</f>
        <v>10</v>
      </c>
      <c r="K191" s="14">
        <f>SUM('08-C1249'!J42:J67)</f>
        <v>9</v>
      </c>
      <c r="L191" s="14">
        <f>SUM('08-C1249'!K42:K67)</f>
        <v>5</v>
      </c>
      <c r="M191" s="14">
        <f>SUM('08-C1249'!L42:L67)</f>
        <v>4</v>
      </c>
      <c r="N191" s="14">
        <f>SUM('08-C1249'!M42:M67)</f>
        <v>10</v>
      </c>
      <c r="O191" s="14">
        <f>SUM('08-C1249'!N42:N67)</f>
        <v>13</v>
      </c>
      <c r="P191" s="14">
        <f>SUM('08-C1249'!O42:O67)</f>
        <v>14</v>
      </c>
      <c r="X191" s="30" t="s">
        <v>410</v>
      </c>
      <c r="Y191" s="49">
        <f>Y190-Y189</f>
        <v>66</v>
      </c>
      <c r="Z191" s="49">
        <f t="shared" ref="Z191:AM191" si="131">Z190-Z189</f>
        <v>45</v>
      </c>
      <c r="AA191" s="49">
        <f t="shared" si="131"/>
        <v>39</v>
      </c>
      <c r="AB191" s="49">
        <f t="shared" si="131"/>
        <v>42</v>
      </c>
      <c r="AC191" s="49">
        <f t="shared" si="131"/>
        <v>21</v>
      </c>
      <c r="AD191" s="49">
        <f t="shared" si="131"/>
        <v>47</v>
      </c>
      <c r="AE191" s="49">
        <f t="shared" si="131"/>
        <v>52</v>
      </c>
      <c r="AF191" s="49">
        <f t="shared" si="131"/>
        <v>17</v>
      </c>
      <c r="AG191" s="49">
        <f t="shared" si="131"/>
        <v>16</v>
      </c>
      <c r="AH191" s="49">
        <f t="shared" si="131"/>
        <v>23</v>
      </c>
      <c r="AI191" s="49">
        <f t="shared" si="131"/>
        <v>0</v>
      </c>
      <c r="AJ191" s="49">
        <f t="shared" si="131"/>
        <v>47</v>
      </c>
      <c r="AK191" s="49">
        <f t="shared" si="131"/>
        <v>25</v>
      </c>
      <c r="AL191" s="49">
        <f t="shared" si="131"/>
        <v>54</v>
      </c>
      <c r="AM191" s="49">
        <f t="shared" si="131"/>
        <v>57</v>
      </c>
    </row>
    <row r="192" spans="1:43" x14ac:dyDescent="0.3">
      <c r="A192" s="30" t="s">
        <v>89</v>
      </c>
      <c r="B192" s="33">
        <f t="shared" ref="B192:P192" si="132">B190-B191</f>
        <v>2</v>
      </c>
      <c r="C192" s="33">
        <f t="shared" si="132"/>
        <v>3</v>
      </c>
      <c r="D192" s="33">
        <f t="shared" si="132"/>
        <v>9</v>
      </c>
      <c r="E192" s="33">
        <f t="shared" si="132"/>
        <v>4</v>
      </c>
      <c r="F192" s="33">
        <f t="shared" si="132"/>
        <v>0</v>
      </c>
      <c r="G192" s="33">
        <f t="shared" si="132"/>
        <v>2</v>
      </c>
      <c r="H192" s="33">
        <f t="shared" si="132"/>
        <v>6</v>
      </c>
      <c r="I192" s="33">
        <f t="shared" si="132"/>
        <v>1</v>
      </c>
      <c r="J192" s="33">
        <f t="shared" si="132"/>
        <v>12</v>
      </c>
      <c r="K192" s="33">
        <f t="shared" si="132"/>
        <v>-3</v>
      </c>
      <c r="L192" s="33">
        <f t="shared" si="132"/>
        <v>4</v>
      </c>
      <c r="M192" s="33">
        <f t="shared" si="132"/>
        <v>7</v>
      </c>
      <c r="N192" s="33">
        <f t="shared" si="132"/>
        <v>-1</v>
      </c>
      <c r="O192" s="33">
        <f t="shared" si="132"/>
        <v>11</v>
      </c>
      <c r="P192" s="33">
        <f t="shared" si="132"/>
        <v>10</v>
      </c>
      <c r="Q192" s="36"/>
      <c r="R192" s="36"/>
      <c r="S192" s="36"/>
      <c r="T192" s="36"/>
      <c r="U192" s="36"/>
      <c r="X192" s="51" t="s">
        <v>413</v>
      </c>
      <c r="Y192" s="6">
        <f>SUM('C2043 (Left-To East)'!A30:A46, 'C2043 (Left-To East)'!A48)</f>
        <v>42</v>
      </c>
      <c r="Z192" s="6">
        <f>SUM('C2043 (Left-To East)'!B30:B46, 'C2043 (Left-To East)'!B48)</f>
        <v>28</v>
      </c>
      <c r="AA192" s="6">
        <f>SUM('C2043 (Left-To East)'!C30:C46, 'C2043 (Left-To East)'!C48)</f>
        <v>30</v>
      </c>
      <c r="AB192" s="6">
        <f>SUM('C2043 (Left-To East)'!D30:D46, 'C2043 (Left-To East)'!D48)</f>
        <v>34</v>
      </c>
      <c r="AC192" s="6">
        <f>SUM('C2043 (Left-To East)'!E30:E46, 'C2043 (Left-To East)'!E48)</f>
        <v>15</v>
      </c>
      <c r="AD192" s="6">
        <f>SUM('C2043 (Left-To East)'!F30:F46, 'C2043 (Left-To East)'!F48)</f>
        <v>26</v>
      </c>
      <c r="AE192" s="6">
        <f>SUM('C2043 (Left-To East)'!G30:G46, 'C2043 (Left-To East)'!G48)</f>
        <v>35</v>
      </c>
      <c r="AF192" s="6">
        <f>SUM('C2043 (Left-To East)'!H30:H46, 'C2043 (Left-To East)'!H48)</f>
        <v>18</v>
      </c>
      <c r="AG192" s="6">
        <f>SUM('C2043 (Left-To East)'!I30:I46, 'C2043 (Left-To East)'!I48)</f>
        <v>16</v>
      </c>
      <c r="AH192" s="6">
        <f>SUM('C2043 (Left-To East)'!J30:J46, 'C2043 (Left-To East)'!J48)</f>
        <v>7</v>
      </c>
      <c r="AI192" s="6">
        <f>SUM('C2043 (Left-To East)'!K30:K46, 'C2043 (Left-To East)'!K48)</f>
        <v>7</v>
      </c>
      <c r="AJ192" s="6">
        <f>SUM('C2043 (Left-To East)'!L30:L46, 'C2043 (Left-To East)'!L48)</f>
        <v>12</v>
      </c>
      <c r="AK192" s="6">
        <f>SUM('C2043 (Left-To East)'!M30:M46, 'C2043 (Left-To East)'!M48)</f>
        <v>6</v>
      </c>
      <c r="AL192" s="6">
        <f>SUM('C2043 (Left-To East)'!N30:N46, 'C2043 (Left-To East)'!N48)</f>
        <v>23</v>
      </c>
      <c r="AM192" s="6">
        <f>SUM('C2043 (Left-To East)'!O30:O46, 'C2043 (Left-To East)'!O48)</f>
        <v>22</v>
      </c>
      <c r="AN192" s="6" t="s">
        <v>102</v>
      </c>
    </row>
    <row r="193" spans="1:40" x14ac:dyDescent="0.3">
      <c r="A193" s="38" t="s">
        <v>90</v>
      </c>
      <c r="B193" s="33">
        <f t="shared" ref="B193:P193" si="133">B192^2</f>
        <v>4</v>
      </c>
      <c r="C193" s="33">
        <f t="shared" si="133"/>
        <v>9</v>
      </c>
      <c r="D193" s="33">
        <f t="shared" si="133"/>
        <v>81</v>
      </c>
      <c r="E193" s="33">
        <f t="shared" si="133"/>
        <v>16</v>
      </c>
      <c r="F193" s="33">
        <f t="shared" si="133"/>
        <v>0</v>
      </c>
      <c r="G193" s="33">
        <f t="shared" si="133"/>
        <v>4</v>
      </c>
      <c r="H193" s="33">
        <f t="shared" si="133"/>
        <v>36</v>
      </c>
      <c r="I193" s="33">
        <f t="shared" si="133"/>
        <v>1</v>
      </c>
      <c r="J193" s="33">
        <f t="shared" si="133"/>
        <v>144</v>
      </c>
      <c r="K193" s="33">
        <f t="shared" si="133"/>
        <v>9</v>
      </c>
      <c r="L193" s="33">
        <f t="shared" si="133"/>
        <v>16</v>
      </c>
      <c r="M193" s="33">
        <f t="shared" si="133"/>
        <v>49</v>
      </c>
      <c r="N193" s="33">
        <f t="shared" si="133"/>
        <v>1</v>
      </c>
      <c r="O193" s="33">
        <f t="shared" si="133"/>
        <v>121</v>
      </c>
      <c r="P193" s="33">
        <f t="shared" si="133"/>
        <v>100</v>
      </c>
      <c r="S193" s="40">
        <f>SUM(B193:P193)/COUNT(B193:P193)</f>
        <v>39.4</v>
      </c>
      <c r="T193" s="39">
        <f>SUM(B193:H193)/COUNT(B193:H193)</f>
        <v>21.428571428571427</v>
      </c>
      <c r="X193" s="51" t="s">
        <v>414</v>
      </c>
      <c r="Y193" s="6">
        <f>SUM('C2043 (Left-To East)'!A32:A46, 'C2043 (Left-To East)'!A48:A50)</f>
        <v>45</v>
      </c>
      <c r="Z193" s="6">
        <f>SUM('C2043 (Left-To East)'!B32:B46, 'C2043 (Left-To East)'!B48:B50)</f>
        <v>31</v>
      </c>
      <c r="AA193" s="6">
        <f>SUM('C2043 (Left-To East)'!C32:C46, 'C2043 (Left-To East)'!C48:C50)</f>
        <v>36</v>
      </c>
      <c r="AB193" s="6">
        <f>SUM('C2043 (Left-To East)'!D32:D46, 'C2043 (Left-To East)'!D48:D50)</f>
        <v>44</v>
      </c>
      <c r="AC193" s="6">
        <f>SUM('C2043 (Left-To East)'!E32:E46, 'C2043 (Left-To East)'!E48:E50)</f>
        <v>24</v>
      </c>
      <c r="AD193" s="6">
        <f>SUM('C2043 (Left-To East)'!F32:F46, 'C2043 (Left-To East)'!F48:F50)</f>
        <v>35</v>
      </c>
      <c r="AE193" s="6">
        <f>SUM('C2043 (Left-To East)'!G32:G46, 'C2043 (Left-To East)'!G48:G50)</f>
        <v>38</v>
      </c>
      <c r="AF193" s="6">
        <f>SUM('C2043 (Left-To East)'!H32:H46, 'C2043 (Left-To East)'!H48:H50)</f>
        <v>17</v>
      </c>
      <c r="AG193" s="6">
        <f>SUM('C2043 (Left-To East)'!I32:I46, 'C2043 (Left-To East)'!I48:I50)</f>
        <v>17</v>
      </c>
      <c r="AH193" s="6">
        <f>SUM('C2043 (Left-To East)'!J32:J46, 'C2043 (Left-To East)'!J48:J50)</f>
        <v>9</v>
      </c>
      <c r="AI193" s="6">
        <f>SUM('C2043 (Left-To East)'!K32:K46, 'C2043 (Left-To East)'!K48:K50)</f>
        <v>7</v>
      </c>
      <c r="AJ193" s="6">
        <f>SUM('C2043 (Left-To East)'!L32:L46, 'C2043 (Left-To East)'!L48:L50)</f>
        <v>14</v>
      </c>
      <c r="AK193" s="6">
        <f>SUM('C2043 (Left-To East)'!M32:M46, 'C2043 (Left-To East)'!M48:M50)</f>
        <v>7</v>
      </c>
      <c r="AL193" s="6">
        <f>SUM('C2043 (Left-To East)'!N32:N46, 'C2043 (Left-To East)'!N48:N50)</f>
        <v>32</v>
      </c>
      <c r="AM193" s="6">
        <f>SUM('C2043 (Left-To East)'!O32:O46, 'C2043 (Left-To East)'!O48:O50)</f>
        <v>30</v>
      </c>
      <c r="AN193" s="6" t="s">
        <v>101</v>
      </c>
    </row>
    <row r="194" spans="1:40" x14ac:dyDescent="0.3">
      <c r="X194" s="51" t="s">
        <v>415</v>
      </c>
      <c r="Y194" s="6">
        <f>SUM('C2043 (Left-To East)'!A34:A46, 'C2043 (Left-To East)'!A48:A52)</f>
        <v>54</v>
      </c>
      <c r="Z194" s="6">
        <f>SUM('C2043 (Left-To East)'!B34:B46, 'C2043 (Left-To East)'!B48:B52)</f>
        <v>34</v>
      </c>
      <c r="AA194" s="6">
        <f>SUM('C2043 (Left-To East)'!C34:C46, 'C2043 (Left-To East)'!C48:C52)</f>
        <v>40</v>
      </c>
      <c r="AB194" s="6">
        <f>SUM('C2043 (Left-To East)'!D34:D46, 'C2043 (Left-To East)'!D48:D52)</f>
        <v>52</v>
      </c>
      <c r="AC194" s="6">
        <f>SUM('C2043 (Left-To East)'!E34:E46, 'C2043 (Left-To East)'!E48:E52)</f>
        <v>27</v>
      </c>
      <c r="AD194" s="6">
        <f>SUM('C2043 (Left-To East)'!F34:F46, 'C2043 (Left-To East)'!F48:F52)</f>
        <v>44</v>
      </c>
      <c r="AE194" s="6">
        <f>SUM('C2043 (Left-To East)'!G34:G46, 'C2043 (Left-To East)'!G48:G52)</f>
        <v>45</v>
      </c>
      <c r="AF194" s="6">
        <f>SUM('C2043 (Left-To East)'!H34:H46, 'C2043 (Left-To East)'!H48:H52)</f>
        <v>18</v>
      </c>
      <c r="AG194" s="6">
        <f>SUM('C2043 (Left-To East)'!I34:I46, 'C2043 (Left-To East)'!I48:I52)</f>
        <v>20</v>
      </c>
      <c r="AH194" s="6">
        <f>SUM('C2043 (Left-To East)'!J34:J46, 'C2043 (Left-To East)'!J48:J52)</f>
        <v>12</v>
      </c>
      <c r="AI194" s="6">
        <f>SUM('C2043 (Left-To East)'!K34:K46, 'C2043 (Left-To East)'!K48:K52)</f>
        <v>10</v>
      </c>
      <c r="AJ194" s="6">
        <f>SUM('C2043 (Left-To East)'!L34:L46, 'C2043 (Left-To East)'!L48:L52)</f>
        <v>20</v>
      </c>
      <c r="AK194" s="6">
        <f>SUM('C2043 (Left-To East)'!M34:M46, 'C2043 (Left-To East)'!M48:M52)</f>
        <v>7</v>
      </c>
      <c r="AL194" s="6">
        <f>SUM('C2043 (Left-To East)'!N34:N46, 'C2043 (Left-To East)'!N48:N52)</f>
        <v>35</v>
      </c>
      <c r="AM194" s="6">
        <f>SUM('C2043 (Left-To East)'!O34:O46, 'C2043 (Left-To East)'!O48:O52)</f>
        <v>32</v>
      </c>
      <c r="AN194" s="6" t="s">
        <v>111</v>
      </c>
    </row>
    <row r="195" spans="1:40" x14ac:dyDescent="0.3">
      <c r="X195" s="51" t="s">
        <v>416</v>
      </c>
      <c r="Y195" s="6">
        <f>SUM('C2043 (Left-To East)'!A36:A46, 'C2043 (Left-To East)'!A48:A54)</f>
        <v>60</v>
      </c>
      <c r="Z195" s="6">
        <f>SUM('C2043 (Left-To East)'!B36:B46, 'C2043 (Left-To East)'!B48:B54)</f>
        <v>36</v>
      </c>
      <c r="AA195" s="6">
        <f>SUM('C2043 (Left-To East)'!C36:C46, 'C2043 (Left-To East)'!C48:C54)</f>
        <v>46</v>
      </c>
      <c r="AB195" s="6">
        <f>SUM('C2043 (Left-To East)'!D36:D46, 'C2043 (Left-To East)'!D48:D54)</f>
        <v>56</v>
      </c>
      <c r="AC195" s="6">
        <f>SUM('C2043 (Left-To East)'!E36:E46, 'C2043 (Left-To East)'!E48:E54)</f>
        <v>35</v>
      </c>
      <c r="AD195" s="6">
        <f>SUM('C2043 (Left-To East)'!F36:F46, 'C2043 (Left-To East)'!F48:F54)</f>
        <v>47</v>
      </c>
      <c r="AE195" s="6">
        <f>SUM('C2043 (Left-To East)'!G36:G46, 'C2043 (Left-To East)'!G48:G54)</f>
        <v>55</v>
      </c>
      <c r="AF195" s="6">
        <f>SUM('C2043 (Left-To East)'!H36:H46, 'C2043 (Left-To East)'!H48:H54)</f>
        <v>20</v>
      </c>
      <c r="AG195" s="6">
        <f>SUM('C2043 (Left-To East)'!I36:I46, 'C2043 (Left-To East)'!I48:I54)</f>
        <v>18</v>
      </c>
      <c r="AH195" s="6">
        <f>SUM('C2043 (Left-To East)'!J36:J46, 'C2043 (Left-To East)'!J48:J54)</f>
        <v>11</v>
      </c>
      <c r="AI195" s="6">
        <f>SUM('C2043 (Left-To East)'!K36:K46, 'C2043 (Left-To East)'!K48:K54)</f>
        <v>12</v>
      </c>
      <c r="AJ195" s="6">
        <f>SUM('C2043 (Left-To East)'!L36:L46, 'C2043 (Left-To East)'!L48:L54)</f>
        <v>26</v>
      </c>
      <c r="AK195" s="6">
        <f>SUM('C2043 (Left-To East)'!M36:M46, 'C2043 (Left-To East)'!M48:M54)</f>
        <v>7</v>
      </c>
      <c r="AL195" s="6">
        <f>SUM('C2043 (Left-To East)'!N36:N46, 'C2043 (Left-To East)'!N48:N54)</f>
        <v>44</v>
      </c>
      <c r="AM195" s="6">
        <f>SUM('C2043 (Left-To East)'!O36:O46, 'C2043 (Left-To East)'!O48:O54)</f>
        <v>36</v>
      </c>
      <c r="AN195" s="6" t="s">
        <v>103</v>
      </c>
    </row>
    <row r="196" spans="1:40" x14ac:dyDescent="0.3">
      <c r="A196" s="12" t="s">
        <v>58</v>
      </c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40" x14ac:dyDescent="0.3">
      <c r="A197" s="12"/>
      <c r="B197" s="12"/>
      <c r="C197" s="12"/>
      <c r="D197" s="12"/>
      <c r="E197" s="12"/>
      <c r="F197" s="12"/>
      <c r="G197" s="29" t="s">
        <v>51</v>
      </c>
      <c r="H197" s="23" t="s">
        <v>52</v>
      </c>
      <c r="I197" s="12"/>
      <c r="J197" s="12"/>
      <c r="K197" s="12"/>
      <c r="L197" s="12"/>
      <c r="M197" s="12"/>
      <c r="N197" s="12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40" x14ac:dyDescent="0.3">
      <c r="A198" s="30" t="s">
        <v>18</v>
      </c>
      <c r="B198" s="6">
        <f>SUM('C2043 (Left-To East)'!A27:A44)</f>
        <v>27</v>
      </c>
      <c r="C198" s="6">
        <f>SUM('C2043 (Left-To East)'!B27:B44)</f>
        <v>20</v>
      </c>
      <c r="D198" s="6">
        <f>SUM('C2043 (Left-To East)'!C27:C44)</f>
        <v>24</v>
      </c>
      <c r="E198" s="6">
        <f>SUM('C2043 (Left-To East)'!D27:D44)</f>
        <v>25</v>
      </c>
      <c r="F198" s="6">
        <f>SUM('C2043 (Left-To East)'!E27:E44)</f>
        <v>10</v>
      </c>
      <c r="G198" s="6">
        <f>SUM('C2043 (Left-To East)'!F27:F44)</f>
        <v>23</v>
      </c>
      <c r="H198" s="6">
        <f>SUM('C2043 (Left-To East)'!G27:G44)</f>
        <v>26</v>
      </c>
      <c r="I198" s="6">
        <f>SUM('C2043 (Left-To East)'!H27:H44)</f>
        <v>16</v>
      </c>
      <c r="J198" s="6">
        <f>SUM('C2043 (Left-To East)'!I27:I44)</f>
        <v>14</v>
      </c>
      <c r="K198" s="6">
        <f>SUM('C2043 (Left-To East)'!J27:J44)</f>
        <v>5</v>
      </c>
      <c r="L198" s="6">
        <f>SUM('C2043 (Left-To East)'!K27:K44)</f>
        <v>5</v>
      </c>
      <c r="M198" s="6">
        <f>SUM('C2043 (Left-To East)'!L27:L44)</f>
        <v>7</v>
      </c>
      <c r="N198" s="6">
        <f>SUM('C2043 (Left-To East)'!M27:M44)</f>
        <v>4</v>
      </c>
      <c r="O198" s="6">
        <f>SUM('C2043 (Left-To East)'!N27:N44)</f>
        <v>18</v>
      </c>
      <c r="P198" s="6">
        <f>SUM('C2043 (Left-To East)'!O27:O44)</f>
        <v>16</v>
      </c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40" x14ac:dyDescent="0.3">
      <c r="A199" s="30" t="s">
        <v>19</v>
      </c>
      <c r="B199" s="6">
        <f>SUM('C2044 (Right-To West)'!A27:A44)</f>
        <v>26</v>
      </c>
      <c r="C199" s="6">
        <f>SUM('C2044 (Right-To West)'!B27:B44)</f>
        <v>25</v>
      </c>
      <c r="D199" s="6">
        <f>SUM('C2044 (Right-To West)'!C27:C44)</f>
        <v>24</v>
      </c>
      <c r="E199" s="6">
        <f>SUM('C2044 (Right-To West)'!D27:D44)</f>
        <v>17</v>
      </c>
      <c r="F199" s="6">
        <f>SUM('C2044 (Right-To West)'!E27:E44)</f>
        <v>13</v>
      </c>
      <c r="G199" s="6">
        <f>SUM('C2044 (Right-To West)'!F27:F44)</f>
        <v>16</v>
      </c>
      <c r="H199" s="6">
        <f>SUM('C2044 (Right-To West)'!G27:G44)</f>
        <v>13</v>
      </c>
      <c r="I199" s="6">
        <f>SUM('C2044 (Right-To West)'!H27:H44)</f>
        <v>7</v>
      </c>
      <c r="J199" s="6">
        <f>SUM('C2044 (Right-To West)'!I27:I44)</f>
        <v>8</v>
      </c>
      <c r="K199" s="6">
        <f>SUM('C2044 (Right-To West)'!J27:J44)</f>
        <v>1</v>
      </c>
      <c r="L199" s="6">
        <f>SUM('C2044 (Right-To West)'!K27:K44)</f>
        <v>4</v>
      </c>
      <c r="M199" s="6">
        <f>SUM('C2044 (Right-To West)'!L27:L44)</f>
        <v>4</v>
      </c>
      <c r="N199" s="6">
        <f>SUM('C2044 (Right-To West)'!M27:M44)</f>
        <v>5</v>
      </c>
      <c r="O199" s="6">
        <f>SUM('C2044 (Right-To West)'!N27:N44)</f>
        <v>6</v>
      </c>
      <c r="P199" s="6">
        <f>SUM('C2044 (Right-To West)'!O27:O44)</f>
        <v>8</v>
      </c>
      <c r="X199" s="12" t="s">
        <v>104</v>
      </c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/>
      <c r="AL199"/>
      <c r="AM199"/>
    </row>
    <row r="200" spans="1:40" x14ac:dyDescent="0.3">
      <c r="A200" s="30" t="s">
        <v>55</v>
      </c>
      <c r="B200" s="24">
        <f t="shared" ref="B200:P200" si="134">SUM(B198:B199)</f>
        <v>53</v>
      </c>
      <c r="C200" s="24">
        <f t="shared" si="134"/>
        <v>45</v>
      </c>
      <c r="D200" s="24">
        <f t="shared" si="134"/>
        <v>48</v>
      </c>
      <c r="E200" s="24">
        <f t="shared" si="134"/>
        <v>42</v>
      </c>
      <c r="F200" s="24">
        <f t="shared" si="134"/>
        <v>23</v>
      </c>
      <c r="G200" s="24">
        <f t="shared" si="134"/>
        <v>39</v>
      </c>
      <c r="H200" s="24">
        <f t="shared" si="134"/>
        <v>39</v>
      </c>
      <c r="I200" s="24">
        <f t="shared" si="134"/>
        <v>23</v>
      </c>
      <c r="J200" s="24">
        <f t="shared" si="134"/>
        <v>22</v>
      </c>
      <c r="K200" s="24">
        <f t="shared" si="134"/>
        <v>6</v>
      </c>
      <c r="L200" s="24">
        <f t="shared" si="134"/>
        <v>9</v>
      </c>
      <c r="M200" s="24">
        <f t="shared" si="134"/>
        <v>11</v>
      </c>
      <c r="N200" s="24">
        <f t="shared" si="134"/>
        <v>9</v>
      </c>
      <c r="O200" s="24">
        <f t="shared" si="134"/>
        <v>24</v>
      </c>
      <c r="P200" s="24">
        <f t="shared" si="134"/>
        <v>24</v>
      </c>
      <c r="X200" s="12" t="s">
        <v>115</v>
      </c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/>
      <c r="AL200"/>
      <c r="AM200"/>
    </row>
    <row r="201" spans="1:40" x14ac:dyDescent="0.3">
      <c r="A201" s="30" t="s">
        <v>56</v>
      </c>
      <c r="B201" s="14">
        <f>SUM('08-C1249'!A45:A67,'08-C1249'!A69:A71)</f>
        <v>56</v>
      </c>
      <c r="C201" s="14">
        <f>SUM('08-C1249'!B45:B67,'08-C1249'!B69:B71)</f>
        <v>46</v>
      </c>
      <c r="D201" s="14">
        <f>SUM('08-C1249'!C45:C67,'08-C1249'!C69:C71)</f>
        <v>43</v>
      </c>
      <c r="E201" s="14">
        <f>SUM('08-C1249'!D45:D67,'08-C1249'!D69:D71)</f>
        <v>44</v>
      </c>
      <c r="F201" s="14">
        <f>SUM('08-C1249'!E45:E67,'08-C1249'!E69:E71)</f>
        <v>29</v>
      </c>
      <c r="G201" s="14">
        <f>SUM('08-C1249'!F45:F67,'08-C1249'!F69:F71)</f>
        <v>40</v>
      </c>
      <c r="H201" s="14">
        <f>SUM('08-C1249'!G45:G67,'08-C1249'!G69:G71)</f>
        <v>41</v>
      </c>
      <c r="I201" s="14">
        <f>SUM('08-C1249'!H45:H67,'08-C1249'!H69:H71)</f>
        <v>24</v>
      </c>
      <c r="J201" s="14">
        <f>SUM('08-C1249'!I45:I67,'08-C1249'!I69:I71)</f>
        <v>10</v>
      </c>
      <c r="K201" s="14">
        <f>SUM('08-C1249'!J45:J67,'08-C1249'!J69:J71)</f>
        <v>14</v>
      </c>
      <c r="L201" s="14">
        <f>SUM('08-C1249'!K45:K67,'08-C1249'!K69:K71)</f>
        <v>6</v>
      </c>
      <c r="M201" s="14">
        <f>SUM('08-C1249'!L45:L67,'08-C1249'!L69:L71)</f>
        <v>5</v>
      </c>
      <c r="N201" s="14">
        <f>SUM('08-C1249'!M45:M67,'08-C1249'!M69:M71)</f>
        <v>12</v>
      </c>
      <c r="O201" s="14">
        <f>SUM('08-C1249'!N45:N67,'08-C1249'!N69:N71)</f>
        <v>15</v>
      </c>
      <c r="P201" s="14">
        <f>SUM('08-C1249'!O45:O67,'08-C1249'!O69:O71)</f>
        <v>18</v>
      </c>
      <c r="X201" s="12"/>
      <c r="Y201" s="12"/>
      <c r="Z201" s="12"/>
      <c r="AA201" s="12"/>
      <c r="AB201" s="12"/>
      <c r="AC201" s="34" t="s">
        <v>62</v>
      </c>
      <c r="AD201" s="28" t="s">
        <v>52</v>
      </c>
      <c r="AE201" s="12"/>
      <c r="AF201" s="12"/>
      <c r="AG201" s="12"/>
      <c r="AH201" s="12"/>
      <c r="AI201" s="12"/>
      <c r="AJ201" s="12"/>
      <c r="AK201"/>
      <c r="AL201"/>
      <c r="AM201"/>
    </row>
    <row r="202" spans="1:40" x14ac:dyDescent="0.3">
      <c r="A202" s="30" t="s">
        <v>89</v>
      </c>
      <c r="B202" s="33">
        <f>B200-B201</f>
        <v>-3</v>
      </c>
      <c r="C202" s="33">
        <f t="shared" ref="C202:P202" si="135">C200-C201</f>
        <v>-1</v>
      </c>
      <c r="D202" s="33">
        <f t="shared" si="135"/>
        <v>5</v>
      </c>
      <c r="E202" s="33">
        <f t="shared" si="135"/>
        <v>-2</v>
      </c>
      <c r="F202" s="33">
        <f t="shared" si="135"/>
        <v>-6</v>
      </c>
      <c r="G202" s="33">
        <f t="shared" si="135"/>
        <v>-1</v>
      </c>
      <c r="H202" s="33">
        <f t="shared" si="135"/>
        <v>-2</v>
      </c>
      <c r="I202" s="33">
        <f t="shared" si="135"/>
        <v>-1</v>
      </c>
      <c r="J202" s="33">
        <f t="shared" si="135"/>
        <v>12</v>
      </c>
      <c r="K202" s="33">
        <f t="shared" si="135"/>
        <v>-8</v>
      </c>
      <c r="L202" s="33">
        <f t="shared" si="135"/>
        <v>3</v>
      </c>
      <c r="M202" s="33">
        <f t="shared" si="135"/>
        <v>6</v>
      </c>
      <c r="N202" s="33">
        <f t="shared" si="135"/>
        <v>-3</v>
      </c>
      <c r="O202" s="33">
        <f t="shared" si="135"/>
        <v>9</v>
      </c>
      <c r="P202" s="33">
        <f t="shared" si="135"/>
        <v>6</v>
      </c>
      <c r="Q202" s="36"/>
      <c r="R202" s="36"/>
      <c r="S202" s="36"/>
      <c r="T202" s="36"/>
      <c r="U202" s="36"/>
      <c r="X202" s="30" t="s">
        <v>412</v>
      </c>
      <c r="Y202" s="6">
        <f>SUM('C2042 (Left-To West)'!A48:A62)</f>
        <v>51</v>
      </c>
      <c r="Z202" s="6">
        <f>SUM('C2042 (Left-To West)'!B48:B62)</f>
        <v>42</v>
      </c>
      <c r="AA202" s="6">
        <f>SUM('C2042 (Left-To West)'!C48:C62)</f>
        <v>71</v>
      </c>
      <c r="AB202" s="6">
        <f>SUM('C2042 (Left-To West)'!D48:D62)</f>
        <v>45</v>
      </c>
      <c r="AC202" s="6">
        <f>SUM('C2042 (Left-To West)'!E48:E62)</f>
        <v>68</v>
      </c>
      <c r="AD202" s="6">
        <f>SUM('C2042 (Left-To West)'!F48:F62)</f>
        <v>47</v>
      </c>
      <c r="AE202" s="6">
        <f>SUM('C2042 (Left-To West)'!G48:G62)</f>
        <v>44</v>
      </c>
      <c r="AF202" s="6">
        <f>SUM('C2042 (Left-To West)'!H48:H62)</f>
        <v>11</v>
      </c>
      <c r="AG202" s="6">
        <f>SUM('C2042 (Left-To West)'!I48:I62)</f>
        <v>19</v>
      </c>
      <c r="AH202" s="6">
        <f>SUM('C2042 (Left-To West)'!J48:J62)</f>
        <v>21</v>
      </c>
      <c r="AI202" s="6">
        <f>SUM('C2042 (Left-To West)'!K48:K62)</f>
        <v>16</v>
      </c>
      <c r="AJ202" s="6">
        <f>SUM('C2042 (Left-To West)'!L48:L62)</f>
        <v>40</v>
      </c>
      <c r="AK202" s="6">
        <f>SUM('C2042 (Left-To West)'!M48:M62)</f>
        <v>5</v>
      </c>
      <c r="AL202" s="6">
        <f>SUM('C2042 (Left-To West)'!N48:N62)</f>
        <v>36</v>
      </c>
      <c r="AM202" s="6">
        <f>SUM('C2042 (Left-To West)'!O48:O62)</f>
        <v>31</v>
      </c>
    </row>
    <row r="203" spans="1:40" x14ac:dyDescent="0.3">
      <c r="A203" s="38" t="s">
        <v>90</v>
      </c>
      <c r="B203" s="33">
        <f t="shared" ref="B203:P203" si="136">B202^2</f>
        <v>9</v>
      </c>
      <c r="C203" s="33">
        <f t="shared" si="136"/>
        <v>1</v>
      </c>
      <c r="D203" s="33">
        <f t="shared" si="136"/>
        <v>25</v>
      </c>
      <c r="E203" s="33">
        <f t="shared" si="136"/>
        <v>4</v>
      </c>
      <c r="F203" s="33">
        <f t="shared" si="136"/>
        <v>36</v>
      </c>
      <c r="G203" s="33">
        <f t="shared" si="136"/>
        <v>1</v>
      </c>
      <c r="H203" s="33">
        <f t="shared" si="136"/>
        <v>4</v>
      </c>
      <c r="I203" s="33">
        <f t="shared" si="136"/>
        <v>1</v>
      </c>
      <c r="J203" s="33">
        <f t="shared" si="136"/>
        <v>144</v>
      </c>
      <c r="K203" s="33">
        <f t="shared" si="136"/>
        <v>64</v>
      </c>
      <c r="L203" s="33">
        <f t="shared" si="136"/>
        <v>9</v>
      </c>
      <c r="M203" s="33">
        <f t="shared" si="136"/>
        <v>36</v>
      </c>
      <c r="N203" s="33">
        <f t="shared" si="136"/>
        <v>9</v>
      </c>
      <c r="O203" s="33">
        <f t="shared" si="136"/>
        <v>81</v>
      </c>
      <c r="P203" s="33">
        <f t="shared" si="136"/>
        <v>36</v>
      </c>
      <c r="S203" s="41">
        <f>SUM(B203:P203)/COUNT(B203:P203)</f>
        <v>30.666666666666668</v>
      </c>
      <c r="T203" s="41">
        <f>SUM(B203:H203)/COUNT(B203:H203)</f>
        <v>11.428571428571429</v>
      </c>
      <c r="X203" s="30" t="s">
        <v>411</v>
      </c>
      <c r="Y203" s="14">
        <f>SUM('05-C1251'!A71:A92)</f>
        <v>178</v>
      </c>
      <c r="Z203" s="14">
        <f>SUM('05-C1251'!B71:B92)</f>
        <v>138</v>
      </c>
      <c r="AA203" s="14">
        <f>SUM('05-C1251'!C71:C92)</f>
        <v>136</v>
      </c>
      <c r="AB203" s="14">
        <f>SUM('05-C1251'!D71:D92)</f>
        <v>117</v>
      </c>
      <c r="AC203" s="14">
        <f>SUM('05-C1251'!E71:E92)</f>
        <v>148</v>
      </c>
      <c r="AD203" s="14">
        <f>SUM('05-C1251'!F71:F92)</f>
        <v>118</v>
      </c>
      <c r="AE203" s="14">
        <f>SUM('05-C1251'!G71:G92)</f>
        <v>133</v>
      </c>
      <c r="AF203" s="14">
        <f>SUM('05-C1251'!H71:H92)</f>
        <v>20</v>
      </c>
      <c r="AG203" s="14">
        <f>SUM('05-C1251'!I71:I92)</f>
        <v>34</v>
      </c>
      <c r="AH203" s="14">
        <f>SUM('05-C1251'!J71:J92)</f>
        <v>68</v>
      </c>
      <c r="AI203" s="14">
        <f>SUM('05-C1251'!K71:K92)</f>
        <v>17</v>
      </c>
      <c r="AJ203" s="14">
        <f>SUM('05-C1251'!L71:L92)</f>
        <v>158</v>
      </c>
      <c r="AK203" s="14">
        <f>SUM('05-C1251'!M71:M92)</f>
        <v>50</v>
      </c>
      <c r="AL203" s="14">
        <f>SUM('05-C1251'!N71:N92)</f>
        <v>191</v>
      </c>
      <c r="AM203" s="14">
        <f>SUM('05-C1251'!O71:O92)</f>
        <v>179</v>
      </c>
    </row>
    <row r="204" spans="1:40" x14ac:dyDescent="0.3">
      <c r="X204" s="30" t="s">
        <v>410</v>
      </c>
      <c r="Y204" s="49">
        <f>Y203-Y202</f>
        <v>127</v>
      </c>
      <c r="Z204" s="49">
        <f t="shared" ref="Z204:AM204" si="137">Z203-Z202</f>
        <v>96</v>
      </c>
      <c r="AA204" s="49">
        <f t="shared" si="137"/>
        <v>65</v>
      </c>
      <c r="AB204" s="49">
        <f t="shared" si="137"/>
        <v>72</v>
      </c>
      <c r="AC204" s="49">
        <f t="shared" si="137"/>
        <v>80</v>
      </c>
      <c r="AD204" s="49">
        <f t="shared" si="137"/>
        <v>71</v>
      </c>
      <c r="AE204" s="49">
        <f t="shared" si="137"/>
        <v>89</v>
      </c>
      <c r="AF204" s="49">
        <f t="shared" si="137"/>
        <v>9</v>
      </c>
      <c r="AG204" s="49">
        <f t="shared" si="137"/>
        <v>15</v>
      </c>
      <c r="AH204" s="49">
        <f t="shared" si="137"/>
        <v>47</v>
      </c>
      <c r="AI204" s="49">
        <f t="shared" si="137"/>
        <v>1</v>
      </c>
      <c r="AJ204" s="49">
        <f t="shared" si="137"/>
        <v>118</v>
      </c>
      <c r="AK204" s="49">
        <f t="shared" si="137"/>
        <v>45</v>
      </c>
      <c r="AL204" s="49">
        <f t="shared" si="137"/>
        <v>155</v>
      </c>
      <c r="AM204" s="49">
        <f t="shared" si="137"/>
        <v>148</v>
      </c>
    </row>
    <row r="205" spans="1:40" x14ac:dyDescent="0.3">
      <c r="X205" s="51" t="s">
        <v>413</v>
      </c>
      <c r="Y205" s="6">
        <f>SUM('C2043 (Left-To East)'!A51:A63,'C2043 (Left-To East)'!A65)</f>
        <v>71</v>
      </c>
      <c r="Z205" s="6">
        <f>SUM('C2043 (Left-To East)'!B51:B63,'C2043 (Left-To East)'!B65)</f>
        <v>55</v>
      </c>
      <c r="AA205" s="6">
        <f>SUM('C2043 (Left-To East)'!C51:C63,'C2043 (Left-To East)'!C65)</f>
        <v>51</v>
      </c>
      <c r="AB205" s="6">
        <f>SUM('C2043 (Left-To East)'!D51:D63,'C2043 (Left-To East)'!D65)</f>
        <v>55</v>
      </c>
      <c r="AC205" s="6">
        <f>SUM('C2043 (Left-To East)'!E51:E63,'C2043 (Left-To East)'!E65)</f>
        <v>59</v>
      </c>
      <c r="AD205" s="6">
        <f>SUM('C2043 (Left-To East)'!F51:F63,'C2043 (Left-To East)'!F65)</f>
        <v>61</v>
      </c>
      <c r="AE205" s="6">
        <f>SUM('C2043 (Left-To East)'!G51:G63,'C2043 (Left-To East)'!G65)</f>
        <v>64</v>
      </c>
      <c r="AF205" s="6">
        <f>SUM('C2043 (Left-To East)'!H51:H63,'C2043 (Left-To East)'!H65)</f>
        <v>16</v>
      </c>
      <c r="AG205" s="6">
        <f>SUM('C2043 (Left-To East)'!I51:I63,'C2043 (Left-To East)'!I65)</f>
        <v>18</v>
      </c>
      <c r="AH205" s="6">
        <f>SUM('C2043 (Left-To East)'!J51:J63,'C2043 (Left-To East)'!J65)</f>
        <v>20</v>
      </c>
      <c r="AI205" s="6">
        <f>SUM('C2043 (Left-To East)'!K51:K63,'C2043 (Left-To East)'!K65)</f>
        <v>11</v>
      </c>
      <c r="AJ205" s="6">
        <f>SUM('C2043 (Left-To East)'!L51:L63,'C2043 (Left-To East)'!L65)</f>
        <v>38</v>
      </c>
      <c r="AK205" s="6">
        <f>SUM('C2043 (Left-To East)'!M51:M63,'C2043 (Left-To East)'!M65)</f>
        <v>11</v>
      </c>
      <c r="AL205" s="6">
        <f>SUM('C2043 (Left-To East)'!N51:N63,'C2043 (Left-To East)'!N65)</f>
        <v>40</v>
      </c>
      <c r="AM205" s="6">
        <f>SUM('C2043 (Left-To East)'!O51:O63,'C2043 (Left-To East)'!O65)</f>
        <v>42</v>
      </c>
      <c r="AN205" s="6" t="s">
        <v>102</v>
      </c>
    </row>
    <row r="206" spans="1:40" x14ac:dyDescent="0.3">
      <c r="A206" s="12" t="s">
        <v>59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X206" s="51" t="s">
        <v>414</v>
      </c>
      <c r="Y206" s="6">
        <f>SUM('C2043 (Left-To East)'!A53:A63,'C2043 (Left-To East)'!A65:A67)</f>
        <v>77</v>
      </c>
      <c r="Z206" s="6">
        <f>SUM('C2043 (Left-To East)'!B53:B63,'C2043 (Left-To East)'!B65:B67)</f>
        <v>64</v>
      </c>
      <c r="AA206" s="6">
        <f>SUM('C2043 (Left-To East)'!C53:C63,'C2043 (Left-To East)'!C65:C67)</f>
        <v>52</v>
      </c>
      <c r="AB206" s="6">
        <f>SUM('C2043 (Left-To East)'!D53:D63,'C2043 (Left-To East)'!D65:D67)</f>
        <v>51</v>
      </c>
      <c r="AC206" s="6">
        <f>SUM('C2043 (Left-To East)'!E53:E63,'C2043 (Left-To East)'!E65:E67)</f>
        <v>65</v>
      </c>
      <c r="AD206" s="6">
        <f>SUM('C2043 (Left-To East)'!F53:F63,'C2043 (Left-To East)'!F65:F67)</f>
        <v>61</v>
      </c>
      <c r="AE206" s="6">
        <f>SUM('C2043 (Left-To East)'!G53:G63,'C2043 (Left-To East)'!G65:G67)</f>
        <v>70</v>
      </c>
      <c r="AF206" s="6">
        <f>SUM('C2043 (Left-To East)'!H53:H63,'C2043 (Left-To East)'!H65:H67)</f>
        <v>18</v>
      </c>
      <c r="AG206" s="6">
        <f>SUM('C2043 (Left-To East)'!I53:I63,'C2043 (Left-To East)'!I65:I67)</f>
        <v>14</v>
      </c>
      <c r="AH206" s="6">
        <f>SUM('C2043 (Left-To East)'!J53:J63,'C2043 (Left-To East)'!J65:J67)</f>
        <v>20</v>
      </c>
      <c r="AI206" s="6">
        <f>SUM('C2043 (Left-To East)'!K53:K63,'C2043 (Left-To East)'!K65:K67)</f>
        <v>10</v>
      </c>
      <c r="AJ206" s="6">
        <f>SUM('C2043 (Left-To East)'!L53:L63,'C2043 (Left-To East)'!L65:L67)</f>
        <v>34</v>
      </c>
      <c r="AK206" s="6">
        <f>SUM('C2043 (Left-To East)'!M53:M63,'C2043 (Left-To East)'!M65:M67)</f>
        <v>15</v>
      </c>
      <c r="AL206" s="6">
        <f>SUM('C2043 (Left-To East)'!N53:N63,'C2043 (Left-To East)'!N65:N67)</f>
        <v>48</v>
      </c>
      <c r="AM206" s="6">
        <f>SUM('C2043 (Left-To East)'!O53:O63,'C2043 (Left-To East)'!O65:O67)</f>
        <v>44</v>
      </c>
      <c r="AN206" s="6" t="s">
        <v>101</v>
      </c>
    </row>
    <row r="207" spans="1:40" x14ac:dyDescent="0.3">
      <c r="A207" s="12"/>
      <c r="B207" s="12"/>
      <c r="C207" s="12"/>
      <c r="D207" s="12"/>
      <c r="E207" s="12"/>
      <c r="F207" s="12"/>
      <c r="G207" s="29" t="s">
        <v>51</v>
      </c>
      <c r="H207" s="23" t="s">
        <v>52</v>
      </c>
      <c r="I207" s="12"/>
      <c r="J207" s="12"/>
      <c r="K207" s="12"/>
      <c r="L207" s="12"/>
      <c r="M207" s="12"/>
      <c r="N207" s="12"/>
      <c r="X207" s="51" t="s">
        <v>415</v>
      </c>
      <c r="Y207" s="6">
        <f>SUM('C2043 (Left-To East)'!A55:A63,'C2043 (Left-To East)'!A65:A69)</f>
        <v>78</v>
      </c>
      <c r="Z207" s="6">
        <f>SUM('C2043 (Left-To East)'!B55:B63,'C2043 (Left-To East)'!B65:B69)</f>
        <v>66</v>
      </c>
      <c r="AA207" s="6">
        <f>SUM('C2043 (Left-To East)'!C55:C63,'C2043 (Left-To East)'!C65:C69)</f>
        <v>58</v>
      </c>
      <c r="AB207" s="6">
        <f>SUM('C2043 (Left-To East)'!D55:D63,'C2043 (Left-To East)'!D65:D69)</f>
        <v>54</v>
      </c>
      <c r="AC207" s="6">
        <f>SUM('C2043 (Left-To East)'!E55:E63,'C2043 (Left-To East)'!E65:E69)</f>
        <v>61</v>
      </c>
      <c r="AD207" s="6">
        <f>SUM('C2043 (Left-To East)'!F55:F63,'C2043 (Left-To East)'!F65:F69)</f>
        <v>60</v>
      </c>
      <c r="AE207" s="6">
        <f>SUM('C2043 (Left-To East)'!G55:G63,'C2043 (Left-To East)'!G65:G69)</f>
        <v>68</v>
      </c>
      <c r="AF207" s="6">
        <f>SUM('C2043 (Left-To East)'!H55:H63,'C2043 (Left-To East)'!H65:H69)</f>
        <v>16</v>
      </c>
      <c r="AG207" s="6">
        <f>SUM('C2043 (Left-To East)'!I55:I63,'C2043 (Left-To East)'!I65:I69)</f>
        <v>18</v>
      </c>
      <c r="AH207" s="6">
        <f>SUM('C2043 (Left-To East)'!J55:J63,'C2043 (Left-To East)'!J65:J69)</f>
        <v>22</v>
      </c>
      <c r="AI207" s="6">
        <f>SUM('C2043 (Left-To East)'!K55:K63,'C2043 (Left-To East)'!K65:K69)</f>
        <v>10</v>
      </c>
      <c r="AJ207" s="6">
        <f>SUM('C2043 (Left-To East)'!L55:L63,'C2043 (Left-To East)'!L65:L69)</f>
        <v>35</v>
      </c>
      <c r="AK207" s="6">
        <f>SUM('C2043 (Left-To East)'!M55:M63,'C2043 (Left-To East)'!M65:M69)</f>
        <v>18</v>
      </c>
      <c r="AL207" s="6">
        <f>SUM('C2043 (Left-To East)'!N55:N63,'C2043 (Left-To East)'!N65:N69)</f>
        <v>44</v>
      </c>
      <c r="AM207" s="6">
        <f>SUM('C2043 (Left-To East)'!O55:O63,'C2043 (Left-To East)'!O65:O69)</f>
        <v>46</v>
      </c>
      <c r="AN207" s="6" t="s">
        <v>111</v>
      </c>
    </row>
    <row r="208" spans="1:40" x14ac:dyDescent="0.3">
      <c r="A208" s="30" t="s">
        <v>18</v>
      </c>
      <c r="B208" s="6">
        <v>27</v>
      </c>
      <c r="C208" s="6">
        <v>20</v>
      </c>
      <c r="D208" s="6">
        <v>24</v>
      </c>
      <c r="E208" s="6">
        <v>25</v>
      </c>
      <c r="F208" s="6">
        <v>10</v>
      </c>
      <c r="G208" s="6">
        <v>23</v>
      </c>
      <c r="H208" s="6">
        <v>26</v>
      </c>
      <c r="I208" s="6">
        <v>16</v>
      </c>
      <c r="J208" s="6">
        <v>14</v>
      </c>
      <c r="K208" s="6">
        <v>5</v>
      </c>
      <c r="L208" s="6">
        <v>5</v>
      </c>
      <c r="M208" s="6">
        <v>7</v>
      </c>
      <c r="N208" s="6">
        <v>4</v>
      </c>
      <c r="O208" s="6">
        <v>18</v>
      </c>
      <c r="P208" s="6">
        <v>16</v>
      </c>
      <c r="X208" s="51" t="s">
        <v>416</v>
      </c>
      <c r="Y208" s="6">
        <f>SUM('C2043 (Left-To East)'!A57:A63,'C2043 (Left-To East)'!A65:A71)</f>
        <v>70</v>
      </c>
      <c r="Z208" s="6">
        <f>SUM('C2043 (Left-To East)'!B57:B63,'C2043 (Left-To East)'!B65:B71)</f>
        <v>62</v>
      </c>
      <c r="AA208" s="6">
        <f>SUM('C2043 (Left-To East)'!C57:C63,'C2043 (Left-To East)'!C65:C71)</f>
        <v>56</v>
      </c>
      <c r="AB208" s="6">
        <f>SUM('C2043 (Left-To East)'!D57:D63,'C2043 (Left-To East)'!D65:D71)</f>
        <v>58</v>
      </c>
      <c r="AC208" s="6">
        <f>SUM('C2043 (Left-To East)'!E57:E63,'C2043 (Left-To East)'!E65:E71)</f>
        <v>61</v>
      </c>
      <c r="AD208" s="6">
        <f>SUM('C2043 (Left-To East)'!F57:F63,'C2043 (Left-To East)'!F65:F71)</f>
        <v>60</v>
      </c>
      <c r="AE208" s="6">
        <f>SUM('C2043 (Left-To East)'!G57:G63,'C2043 (Left-To East)'!G65:G71)</f>
        <v>70</v>
      </c>
      <c r="AF208" s="6">
        <f>SUM('C2043 (Left-To East)'!H57:H63,'C2043 (Left-To East)'!H65:H71)</f>
        <v>15</v>
      </c>
      <c r="AG208" s="6">
        <f>SUM('C2043 (Left-To East)'!I57:I63,'C2043 (Left-To East)'!I65:I71)</f>
        <v>19</v>
      </c>
      <c r="AH208" s="6">
        <f>SUM('C2043 (Left-To East)'!J57:J63,'C2043 (Left-To East)'!J65:J71)</f>
        <v>20</v>
      </c>
      <c r="AI208" s="6">
        <f>SUM('C2043 (Left-To East)'!K57:K63,'C2043 (Left-To East)'!K65:K71)</f>
        <v>9</v>
      </c>
      <c r="AJ208" s="6">
        <f>SUM('C2043 (Left-To East)'!L57:L63,'C2043 (Left-To East)'!L65:L71)</f>
        <v>33</v>
      </c>
      <c r="AK208" s="6">
        <f>SUM('C2043 (Left-To East)'!M57:M63,'C2043 (Left-To East)'!M65:M71)</f>
        <v>20</v>
      </c>
      <c r="AL208" s="6">
        <f>SUM('C2043 (Left-To East)'!N57:N63,'C2043 (Left-To East)'!N65:N71)</f>
        <v>44</v>
      </c>
      <c r="AM208" s="6">
        <f>SUM('C2043 (Left-To East)'!O57:O63,'C2043 (Left-To East)'!O65:O71)</f>
        <v>51</v>
      </c>
      <c r="AN208" s="6" t="s">
        <v>103</v>
      </c>
    </row>
    <row r="209" spans="1:40" x14ac:dyDescent="0.3">
      <c r="A209" s="30" t="s">
        <v>19</v>
      </c>
      <c r="B209" s="6">
        <v>26</v>
      </c>
      <c r="C209" s="6">
        <v>25</v>
      </c>
      <c r="D209" s="6">
        <v>24</v>
      </c>
      <c r="E209" s="6">
        <v>17</v>
      </c>
      <c r="F209" s="6">
        <v>13</v>
      </c>
      <c r="G209" s="6">
        <v>16</v>
      </c>
      <c r="H209" s="6">
        <v>13</v>
      </c>
      <c r="I209" s="6">
        <v>7</v>
      </c>
      <c r="J209" s="6">
        <v>8</v>
      </c>
      <c r="K209" s="6">
        <v>1</v>
      </c>
      <c r="L209" s="6">
        <v>4</v>
      </c>
      <c r="M209" s="6">
        <v>4</v>
      </c>
      <c r="N209" s="6">
        <v>5</v>
      </c>
      <c r="O209" s="6">
        <v>6</v>
      </c>
      <c r="P209" s="6">
        <v>8</v>
      </c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40" x14ac:dyDescent="0.3">
      <c r="A210" s="30" t="s">
        <v>55</v>
      </c>
      <c r="B210" s="24">
        <v>53</v>
      </c>
      <c r="C210" s="24">
        <v>45</v>
      </c>
      <c r="D210" s="24">
        <v>48</v>
      </c>
      <c r="E210" s="24">
        <v>42</v>
      </c>
      <c r="F210" s="24">
        <v>23</v>
      </c>
      <c r="G210" s="24">
        <v>39</v>
      </c>
      <c r="H210" s="24">
        <v>39</v>
      </c>
      <c r="I210" s="24">
        <v>23</v>
      </c>
      <c r="J210" s="24">
        <v>22</v>
      </c>
      <c r="K210" s="24">
        <v>6</v>
      </c>
      <c r="L210" s="24">
        <v>9</v>
      </c>
      <c r="M210" s="24">
        <v>11</v>
      </c>
      <c r="N210" s="24">
        <v>9</v>
      </c>
      <c r="O210" s="24">
        <v>24</v>
      </c>
      <c r="P210" s="24">
        <v>24</v>
      </c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40" x14ac:dyDescent="0.3">
      <c r="A211" s="30" t="s">
        <v>56</v>
      </c>
      <c r="B211" s="14">
        <f>SUM('08-C1249'!A48:A67,'08-C1249'!A69:A74)</f>
        <v>58</v>
      </c>
      <c r="C211" s="14">
        <f>SUM('08-C1249'!B48:B67,'08-C1249'!B69:B74)</f>
        <v>51</v>
      </c>
      <c r="D211" s="14">
        <f>SUM('08-C1249'!C48:C67,'08-C1249'!C69:C74)</f>
        <v>49</v>
      </c>
      <c r="E211" s="14">
        <f>SUM('08-C1249'!D48:D67,'08-C1249'!D69:D74)</f>
        <v>50</v>
      </c>
      <c r="F211" s="14">
        <f>SUM('08-C1249'!E48:E67,'08-C1249'!E69:E74)</f>
        <v>34</v>
      </c>
      <c r="G211" s="14">
        <f>SUM('08-C1249'!F48:F67,'08-C1249'!F69:F74)</f>
        <v>39</v>
      </c>
      <c r="H211" s="14">
        <f>SUM('08-C1249'!G48:G67,'08-C1249'!G69:G74)</f>
        <v>48</v>
      </c>
      <c r="I211" s="14">
        <f>SUM('08-C1249'!H48:H67,'08-C1249'!H69:H74)</f>
        <v>28</v>
      </c>
      <c r="J211" s="14">
        <f>SUM('08-C1249'!I48:I67,'08-C1249'!I69:I74)</f>
        <v>11</v>
      </c>
      <c r="K211" s="14">
        <f>SUM('08-C1249'!J48:J67,'08-C1249'!J69:J74)</f>
        <v>17</v>
      </c>
      <c r="L211" s="14">
        <f>SUM('08-C1249'!K48:K67,'08-C1249'!K69:K74)</f>
        <v>7</v>
      </c>
      <c r="M211" s="14">
        <f>SUM('08-C1249'!L48:L67,'08-C1249'!L69:L74)</f>
        <v>6</v>
      </c>
      <c r="N211" s="14">
        <f>SUM('08-C1249'!M48:M67,'08-C1249'!M69:M74)</f>
        <v>10</v>
      </c>
      <c r="O211" s="14">
        <f>SUM('08-C1249'!N48:N67,'08-C1249'!N69:N74)</f>
        <v>16</v>
      </c>
      <c r="P211" s="14">
        <f>SUM('08-C1249'!O48:O67,'08-C1249'!O69:O74)</f>
        <v>21</v>
      </c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40" x14ac:dyDescent="0.3">
      <c r="A212" s="30" t="s">
        <v>89</v>
      </c>
      <c r="B212" s="33">
        <f t="shared" ref="B212:P212" si="138">B210-B211</f>
        <v>-5</v>
      </c>
      <c r="C212" s="33">
        <f t="shared" si="138"/>
        <v>-6</v>
      </c>
      <c r="D212" s="33">
        <f t="shared" si="138"/>
        <v>-1</v>
      </c>
      <c r="E212" s="33">
        <f t="shared" si="138"/>
        <v>-8</v>
      </c>
      <c r="F212" s="33">
        <f t="shared" si="138"/>
        <v>-11</v>
      </c>
      <c r="G212" s="33">
        <f t="shared" si="138"/>
        <v>0</v>
      </c>
      <c r="H212" s="33">
        <f t="shared" si="138"/>
        <v>-9</v>
      </c>
      <c r="I212" s="33">
        <f t="shared" si="138"/>
        <v>-5</v>
      </c>
      <c r="J212" s="33">
        <f t="shared" si="138"/>
        <v>11</v>
      </c>
      <c r="K212" s="33">
        <f t="shared" si="138"/>
        <v>-11</v>
      </c>
      <c r="L212" s="33">
        <f t="shared" si="138"/>
        <v>2</v>
      </c>
      <c r="M212" s="33">
        <f t="shared" si="138"/>
        <v>5</v>
      </c>
      <c r="N212" s="33">
        <f t="shared" si="138"/>
        <v>-1</v>
      </c>
      <c r="O212" s="33">
        <f t="shared" si="138"/>
        <v>8</v>
      </c>
      <c r="P212" s="33">
        <f t="shared" si="138"/>
        <v>3</v>
      </c>
      <c r="Q212" s="36"/>
      <c r="R212" s="36"/>
      <c r="S212" s="36"/>
      <c r="T212" s="36"/>
      <c r="U212" s="36"/>
      <c r="X212" s="12" t="s">
        <v>104</v>
      </c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/>
      <c r="AL212"/>
      <c r="AM212"/>
    </row>
    <row r="213" spans="1:40" x14ac:dyDescent="0.3">
      <c r="A213" s="38" t="s">
        <v>90</v>
      </c>
      <c r="B213" s="33">
        <f t="shared" ref="B213:P213" si="139">B212^2</f>
        <v>25</v>
      </c>
      <c r="C213" s="33">
        <f t="shared" si="139"/>
        <v>36</v>
      </c>
      <c r="D213" s="33">
        <f t="shared" si="139"/>
        <v>1</v>
      </c>
      <c r="E213" s="33">
        <f t="shared" si="139"/>
        <v>64</v>
      </c>
      <c r="F213" s="33">
        <f t="shared" si="139"/>
        <v>121</v>
      </c>
      <c r="G213" s="33">
        <f t="shared" si="139"/>
        <v>0</v>
      </c>
      <c r="H213" s="33">
        <f t="shared" si="139"/>
        <v>81</v>
      </c>
      <c r="I213" s="33">
        <f t="shared" si="139"/>
        <v>25</v>
      </c>
      <c r="J213" s="33">
        <f t="shared" si="139"/>
        <v>121</v>
      </c>
      <c r="K213" s="33">
        <f t="shared" si="139"/>
        <v>121</v>
      </c>
      <c r="L213" s="33">
        <f t="shared" si="139"/>
        <v>4</v>
      </c>
      <c r="M213" s="33">
        <f t="shared" si="139"/>
        <v>25</v>
      </c>
      <c r="N213" s="33">
        <f t="shared" si="139"/>
        <v>1</v>
      </c>
      <c r="O213" s="33">
        <f t="shared" si="139"/>
        <v>64</v>
      </c>
      <c r="P213" s="33">
        <f t="shared" si="139"/>
        <v>9</v>
      </c>
      <c r="S213" s="40">
        <f>SUM(B213:P213)/COUNT(B213:P213)</f>
        <v>46.533333333333331</v>
      </c>
      <c r="T213" s="39">
        <f>SUM(B213:H213)/COUNT(B213:H213)</f>
        <v>46.857142857142854</v>
      </c>
      <c r="X213" s="12" t="s">
        <v>128</v>
      </c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/>
      <c r="AL213"/>
      <c r="AM213"/>
    </row>
    <row r="214" spans="1:40" x14ac:dyDescent="0.3">
      <c r="X214" s="12"/>
      <c r="Y214" s="12"/>
      <c r="Z214" s="12"/>
      <c r="AA214" s="12"/>
      <c r="AB214" s="12"/>
      <c r="AC214" s="31" t="s">
        <v>66</v>
      </c>
      <c r="AD214" s="32" t="s">
        <v>52</v>
      </c>
      <c r="AE214" s="12"/>
      <c r="AF214" s="12"/>
      <c r="AG214" s="12"/>
      <c r="AH214" s="12"/>
      <c r="AI214" s="12"/>
      <c r="AJ214" s="12"/>
      <c r="AK214"/>
      <c r="AL214"/>
      <c r="AM214"/>
    </row>
    <row r="215" spans="1:40" x14ac:dyDescent="0.3">
      <c r="X215" s="30" t="s">
        <v>412</v>
      </c>
      <c r="Y215" s="6">
        <f>SUM('C2042 (Left-To West)'!A65:A87)</f>
        <v>118</v>
      </c>
      <c r="Z215" s="6">
        <f>SUM('C2042 (Left-To West)'!B65:B87)</f>
        <v>111</v>
      </c>
      <c r="AA215" s="6">
        <f>SUM('C2042 (Left-To West)'!C65:C87)</f>
        <v>99</v>
      </c>
      <c r="AB215" s="6">
        <f>SUM('C2042 (Left-To West)'!D65:D87)</f>
        <v>54</v>
      </c>
      <c r="AC215" s="6">
        <f>SUM('C2042 (Left-To West)'!E65:E87)</f>
        <v>148</v>
      </c>
      <c r="AD215" s="6">
        <f>SUM('C2042 (Left-To West)'!F65:F87)</f>
        <v>83</v>
      </c>
      <c r="AE215" s="6">
        <f>SUM('C2042 (Left-To West)'!G65:G87)</f>
        <v>85</v>
      </c>
      <c r="AF215" s="6">
        <f>SUM('C2042 (Left-To West)'!H65:H87)</f>
        <v>22</v>
      </c>
      <c r="AG215" s="6">
        <f>SUM('C2042 (Left-To West)'!I65:I87)</f>
        <v>34</v>
      </c>
      <c r="AH215" s="6">
        <f>SUM('C2042 (Left-To West)'!J65:J87)</f>
        <v>40</v>
      </c>
      <c r="AI215" s="6">
        <f>SUM('C2042 (Left-To West)'!K65:K87)</f>
        <v>21</v>
      </c>
      <c r="AJ215" s="6">
        <f>SUM('C2042 (Left-To West)'!L65:L87)</f>
        <v>64</v>
      </c>
      <c r="AK215" s="6">
        <f>SUM('C2042 (Left-To West)'!M65:M87)</f>
        <v>22</v>
      </c>
      <c r="AL215" s="6">
        <f>SUM('C2042 (Left-To West)'!N65:N87)</f>
        <v>68</v>
      </c>
      <c r="AM215" s="6">
        <f>SUM('C2042 (Left-To West)'!O65:O87)</f>
        <v>74</v>
      </c>
      <c r="AN215" s="6"/>
    </row>
    <row r="216" spans="1:40" x14ac:dyDescent="0.3">
      <c r="A216" s="12" t="s">
        <v>60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X216" s="30" t="s">
        <v>411</v>
      </c>
      <c r="Y216" s="14">
        <f>SUM('05-C1251'!A96:A129)</f>
        <v>499</v>
      </c>
      <c r="Z216" s="14">
        <f>SUM('05-C1251'!B96:B129)</f>
        <v>313</v>
      </c>
      <c r="AA216" s="14">
        <f>SUM('05-C1251'!C96:C129)</f>
        <v>236</v>
      </c>
      <c r="AB216" s="14">
        <f>SUM('05-C1251'!D96:D129)</f>
        <v>156</v>
      </c>
      <c r="AC216" s="14">
        <f>SUM('05-C1251'!E96:E129)</f>
        <v>290</v>
      </c>
      <c r="AD216" s="14">
        <f>SUM('05-C1251'!F96:F129)</f>
        <v>248</v>
      </c>
      <c r="AE216" s="14">
        <f>SUM('05-C1251'!G96:G129)</f>
        <v>190</v>
      </c>
      <c r="AF216" s="14">
        <f>SUM('05-C1251'!H96:H129)</f>
        <v>39</v>
      </c>
      <c r="AG216" s="14">
        <f>SUM('05-C1251'!I96:I129)</f>
        <v>49</v>
      </c>
      <c r="AH216" s="14">
        <f>SUM('05-C1251'!J96:J129)</f>
        <v>106</v>
      </c>
      <c r="AI216" s="14">
        <f>SUM('05-C1251'!K96:K129)</f>
        <v>23</v>
      </c>
      <c r="AJ216" s="14">
        <f>SUM('05-C1251'!L96:L129)</f>
        <v>171</v>
      </c>
      <c r="AK216" s="14">
        <f>SUM('05-C1251'!M96:M129)</f>
        <v>114</v>
      </c>
      <c r="AL216" s="14">
        <f>SUM('05-C1251'!N96:N129)</f>
        <v>269</v>
      </c>
      <c r="AM216" s="14">
        <f>SUM('05-C1251'!O96:O129)</f>
        <v>396</v>
      </c>
      <c r="AN216" s="6"/>
    </row>
    <row r="217" spans="1:40" x14ac:dyDescent="0.3">
      <c r="A217" s="12"/>
      <c r="B217" s="12"/>
      <c r="C217" s="12"/>
      <c r="D217" s="12"/>
      <c r="E217" s="12"/>
      <c r="F217" s="12"/>
      <c r="G217" s="29" t="s">
        <v>51</v>
      </c>
      <c r="H217" s="23" t="s">
        <v>52</v>
      </c>
      <c r="I217" s="12"/>
      <c r="J217" s="12"/>
      <c r="K217" s="12"/>
      <c r="L217" s="12"/>
      <c r="M217" s="12"/>
      <c r="N217" s="12"/>
      <c r="X217" s="30" t="s">
        <v>410</v>
      </c>
      <c r="Y217" s="49">
        <f t="shared" ref="Y217:AM217" si="140">Y216-Y215</f>
        <v>381</v>
      </c>
      <c r="Z217" s="49">
        <f t="shared" si="140"/>
        <v>202</v>
      </c>
      <c r="AA217" s="49">
        <f t="shared" si="140"/>
        <v>137</v>
      </c>
      <c r="AB217" s="49">
        <f t="shared" si="140"/>
        <v>102</v>
      </c>
      <c r="AC217" s="49">
        <f t="shared" si="140"/>
        <v>142</v>
      </c>
      <c r="AD217" s="49">
        <f t="shared" si="140"/>
        <v>165</v>
      </c>
      <c r="AE217" s="49">
        <f t="shared" si="140"/>
        <v>105</v>
      </c>
      <c r="AF217" s="49">
        <f t="shared" si="140"/>
        <v>17</v>
      </c>
      <c r="AG217" s="49">
        <f t="shared" si="140"/>
        <v>15</v>
      </c>
      <c r="AH217" s="49">
        <f t="shared" si="140"/>
        <v>66</v>
      </c>
      <c r="AI217" s="49">
        <f t="shared" si="140"/>
        <v>2</v>
      </c>
      <c r="AJ217" s="49">
        <f t="shared" si="140"/>
        <v>107</v>
      </c>
      <c r="AK217" s="49">
        <f t="shared" si="140"/>
        <v>92</v>
      </c>
      <c r="AL217" s="49">
        <f t="shared" si="140"/>
        <v>201</v>
      </c>
      <c r="AM217" s="49">
        <f t="shared" si="140"/>
        <v>322</v>
      </c>
      <c r="AN217" s="6"/>
    </row>
    <row r="218" spans="1:40" x14ac:dyDescent="0.3">
      <c r="A218" s="30" t="s">
        <v>18</v>
      </c>
      <c r="B218" s="6">
        <v>27</v>
      </c>
      <c r="C218" s="6">
        <v>20</v>
      </c>
      <c r="D218" s="6">
        <v>24</v>
      </c>
      <c r="E218" s="6">
        <v>25</v>
      </c>
      <c r="F218" s="6">
        <v>10</v>
      </c>
      <c r="G218" s="6">
        <v>23</v>
      </c>
      <c r="H218" s="6">
        <v>26</v>
      </c>
      <c r="I218" s="6">
        <v>16</v>
      </c>
      <c r="J218" s="6">
        <v>14</v>
      </c>
      <c r="K218" s="6">
        <v>5</v>
      </c>
      <c r="L218" s="6">
        <v>5</v>
      </c>
      <c r="M218" s="6">
        <v>7</v>
      </c>
      <c r="N218" s="6">
        <v>4</v>
      </c>
      <c r="O218" s="6">
        <v>18</v>
      </c>
      <c r="P218" s="6">
        <v>16</v>
      </c>
      <c r="X218" s="51" t="s">
        <v>413</v>
      </c>
      <c r="Y218" s="6">
        <f>SUM('C2043 (Left-To East)'!A68:A88,'C2043 (Left-To East)'!A90)</f>
        <v>87</v>
      </c>
      <c r="Z218" s="6">
        <f>SUM('C2043 (Left-To East)'!B68:B88,'C2043 (Left-To East)'!B90)</f>
        <v>72</v>
      </c>
      <c r="AA218" s="6">
        <f>SUM('C2043 (Left-To East)'!C68:C88,'C2043 (Left-To East)'!C90)</f>
        <v>111</v>
      </c>
      <c r="AB218" s="6">
        <f>SUM('C2043 (Left-To East)'!D68:D88,'C2043 (Left-To East)'!D90)</f>
        <v>71</v>
      </c>
      <c r="AC218" s="6">
        <f>SUM('C2043 (Left-To East)'!E68:E88,'C2043 (Left-To East)'!E90)</f>
        <v>103</v>
      </c>
      <c r="AD218" s="6">
        <f>SUM('C2043 (Left-To East)'!F68:F88,'C2043 (Left-To East)'!F90)</f>
        <v>81</v>
      </c>
      <c r="AE218" s="6">
        <f>SUM('C2043 (Left-To East)'!G68:G88,'C2043 (Left-To East)'!G90)</f>
        <v>73</v>
      </c>
      <c r="AF218" s="6">
        <f>SUM('C2043 (Left-To East)'!H68:H88,'C2043 (Left-To East)'!H90)</f>
        <v>17</v>
      </c>
      <c r="AG218" s="6">
        <f>SUM('C2043 (Left-To East)'!I68:I88,'C2043 (Left-To East)'!I90)</f>
        <v>26</v>
      </c>
      <c r="AH218" s="6">
        <f>SUM('C2043 (Left-To East)'!J68:J88,'C2043 (Left-To East)'!J90)</f>
        <v>42</v>
      </c>
      <c r="AI218" s="6">
        <f>SUM('C2043 (Left-To East)'!K68:K88,'C2043 (Left-To East)'!K90)</f>
        <v>18</v>
      </c>
      <c r="AJ218" s="6">
        <f>SUM('C2043 (Left-To East)'!L68:L88,'C2043 (Left-To East)'!L90)</f>
        <v>42</v>
      </c>
      <c r="AK218" s="6">
        <f>SUM('C2043 (Left-To East)'!M68:M88,'C2043 (Left-To East)'!M90)</f>
        <v>28</v>
      </c>
      <c r="AL218" s="6">
        <f>SUM('C2043 (Left-To East)'!N68:N88,'C2043 (Left-To East)'!N90)</f>
        <v>57</v>
      </c>
      <c r="AM218" s="6">
        <f>SUM('C2043 (Left-To East)'!O68:O88,'C2043 (Left-To East)'!O90)</f>
        <v>93</v>
      </c>
      <c r="AN218" s="6" t="s">
        <v>102</v>
      </c>
    </row>
    <row r="219" spans="1:40" x14ac:dyDescent="0.3">
      <c r="A219" s="30" t="s">
        <v>19</v>
      </c>
      <c r="B219" s="6">
        <v>26</v>
      </c>
      <c r="C219" s="6">
        <v>25</v>
      </c>
      <c r="D219" s="6">
        <v>24</v>
      </c>
      <c r="E219" s="6">
        <v>17</v>
      </c>
      <c r="F219" s="6">
        <v>13</v>
      </c>
      <c r="G219" s="6">
        <v>16</v>
      </c>
      <c r="H219" s="6">
        <v>13</v>
      </c>
      <c r="I219" s="6">
        <v>7</v>
      </c>
      <c r="J219" s="6">
        <v>8</v>
      </c>
      <c r="K219" s="6">
        <v>1</v>
      </c>
      <c r="L219" s="6">
        <v>4</v>
      </c>
      <c r="M219" s="6">
        <v>4</v>
      </c>
      <c r="N219" s="6">
        <v>5</v>
      </c>
      <c r="O219" s="6">
        <v>6</v>
      </c>
      <c r="P219" s="6">
        <v>8</v>
      </c>
      <c r="X219" s="51" t="s">
        <v>414</v>
      </c>
      <c r="Y219" s="6">
        <f>SUM('C2043 (Left-To East)'!A70:A88,'C2043 (Left-To East)'!A90:A92)</f>
        <v>80</v>
      </c>
      <c r="Z219" s="6">
        <f>SUM('C2043 (Left-To East)'!B70:B88,'C2043 (Left-To East)'!B90:B92)</f>
        <v>67</v>
      </c>
      <c r="AA219" s="6">
        <f>SUM('C2043 (Left-To East)'!C70:C88,'C2043 (Left-To East)'!C90:C92)</f>
        <v>106</v>
      </c>
      <c r="AB219" s="6">
        <f>SUM('C2043 (Left-To East)'!D70:D88,'C2043 (Left-To East)'!D90:D92)</f>
        <v>65</v>
      </c>
      <c r="AC219" s="6">
        <f>SUM('C2043 (Left-To East)'!E70:E88,'C2043 (Left-To East)'!E90:E92)</f>
        <v>104</v>
      </c>
      <c r="AD219" s="6">
        <f>SUM('C2043 (Left-To East)'!F70:F88,'C2043 (Left-To East)'!F90:F92)</f>
        <v>78</v>
      </c>
      <c r="AE219" s="6">
        <f>SUM('C2043 (Left-To East)'!G70:G88,'C2043 (Left-To East)'!G90:G92)</f>
        <v>68</v>
      </c>
      <c r="AF219" s="6">
        <f>SUM('C2043 (Left-To East)'!H70:H88,'C2043 (Left-To East)'!H90:H92)</f>
        <v>18</v>
      </c>
      <c r="AG219" s="6">
        <f>SUM('C2043 (Left-To East)'!I70:I88,'C2043 (Left-To East)'!I90:I92)</f>
        <v>23</v>
      </c>
      <c r="AH219" s="6">
        <f>SUM('C2043 (Left-To East)'!J70:J88,'C2043 (Left-To East)'!J90:J92)</f>
        <v>41</v>
      </c>
      <c r="AI219" s="6">
        <f>SUM('C2043 (Left-To East)'!K70:K88,'C2043 (Left-To East)'!K90:K92)</f>
        <v>17</v>
      </c>
      <c r="AJ219" s="6">
        <f>SUM('C2043 (Left-To East)'!L70:L88,'C2043 (Left-To East)'!L90:L92)</f>
        <v>38</v>
      </c>
      <c r="AK219" s="6">
        <f>SUM('C2043 (Left-To East)'!M70:M88,'C2043 (Left-To East)'!M90:M92)</f>
        <v>28</v>
      </c>
      <c r="AL219" s="6">
        <f>SUM('C2043 (Left-To East)'!N70:N88,'C2043 (Left-To East)'!N90:N92)</f>
        <v>52</v>
      </c>
      <c r="AM219" s="6">
        <f>SUM('C2043 (Left-To East)'!O70:O88,'C2043 (Left-To East)'!O90:O92)</f>
        <v>99</v>
      </c>
      <c r="AN219" s="6" t="s">
        <v>101</v>
      </c>
    </row>
    <row r="220" spans="1:40" x14ac:dyDescent="0.3">
      <c r="A220" s="30" t="s">
        <v>55</v>
      </c>
      <c r="B220" s="24">
        <v>53</v>
      </c>
      <c r="C220" s="24">
        <v>45</v>
      </c>
      <c r="D220" s="24">
        <v>48</v>
      </c>
      <c r="E220" s="24">
        <v>42</v>
      </c>
      <c r="F220" s="24">
        <v>23</v>
      </c>
      <c r="G220" s="24">
        <v>39</v>
      </c>
      <c r="H220" s="24">
        <v>39</v>
      </c>
      <c r="I220" s="24">
        <v>23</v>
      </c>
      <c r="J220" s="24">
        <v>22</v>
      </c>
      <c r="K220" s="24">
        <v>6</v>
      </c>
      <c r="L220" s="24">
        <v>9</v>
      </c>
      <c r="M220" s="24">
        <v>11</v>
      </c>
      <c r="N220" s="24">
        <v>9</v>
      </c>
      <c r="O220" s="24">
        <v>24</v>
      </c>
      <c r="P220" s="24">
        <v>24</v>
      </c>
      <c r="X220" s="51" t="s">
        <v>415</v>
      </c>
      <c r="Y220" s="6">
        <f>SUM('C2043 (Left-To East)'!A72:A88,'C2043 (Left-To East)'!A90:A94)</f>
        <v>77</v>
      </c>
      <c r="Z220" s="6">
        <f>SUM('C2043 (Left-To East)'!B72:B88,'C2043 (Left-To East)'!B90:B94)</f>
        <v>62</v>
      </c>
      <c r="AA220" s="6">
        <f>SUM('C2043 (Left-To East)'!C72:C88,'C2043 (Left-To East)'!C90:C94)</f>
        <v>100</v>
      </c>
      <c r="AB220" s="6">
        <f>SUM('C2043 (Left-To East)'!D72:D88,'C2043 (Left-To East)'!D90:D94)</f>
        <v>58</v>
      </c>
      <c r="AC220" s="6">
        <f>SUM('C2043 (Left-To East)'!E72:E88,'C2043 (Left-To East)'!E90:E94)</f>
        <v>95</v>
      </c>
      <c r="AD220" s="6">
        <f>SUM('C2043 (Left-To East)'!F72:F88,'C2043 (Left-To East)'!F90:F94)</f>
        <v>69</v>
      </c>
      <c r="AE220" s="6">
        <f>SUM('C2043 (Left-To East)'!G72:G88,'C2043 (Left-To East)'!G90:G94)</f>
        <v>64</v>
      </c>
      <c r="AF220" s="6">
        <f>SUM('C2043 (Left-To East)'!H72:H88,'C2043 (Left-To East)'!H90:H94)</f>
        <v>20</v>
      </c>
      <c r="AG220" s="6">
        <f>SUM('C2043 (Left-To East)'!I72:I88,'C2043 (Left-To East)'!I90:I94)</f>
        <v>20</v>
      </c>
      <c r="AH220" s="6">
        <f>SUM('C2043 (Left-To East)'!J72:J88,'C2043 (Left-To East)'!J90:J94)</f>
        <v>42</v>
      </c>
      <c r="AI220" s="6">
        <f>SUM('C2043 (Left-To East)'!K72:K88,'C2043 (Left-To East)'!K90:K94)</f>
        <v>19</v>
      </c>
      <c r="AJ220" s="6">
        <f>SUM('C2043 (Left-To East)'!L72:L88,'C2043 (Left-To East)'!L90:L94)</f>
        <v>36</v>
      </c>
      <c r="AK220" s="6">
        <f>SUM('C2043 (Left-To East)'!M72:M88,'C2043 (Left-To East)'!M90:M94)</f>
        <v>26</v>
      </c>
      <c r="AL220" s="6">
        <f>SUM('C2043 (Left-To East)'!N72:N88,'C2043 (Left-To East)'!N90:N94)</f>
        <v>46</v>
      </c>
      <c r="AM220" s="6">
        <f>SUM('C2043 (Left-To East)'!O72:O88,'C2043 (Left-To East)'!O90:O94)</f>
        <v>102</v>
      </c>
      <c r="AN220" s="6" t="s">
        <v>111</v>
      </c>
    </row>
    <row r="221" spans="1:40" x14ac:dyDescent="0.3">
      <c r="A221" s="30" t="s">
        <v>56</v>
      </c>
      <c r="B221" s="14">
        <f>SUM('08-C1249'!A51:A67,'08-C1249'!A69:A77)</f>
        <v>59</v>
      </c>
      <c r="C221" s="14">
        <f>SUM('08-C1249'!B51:B67,'08-C1249'!B69:B77)</f>
        <v>50</v>
      </c>
      <c r="D221" s="14">
        <f>SUM('08-C1249'!C51:C67,'08-C1249'!C69:C77)</f>
        <v>52</v>
      </c>
      <c r="E221" s="14">
        <f>SUM('08-C1249'!D51:D67,'08-C1249'!D69:D77)</f>
        <v>58</v>
      </c>
      <c r="F221" s="14">
        <f>SUM('08-C1249'!E51:E67,'08-C1249'!E69:E77)</f>
        <v>47</v>
      </c>
      <c r="G221" s="14">
        <f>SUM('08-C1249'!F51:F67,'08-C1249'!F69:F77)</f>
        <v>47</v>
      </c>
      <c r="H221" s="14">
        <f>SUM('08-C1249'!G51:G67,'08-C1249'!G69:G77)</f>
        <v>51</v>
      </c>
      <c r="I221" s="14">
        <f>SUM('08-C1249'!H51:H67,'08-C1249'!H69:H77)</f>
        <v>31</v>
      </c>
      <c r="J221" s="14">
        <f>SUM('08-C1249'!I51:I67,'08-C1249'!I69:I77)</f>
        <v>9</v>
      </c>
      <c r="K221" s="14">
        <f>SUM('08-C1249'!J51:J67,'08-C1249'!J69:J77)</f>
        <v>21</v>
      </c>
      <c r="L221" s="14">
        <f>SUM('08-C1249'!K51:K67,'08-C1249'!K69:K77)</f>
        <v>7</v>
      </c>
      <c r="M221" s="14">
        <f>SUM('08-C1249'!L51:L67,'08-C1249'!L69:L77)</f>
        <v>7</v>
      </c>
      <c r="N221" s="14">
        <f>SUM('08-C1249'!M51:M67,'08-C1249'!M69:M77)</f>
        <v>7</v>
      </c>
      <c r="O221" s="14">
        <f>SUM('08-C1249'!N51:N67,'08-C1249'!N69:N77)</f>
        <v>20</v>
      </c>
      <c r="P221" s="14">
        <f>SUM('08-C1249'!O51:O67,'08-C1249'!O69:O77)</f>
        <v>22</v>
      </c>
      <c r="X221" s="51" t="s">
        <v>416</v>
      </c>
      <c r="Y221" s="6">
        <f>SUM('C2043 (Left-To East)'!A74:A88,'C2043 (Left-To East)'!A90:A96)</f>
        <v>70</v>
      </c>
      <c r="Z221" s="6">
        <f>SUM('C2043 (Left-To East)'!B74:B88,'C2043 (Left-To East)'!B90:B96)</f>
        <v>60</v>
      </c>
      <c r="AA221" s="6">
        <f>SUM('C2043 (Left-To East)'!C74:C88,'C2043 (Left-To East)'!C90:C96)</f>
        <v>97</v>
      </c>
      <c r="AB221" s="6">
        <f>SUM('C2043 (Left-To East)'!D74:D88,'C2043 (Left-To East)'!D90:D96)</f>
        <v>55</v>
      </c>
      <c r="AC221" s="6">
        <f>SUM('C2043 (Left-To East)'!E74:E88,'C2043 (Left-To East)'!E90:E96)</f>
        <v>82</v>
      </c>
      <c r="AD221" s="6">
        <f>SUM('C2043 (Left-To East)'!F74:F88,'C2043 (Left-To East)'!F90:F96)</f>
        <v>66</v>
      </c>
      <c r="AE221" s="6">
        <f>SUM('C2043 (Left-To East)'!G74:G88,'C2043 (Left-To East)'!G90:G96)</f>
        <v>58</v>
      </c>
      <c r="AF221" s="6">
        <f>SUM('C2043 (Left-To East)'!H74:H88,'C2043 (Left-To East)'!H90:H96)</f>
        <v>18</v>
      </c>
      <c r="AG221" s="6">
        <f>SUM('C2043 (Left-To East)'!I74:I88,'C2043 (Left-To East)'!I90:I96)</f>
        <v>15</v>
      </c>
      <c r="AH221" s="6">
        <f>SUM('C2043 (Left-To East)'!J74:J88,'C2043 (Left-To East)'!J90:J96)</f>
        <v>42</v>
      </c>
      <c r="AI221" s="6">
        <f>SUM('C2043 (Left-To East)'!K74:K88,'C2043 (Left-To East)'!K90:K96)</f>
        <v>19</v>
      </c>
      <c r="AJ221" s="6">
        <f>SUM('C2043 (Left-To East)'!L74:L88,'C2043 (Left-To East)'!L90:L96)</f>
        <v>33</v>
      </c>
      <c r="AK221" s="6">
        <f>SUM('C2043 (Left-To East)'!M74:M88,'C2043 (Left-To East)'!M90:M96)</f>
        <v>27</v>
      </c>
      <c r="AL221" s="6">
        <f>SUM('C2043 (Left-To East)'!N74:N88,'C2043 (Left-To East)'!N90:N96)</f>
        <v>41</v>
      </c>
      <c r="AM221" s="6">
        <f>SUM('C2043 (Left-To East)'!O74:O88,'C2043 (Left-To East)'!O90:O96)</f>
        <v>101</v>
      </c>
      <c r="AN221" s="6" t="s">
        <v>103</v>
      </c>
    </row>
    <row r="222" spans="1:40" x14ac:dyDescent="0.3">
      <c r="A222" s="30" t="s">
        <v>89</v>
      </c>
      <c r="B222" s="33">
        <f t="shared" ref="B222:P222" si="141">B220-B221</f>
        <v>-6</v>
      </c>
      <c r="C222" s="33">
        <f t="shared" si="141"/>
        <v>-5</v>
      </c>
      <c r="D222" s="33">
        <f t="shared" si="141"/>
        <v>-4</v>
      </c>
      <c r="E222" s="33">
        <f t="shared" si="141"/>
        <v>-16</v>
      </c>
      <c r="F222" s="33">
        <f t="shared" si="141"/>
        <v>-24</v>
      </c>
      <c r="G222" s="33">
        <f t="shared" si="141"/>
        <v>-8</v>
      </c>
      <c r="H222" s="33">
        <f t="shared" si="141"/>
        <v>-12</v>
      </c>
      <c r="I222" s="33">
        <f t="shared" si="141"/>
        <v>-8</v>
      </c>
      <c r="J222" s="33">
        <f t="shared" si="141"/>
        <v>13</v>
      </c>
      <c r="K222" s="33">
        <f t="shared" si="141"/>
        <v>-15</v>
      </c>
      <c r="L222" s="33">
        <f t="shared" si="141"/>
        <v>2</v>
      </c>
      <c r="M222" s="33">
        <f t="shared" si="141"/>
        <v>4</v>
      </c>
      <c r="N222" s="33">
        <f t="shared" si="141"/>
        <v>2</v>
      </c>
      <c r="O222" s="33">
        <f t="shared" si="141"/>
        <v>4</v>
      </c>
      <c r="P222" s="33">
        <f t="shared" si="141"/>
        <v>2</v>
      </c>
      <c r="Q222" s="36"/>
      <c r="R222" s="36"/>
      <c r="S222" s="36"/>
      <c r="T222" s="36"/>
      <c r="U222" s="36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40" x14ac:dyDescent="0.3">
      <c r="A223" s="38" t="s">
        <v>90</v>
      </c>
      <c r="B223" s="33">
        <f t="shared" ref="B223:P223" si="142">B222^2</f>
        <v>36</v>
      </c>
      <c r="C223" s="33">
        <f t="shared" si="142"/>
        <v>25</v>
      </c>
      <c r="D223" s="33">
        <f t="shared" si="142"/>
        <v>16</v>
      </c>
      <c r="E223" s="33">
        <f t="shared" si="142"/>
        <v>256</v>
      </c>
      <c r="F223" s="33">
        <f t="shared" si="142"/>
        <v>576</v>
      </c>
      <c r="G223" s="33">
        <f t="shared" si="142"/>
        <v>64</v>
      </c>
      <c r="H223" s="33">
        <f t="shared" si="142"/>
        <v>144</v>
      </c>
      <c r="I223" s="33">
        <f t="shared" si="142"/>
        <v>64</v>
      </c>
      <c r="J223" s="33">
        <f t="shared" si="142"/>
        <v>169</v>
      </c>
      <c r="K223" s="33">
        <f t="shared" si="142"/>
        <v>225</v>
      </c>
      <c r="L223" s="33">
        <f t="shared" si="142"/>
        <v>4</v>
      </c>
      <c r="M223" s="33">
        <f t="shared" si="142"/>
        <v>16</v>
      </c>
      <c r="N223" s="33">
        <f t="shared" si="142"/>
        <v>4</v>
      </c>
      <c r="O223" s="33">
        <f t="shared" si="142"/>
        <v>16</v>
      </c>
      <c r="P223" s="33">
        <f t="shared" si="142"/>
        <v>4</v>
      </c>
      <c r="S223" s="40">
        <f>SUM(B223:P223)/COUNT(B223:P223)</f>
        <v>107.93333333333334</v>
      </c>
      <c r="T223" s="39">
        <f>SUM(B223:H223)/COUNT(B223:H223)</f>
        <v>159.57142857142858</v>
      </c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40" x14ac:dyDescent="0.3"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40" x14ac:dyDescent="0.3"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40" s="1" customFormat="1" x14ac:dyDescent="0.3">
      <c r="Q226" s="37"/>
      <c r="R226" s="37"/>
      <c r="S226" s="37"/>
      <c r="T226" s="37"/>
      <c r="U226" s="37"/>
    </row>
    <row r="227" spans="1:40" s="1" customFormat="1" x14ac:dyDescent="0.3">
      <c r="Q227" s="37"/>
      <c r="R227" s="37"/>
      <c r="S227" s="37"/>
      <c r="T227" s="37"/>
      <c r="U227" s="37"/>
    </row>
    <row r="228" spans="1:40" x14ac:dyDescent="0.3"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40" x14ac:dyDescent="0.3"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40" x14ac:dyDescent="0.3"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40" x14ac:dyDescent="0.3">
      <c r="A231" s="12" t="s">
        <v>61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X231" s="12" t="s">
        <v>131</v>
      </c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/>
      <c r="AL231"/>
      <c r="AM231"/>
    </row>
    <row r="232" spans="1:40" x14ac:dyDescent="0.3">
      <c r="A232" s="12"/>
      <c r="B232" s="12"/>
      <c r="C232" s="12"/>
      <c r="D232" s="12"/>
      <c r="E232" s="12"/>
      <c r="F232" s="12"/>
      <c r="G232" s="34" t="s">
        <v>62</v>
      </c>
      <c r="H232" s="28" t="s">
        <v>52</v>
      </c>
      <c r="I232" s="12"/>
      <c r="J232" s="12"/>
      <c r="K232" s="12"/>
      <c r="L232" s="12"/>
      <c r="M232" s="12"/>
      <c r="N232" s="12"/>
      <c r="X232" s="12" t="s">
        <v>113</v>
      </c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/>
      <c r="AL232"/>
      <c r="AM232"/>
    </row>
    <row r="233" spans="1:40" x14ac:dyDescent="0.3">
      <c r="A233" s="30" t="s">
        <v>18</v>
      </c>
      <c r="B233" s="6">
        <f>SUM('C2043 (Left-To East)'!A48:A61)</f>
        <v>64</v>
      </c>
      <c r="C233" s="6">
        <f>SUM('C2043 (Left-To East)'!B48:B61)</f>
        <v>54</v>
      </c>
      <c r="D233" s="6">
        <f>SUM('C2043 (Left-To East)'!C48:C61)</f>
        <v>50</v>
      </c>
      <c r="E233" s="6">
        <f>SUM('C2043 (Left-To East)'!D48:D61)</f>
        <v>51</v>
      </c>
      <c r="F233" s="6">
        <f>SUM('C2043 (Left-To East)'!E48:E61)</f>
        <v>59</v>
      </c>
      <c r="G233" s="6">
        <f>SUM('C2043 (Left-To East)'!F48:F61)</f>
        <v>65</v>
      </c>
      <c r="H233" s="6">
        <f>SUM('C2043 (Left-To East)'!G48:G61)</f>
        <v>62</v>
      </c>
      <c r="I233" s="6">
        <f>SUM('C2043 (Left-To East)'!H48:H61)</f>
        <v>15</v>
      </c>
      <c r="J233" s="6">
        <f>SUM('C2043 (Left-To East)'!I48:I61)</f>
        <v>17</v>
      </c>
      <c r="K233" s="6">
        <f>SUM('C2043 (Left-To East)'!J48:J61)</f>
        <v>15</v>
      </c>
      <c r="L233" s="6">
        <f>SUM('C2043 (Left-To East)'!K48:K61)</f>
        <v>9</v>
      </c>
      <c r="M233" s="6">
        <f>SUM('C2043 (Left-To East)'!L48:L61)</f>
        <v>35</v>
      </c>
      <c r="N233" s="6">
        <f>SUM('C2043 (Left-To East)'!M48:M61)</f>
        <v>8</v>
      </c>
      <c r="O233" s="6">
        <f>SUM('C2043 (Left-To East)'!N48:N61)</f>
        <v>47</v>
      </c>
      <c r="P233" s="6">
        <f>SUM('C2043 (Left-To East)'!O48:O61)</f>
        <v>38</v>
      </c>
      <c r="X233" s="12"/>
      <c r="Y233" s="12"/>
      <c r="Z233" s="12"/>
      <c r="AA233" s="12"/>
      <c r="AB233" s="12"/>
      <c r="AC233" s="29" t="s">
        <v>51</v>
      </c>
      <c r="AD233" s="23" t="s">
        <v>52</v>
      </c>
      <c r="AE233" s="12"/>
      <c r="AF233" s="12"/>
      <c r="AG233" s="12"/>
      <c r="AH233" s="12"/>
      <c r="AI233" s="12"/>
      <c r="AJ233" s="12"/>
      <c r="AK233"/>
      <c r="AL233"/>
      <c r="AM233"/>
    </row>
    <row r="234" spans="1:40" x14ac:dyDescent="0.3">
      <c r="A234" s="30" t="s">
        <v>19</v>
      </c>
      <c r="B234" s="6">
        <f>SUM('C2044 (Right-To West)'!A48:A61)</f>
        <v>21</v>
      </c>
      <c r="C234" s="6">
        <f>SUM('C2044 (Right-To West)'!B48:B61)</f>
        <v>21</v>
      </c>
      <c r="D234" s="6">
        <f>SUM('C2044 (Right-To West)'!C48:C61)</f>
        <v>37</v>
      </c>
      <c r="E234" s="6">
        <f>SUM('C2044 (Right-To West)'!D48:D61)</f>
        <v>33</v>
      </c>
      <c r="F234" s="6">
        <f>SUM('C2044 (Right-To West)'!E48:E61)</f>
        <v>33</v>
      </c>
      <c r="G234" s="6">
        <f>SUM('C2044 (Right-To West)'!F48:F61)</f>
        <v>21</v>
      </c>
      <c r="H234" s="6">
        <f>SUM('C2044 (Right-To West)'!G48:G61)</f>
        <v>22</v>
      </c>
      <c r="I234" s="6">
        <f>SUM('C2044 (Right-To West)'!H48:H61)</f>
        <v>9</v>
      </c>
      <c r="J234" s="6">
        <f>SUM('C2044 (Right-To West)'!I48:I61)</f>
        <v>6</v>
      </c>
      <c r="K234" s="6">
        <f>SUM('C2044 (Right-To West)'!J48:J61)</f>
        <v>17</v>
      </c>
      <c r="L234" s="6">
        <f>SUM('C2044 (Right-To West)'!K48:K61)</f>
        <v>13</v>
      </c>
      <c r="M234" s="6">
        <f>SUM('C2044 (Right-To West)'!L48:L61)</f>
        <v>6</v>
      </c>
      <c r="N234" s="6">
        <f>SUM('C2044 (Right-To West)'!M48:M61)</f>
        <v>5</v>
      </c>
      <c r="O234" s="6">
        <f>SUM('C2044 (Right-To West)'!N48:N61)</f>
        <v>19</v>
      </c>
      <c r="P234" s="6">
        <f>SUM('C2044 (Right-To West)'!O48:O61)</f>
        <v>17</v>
      </c>
      <c r="X234" s="30" t="s">
        <v>20</v>
      </c>
      <c r="Y234" s="6">
        <f>SUM('C2042 (Left-To West)'!A27:A44)</f>
        <v>37</v>
      </c>
      <c r="Z234" s="6">
        <f>SUM('C2042 (Left-To West)'!B27:B44)</f>
        <v>36</v>
      </c>
      <c r="AA234" s="6">
        <f>SUM('C2042 (Left-To West)'!C27:C44)</f>
        <v>33</v>
      </c>
      <c r="AB234" s="6">
        <f>SUM('C2042 (Left-To West)'!D27:D44)</f>
        <v>14</v>
      </c>
      <c r="AC234" s="6">
        <f>SUM('C2042 (Left-To West)'!E27:E44)</f>
        <v>13</v>
      </c>
      <c r="AD234" s="6">
        <f>SUM('C2042 (Left-To West)'!F27:F44)</f>
        <v>24</v>
      </c>
      <c r="AE234" s="6">
        <f>SUM('C2042 (Left-To West)'!G27:G44)</f>
        <v>30</v>
      </c>
      <c r="AF234" s="6">
        <f>SUM('C2042 (Left-To West)'!H27:H44)</f>
        <v>11</v>
      </c>
      <c r="AG234" s="6">
        <f>SUM('C2042 (Left-To West)'!I27:I44)</f>
        <v>18</v>
      </c>
      <c r="AH234" s="6">
        <f>SUM('C2042 (Left-To West)'!J27:J44)</f>
        <v>13</v>
      </c>
      <c r="AI234" s="6">
        <f>SUM('C2042 (Left-To West)'!K27:K44)</f>
        <v>9</v>
      </c>
      <c r="AJ234" s="6">
        <f>SUM('C2042 (Left-To West)'!L27:L44)</f>
        <v>11</v>
      </c>
      <c r="AK234" s="6">
        <f>SUM('C2042 (Left-To West)'!M27:M44)</f>
        <v>6</v>
      </c>
      <c r="AL234" s="6">
        <f>SUM('C2042 (Left-To West)'!N27:N44)</f>
        <v>23</v>
      </c>
      <c r="AM234" s="6">
        <f>SUM('C2042 (Left-To West)'!O27:O44)</f>
        <v>20</v>
      </c>
    </row>
    <row r="235" spans="1:40" x14ac:dyDescent="0.3">
      <c r="A235" s="30" t="s">
        <v>55</v>
      </c>
      <c r="B235" s="24">
        <f>SUM(B233:B234)</f>
        <v>85</v>
      </c>
      <c r="C235" s="24">
        <f t="shared" ref="C235:P235" si="143">SUM(C233:C234)</f>
        <v>75</v>
      </c>
      <c r="D235" s="24">
        <f t="shared" si="143"/>
        <v>87</v>
      </c>
      <c r="E235" s="24">
        <f t="shared" si="143"/>
        <v>84</v>
      </c>
      <c r="F235" s="24">
        <f t="shared" si="143"/>
        <v>92</v>
      </c>
      <c r="G235" s="24">
        <f t="shared" si="143"/>
        <v>86</v>
      </c>
      <c r="H235" s="24">
        <f t="shared" si="143"/>
        <v>84</v>
      </c>
      <c r="I235" s="24">
        <f t="shared" si="143"/>
        <v>24</v>
      </c>
      <c r="J235" s="24">
        <f t="shared" si="143"/>
        <v>23</v>
      </c>
      <c r="K235" s="24">
        <f t="shared" si="143"/>
        <v>32</v>
      </c>
      <c r="L235" s="24">
        <f t="shared" si="143"/>
        <v>22</v>
      </c>
      <c r="M235" s="24">
        <f t="shared" si="143"/>
        <v>41</v>
      </c>
      <c r="N235" s="24">
        <f t="shared" si="143"/>
        <v>13</v>
      </c>
      <c r="O235" s="24">
        <f t="shared" si="143"/>
        <v>66</v>
      </c>
      <c r="P235" s="24">
        <f t="shared" si="143"/>
        <v>55</v>
      </c>
      <c r="X235" s="30" t="s">
        <v>112</v>
      </c>
      <c r="Y235" s="14">
        <f>SUM('04-C1253'!A41:A67)</f>
        <v>108</v>
      </c>
      <c r="Z235" s="14">
        <f>SUM('04-C1253'!B41:B67)</f>
        <v>90</v>
      </c>
      <c r="AA235" s="14">
        <f>SUM('04-C1253'!C41:C67)</f>
        <v>81</v>
      </c>
      <c r="AB235" s="14">
        <f>SUM('04-C1253'!D41:D67)</f>
        <v>53</v>
      </c>
      <c r="AC235" s="14">
        <f>SUM('04-C1253'!E41:E67)</f>
        <v>42</v>
      </c>
      <c r="AD235" s="14">
        <f>SUM('04-C1253'!F41:F67)</f>
        <v>82</v>
      </c>
      <c r="AE235" s="14">
        <f>SUM('04-C1253'!G41:G67)</f>
        <v>85</v>
      </c>
      <c r="AF235" s="14">
        <f>SUM('04-C1253'!H41:H67)</f>
        <v>30</v>
      </c>
      <c r="AG235" s="14">
        <f>SUM('04-C1253'!I41:I67)</f>
        <v>13</v>
      </c>
      <c r="AH235" s="14">
        <f>SUM('04-C1253'!J41:J67)</f>
        <v>31</v>
      </c>
      <c r="AI235" s="14">
        <f>SUM('04-C1253'!K41:K67)</f>
        <v>26</v>
      </c>
      <c r="AJ235" s="14">
        <f>SUM('04-C1253'!L41:L67)</f>
        <v>59</v>
      </c>
      <c r="AK235" s="14">
        <f>SUM('04-C1253'!M41:M67)</f>
        <v>39</v>
      </c>
      <c r="AL235" s="14">
        <f>SUM('04-C1253'!N41:N67)</f>
        <v>90</v>
      </c>
      <c r="AM235" s="14">
        <f>SUM('04-C1253'!O41:O67)</f>
        <v>83</v>
      </c>
    </row>
    <row r="236" spans="1:40" x14ac:dyDescent="0.3">
      <c r="A236" s="30" t="s">
        <v>56</v>
      </c>
      <c r="B236" s="14">
        <f>SUM('08-C1249'!A73:A92)</f>
        <v>58</v>
      </c>
      <c r="C236" s="14">
        <f>SUM('08-C1249'!B73:B92)</f>
        <v>44</v>
      </c>
      <c r="D236" s="14">
        <f>SUM('08-C1249'!C73:C92)</f>
        <v>68</v>
      </c>
      <c r="E236" s="14">
        <f>SUM('08-C1249'!D73:D92)</f>
        <v>52</v>
      </c>
      <c r="F236" s="14">
        <f>SUM('08-C1249'!E73:E92)</f>
        <v>73</v>
      </c>
      <c r="G236" s="14">
        <f>SUM('08-C1249'!F73:F92)</f>
        <v>67</v>
      </c>
      <c r="H236" s="14">
        <f>SUM('08-C1249'!G73:G92)</f>
        <v>61</v>
      </c>
      <c r="I236" s="14">
        <f>SUM('08-C1249'!H73:H92)</f>
        <v>27</v>
      </c>
      <c r="J236" s="14">
        <f>SUM('08-C1249'!I73:I92)</f>
        <v>4</v>
      </c>
      <c r="K236" s="14">
        <f>SUM('08-C1249'!J73:J92)</f>
        <v>21</v>
      </c>
      <c r="L236" s="14">
        <f>SUM('08-C1249'!K73:K92)</f>
        <v>11</v>
      </c>
      <c r="M236" s="14">
        <f>SUM('08-C1249'!L73:L92)</f>
        <v>14</v>
      </c>
      <c r="N236" s="14">
        <f>SUM('08-C1249'!M73:M92)</f>
        <v>5</v>
      </c>
      <c r="O236" s="14">
        <f>SUM('08-C1249'!N73:N92)</f>
        <v>37</v>
      </c>
      <c r="P236" s="14">
        <f>SUM('08-C1249'!O73:O92)</f>
        <v>32</v>
      </c>
      <c r="X236" s="30" t="s">
        <v>105</v>
      </c>
      <c r="Y236" s="49">
        <f t="shared" ref="Y236:AM236" si="144">Y235-Y234</f>
        <v>71</v>
      </c>
      <c r="Z236" s="49">
        <f t="shared" si="144"/>
        <v>54</v>
      </c>
      <c r="AA236" s="49">
        <f t="shared" si="144"/>
        <v>48</v>
      </c>
      <c r="AB236" s="49">
        <f t="shared" si="144"/>
        <v>39</v>
      </c>
      <c r="AC236" s="49">
        <f t="shared" si="144"/>
        <v>29</v>
      </c>
      <c r="AD236" s="49">
        <f t="shared" si="144"/>
        <v>58</v>
      </c>
      <c r="AE236" s="49">
        <f t="shared" si="144"/>
        <v>55</v>
      </c>
      <c r="AF236" s="49">
        <f t="shared" si="144"/>
        <v>19</v>
      </c>
      <c r="AG236" s="49">
        <f t="shared" si="144"/>
        <v>-5</v>
      </c>
      <c r="AH236" s="49">
        <f t="shared" si="144"/>
        <v>18</v>
      </c>
      <c r="AI236" s="49">
        <f t="shared" si="144"/>
        <v>17</v>
      </c>
      <c r="AJ236" s="49">
        <f t="shared" si="144"/>
        <v>48</v>
      </c>
      <c r="AK236" s="49">
        <f t="shared" si="144"/>
        <v>33</v>
      </c>
      <c r="AL236" s="49">
        <f t="shared" si="144"/>
        <v>67</v>
      </c>
      <c r="AM236" s="49">
        <f t="shared" si="144"/>
        <v>63</v>
      </c>
    </row>
    <row r="237" spans="1:40" x14ac:dyDescent="0.3">
      <c r="A237" s="30" t="s">
        <v>89</v>
      </c>
      <c r="B237" s="33">
        <f t="shared" ref="B237:P237" si="145">B235-B236</f>
        <v>27</v>
      </c>
      <c r="C237" s="33">
        <f t="shared" si="145"/>
        <v>31</v>
      </c>
      <c r="D237" s="33">
        <f t="shared" si="145"/>
        <v>19</v>
      </c>
      <c r="E237" s="33">
        <f t="shared" si="145"/>
        <v>32</v>
      </c>
      <c r="F237" s="33">
        <f t="shared" si="145"/>
        <v>19</v>
      </c>
      <c r="G237" s="33">
        <f t="shared" si="145"/>
        <v>19</v>
      </c>
      <c r="H237" s="33">
        <f t="shared" si="145"/>
        <v>23</v>
      </c>
      <c r="I237" s="33">
        <f t="shared" si="145"/>
        <v>-3</v>
      </c>
      <c r="J237" s="33">
        <f t="shared" si="145"/>
        <v>19</v>
      </c>
      <c r="K237" s="33">
        <f t="shared" si="145"/>
        <v>11</v>
      </c>
      <c r="L237" s="33">
        <f t="shared" si="145"/>
        <v>11</v>
      </c>
      <c r="M237" s="33">
        <f t="shared" si="145"/>
        <v>27</v>
      </c>
      <c r="N237" s="33">
        <f t="shared" si="145"/>
        <v>8</v>
      </c>
      <c r="O237" s="33">
        <f t="shared" si="145"/>
        <v>29</v>
      </c>
      <c r="P237" s="33">
        <f t="shared" si="145"/>
        <v>23</v>
      </c>
      <c r="X237" s="51" t="s">
        <v>18</v>
      </c>
      <c r="Y237" s="6">
        <f>SUM('C2043 (Left-To East)'!A30:A46,'C2043 (Left-To East)'!A48:A49)</f>
        <v>46</v>
      </c>
      <c r="Z237" s="6">
        <f>SUM('C2043 (Left-To East)'!B30:B46,'C2043 (Left-To East)'!B48:B49)</f>
        <v>30</v>
      </c>
      <c r="AA237" s="6">
        <f>SUM('C2043 (Left-To East)'!C30:C46,'C2043 (Left-To East)'!C48:C49)</f>
        <v>33</v>
      </c>
      <c r="AB237" s="6">
        <f>SUM('C2043 (Left-To East)'!D30:D46,'C2043 (Left-To East)'!D48:D49)</f>
        <v>40</v>
      </c>
      <c r="AC237" s="6">
        <f>SUM('C2043 (Left-To East)'!E30:E46,'C2043 (Left-To East)'!E48:E49)</f>
        <v>21</v>
      </c>
      <c r="AD237" s="6">
        <f>SUM('C2043 (Left-To East)'!F30:F46,'C2043 (Left-To East)'!F48:F49)</f>
        <v>28</v>
      </c>
      <c r="AE237" s="6">
        <f>SUM('C2043 (Left-To East)'!G30:G46,'C2043 (Left-To East)'!G48:G49)</f>
        <v>37</v>
      </c>
      <c r="AF237" s="6">
        <f>SUM('C2043 (Left-To East)'!H30:H46,'C2043 (Left-To East)'!H48:H49)</f>
        <v>19</v>
      </c>
      <c r="AG237" s="6">
        <f>SUM('C2043 (Left-To East)'!I30:I46,'C2043 (Left-To East)'!I48:I49)</f>
        <v>16</v>
      </c>
      <c r="AH237" s="6">
        <f>SUM('C2043 (Left-To East)'!J30:J46,'C2043 (Left-To East)'!J48:J49)</f>
        <v>9</v>
      </c>
      <c r="AI237" s="6">
        <f>SUM('C2043 (Left-To East)'!K30:K46,'C2043 (Left-To East)'!K48:K49)</f>
        <v>7</v>
      </c>
      <c r="AJ237" s="6">
        <f>SUM('C2043 (Left-To East)'!L30:L46,'C2043 (Left-To East)'!L48:L49)</f>
        <v>14</v>
      </c>
      <c r="AK237" s="6">
        <f>SUM('C2043 (Left-To East)'!M30:M46,'C2043 (Left-To East)'!M48:M49)</f>
        <v>6</v>
      </c>
      <c r="AL237" s="6">
        <f>SUM('C2043 (Left-To East)'!N30:N46,'C2043 (Left-To East)'!N48:N49)</f>
        <v>27</v>
      </c>
      <c r="AM237" s="6">
        <f>SUM('C2043 (Left-To East)'!O30:O46,'C2043 (Left-To East)'!O48:O49)</f>
        <v>29</v>
      </c>
      <c r="AN237" t="s">
        <v>102</v>
      </c>
    </row>
    <row r="238" spans="1:40" x14ac:dyDescent="0.3">
      <c r="A238" s="38" t="s">
        <v>90</v>
      </c>
      <c r="B238" s="33">
        <f t="shared" ref="B238:P238" si="146">B237^2</f>
        <v>729</v>
      </c>
      <c r="C238" s="33">
        <f t="shared" si="146"/>
        <v>961</v>
      </c>
      <c r="D238" s="33">
        <f t="shared" si="146"/>
        <v>361</v>
      </c>
      <c r="E238" s="33">
        <f t="shared" si="146"/>
        <v>1024</v>
      </c>
      <c r="F238" s="33">
        <f t="shared" si="146"/>
        <v>361</v>
      </c>
      <c r="G238" s="33">
        <f t="shared" si="146"/>
        <v>361</v>
      </c>
      <c r="H238" s="33">
        <f t="shared" si="146"/>
        <v>529</v>
      </c>
      <c r="I238" s="33">
        <f t="shared" si="146"/>
        <v>9</v>
      </c>
      <c r="J238" s="33">
        <f t="shared" si="146"/>
        <v>361</v>
      </c>
      <c r="K238" s="33">
        <f t="shared" si="146"/>
        <v>121</v>
      </c>
      <c r="L238" s="33">
        <f t="shared" si="146"/>
        <v>121</v>
      </c>
      <c r="M238" s="33">
        <f t="shared" si="146"/>
        <v>729</v>
      </c>
      <c r="N238" s="33">
        <f t="shared" si="146"/>
        <v>64</v>
      </c>
      <c r="O238" s="33">
        <f t="shared" si="146"/>
        <v>841</v>
      </c>
      <c r="P238" s="33">
        <f t="shared" si="146"/>
        <v>529</v>
      </c>
      <c r="S238" s="40">
        <f>SUM(B238:P238)/COUNT(B238:P238)</f>
        <v>473.4</v>
      </c>
      <c r="T238" s="39">
        <f>SUM(B238:H238)/COUNT(B238:H238)</f>
        <v>618</v>
      </c>
      <c r="X238" s="51" t="s">
        <v>18</v>
      </c>
    </row>
    <row r="239" spans="1:40" x14ac:dyDescent="0.3">
      <c r="X239" s="51" t="s">
        <v>18</v>
      </c>
      <c r="Y239" s="6">
        <f>SUM('C2043 (Left-To East)'!A30:A46,'C2043 (Left-To East)'!A48:A53)</f>
        <v>64</v>
      </c>
      <c r="Z239" s="6">
        <f>SUM('C2043 (Left-To East)'!B30:B46,'C2043 (Left-To East)'!B48:B53)</f>
        <v>44</v>
      </c>
      <c r="AA239" s="6">
        <f>SUM('C2043 (Left-To East)'!C30:C46,'C2043 (Left-To East)'!C48:C53)</f>
        <v>45</v>
      </c>
      <c r="AB239" s="6">
        <f>SUM('C2043 (Left-To East)'!D30:D46,'C2043 (Left-To East)'!D48:D53)</f>
        <v>56</v>
      </c>
      <c r="AC239" s="6">
        <f>SUM('C2043 (Left-To East)'!E30:E46,'C2043 (Left-To East)'!E48:E53)</f>
        <v>31</v>
      </c>
      <c r="AD239" s="6">
        <f>SUM('C2043 (Left-To East)'!F30:F46,'C2043 (Left-To East)'!F48:F53)</f>
        <v>49</v>
      </c>
      <c r="AE239" s="6">
        <f>SUM('C2043 (Left-To East)'!G30:G46,'C2043 (Left-To East)'!G48:G53)</f>
        <v>56</v>
      </c>
      <c r="AF239" s="6">
        <f>SUM('C2043 (Left-To East)'!H30:H46,'C2043 (Left-To East)'!H48:H53)</f>
        <v>22</v>
      </c>
      <c r="AG239" s="6">
        <f>SUM('C2043 (Left-To East)'!I30:I46,'C2043 (Left-To East)'!I48:I53)</f>
        <v>22</v>
      </c>
      <c r="AH239" s="6">
        <f>SUM('C2043 (Left-To East)'!J30:J46,'C2043 (Left-To East)'!J48:J53)</f>
        <v>12</v>
      </c>
      <c r="AI239" s="6">
        <f>SUM('C2043 (Left-To East)'!K30:K46,'C2043 (Left-To East)'!K48:K53)</f>
        <v>10</v>
      </c>
      <c r="AJ239" s="6">
        <f>SUM('C2043 (Left-To East)'!L30:L46,'C2043 (Left-To East)'!L48:L53)</f>
        <v>23</v>
      </c>
      <c r="AK239" s="6">
        <f>SUM('C2043 (Left-To East)'!M30:M46,'C2043 (Left-To East)'!M48:M53)</f>
        <v>7</v>
      </c>
      <c r="AL239" s="6">
        <f>SUM('C2043 (Left-To East)'!N30:N46,'C2043 (Left-To East)'!N48:N53)</f>
        <v>41</v>
      </c>
      <c r="AM239" s="6">
        <f>SUM('C2043 (Left-To East)'!O30:O46,'C2043 (Left-To East)'!O48:O53)</f>
        <v>37</v>
      </c>
      <c r="AN239" t="s">
        <v>111</v>
      </c>
    </row>
    <row r="240" spans="1:40" x14ac:dyDescent="0.3">
      <c r="X240" s="51" t="s">
        <v>18</v>
      </c>
    </row>
    <row r="241" spans="1:40" x14ac:dyDescent="0.3">
      <c r="A241" s="12" t="s">
        <v>63</v>
      </c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pans="1:40" x14ac:dyDescent="0.3">
      <c r="A242" s="12"/>
      <c r="B242" s="12"/>
      <c r="C242" s="12"/>
      <c r="D242" s="12"/>
      <c r="E242" s="12"/>
      <c r="F242" s="12"/>
      <c r="G242" s="34" t="s">
        <v>62</v>
      </c>
      <c r="H242" s="28" t="s">
        <v>52</v>
      </c>
      <c r="I242" s="12"/>
      <c r="J242" s="12"/>
      <c r="K242" s="12"/>
      <c r="L242" s="12"/>
      <c r="M242" s="12"/>
      <c r="N242" s="12"/>
    </row>
    <row r="243" spans="1:40" x14ac:dyDescent="0.3">
      <c r="A243" s="30" t="s">
        <v>18</v>
      </c>
      <c r="B243" s="6">
        <f>SUM('C2043 (Left-To East)'!A48:A61)</f>
        <v>64</v>
      </c>
      <c r="C243" s="6">
        <f>SUM('C2043 (Left-To East)'!B48:B61)</f>
        <v>54</v>
      </c>
      <c r="D243" s="6">
        <f>SUM('C2043 (Left-To East)'!C48:C61)</f>
        <v>50</v>
      </c>
      <c r="E243" s="6">
        <f>SUM('C2043 (Left-To East)'!D48:D61)</f>
        <v>51</v>
      </c>
      <c r="F243" s="6">
        <f>SUM('C2043 (Left-To East)'!E48:E61)</f>
        <v>59</v>
      </c>
      <c r="G243" s="6">
        <f>SUM('C2043 (Left-To East)'!F48:F61)</f>
        <v>65</v>
      </c>
      <c r="H243" s="6">
        <f>SUM('C2043 (Left-To East)'!G48:G61)</f>
        <v>62</v>
      </c>
      <c r="I243" s="6">
        <f>SUM('C2043 (Left-To East)'!H48:H61)</f>
        <v>15</v>
      </c>
      <c r="J243" s="6">
        <f>SUM('C2043 (Left-To East)'!I48:I61)</f>
        <v>17</v>
      </c>
      <c r="K243" s="6">
        <f>SUM('C2043 (Left-To East)'!J48:J61)</f>
        <v>15</v>
      </c>
      <c r="L243" s="6">
        <f>SUM('C2043 (Left-To East)'!K48:K61)</f>
        <v>9</v>
      </c>
      <c r="M243" s="6">
        <f>SUM('C2043 (Left-To East)'!L48:L61)</f>
        <v>35</v>
      </c>
      <c r="N243" s="6">
        <f>SUM('C2043 (Left-To East)'!M48:M61)</f>
        <v>8</v>
      </c>
      <c r="O243" s="6">
        <f>SUM('C2043 (Left-To East)'!N48:N61)</f>
        <v>47</v>
      </c>
      <c r="P243" s="6">
        <f>SUM('C2043 (Left-To East)'!O48:O61)</f>
        <v>38</v>
      </c>
    </row>
    <row r="244" spans="1:40" x14ac:dyDescent="0.3">
      <c r="A244" s="30" t="s">
        <v>19</v>
      </c>
      <c r="B244" s="6">
        <f>SUM('C2044 (Right-To West)'!A48:A61)</f>
        <v>21</v>
      </c>
      <c r="C244" s="6">
        <f>SUM('C2044 (Right-To West)'!B48:B61)</f>
        <v>21</v>
      </c>
      <c r="D244" s="6">
        <f>SUM('C2044 (Right-To West)'!C48:C61)</f>
        <v>37</v>
      </c>
      <c r="E244" s="6">
        <f>SUM('C2044 (Right-To West)'!D48:D61)</f>
        <v>33</v>
      </c>
      <c r="F244" s="6">
        <f>SUM('C2044 (Right-To West)'!E48:E61)</f>
        <v>33</v>
      </c>
      <c r="G244" s="6">
        <f>SUM('C2044 (Right-To West)'!F48:F61)</f>
        <v>21</v>
      </c>
      <c r="H244" s="6">
        <f>SUM('C2044 (Right-To West)'!G48:G61)</f>
        <v>22</v>
      </c>
      <c r="I244" s="6">
        <f>SUM('C2044 (Right-To West)'!H48:H61)</f>
        <v>9</v>
      </c>
      <c r="J244" s="6">
        <f>SUM('C2044 (Right-To West)'!I48:I61)</f>
        <v>6</v>
      </c>
      <c r="K244" s="6">
        <f>SUM('C2044 (Right-To West)'!J48:J61)</f>
        <v>17</v>
      </c>
      <c r="L244" s="6">
        <f>SUM('C2044 (Right-To West)'!K48:K61)</f>
        <v>13</v>
      </c>
      <c r="M244" s="6">
        <f>SUM('C2044 (Right-To West)'!L48:L61)</f>
        <v>6</v>
      </c>
      <c r="N244" s="6">
        <f>SUM('C2044 (Right-To West)'!M48:M61)</f>
        <v>5</v>
      </c>
      <c r="O244" s="6">
        <f>SUM('C2044 (Right-To West)'!N48:N61)</f>
        <v>19</v>
      </c>
      <c r="P244" s="6">
        <f>SUM('C2044 (Right-To West)'!O48:O61)</f>
        <v>17</v>
      </c>
      <c r="X244" s="12" t="s">
        <v>131</v>
      </c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spans="1:40" x14ac:dyDescent="0.3">
      <c r="A245" s="30" t="s">
        <v>55</v>
      </c>
      <c r="B245" s="24">
        <f t="shared" ref="B245:P245" si="147">SUM(B243:B244)</f>
        <v>85</v>
      </c>
      <c r="C245" s="24">
        <f t="shared" si="147"/>
        <v>75</v>
      </c>
      <c r="D245" s="24">
        <f t="shared" si="147"/>
        <v>87</v>
      </c>
      <c r="E245" s="24">
        <f t="shared" si="147"/>
        <v>84</v>
      </c>
      <c r="F245" s="24">
        <f t="shared" si="147"/>
        <v>92</v>
      </c>
      <c r="G245" s="24">
        <f t="shared" si="147"/>
        <v>86</v>
      </c>
      <c r="H245" s="24">
        <f t="shared" si="147"/>
        <v>84</v>
      </c>
      <c r="I245" s="24">
        <f t="shared" si="147"/>
        <v>24</v>
      </c>
      <c r="J245" s="24">
        <f t="shared" si="147"/>
        <v>23</v>
      </c>
      <c r="K245" s="24">
        <f t="shared" si="147"/>
        <v>32</v>
      </c>
      <c r="L245" s="24">
        <f t="shared" si="147"/>
        <v>22</v>
      </c>
      <c r="M245" s="24">
        <f t="shared" si="147"/>
        <v>41</v>
      </c>
      <c r="N245" s="24">
        <f t="shared" si="147"/>
        <v>13</v>
      </c>
      <c r="O245" s="24">
        <f t="shared" si="147"/>
        <v>66</v>
      </c>
      <c r="P245" s="24">
        <f t="shared" si="147"/>
        <v>55</v>
      </c>
      <c r="X245" s="12" t="s">
        <v>114</v>
      </c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 spans="1:40" x14ac:dyDescent="0.3">
      <c r="A246" s="30" t="s">
        <v>56</v>
      </c>
      <c r="B246" s="14">
        <f>SUM('08-C1249'!A76:A92, '08-C1249'!A94:A96)</f>
        <v>66</v>
      </c>
      <c r="C246" s="14">
        <f>SUM('08-C1249'!B76:B92, '08-C1249'!B94:B96)</f>
        <v>45</v>
      </c>
      <c r="D246" s="14">
        <f>SUM('08-C1249'!C76:C92, '08-C1249'!C94:C96)</f>
        <v>66</v>
      </c>
      <c r="E246" s="14">
        <f>SUM('08-C1249'!D76:D92, '08-C1249'!D94:D96)</f>
        <v>51</v>
      </c>
      <c r="F246" s="14">
        <f>SUM('08-C1249'!E76:E92, '08-C1249'!E94:E96)</f>
        <v>76</v>
      </c>
      <c r="G246" s="14">
        <f>SUM('08-C1249'!F76:F92, '08-C1249'!F94:F96)</f>
        <v>68</v>
      </c>
      <c r="H246" s="14">
        <f>SUM('08-C1249'!G76:G92, '08-C1249'!G94:G96)</f>
        <v>62</v>
      </c>
      <c r="I246" s="14">
        <f>SUM('08-C1249'!H76:H92, '08-C1249'!H94:H96)</f>
        <v>22</v>
      </c>
      <c r="J246" s="14">
        <f>SUM('08-C1249'!I76:I92, '08-C1249'!I94:I96)</f>
        <v>8</v>
      </c>
      <c r="K246" s="14">
        <f>SUM('08-C1249'!J76:J92, '08-C1249'!J94:J96)</f>
        <v>24</v>
      </c>
      <c r="L246" s="14">
        <f>SUM('08-C1249'!K76:K92, '08-C1249'!K94:K96)</f>
        <v>11</v>
      </c>
      <c r="M246" s="14">
        <f>SUM('08-C1249'!L76:L92, '08-C1249'!L94:L96)</f>
        <v>14</v>
      </c>
      <c r="N246" s="14">
        <f>SUM('08-C1249'!M76:M92, '08-C1249'!M94:M96)</f>
        <v>7</v>
      </c>
      <c r="O246" s="14">
        <f>SUM('08-C1249'!N76:N92, '08-C1249'!N94:N96)</f>
        <v>39</v>
      </c>
      <c r="P246" s="14">
        <f>SUM('08-C1249'!O76:O92, '08-C1249'!O94:O96)</f>
        <v>36</v>
      </c>
      <c r="X246" s="12"/>
      <c r="Y246" s="12"/>
      <c r="Z246" s="12"/>
      <c r="AA246" s="12"/>
      <c r="AB246" s="12"/>
      <c r="AC246" s="34" t="s">
        <v>62</v>
      </c>
      <c r="AD246" s="28" t="s">
        <v>52</v>
      </c>
      <c r="AE246" s="12"/>
      <c r="AF246" s="12"/>
      <c r="AG246" s="12"/>
      <c r="AH246" s="12"/>
      <c r="AI246" s="12"/>
      <c r="AJ246" s="12"/>
    </row>
    <row r="247" spans="1:40" x14ac:dyDescent="0.3">
      <c r="A247" s="30" t="s">
        <v>89</v>
      </c>
      <c r="B247" s="33">
        <f t="shared" ref="B247:P247" si="148">B245-B246</f>
        <v>19</v>
      </c>
      <c r="C247" s="33">
        <f t="shared" si="148"/>
        <v>30</v>
      </c>
      <c r="D247" s="33">
        <f t="shared" si="148"/>
        <v>21</v>
      </c>
      <c r="E247" s="33">
        <f t="shared" si="148"/>
        <v>33</v>
      </c>
      <c r="F247" s="33">
        <f t="shared" si="148"/>
        <v>16</v>
      </c>
      <c r="G247" s="33">
        <f t="shared" si="148"/>
        <v>18</v>
      </c>
      <c r="H247" s="33">
        <f t="shared" si="148"/>
        <v>22</v>
      </c>
      <c r="I247" s="33">
        <f t="shared" si="148"/>
        <v>2</v>
      </c>
      <c r="J247" s="33">
        <f t="shared" si="148"/>
        <v>15</v>
      </c>
      <c r="K247" s="33">
        <f t="shared" si="148"/>
        <v>8</v>
      </c>
      <c r="L247" s="33">
        <f t="shared" si="148"/>
        <v>11</v>
      </c>
      <c r="M247" s="33">
        <f t="shared" si="148"/>
        <v>27</v>
      </c>
      <c r="N247" s="33">
        <f t="shared" si="148"/>
        <v>6</v>
      </c>
      <c r="O247" s="33">
        <f t="shared" si="148"/>
        <v>27</v>
      </c>
      <c r="P247" s="33">
        <f t="shared" si="148"/>
        <v>19</v>
      </c>
      <c r="X247" s="30" t="s">
        <v>20</v>
      </c>
      <c r="Y247" s="6">
        <f>SUM('C2042 (Left-To West)'!A48:A61)</f>
        <v>49</v>
      </c>
      <c r="Z247" s="6">
        <f>SUM('C2042 (Left-To West)'!B48:B61)</f>
        <v>38</v>
      </c>
      <c r="AA247" s="6">
        <f>SUM('C2042 (Left-To West)'!C48:C61)</f>
        <v>64</v>
      </c>
      <c r="AB247" s="6">
        <f>SUM('C2042 (Left-To West)'!D48:D61)</f>
        <v>44</v>
      </c>
      <c r="AC247" s="6">
        <f>SUM('C2042 (Left-To West)'!E48:E61)</f>
        <v>66</v>
      </c>
      <c r="AD247" s="6">
        <f>SUM('C2042 (Left-To West)'!F48:F61)</f>
        <v>42</v>
      </c>
      <c r="AE247" s="6">
        <f>SUM('C2042 (Left-To West)'!G48:G61)</f>
        <v>42</v>
      </c>
      <c r="AF247" s="6">
        <f>SUM('C2042 (Left-To West)'!H48:H61)</f>
        <v>11</v>
      </c>
      <c r="AG247" s="6">
        <f>SUM('C2042 (Left-To West)'!I48:I61)</f>
        <v>18</v>
      </c>
      <c r="AH247" s="6">
        <f>SUM('C2042 (Left-To West)'!J48:J61)</f>
        <v>20</v>
      </c>
      <c r="AI247" s="6">
        <f>SUM('C2042 (Left-To West)'!K48:K61)</f>
        <v>14</v>
      </c>
      <c r="AJ247" s="6">
        <f>SUM('C2042 (Left-To West)'!L48:L61)</f>
        <v>36</v>
      </c>
      <c r="AK247" s="6">
        <f>SUM('C2042 (Left-To West)'!M48:M61)</f>
        <v>4</v>
      </c>
      <c r="AL247" s="6">
        <f>SUM('C2042 (Left-To West)'!N48:N61)</f>
        <v>34</v>
      </c>
      <c r="AM247" s="6">
        <f>SUM('C2042 (Left-To West)'!O48:O61)</f>
        <v>29</v>
      </c>
    </row>
    <row r="248" spans="1:40" x14ac:dyDescent="0.3">
      <c r="A248" s="38" t="s">
        <v>90</v>
      </c>
      <c r="B248" s="33">
        <f t="shared" ref="B248:P248" si="149">B247^2</f>
        <v>361</v>
      </c>
      <c r="C248" s="33">
        <f t="shared" si="149"/>
        <v>900</v>
      </c>
      <c r="D248" s="33">
        <f t="shared" si="149"/>
        <v>441</v>
      </c>
      <c r="E248" s="33">
        <f t="shared" si="149"/>
        <v>1089</v>
      </c>
      <c r="F248" s="33">
        <f t="shared" si="149"/>
        <v>256</v>
      </c>
      <c r="G248" s="33">
        <f t="shared" si="149"/>
        <v>324</v>
      </c>
      <c r="H248" s="33">
        <f t="shared" si="149"/>
        <v>484</v>
      </c>
      <c r="I248" s="33">
        <f t="shared" si="149"/>
        <v>4</v>
      </c>
      <c r="J248" s="33">
        <f t="shared" si="149"/>
        <v>225</v>
      </c>
      <c r="K248" s="33">
        <f t="shared" si="149"/>
        <v>64</v>
      </c>
      <c r="L248" s="33">
        <f t="shared" si="149"/>
        <v>121</v>
      </c>
      <c r="M248" s="33">
        <f t="shared" si="149"/>
        <v>729</v>
      </c>
      <c r="N248" s="33">
        <f t="shared" si="149"/>
        <v>36</v>
      </c>
      <c r="O248" s="33">
        <f t="shared" si="149"/>
        <v>729</v>
      </c>
      <c r="P248" s="33">
        <f t="shared" si="149"/>
        <v>361</v>
      </c>
      <c r="S248" s="40">
        <f>SUM(B248:P248)/COUNT(B248:P248)</f>
        <v>408.26666666666665</v>
      </c>
      <c r="T248" s="39">
        <f>SUM(B248:H248)/COUNT(B248:H248)</f>
        <v>550.71428571428567</v>
      </c>
      <c r="X248" s="30" t="s">
        <v>112</v>
      </c>
      <c r="Y248" s="14">
        <f>SUM('04-C1253'!A72:A92)</f>
        <v>166</v>
      </c>
      <c r="Z248" s="14">
        <f>SUM('04-C1253'!B72:B92)</f>
        <v>139</v>
      </c>
      <c r="AA248" s="14">
        <f>SUM('04-C1253'!C72:C92)</f>
        <v>145</v>
      </c>
      <c r="AB248" s="14">
        <f>SUM('04-C1253'!D72:D92)</f>
        <v>120</v>
      </c>
      <c r="AC248" s="14">
        <f>SUM('04-C1253'!E72:E92)</f>
        <v>145</v>
      </c>
      <c r="AD248" s="14">
        <f>SUM('04-C1253'!F72:F92)</f>
        <v>126</v>
      </c>
      <c r="AE248" s="14">
        <f>SUM('04-C1253'!G72:G92)</f>
        <v>135</v>
      </c>
      <c r="AF248" s="14">
        <f>SUM('04-C1253'!H72:H92)</f>
        <v>29</v>
      </c>
      <c r="AG248" s="14">
        <f>SUM('04-C1253'!I72:I92)</f>
        <v>28</v>
      </c>
      <c r="AH248" s="14">
        <f>SUM('04-C1253'!J72:J92)</f>
        <v>67</v>
      </c>
      <c r="AI248" s="14">
        <f>SUM('04-C1253'!K72:K92)</f>
        <v>40</v>
      </c>
      <c r="AJ248" s="14">
        <f>SUM('04-C1253'!L72:L92)</f>
        <v>174</v>
      </c>
      <c r="AK248" s="14">
        <f>SUM('04-C1253'!M72:M92)</f>
        <v>87</v>
      </c>
      <c r="AL248" s="14">
        <f>SUM('04-C1253'!N72:N92)</f>
        <v>216</v>
      </c>
      <c r="AM248" s="14">
        <f>SUM('04-C1253'!O72:O92)</f>
        <v>195</v>
      </c>
    </row>
    <row r="249" spans="1:40" x14ac:dyDescent="0.3">
      <c r="X249" s="30" t="s">
        <v>105</v>
      </c>
      <c r="Y249" s="49">
        <f t="shared" ref="Y249:AM249" si="150">Y248-Y247</f>
        <v>117</v>
      </c>
      <c r="Z249" s="49">
        <f t="shared" si="150"/>
        <v>101</v>
      </c>
      <c r="AA249" s="49">
        <f t="shared" si="150"/>
        <v>81</v>
      </c>
      <c r="AB249" s="49">
        <f t="shared" si="150"/>
        <v>76</v>
      </c>
      <c r="AC249" s="49">
        <f t="shared" si="150"/>
        <v>79</v>
      </c>
      <c r="AD249" s="49">
        <f t="shared" si="150"/>
        <v>84</v>
      </c>
      <c r="AE249" s="49">
        <f t="shared" si="150"/>
        <v>93</v>
      </c>
      <c r="AF249" s="49">
        <f t="shared" si="150"/>
        <v>18</v>
      </c>
      <c r="AG249" s="49">
        <f t="shared" si="150"/>
        <v>10</v>
      </c>
      <c r="AH249" s="49">
        <f t="shared" si="150"/>
        <v>47</v>
      </c>
      <c r="AI249" s="49">
        <f t="shared" si="150"/>
        <v>26</v>
      </c>
      <c r="AJ249" s="49">
        <f t="shared" si="150"/>
        <v>138</v>
      </c>
      <c r="AK249" s="49">
        <f t="shared" si="150"/>
        <v>83</v>
      </c>
      <c r="AL249" s="49">
        <f t="shared" si="150"/>
        <v>182</v>
      </c>
      <c r="AM249" s="49">
        <f t="shared" si="150"/>
        <v>166</v>
      </c>
    </row>
    <row r="250" spans="1:40" x14ac:dyDescent="0.3">
      <c r="X250" s="51" t="s">
        <v>18</v>
      </c>
      <c r="Y250" s="6">
        <f>SUM('C2043 (Left-To East)'!A51:A63, 'C2043 (Left-To East)'!A65:A66)</f>
        <v>76</v>
      </c>
      <c r="Z250" s="6">
        <f>SUM('C2043 (Left-To East)'!B51:B63, 'C2043 (Left-To East)'!B65:B66)</f>
        <v>64</v>
      </c>
      <c r="AA250" s="6">
        <f>SUM('C2043 (Left-To East)'!C51:C63, 'C2043 (Left-To East)'!C65:C66)</f>
        <v>54</v>
      </c>
      <c r="AB250" s="6">
        <f>SUM('C2043 (Left-To East)'!D51:D63, 'C2043 (Left-To East)'!D65:D66)</f>
        <v>57</v>
      </c>
      <c r="AC250" s="6">
        <f>SUM('C2043 (Left-To East)'!E51:E63, 'C2043 (Left-To East)'!E65:E66)</f>
        <v>64</v>
      </c>
      <c r="AD250" s="6">
        <f>SUM('C2043 (Left-To East)'!F51:F63, 'C2043 (Left-To East)'!F65:F66)</f>
        <v>64</v>
      </c>
      <c r="AE250" s="6">
        <f>SUM('C2043 (Left-To East)'!G51:G63, 'C2043 (Left-To East)'!G65:G66)</f>
        <v>69</v>
      </c>
      <c r="AF250" s="6">
        <f>SUM('C2043 (Left-To East)'!H51:H63, 'C2043 (Left-To East)'!H65:H66)</f>
        <v>17</v>
      </c>
      <c r="AG250" s="6">
        <f>SUM('C2043 (Left-To East)'!I51:I63, 'C2043 (Left-To East)'!I65:I66)</f>
        <v>18</v>
      </c>
      <c r="AH250" s="6">
        <f>SUM('C2043 (Left-To East)'!J51:J63, 'C2043 (Left-To East)'!J65:J66)</f>
        <v>22</v>
      </c>
      <c r="AI250" s="6">
        <f>SUM('C2043 (Left-To East)'!K51:K63, 'C2043 (Left-To East)'!K65:K66)</f>
        <v>12</v>
      </c>
      <c r="AJ250" s="6">
        <f>SUM('C2043 (Left-To East)'!L51:L63, 'C2043 (Left-To East)'!L65:L66)</f>
        <v>40</v>
      </c>
      <c r="AK250" s="6">
        <f>SUM('C2043 (Left-To East)'!M51:M63, 'C2043 (Left-To East)'!M65:M66)</f>
        <v>12</v>
      </c>
      <c r="AL250" s="6">
        <f>SUM('C2043 (Left-To East)'!N51:N63, 'C2043 (Left-To East)'!N65:N66)</f>
        <v>46</v>
      </c>
      <c r="AM250" s="6">
        <f>SUM('C2043 (Left-To East)'!O51:O63, 'C2043 (Left-To East)'!O65:O66)</f>
        <v>45</v>
      </c>
      <c r="AN250" t="s">
        <v>102</v>
      </c>
    </row>
    <row r="251" spans="1:40" x14ac:dyDescent="0.3">
      <c r="A251" s="12" t="s">
        <v>64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X251" s="51" t="s">
        <v>18</v>
      </c>
    </row>
    <row r="252" spans="1:40" x14ac:dyDescent="0.3">
      <c r="A252" s="12"/>
      <c r="B252" s="12"/>
      <c r="C252" s="12"/>
      <c r="D252" s="12"/>
      <c r="E252" s="12"/>
      <c r="F252" s="12"/>
      <c r="G252" s="34" t="s">
        <v>62</v>
      </c>
      <c r="H252" s="28" t="s">
        <v>52</v>
      </c>
      <c r="I252" s="12"/>
      <c r="J252" s="12"/>
      <c r="K252" s="12"/>
      <c r="L252" s="12"/>
      <c r="M252" s="12"/>
      <c r="N252" s="12"/>
      <c r="X252" s="51" t="s">
        <v>18</v>
      </c>
      <c r="Y252" s="6">
        <f>SUM('C2043 (Left-To East)'!A51:A63, 'C2043 (Left-To East)'!A65:A70)</f>
        <v>102</v>
      </c>
      <c r="Z252" s="6">
        <f>SUM('C2043 (Left-To East)'!B51:B63, 'C2043 (Left-To East)'!B65:B70)</f>
        <v>80</v>
      </c>
      <c r="AA252" s="6">
        <f>SUM('C2043 (Left-To East)'!C51:C63, 'C2043 (Left-To East)'!C65:C70)</f>
        <v>75</v>
      </c>
      <c r="AB252" s="6">
        <f>SUM('C2043 (Left-To East)'!D51:D63, 'C2043 (Left-To East)'!D65:D70)</f>
        <v>70</v>
      </c>
      <c r="AC252" s="6">
        <f>SUM('C2043 (Left-To East)'!E51:E63, 'C2043 (Left-To East)'!E65:E70)</f>
        <v>77</v>
      </c>
      <c r="AD252" s="6">
        <f>SUM('C2043 (Left-To East)'!F51:F63, 'C2043 (Left-To East)'!F65:F70)</f>
        <v>80</v>
      </c>
      <c r="AE252" s="6">
        <f>SUM('C2043 (Left-To East)'!G51:G63, 'C2043 (Left-To East)'!G65:G70)</f>
        <v>96</v>
      </c>
      <c r="AF252" s="6">
        <f>SUM('C2043 (Left-To East)'!H51:H63, 'C2043 (Left-To East)'!H65:H70)</f>
        <v>20</v>
      </c>
      <c r="AG252" s="6">
        <f>SUM('C2043 (Left-To East)'!I51:I63, 'C2043 (Left-To East)'!I65:I70)</f>
        <v>25</v>
      </c>
      <c r="AH252" s="6">
        <f>SUM('C2043 (Left-To East)'!J51:J63, 'C2043 (Left-To East)'!J65:J70)</f>
        <v>25</v>
      </c>
      <c r="AI252" s="6">
        <f>SUM('C2043 (Left-To East)'!K51:K63, 'C2043 (Left-To East)'!K65:K70)</f>
        <v>15</v>
      </c>
      <c r="AJ252" s="6">
        <f>SUM('C2043 (Left-To East)'!L51:L63, 'C2043 (Left-To East)'!L65:L70)</f>
        <v>50</v>
      </c>
      <c r="AK252" s="6">
        <f>SUM('C2043 (Left-To East)'!M51:M63, 'C2043 (Left-To East)'!M65:M70)</f>
        <v>20</v>
      </c>
      <c r="AL252" s="6">
        <f>SUM('C2043 (Left-To East)'!N51:N63, 'C2043 (Left-To East)'!N65:N70)</f>
        <v>65</v>
      </c>
      <c r="AM252" s="6">
        <f>SUM('C2043 (Left-To East)'!O51:O63, 'C2043 (Left-To East)'!O65:O70)</f>
        <v>60</v>
      </c>
      <c r="AN252" t="s">
        <v>111</v>
      </c>
    </row>
    <row r="253" spans="1:40" x14ac:dyDescent="0.3">
      <c r="A253" s="30" t="s">
        <v>18</v>
      </c>
      <c r="B253" s="6">
        <f t="shared" ref="B253:P253" si="151">B243</f>
        <v>64</v>
      </c>
      <c r="C253" s="6">
        <f t="shared" si="151"/>
        <v>54</v>
      </c>
      <c r="D253" s="6">
        <f t="shared" si="151"/>
        <v>50</v>
      </c>
      <c r="E253" s="6">
        <f t="shared" si="151"/>
        <v>51</v>
      </c>
      <c r="F253" s="6">
        <f t="shared" si="151"/>
        <v>59</v>
      </c>
      <c r="G253" s="6">
        <f t="shared" si="151"/>
        <v>65</v>
      </c>
      <c r="H253" s="6">
        <f t="shared" si="151"/>
        <v>62</v>
      </c>
      <c r="I253" s="6">
        <f t="shared" si="151"/>
        <v>15</v>
      </c>
      <c r="J253" s="6">
        <f t="shared" si="151"/>
        <v>17</v>
      </c>
      <c r="K253" s="6">
        <f t="shared" si="151"/>
        <v>15</v>
      </c>
      <c r="L253" s="6">
        <f t="shared" si="151"/>
        <v>9</v>
      </c>
      <c r="M253" s="6">
        <f t="shared" si="151"/>
        <v>35</v>
      </c>
      <c r="N253" s="6">
        <f t="shared" si="151"/>
        <v>8</v>
      </c>
      <c r="O253" s="6">
        <f t="shared" si="151"/>
        <v>47</v>
      </c>
      <c r="P253" s="6">
        <f t="shared" si="151"/>
        <v>38</v>
      </c>
      <c r="X253" s="51" t="s">
        <v>18</v>
      </c>
    </row>
    <row r="254" spans="1:40" x14ac:dyDescent="0.3">
      <c r="A254" s="30" t="s">
        <v>19</v>
      </c>
      <c r="B254" s="6">
        <f t="shared" ref="B254:P254" si="152">B244</f>
        <v>21</v>
      </c>
      <c r="C254" s="6">
        <f t="shared" si="152"/>
        <v>21</v>
      </c>
      <c r="D254" s="6">
        <f t="shared" si="152"/>
        <v>37</v>
      </c>
      <c r="E254" s="6">
        <f t="shared" si="152"/>
        <v>33</v>
      </c>
      <c r="F254" s="6">
        <f t="shared" si="152"/>
        <v>33</v>
      </c>
      <c r="G254" s="6">
        <f t="shared" si="152"/>
        <v>21</v>
      </c>
      <c r="H254" s="6">
        <f t="shared" si="152"/>
        <v>22</v>
      </c>
      <c r="I254" s="6">
        <f t="shared" si="152"/>
        <v>9</v>
      </c>
      <c r="J254" s="6">
        <f t="shared" si="152"/>
        <v>6</v>
      </c>
      <c r="K254" s="6">
        <f t="shared" si="152"/>
        <v>17</v>
      </c>
      <c r="L254" s="6">
        <f t="shared" si="152"/>
        <v>13</v>
      </c>
      <c r="M254" s="6">
        <f t="shared" si="152"/>
        <v>6</v>
      </c>
      <c r="N254" s="6">
        <f t="shared" si="152"/>
        <v>5</v>
      </c>
      <c r="O254" s="6">
        <f t="shared" si="152"/>
        <v>19</v>
      </c>
      <c r="P254" s="6">
        <f t="shared" si="152"/>
        <v>17</v>
      </c>
    </row>
    <row r="255" spans="1:40" x14ac:dyDescent="0.3">
      <c r="A255" s="30" t="s">
        <v>55</v>
      </c>
      <c r="B255" s="24">
        <f t="shared" ref="B255:P255" si="153">B245</f>
        <v>85</v>
      </c>
      <c r="C255" s="24">
        <f t="shared" si="153"/>
        <v>75</v>
      </c>
      <c r="D255" s="24">
        <f t="shared" si="153"/>
        <v>87</v>
      </c>
      <c r="E255" s="24">
        <f t="shared" si="153"/>
        <v>84</v>
      </c>
      <c r="F255" s="24">
        <f t="shared" si="153"/>
        <v>92</v>
      </c>
      <c r="G255" s="24">
        <f t="shared" si="153"/>
        <v>86</v>
      </c>
      <c r="H255" s="24">
        <f t="shared" si="153"/>
        <v>84</v>
      </c>
      <c r="I255" s="24">
        <f t="shared" si="153"/>
        <v>24</v>
      </c>
      <c r="J255" s="24">
        <f t="shared" si="153"/>
        <v>23</v>
      </c>
      <c r="K255" s="24">
        <f t="shared" si="153"/>
        <v>32</v>
      </c>
      <c r="L255" s="24">
        <f t="shared" si="153"/>
        <v>22</v>
      </c>
      <c r="M255" s="24">
        <f t="shared" si="153"/>
        <v>41</v>
      </c>
      <c r="N255" s="24">
        <f t="shared" si="153"/>
        <v>13</v>
      </c>
      <c r="O255" s="24">
        <f t="shared" si="153"/>
        <v>66</v>
      </c>
      <c r="P255" s="24">
        <f t="shared" si="153"/>
        <v>55</v>
      </c>
    </row>
    <row r="256" spans="1:40" x14ac:dyDescent="0.3">
      <c r="A256" s="30" t="s">
        <v>56</v>
      </c>
      <c r="B256" s="14">
        <f>SUM('08-C1249'!A79:A92, '08-C1249'!A94:A99)</f>
        <v>69</v>
      </c>
      <c r="C256" s="14">
        <f>SUM('08-C1249'!B79:B92, '08-C1249'!B94:B99)</f>
        <v>54</v>
      </c>
      <c r="D256" s="14">
        <f>SUM('08-C1249'!C79:C92, '08-C1249'!C94:C99)</f>
        <v>69</v>
      </c>
      <c r="E256" s="14">
        <f>SUM('08-C1249'!D79:D92, '08-C1249'!D94:D99)</f>
        <v>50</v>
      </c>
      <c r="F256" s="14">
        <f>SUM('08-C1249'!E79:E92, '08-C1249'!E94:E99)</f>
        <v>92</v>
      </c>
      <c r="G256" s="14">
        <f>SUM('08-C1249'!F79:F92, '08-C1249'!F94:F99)</f>
        <v>60</v>
      </c>
      <c r="H256" s="14">
        <f>SUM('08-C1249'!G79:G92, '08-C1249'!G94:G99)</f>
        <v>73</v>
      </c>
      <c r="I256" s="14">
        <f>SUM('08-C1249'!H79:H92, '08-C1249'!H94:H99)</f>
        <v>20</v>
      </c>
      <c r="J256" s="14">
        <f>SUM('08-C1249'!I79:I92, '08-C1249'!I94:I99)</f>
        <v>8</v>
      </c>
      <c r="K256" s="14">
        <f>SUM('08-C1249'!J79:J92, '08-C1249'!J94:J99)</f>
        <v>20</v>
      </c>
      <c r="L256" s="14">
        <f>SUM('08-C1249'!K79:K92, '08-C1249'!K94:K99)</f>
        <v>11</v>
      </c>
      <c r="M256" s="14">
        <f>SUM('08-C1249'!L79:L92, '08-C1249'!L94:L99)</f>
        <v>15</v>
      </c>
      <c r="N256" s="14">
        <f>SUM('08-C1249'!M79:M92, '08-C1249'!M94:M99)</f>
        <v>8</v>
      </c>
      <c r="O256" s="14">
        <f>SUM('08-C1249'!N79:N92, '08-C1249'!N94:N99)</f>
        <v>39</v>
      </c>
      <c r="P256" s="14">
        <f>SUM('08-C1249'!O79:O92, '08-C1249'!O94:O99)</f>
        <v>40</v>
      </c>
    </row>
    <row r="257" spans="1:40" x14ac:dyDescent="0.3">
      <c r="A257" s="30" t="s">
        <v>89</v>
      </c>
      <c r="B257" s="33">
        <f t="shared" ref="B257:P257" si="154">B255-B256</f>
        <v>16</v>
      </c>
      <c r="C257" s="33">
        <f t="shared" si="154"/>
        <v>21</v>
      </c>
      <c r="D257" s="33">
        <f t="shared" si="154"/>
        <v>18</v>
      </c>
      <c r="E257" s="33">
        <f t="shared" si="154"/>
        <v>34</v>
      </c>
      <c r="F257" s="33">
        <f t="shared" si="154"/>
        <v>0</v>
      </c>
      <c r="G257" s="33">
        <f t="shared" si="154"/>
        <v>26</v>
      </c>
      <c r="H257" s="33">
        <f t="shared" si="154"/>
        <v>11</v>
      </c>
      <c r="I257" s="33">
        <f t="shared" si="154"/>
        <v>4</v>
      </c>
      <c r="J257" s="33">
        <f t="shared" si="154"/>
        <v>15</v>
      </c>
      <c r="K257" s="33">
        <f t="shared" si="154"/>
        <v>12</v>
      </c>
      <c r="L257" s="33">
        <f t="shared" si="154"/>
        <v>11</v>
      </c>
      <c r="M257" s="33">
        <f t="shared" si="154"/>
        <v>26</v>
      </c>
      <c r="N257" s="33">
        <f t="shared" si="154"/>
        <v>5</v>
      </c>
      <c r="O257" s="33">
        <f t="shared" si="154"/>
        <v>27</v>
      </c>
      <c r="P257" s="33">
        <f t="shared" si="154"/>
        <v>15</v>
      </c>
      <c r="X257" s="12" t="s">
        <v>131</v>
      </c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 spans="1:40" x14ac:dyDescent="0.3">
      <c r="A258" s="38" t="s">
        <v>90</v>
      </c>
      <c r="B258" s="33">
        <f t="shared" ref="B258:P258" si="155">B257^2</f>
        <v>256</v>
      </c>
      <c r="C258" s="33">
        <f t="shared" si="155"/>
        <v>441</v>
      </c>
      <c r="D258" s="33">
        <f t="shared" si="155"/>
        <v>324</v>
      </c>
      <c r="E258" s="33">
        <f t="shared" si="155"/>
        <v>1156</v>
      </c>
      <c r="F258" s="33">
        <f t="shared" si="155"/>
        <v>0</v>
      </c>
      <c r="G258" s="33">
        <f t="shared" si="155"/>
        <v>676</v>
      </c>
      <c r="H258" s="33">
        <f t="shared" si="155"/>
        <v>121</v>
      </c>
      <c r="I258" s="33">
        <f t="shared" si="155"/>
        <v>16</v>
      </c>
      <c r="J258" s="33">
        <f t="shared" si="155"/>
        <v>225</v>
      </c>
      <c r="K258" s="33">
        <f t="shared" si="155"/>
        <v>144</v>
      </c>
      <c r="L258" s="33">
        <f t="shared" si="155"/>
        <v>121</v>
      </c>
      <c r="M258" s="33">
        <f t="shared" si="155"/>
        <v>676</v>
      </c>
      <c r="N258" s="33">
        <f t="shared" si="155"/>
        <v>25</v>
      </c>
      <c r="O258" s="33">
        <f t="shared" si="155"/>
        <v>729</v>
      </c>
      <c r="P258" s="33">
        <f t="shared" si="155"/>
        <v>225</v>
      </c>
      <c r="S258" s="40">
        <f>SUM(B258:P258)/COUNT(B258:P258)</f>
        <v>342.33333333333331</v>
      </c>
      <c r="T258" s="39">
        <f>SUM(B258:H258)/COUNT(B258:H258)</f>
        <v>424.85714285714283</v>
      </c>
      <c r="X258" s="12" t="s">
        <v>129</v>
      </c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 spans="1:40" x14ac:dyDescent="0.3">
      <c r="X259" s="12"/>
      <c r="Y259" s="12"/>
      <c r="Z259" s="12"/>
      <c r="AA259" s="12"/>
      <c r="AB259" s="12"/>
      <c r="AC259" s="31" t="s">
        <v>66</v>
      </c>
      <c r="AD259" s="32" t="s">
        <v>52</v>
      </c>
      <c r="AE259" s="12"/>
      <c r="AF259" s="12"/>
      <c r="AG259" s="12"/>
      <c r="AH259" s="12"/>
      <c r="AI259" s="12"/>
      <c r="AJ259" s="12"/>
    </row>
    <row r="260" spans="1:40" x14ac:dyDescent="0.3">
      <c r="X260" s="30" t="s">
        <v>20</v>
      </c>
      <c r="Y260" s="6">
        <f>SUM('C2042 (Left-To West)'!A65:A86)</f>
        <v>111</v>
      </c>
      <c r="Z260" s="6">
        <f>SUM('C2042 (Left-To West)'!B65:B86)</f>
        <v>103</v>
      </c>
      <c r="AA260" s="6">
        <f>SUM('C2042 (Left-To West)'!C65:C86)</f>
        <v>97</v>
      </c>
      <c r="AB260" s="6">
        <f>SUM('C2042 (Left-To West)'!D65:D86)</f>
        <v>54</v>
      </c>
      <c r="AC260" s="6">
        <f>SUM('C2042 (Left-To West)'!E65:E86)</f>
        <v>145</v>
      </c>
      <c r="AD260" s="6">
        <f>SUM('C2042 (Left-To West)'!F65:F86)</f>
        <v>82</v>
      </c>
      <c r="AE260" s="6">
        <f>SUM('C2042 (Left-To West)'!G65:G86)</f>
        <v>78</v>
      </c>
      <c r="AF260" s="6">
        <f>SUM('C2042 (Left-To West)'!H65:H86)</f>
        <v>22</v>
      </c>
      <c r="AG260" s="6">
        <f>SUM('C2042 (Left-To West)'!I65:I86)</f>
        <v>34</v>
      </c>
      <c r="AH260" s="6">
        <f>SUM('C2042 (Left-To West)'!J65:J86)</f>
        <v>38</v>
      </c>
      <c r="AI260" s="6">
        <f>SUM('C2042 (Left-To West)'!K65:K86)</f>
        <v>21</v>
      </c>
      <c r="AJ260" s="6">
        <f>SUM('C2042 (Left-To West)'!L65:L86)</f>
        <v>62</v>
      </c>
      <c r="AK260" s="6">
        <f>SUM('C2042 (Left-To West)'!M65:M86)</f>
        <v>22</v>
      </c>
      <c r="AL260" s="6">
        <f>SUM('C2042 (Left-To West)'!N65:N86)</f>
        <v>66</v>
      </c>
      <c r="AM260" s="6">
        <f>SUM('C2042 (Left-To West)'!O65:O86)</f>
        <v>69</v>
      </c>
    </row>
    <row r="261" spans="1:40" x14ac:dyDescent="0.3">
      <c r="A261" s="12" t="s">
        <v>65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X261" s="30" t="s">
        <v>112</v>
      </c>
      <c r="Y261" s="14">
        <f>SUM('04-C1253'!A97:A129)</f>
        <v>477</v>
      </c>
      <c r="Z261" s="14">
        <f>SUM('04-C1253'!B97:B129)</f>
        <v>303</v>
      </c>
      <c r="AA261" s="14">
        <f>SUM('04-C1253'!C97:C129)</f>
        <v>257</v>
      </c>
      <c r="AB261" s="14">
        <f>SUM('04-C1253'!D97:D129)</f>
        <v>165</v>
      </c>
      <c r="AC261" s="14">
        <f>SUM('04-C1253'!E97:E129)</f>
        <v>307</v>
      </c>
      <c r="AD261" s="14">
        <f>SUM('04-C1253'!F97:F129)</f>
        <v>238</v>
      </c>
      <c r="AE261" s="14">
        <f>SUM('04-C1253'!G97:G129)</f>
        <v>183</v>
      </c>
      <c r="AF261" s="14">
        <f>SUM('04-C1253'!H97:H129)</f>
        <v>31</v>
      </c>
      <c r="AG261" s="14">
        <f>SUM('04-C1253'!I97:I129)</f>
        <v>42</v>
      </c>
      <c r="AH261" s="14">
        <f>SUM('04-C1253'!J97:J129)</f>
        <v>103</v>
      </c>
      <c r="AI261" s="14">
        <f>SUM('04-C1253'!K97:K129)</f>
        <v>108</v>
      </c>
      <c r="AJ261" s="14">
        <f>SUM('04-C1253'!L97:L129)</f>
        <v>177</v>
      </c>
      <c r="AK261" s="14">
        <f>SUM('04-C1253'!M97:M129)</f>
        <v>183</v>
      </c>
      <c r="AL261" s="14">
        <f>SUM('04-C1253'!N97:N129)</f>
        <v>267</v>
      </c>
      <c r="AM261" s="14">
        <f>SUM('04-C1253'!O97:O129)</f>
        <v>381</v>
      </c>
    </row>
    <row r="262" spans="1:40" x14ac:dyDescent="0.3">
      <c r="A262" s="12"/>
      <c r="B262" s="12"/>
      <c r="C262" s="12"/>
      <c r="D262" s="12"/>
      <c r="E262" s="12"/>
      <c r="F262" s="12"/>
      <c r="G262" s="34" t="s">
        <v>62</v>
      </c>
      <c r="H262" s="28" t="s">
        <v>52</v>
      </c>
      <c r="I262" s="12"/>
      <c r="J262" s="12"/>
      <c r="K262" s="12"/>
      <c r="L262" s="12"/>
      <c r="M262" s="12"/>
      <c r="N262" s="12"/>
      <c r="X262" s="30" t="s">
        <v>105</v>
      </c>
      <c r="Y262" s="53">
        <f t="shared" ref="Y262:AM262" si="156">Y261-Y260</f>
        <v>366</v>
      </c>
      <c r="Z262" s="49">
        <f t="shared" si="156"/>
        <v>200</v>
      </c>
      <c r="AA262" s="49">
        <f t="shared" si="156"/>
        <v>160</v>
      </c>
      <c r="AB262" s="49">
        <f t="shared" si="156"/>
        <v>111</v>
      </c>
      <c r="AC262" s="49">
        <f t="shared" si="156"/>
        <v>162</v>
      </c>
      <c r="AD262" s="49">
        <f t="shared" si="156"/>
        <v>156</v>
      </c>
      <c r="AE262" s="49">
        <f t="shared" si="156"/>
        <v>105</v>
      </c>
      <c r="AF262" s="49">
        <f t="shared" si="156"/>
        <v>9</v>
      </c>
      <c r="AG262" s="49">
        <f t="shared" si="156"/>
        <v>8</v>
      </c>
      <c r="AH262" s="49">
        <f t="shared" si="156"/>
        <v>65</v>
      </c>
      <c r="AI262" s="49">
        <f t="shared" si="156"/>
        <v>87</v>
      </c>
      <c r="AJ262" s="49">
        <f t="shared" si="156"/>
        <v>115</v>
      </c>
      <c r="AK262" s="49">
        <f t="shared" si="156"/>
        <v>161</v>
      </c>
      <c r="AL262" s="49">
        <f t="shared" si="156"/>
        <v>201</v>
      </c>
      <c r="AM262" s="49">
        <f t="shared" si="156"/>
        <v>312</v>
      </c>
    </row>
    <row r="263" spans="1:40" x14ac:dyDescent="0.3">
      <c r="A263" s="30" t="s">
        <v>18</v>
      </c>
      <c r="B263" s="6">
        <f t="shared" ref="B263:P263" si="157">B233</f>
        <v>64</v>
      </c>
      <c r="C263" s="6">
        <f t="shared" si="157"/>
        <v>54</v>
      </c>
      <c r="D263" s="6">
        <f t="shared" si="157"/>
        <v>50</v>
      </c>
      <c r="E263" s="6">
        <f t="shared" si="157"/>
        <v>51</v>
      </c>
      <c r="F263" s="6">
        <f t="shared" si="157"/>
        <v>59</v>
      </c>
      <c r="G263" s="6">
        <f t="shared" si="157"/>
        <v>65</v>
      </c>
      <c r="H263" s="6">
        <f t="shared" si="157"/>
        <v>62</v>
      </c>
      <c r="I263" s="6">
        <f t="shared" si="157"/>
        <v>15</v>
      </c>
      <c r="J263" s="6">
        <f t="shared" si="157"/>
        <v>17</v>
      </c>
      <c r="K263" s="6">
        <f t="shared" si="157"/>
        <v>15</v>
      </c>
      <c r="L263" s="6">
        <f t="shared" si="157"/>
        <v>9</v>
      </c>
      <c r="M263" s="6">
        <f t="shared" si="157"/>
        <v>35</v>
      </c>
      <c r="N263" s="6">
        <f t="shared" si="157"/>
        <v>8</v>
      </c>
      <c r="O263" s="6">
        <f t="shared" si="157"/>
        <v>47</v>
      </c>
      <c r="P263" s="6">
        <f t="shared" si="157"/>
        <v>38</v>
      </c>
      <c r="X263" s="51" t="s">
        <v>18</v>
      </c>
      <c r="Y263" s="6">
        <f>SUM('C2043 (Left-To East)'!A68:A88,'C2043 (Left-To East)'!A90:A91)</f>
        <v>89</v>
      </c>
      <c r="Z263" s="6">
        <f>SUM('C2043 (Left-To East)'!B68:B88,'C2043 (Left-To East)'!B90:B91)</f>
        <v>73</v>
      </c>
      <c r="AA263" s="6">
        <f>SUM('C2043 (Left-To East)'!C68:C88,'C2043 (Left-To East)'!C90:C91)</f>
        <v>115</v>
      </c>
      <c r="AB263" s="6">
        <f>SUM('C2043 (Left-To East)'!D68:D88,'C2043 (Left-To East)'!D90:D91)</f>
        <v>72</v>
      </c>
      <c r="AC263" s="6">
        <f>SUM('C2043 (Left-To East)'!E68:E88,'C2043 (Left-To East)'!E90:E91)</f>
        <v>108</v>
      </c>
      <c r="AD263" s="6">
        <f>SUM('C2043 (Left-To East)'!F68:F88,'C2043 (Left-To East)'!F90:F91)</f>
        <v>81</v>
      </c>
      <c r="AE263" s="6">
        <f>SUM('C2043 (Left-To East)'!G68:G88,'C2043 (Left-To East)'!G90:G91)</f>
        <v>76</v>
      </c>
      <c r="AF263" s="6">
        <f>SUM('C2043 (Left-To East)'!H68:H88,'C2043 (Left-To East)'!H90:H91)</f>
        <v>17</v>
      </c>
      <c r="AG263" s="6">
        <f>SUM('C2043 (Left-To East)'!I68:I88,'C2043 (Left-To East)'!I90:I91)</f>
        <v>28</v>
      </c>
      <c r="AH263" s="6">
        <f>SUM('C2043 (Left-To East)'!J68:J88,'C2043 (Left-To East)'!J90:J91)</f>
        <v>43</v>
      </c>
      <c r="AI263" s="6">
        <f>SUM('C2043 (Left-To East)'!K68:K88,'C2043 (Left-To East)'!K90:K91)</f>
        <v>19</v>
      </c>
      <c r="AJ263" s="6">
        <f>SUM('C2043 (Left-To East)'!L68:L88,'C2043 (Left-To East)'!L90:L91)</f>
        <v>44</v>
      </c>
      <c r="AK263" s="6">
        <f>SUM('C2043 (Left-To East)'!M68:M88,'C2043 (Left-To East)'!M90:M91)</f>
        <v>30</v>
      </c>
      <c r="AL263" s="6">
        <f>SUM('C2043 (Left-To East)'!N68:N88,'C2043 (Left-To East)'!N90:N91)</f>
        <v>57</v>
      </c>
      <c r="AM263" s="6">
        <f>SUM('C2043 (Left-To East)'!O68:O88,'C2043 (Left-To East)'!O90:O91)</f>
        <v>105</v>
      </c>
      <c r="AN263" t="s">
        <v>102</v>
      </c>
    </row>
    <row r="264" spans="1:40" x14ac:dyDescent="0.3">
      <c r="A264" s="30" t="s">
        <v>19</v>
      </c>
      <c r="B264" s="6">
        <f t="shared" ref="B264:P264" si="158">B234</f>
        <v>21</v>
      </c>
      <c r="C264" s="6">
        <f t="shared" si="158"/>
        <v>21</v>
      </c>
      <c r="D264" s="6">
        <f t="shared" si="158"/>
        <v>37</v>
      </c>
      <c r="E264" s="6">
        <f t="shared" si="158"/>
        <v>33</v>
      </c>
      <c r="F264" s="6">
        <f t="shared" si="158"/>
        <v>33</v>
      </c>
      <c r="G264" s="6">
        <f t="shared" si="158"/>
        <v>21</v>
      </c>
      <c r="H264" s="6">
        <f t="shared" si="158"/>
        <v>22</v>
      </c>
      <c r="I264" s="6">
        <f t="shared" si="158"/>
        <v>9</v>
      </c>
      <c r="J264" s="6">
        <f t="shared" si="158"/>
        <v>6</v>
      </c>
      <c r="K264" s="6">
        <f t="shared" si="158"/>
        <v>17</v>
      </c>
      <c r="L264" s="6">
        <f t="shared" si="158"/>
        <v>13</v>
      </c>
      <c r="M264" s="6">
        <f t="shared" si="158"/>
        <v>6</v>
      </c>
      <c r="N264" s="6">
        <f t="shared" si="158"/>
        <v>5</v>
      </c>
      <c r="O264" s="6">
        <f t="shared" si="158"/>
        <v>19</v>
      </c>
      <c r="P264" s="6">
        <f t="shared" si="158"/>
        <v>17</v>
      </c>
      <c r="X264" s="51" t="s">
        <v>18</v>
      </c>
    </row>
    <row r="265" spans="1:40" x14ac:dyDescent="0.3">
      <c r="A265" s="30" t="s">
        <v>55</v>
      </c>
      <c r="B265" s="24">
        <f t="shared" ref="B265:P265" si="159">B235</f>
        <v>85</v>
      </c>
      <c r="C265" s="24">
        <f t="shared" si="159"/>
        <v>75</v>
      </c>
      <c r="D265" s="24">
        <f t="shared" si="159"/>
        <v>87</v>
      </c>
      <c r="E265" s="24">
        <f t="shared" si="159"/>
        <v>84</v>
      </c>
      <c r="F265" s="24">
        <f t="shared" si="159"/>
        <v>92</v>
      </c>
      <c r="G265" s="24">
        <f t="shared" si="159"/>
        <v>86</v>
      </c>
      <c r="H265" s="24">
        <f t="shared" si="159"/>
        <v>84</v>
      </c>
      <c r="I265" s="24">
        <f t="shared" si="159"/>
        <v>24</v>
      </c>
      <c r="J265" s="24">
        <f t="shared" si="159"/>
        <v>23</v>
      </c>
      <c r="K265" s="24">
        <f t="shared" si="159"/>
        <v>32</v>
      </c>
      <c r="L265" s="24">
        <f t="shared" si="159"/>
        <v>22</v>
      </c>
      <c r="M265" s="24">
        <f t="shared" si="159"/>
        <v>41</v>
      </c>
      <c r="N265" s="24">
        <f t="shared" si="159"/>
        <v>13</v>
      </c>
      <c r="O265" s="24">
        <f t="shared" si="159"/>
        <v>66</v>
      </c>
      <c r="P265" s="24">
        <f t="shared" si="159"/>
        <v>55</v>
      </c>
      <c r="X265" s="51" t="s">
        <v>18</v>
      </c>
      <c r="Y265" s="6">
        <f>SUM('C2043 (Left-To East)'!A72:A88,'C2043 (Left-To East)'!A90:A95)</f>
        <v>79</v>
      </c>
      <c r="Z265" s="6">
        <f>SUM('C2043 (Left-To East)'!B72:B88,'C2043 (Left-To East)'!B90:B95)</f>
        <v>62</v>
      </c>
      <c r="AA265" s="6">
        <f>SUM('C2043 (Left-To East)'!C72:C88,'C2043 (Left-To East)'!C90:C95)</f>
        <v>103</v>
      </c>
      <c r="AB265" s="6">
        <f>SUM('C2043 (Left-To East)'!D72:D88,'C2043 (Left-To East)'!D90:D95)</f>
        <v>58</v>
      </c>
      <c r="AC265" s="6">
        <f>SUM('C2043 (Left-To East)'!E72:E88,'C2043 (Left-To East)'!E90:E95)</f>
        <v>96</v>
      </c>
      <c r="AD265" s="6">
        <f>SUM('C2043 (Left-To East)'!F72:F88,'C2043 (Left-To East)'!F90:F95)</f>
        <v>70</v>
      </c>
      <c r="AE265" s="6">
        <f>SUM('C2043 (Left-To East)'!G72:G88,'C2043 (Left-To East)'!G90:G95)</f>
        <v>65</v>
      </c>
      <c r="AF265" s="6">
        <f>SUM('C2043 (Left-To East)'!H72:H88,'C2043 (Left-To East)'!H90:H95)</f>
        <v>20</v>
      </c>
      <c r="AG265" s="6">
        <f>SUM('C2043 (Left-To East)'!I72:I88,'C2043 (Left-To East)'!I90:I95)</f>
        <v>22</v>
      </c>
      <c r="AH265" s="6">
        <f>SUM('C2043 (Left-To East)'!J72:J88,'C2043 (Left-To East)'!J90:J95)</f>
        <v>43</v>
      </c>
      <c r="AI265" s="6">
        <f>SUM('C2043 (Left-To East)'!K72:K88,'C2043 (Left-To East)'!K90:K95)</f>
        <v>19</v>
      </c>
      <c r="AJ265" s="6">
        <f>SUM('C2043 (Left-To East)'!L72:L88,'C2043 (Left-To East)'!L90:L95)</f>
        <v>38</v>
      </c>
      <c r="AK265" s="6">
        <f>SUM('C2043 (Left-To East)'!M72:M88,'C2043 (Left-To East)'!M90:M95)</f>
        <v>27</v>
      </c>
      <c r="AL265" s="6">
        <f>SUM('C2043 (Left-To East)'!N72:N88,'C2043 (Left-To East)'!N90:N95)</f>
        <v>47</v>
      </c>
      <c r="AM265" s="6">
        <f>SUM('C2043 (Left-To East)'!O72:O88,'C2043 (Left-To East)'!O90:O95)</f>
        <v>106</v>
      </c>
      <c r="AN265" t="s">
        <v>111</v>
      </c>
    </row>
    <row r="266" spans="1:40" x14ac:dyDescent="0.3">
      <c r="A266" s="30" t="s">
        <v>56</v>
      </c>
      <c r="B266" s="14">
        <f>SUM('08-C1249'!A82:A92, '08-C1249'!A94:A102)</f>
        <v>69</v>
      </c>
      <c r="C266" s="14">
        <f>SUM('08-C1249'!B82:B92, '08-C1249'!B94:B102)</f>
        <v>63</v>
      </c>
      <c r="D266" s="14">
        <f>SUM('08-C1249'!C82:C92, '08-C1249'!C94:C102)</f>
        <v>71</v>
      </c>
      <c r="E266" s="14">
        <f>SUM('08-C1249'!D82:D92, '08-C1249'!D94:D102)</f>
        <v>48</v>
      </c>
      <c r="F266" s="14">
        <f>SUM('08-C1249'!E82:E92, '08-C1249'!E94:E102)</f>
        <v>94</v>
      </c>
      <c r="G266" s="14">
        <f>SUM('08-C1249'!F82:F92, '08-C1249'!F94:F102)</f>
        <v>59</v>
      </c>
      <c r="H266" s="14">
        <f>SUM('08-C1249'!G82:G92, '08-C1249'!G94:G102)</f>
        <v>73</v>
      </c>
      <c r="I266" s="14">
        <f>SUM('08-C1249'!H82:H92, '08-C1249'!H94:H102)</f>
        <v>17</v>
      </c>
      <c r="J266" s="14">
        <f>SUM('08-C1249'!I82:I92, '08-C1249'!I94:I102)</f>
        <v>8</v>
      </c>
      <c r="K266" s="14">
        <f>SUM('08-C1249'!J82:J92, '08-C1249'!J94:J102)</f>
        <v>19</v>
      </c>
      <c r="L266" s="14">
        <f>SUM('08-C1249'!K82:K92, '08-C1249'!K94:K102)</f>
        <v>12</v>
      </c>
      <c r="M266" s="14">
        <f>SUM('08-C1249'!L82:L92, '08-C1249'!L94:L102)</f>
        <v>16</v>
      </c>
      <c r="N266" s="14">
        <f>SUM('08-C1249'!M82:M92, '08-C1249'!M94:M102)</f>
        <v>11</v>
      </c>
      <c r="O266" s="14">
        <f>SUM('08-C1249'!N82:N92, '08-C1249'!N94:N102)</f>
        <v>37</v>
      </c>
      <c r="P266" s="14">
        <f>SUM('08-C1249'!O82:O92, '08-C1249'!O94:O102)</f>
        <v>46</v>
      </c>
      <c r="X266" s="51" t="s">
        <v>18</v>
      </c>
    </row>
    <row r="267" spans="1:40" x14ac:dyDescent="0.3">
      <c r="A267" s="30" t="s">
        <v>89</v>
      </c>
      <c r="B267" s="33">
        <f t="shared" ref="B267:P267" si="160">B265-B266</f>
        <v>16</v>
      </c>
      <c r="C267" s="33">
        <f t="shared" si="160"/>
        <v>12</v>
      </c>
      <c r="D267" s="33">
        <f t="shared" si="160"/>
        <v>16</v>
      </c>
      <c r="E267" s="33">
        <f t="shared" si="160"/>
        <v>36</v>
      </c>
      <c r="F267" s="33">
        <f t="shared" si="160"/>
        <v>-2</v>
      </c>
      <c r="G267" s="33">
        <f t="shared" si="160"/>
        <v>27</v>
      </c>
      <c r="H267" s="33">
        <f t="shared" si="160"/>
        <v>11</v>
      </c>
      <c r="I267" s="33">
        <f t="shared" si="160"/>
        <v>7</v>
      </c>
      <c r="J267" s="33">
        <f t="shared" si="160"/>
        <v>15</v>
      </c>
      <c r="K267" s="33">
        <f t="shared" si="160"/>
        <v>13</v>
      </c>
      <c r="L267" s="33">
        <f t="shared" si="160"/>
        <v>10</v>
      </c>
      <c r="M267" s="33">
        <f t="shared" si="160"/>
        <v>25</v>
      </c>
      <c r="N267" s="33">
        <f t="shared" si="160"/>
        <v>2</v>
      </c>
      <c r="O267" s="33">
        <f t="shared" si="160"/>
        <v>29</v>
      </c>
      <c r="P267" s="33">
        <f t="shared" si="160"/>
        <v>9</v>
      </c>
    </row>
    <row r="268" spans="1:40" x14ac:dyDescent="0.3">
      <c r="A268" s="38" t="s">
        <v>90</v>
      </c>
      <c r="B268" s="33">
        <f t="shared" ref="B268:P268" si="161">B267^2</f>
        <v>256</v>
      </c>
      <c r="C268" s="33">
        <f t="shared" si="161"/>
        <v>144</v>
      </c>
      <c r="D268" s="33">
        <f t="shared" si="161"/>
        <v>256</v>
      </c>
      <c r="E268" s="33">
        <f t="shared" si="161"/>
        <v>1296</v>
      </c>
      <c r="F268" s="33">
        <f t="shared" si="161"/>
        <v>4</v>
      </c>
      <c r="G268" s="33">
        <f t="shared" si="161"/>
        <v>729</v>
      </c>
      <c r="H268" s="33">
        <f t="shared" si="161"/>
        <v>121</v>
      </c>
      <c r="I268" s="33">
        <f t="shared" si="161"/>
        <v>49</v>
      </c>
      <c r="J268" s="33">
        <f t="shared" si="161"/>
        <v>225</v>
      </c>
      <c r="K268" s="33">
        <f t="shared" si="161"/>
        <v>169</v>
      </c>
      <c r="L268" s="33">
        <f t="shared" si="161"/>
        <v>100</v>
      </c>
      <c r="M268" s="33">
        <f t="shared" si="161"/>
        <v>625</v>
      </c>
      <c r="N268" s="33">
        <f t="shared" si="161"/>
        <v>4</v>
      </c>
      <c r="O268" s="33">
        <f t="shared" si="161"/>
        <v>841</v>
      </c>
      <c r="P268" s="33">
        <f t="shared" si="161"/>
        <v>81</v>
      </c>
      <c r="S268" s="41">
        <f>SUM(B268:P268)/COUNT(B268:P268)</f>
        <v>326.66666666666669</v>
      </c>
      <c r="T268" s="41">
        <f>SUM(B268:H268)/COUNT(B268:H268)</f>
        <v>400.85714285714283</v>
      </c>
    </row>
    <row r="271" spans="1:40" s="1" customFormat="1" x14ac:dyDescent="0.3">
      <c r="Q271" s="37"/>
      <c r="R271" s="37"/>
      <c r="S271" s="37"/>
      <c r="T271" s="37"/>
      <c r="U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</row>
    <row r="272" spans="1:40" s="1" customFormat="1" x14ac:dyDescent="0.3">
      <c r="Q272" s="37"/>
      <c r="R272" s="37"/>
      <c r="S272" s="37"/>
      <c r="T272" s="37"/>
      <c r="U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</row>
    <row r="274" spans="1:61" x14ac:dyDescent="0.3">
      <c r="A274" s="116" t="s">
        <v>341</v>
      </c>
      <c r="B274" s="1"/>
      <c r="AU274" s="12" t="s">
        <v>342</v>
      </c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1:61" x14ac:dyDescent="0.3">
      <c r="AU275" s="12"/>
      <c r="AV275" s="12"/>
      <c r="AW275" s="12"/>
      <c r="AX275" s="12"/>
      <c r="AY275" s="12"/>
      <c r="AZ275" s="12"/>
      <c r="BA275" s="31" t="s">
        <v>66</v>
      </c>
      <c r="BB275" s="32" t="s">
        <v>52</v>
      </c>
      <c r="BC275" s="12"/>
      <c r="BD275" s="12"/>
      <c r="BE275" s="12"/>
      <c r="BF275" s="12"/>
      <c r="BG275" s="12"/>
      <c r="BH275" s="12"/>
    </row>
    <row r="276" spans="1:61" x14ac:dyDescent="0.3">
      <c r="A276" s="12" t="s">
        <v>124</v>
      </c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X276" s="12" t="s">
        <v>145</v>
      </c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U276" s="12" t="s">
        <v>347</v>
      </c>
      <c r="AV276" s="14">
        <f t="shared" ref="AV276:BB276" si="162">B281</f>
        <v>117</v>
      </c>
      <c r="AW276" s="14">
        <f t="shared" si="162"/>
        <v>92</v>
      </c>
      <c r="AX276" s="14">
        <f t="shared" si="162"/>
        <v>119</v>
      </c>
      <c r="AY276" s="14">
        <f t="shared" si="162"/>
        <v>73</v>
      </c>
      <c r="AZ276" s="14">
        <f t="shared" si="162"/>
        <v>154</v>
      </c>
      <c r="BA276" s="14">
        <f t="shared" si="162"/>
        <v>86</v>
      </c>
      <c r="BB276" s="14">
        <f t="shared" si="162"/>
        <v>108</v>
      </c>
    </row>
    <row r="277" spans="1:61" x14ac:dyDescent="0.3">
      <c r="A277" s="12"/>
      <c r="B277" s="12"/>
      <c r="C277" s="12"/>
      <c r="D277" s="12"/>
      <c r="E277" s="12"/>
      <c r="F277" s="12"/>
      <c r="G277" s="31" t="s">
        <v>66</v>
      </c>
      <c r="H277" s="32" t="s">
        <v>52</v>
      </c>
      <c r="I277" s="12"/>
      <c r="J277" s="12"/>
      <c r="K277" s="12"/>
      <c r="L277" s="12"/>
      <c r="M277" s="12"/>
      <c r="N277" s="12"/>
      <c r="X277" s="12" t="s">
        <v>184</v>
      </c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U277" s="12"/>
    </row>
    <row r="278" spans="1:61" x14ac:dyDescent="0.3">
      <c r="A278" s="30" t="s">
        <v>18</v>
      </c>
      <c r="B278" s="6">
        <f>SUM('C2043 (Left-To East)'!A65:A86)</f>
        <v>102</v>
      </c>
      <c r="C278" s="6">
        <f>SUM('C2043 (Left-To East)'!B65:B86)</f>
        <v>79</v>
      </c>
      <c r="D278" s="6">
        <f>SUM('C2043 (Left-To East)'!C65:C86)</f>
        <v>109</v>
      </c>
      <c r="E278" s="6">
        <f>SUM('C2043 (Left-To East)'!D65:D86)</f>
        <v>80</v>
      </c>
      <c r="F278" s="6">
        <f>SUM('C2043 (Left-To East)'!E65:E86)</f>
        <v>110</v>
      </c>
      <c r="G278" s="6">
        <f>SUM('C2043 (Left-To East)'!F65:F86)</f>
        <v>89</v>
      </c>
      <c r="H278" s="6">
        <f>SUM('C2043 (Left-To East)'!G65:G86)</f>
        <v>84</v>
      </c>
      <c r="I278" s="6">
        <f>SUM('C2043 (Left-To East)'!H65:H86)</f>
        <v>22</v>
      </c>
      <c r="J278" s="6">
        <f>SUM('C2043 (Left-To East)'!I65:I86)</f>
        <v>26</v>
      </c>
      <c r="K278" s="6">
        <f>SUM('C2043 (Left-To East)'!J65:J86)</f>
        <v>46</v>
      </c>
      <c r="L278" s="6">
        <f>SUM('C2043 (Left-To East)'!K65:K86)</f>
        <v>18</v>
      </c>
      <c r="M278" s="6">
        <f>SUM('C2043 (Left-To East)'!L65:L86)</f>
        <v>41</v>
      </c>
      <c r="N278" s="6">
        <f>SUM('C2043 (Left-To East)'!M65:M86)</f>
        <v>31</v>
      </c>
      <c r="O278" s="6">
        <f>SUM('C2043 (Left-To East)'!N65:N86)</f>
        <v>65</v>
      </c>
      <c r="P278" s="6">
        <f>SUM('C2043 (Left-To East)'!O65:O86)</f>
        <v>92</v>
      </c>
      <c r="X278" s="12"/>
      <c r="Y278" s="12"/>
      <c r="Z278" s="12"/>
      <c r="AA278" s="12"/>
      <c r="AB278" s="12"/>
      <c r="AC278" s="29" t="s">
        <v>51</v>
      </c>
      <c r="AD278" s="23" t="s">
        <v>52</v>
      </c>
      <c r="AE278" s="12"/>
      <c r="AF278" s="12"/>
      <c r="AG278" s="12"/>
      <c r="AH278" s="12"/>
      <c r="AI278" s="12"/>
      <c r="AJ278" s="12"/>
      <c r="AU278" s="12" t="s">
        <v>348</v>
      </c>
      <c r="AV278" s="77">
        <f>SUM('C2043 (Left-To East)'!A65:A86)</f>
        <v>102</v>
      </c>
      <c r="AW278" s="6">
        <f>SUM('C2043 (Left-To East)'!B65:B86)</f>
        <v>79</v>
      </c>
      <c r="AX278" s="6">
        <f>SUM('C2043 (Left-To East)'!C65:C86)</f>
        <v>109</v>
      </c>
      <c r="AY278" s="6">
        <f>SUM('C2043 (Left-To East)'!D65:D86)</f>
        <v>80</v>
      </c>
      <c r="AZ278" s="6">
        <f>SUM('C2043 (Left-To East)'!E65:E86)</f>
        <v>110</v>
      </c>
      <c r="BA278" s="6">
        <f>SUM('C2043 (Left-To East)'!F65:F86)</f>
        <v>89</v>
      </c>
      <c r="BB278" s="77">
        <f>SUM('C2043 (Left-To East)'!G65:G86)</f>
        <v>84</v>
      </c>
    </row>
    <row r="279" spans="1:61" x14ac:dyDescent="0.3">
      <c r="A279" s="30" t="s">
        <v>19</v>
      </c>
      <c r="B279" s="6">
        <f>SUM('C2044 (Right-To West)'!A65:A86)</f>
        <v>58</v>
      </c>
      <c r="C279" s="6">
        <f>SUM('C2044 (Right-To West)'!B65:B86)</f>
        <v>70</v>
      </c>
      <c r="D279" s="6">
        <f>SUM('C2044 (Right-To West)'!C65:C86)</f>
        <v>60</v>
      </c>
      <c r="E279" s="6">
        <f>SUM('C2044 (Right-To West)'!D65:D86)</f>
        <v>29</v>
      </c>
      <c r="F279" s="6">
        <f>SUM('C2044 (Right-To West)'!E65:E86)</f>
        <v>94</v>
      </c>
      <c r="G279" s="6">
        <f>SUM('C2044 (Right-To West)'!F65:F86)</f>
        <v>42</v>
      </c>
      <c r="H279" s="6">
        <f>SUM('C2044 (Right-To West)'!G65:G86)</f>
        <v>55</v>
      </c>
      <c r="I279" s="6">
        <f>SUM('C2044 (Right-To West)'!H65:H86)</f>
        <v>18</v>
      </c>
      <c r="J279" s="6">
        <f>SUM('C2044 (Right-To West)'!I65:I86)</f>
        <v>12</v>
      </c>
      <c r="K279" s="6">
        <f>SUM('C2044 (Right-To West)'!J65:J86)</f>
        <v>27</v>
      </c>
      <c r="L279" s="6">
        <f>SUM('C2044 (Right-To West)'!K65:K86)</f>
        <v>11</v>
      </c>
      <c r="M279" s="6">
        <f>SUM('C2044 (Right-To West)'!L65:L86)</f>
        <v>11</v>
      </c>
      <c r="N279" s="6">
        <f>SUM('C2044 (Right-To West)'!M65:M86)</f>
        <v>20</v>
      </c>
      <c r="O279" s="6">
        <f>SUM('C2044 (Right-To West)'!N65:N86)</f>
        <v>34</v>
      </c>
      <c r="P279" s="6">
        <f>SUM('C2044 (Right-To West)'!O65:O86)</f>
        <v>36</v>
      </c>
      <c r="X279" s="30" t="s">
        <v>20</v>
      </c>
      <c r="Y279" s="6">
        <f t="shared" ref="Y279:AM279" si="163">Y234</f>
        <v>37</v>
      </c>
      <c r="Z279" s="6">
        <f t="shared" si="163"/>
        <v>36</v>
      </c>
      <c r="AA279" s="6">
        <f t="shared" si="163"/>
        <v>33</v>
      </c>
      <c r="AB279" s="6">
        <f t="shared" si="163"/>
        <v>14</v>
      </c>
      <c r="AC279" s="6">
        <f t="shared" si="163"/>
        <v>13</v>
      </c>
      <c r="AD279" s="6">
        <f t="shared" si="163"/>
        <v>24</v>
      </c>
      <c r="AE279" s="6">
        <f t="shared" si="163"/>
        <v>30</v>
      </c>
      <c r="AF279" s="6">
        <f t="shared" si="163"/>
        <v>11</v>
      </c>
      <c r="AG279" s="6">
        <f t="shared" si="163"/>
        <v>18</v>
      </c>
      <c r="AH279" s="6">
        <f t="shared" si="163"/>
        <v>13</v>
      </c>
      <c r="AI279" s="6">
        <f t="shared" si="163"/>
        <v>9</v>
      </c>
      <c r="AJ279" s="6">
        <f t="shared" si="163"/>
        <v>11</v>
      </c>
      <c r="AK279" s="6">
        <f t="shared" si="163"/>
        <v>6</v>
      </c>
      <c r="AL279" s="6">
        <f t="shared" si="163"/>
        <v>23</v>
      </c>
      <c r="AM279" s="6">
        <f t="shared" si="163"/>
        <v>20</v>
      </c>
      <c r="AU279" s="12" t="s">
        <v>349</v>
      </c>
      <c r="AV279" s="6">
        <f>SUM('C2044 (Right-To West)'!A65:A86)</f>
        <v>58</v>
      </c>
      <c r="AW279" s="6">
        <f>SUM('C2044 (Right-To West)'!B65:B86)</f>
        <v>70</v>
      </c>
      <c r="AX279" s="6">
        <f>SUM('C2044 (Right-To West)'!C65:C86)</f>
        <v>60</v>
      </c>
      <c r="AY279" s="77">
        <f>SUM('C2044 (Right-To West)'!D65:D86)</f>
        <v>29</v>
      </c>
      <c r="AZ279" s="77">
        <f>SUM('C2044 (Right-To West)'!E65:E86)</f>
        <v>94</v>
      </c>
      <c r="BA279" s="77">
        <f>SUM('C2044 (Right-To West)'!F65:F86)</f>
        <v>42</v>
      </c>
      <c r="BB279" s="6">
        <f>SUM('C2044 (Right-To West)'!G65:G86)</f>
        <v>55</v>
      </c>
    </row>
    <row r="280" spans="1:61" x14ac:dyDescent="0.3">
      <c r="A280" s="30" t="s">
        <v>55</v>
      </c>
      <c r="B280" s="24">
        <f>SUM(B278:B279)</f>
        <v>160</v>
      </c>
      <c r="C280" s="24">
        <f t="shared" ref="C280:P280" si="164">SUM(C278:C279)</f>
        <v>149</v>
      </c>
      <c r="D280" s="24">
        <f t="shared" si="164"/>
        <v>169</v>
      </c>
      <c r="E280" s="24">
        <f t="shared" si="164"/>
        <v>109</v>
      </c>
      <c r="F280" s="24">
        <f t="shared" si="164"/>
        <v>204</v>
      </c>
      <c r="G280" s="24">
        <f t="shared" si="164"/>
        <v>131</v>
      </c>
      <c r="H280" s="24">
        <f t="shared" si="164"/>
        <v>139</v>
      </c>
      <c r="I280" s="24">
        <f t="shared" si="164"/>
        <v>40</v>
      </c>
      <c r="J280" s="24">
        <f t="shared" si="164"/>
        <v>38</v>
      </c>
      <c r="K280" s="24">
        <f t="shared" si="164"/>
        <v>73</v>
      </c>
      <c r="L280" s="24">
        <f t="shared" si="164"/>
        <v>29</v>
      </c>
      <c r="M280" s="24">
        <f t="shared" si="164"/>
        <v>52</v>
      </c>
      <c r="N280" s="24">
        <f t="shared" si="164"/>
        <v>51</v>
      </c>
      <c r="O280" s="24">
        <f t="shared" si="164"/>
        <v>99</v>
      </c>
      <c r="P280" s="24">
        <f t="shared" si="164"/>
        <v>128</v>
      </c>
      <c r="X280" s="30" t="s">
        <v>112</v>
      </c>
      <c r="Y280" s="6">
        <f>SUM('03-C4481'!A43:A68)</f>
        <v>126</v>
      </c>
      <c r="Z280" s="6">
        <f>SUM('03-C4481'!B43:B68)</f>
        <v>104</v>
      </c>
      <c r="AA280" s="6">
        <f>SUM('03-C4481'!C43:C68)</f>
        <v>95</v>
      </c>
      <c r="AB280" s="6">
        <f>SUM('03-C4481'!D43:D68)</f>
        <v>81</v>
      </c>
      <c r="AC280" s="6">
        <f>SUM('03-C4481'!E43:E68)</f>
        <v>52</v>
      </c>
      <c r="AD280" s="6">
        <f>SUM('03-C4481'!F43:F68)</f>
        <v>103</v>
      </c>
      <c r="AE280" s="6">
        <f>SUM('03-C4481'!G43:G68)</f>
        <v>119</v>
      </c>
      <c r="AF280" s="6">
        <f>SUM('03-C4481'!H43:H68)</f>
        <v>29</v>
      </c>
      <c r="AG280" s="6">
        <f>SUM('03-C4481'!I43:I68)</f>
        <v>71</v>
      </c>
      <c r="AH280" s="6">
        <f>SUM('03-C4481'!J43:J68)</f>
        <v>82</v>
      </c>
      <c r="AI280" s="6">
        <f>SUM('03-C4481'!K43:K68)</f>
        <v>29</v>
      </c>
      <c r="AJ280" s="6">
        <f>SUM('03-C4481'!L43:L68)</f>
        <v>48</v>
      </c>
      <c r="AK280" s="6">
        <f>SUM('03-C4481'!M43:M68)</f>
        <v>73</v>
      </c>
      <c r="AL280" s="6">
        <f>SUM('03-C4481'!N43:N68)</f>
        <v>108</v>
      </c>
      <c r="AM280" s="6">
        <f>SUM('03-C4481'!O43:O68)</f>
        <v>118</v>
      </c>
      <c r="AU280" s="12"/>
      <c r="AV280" s="6"/>
      <c r="AW280" s="6"/>
      <c r="AX280" s="6"/>
      <c r="AY280" s="6"/>
      <c r="AZ280" s="6"/>
      <c r="BA280" s="6"/>
      <c r="BB280" s="6"/>
    </row>
    <row r="281" spans="1:61" ht="15.6" x14ac:dyDescent="0.35">
      <c r="A281" s="30" t="s">
        <v>56</v>
      </c>
      <c r="B281" s="14">
        <f>SUM('08-C1249'!A98:A129)</f>
        <v>117</v>
      </c>
      <c r="C281" s="14">
        <f>SUM('08-C1249'!B98:B129)</f>
        <v>92</v>
      </c>
      <c r="D281" s="14">
        <f>SUM('08-C1249'!C98:C129)</f>
        <v>119</v>
      </c>
      <c r="E281" s="14">
        <f>SUM('08-C1249'!D98:D129)</f>
        <v>73</v>
      </c>
      <c r="F281" s="14">
        <f>SUM('08-C1249'!E98:E129)</f>
        <v>154</v>
      </c>
      <c r="G281" s="14">
        <f>SUM('08-C1249'!F98:F129)</f>
        <v>86</v>
      </c>
      <c r="H281" s="14">
        <f>SUM('08-C1249'!G98:G129)</f>
        <v>108</v>
      </c>
      <c r="I281" s="14">
        <f>SUM('08-C1249'!H98:H129)</f>
        <v>18</v>
      </c>
      <c r="J281" s="14">
        <f>SUM('08-C1249'!I98:I129)</f>
        <v>12</v>
      </c>
      <c r="K281" s="14">
        <f>SUM('08-C1249'!J98:J129)</f>
        <v>36</v>
      </c>
      <c r="L281" s="14">
        <f>SUM('08-C1249'!K98:K129)</f>
        <v>11</v>
      </c>
      <c r="M281" s="14">
        <f>SUM('08-C1249'!L98:L129)</f>
        <v>22</v>
      </c>
      <c r="N281" s="14">
        <f>SUM('08-C1249'!M98:M129)</f>
        <v>33</v>
      </c>
      <c r="O281" s="14">
        <f>SUM('08-C1249'!N98:N129)</f>
        <v>51</v>
      </c>
      <c r="P281" s="14">
        <f>SUM('08-C1249'!O98:O129)</f>
        <v>77</v>
      </c>
      <c r="X281" s="30" t="s">
        <v>105</v>
      </c>
      <c r="Y281" s="6">
        <f>Y280-Y279</f>
        <v>89</v>
      </c>
      <c r="Z281" s="6">
        <f t="shared" ref="Z281:AM281" si="165">Z280-Z279</f>
        <v>68</v>
      </c>
      <c r="AA281" s="6">
        <f t="shared" si="165"/>
        <v>62</v>
      </c>
      <c r="AB281" s="6">
        <f t="shared" si="165"/>
        <v>67</v>
      </c>
      <c r="AC281" s="6">
        <f t="shared" si="165"/>
        <v>39</v>
      </c>
      <c r="AD281" s="6">
        <f t="shared" si="165"/>
        <v>79</v>
      </c>
      <c r="AE281" s="6">
        <f t="shared" si="165"/>
        <v>89</v>
      </c>
      <c r="AF281" s="6">
        <f t="shared" si="165"/>
        <v>18</v>
      </c>
      <c r="AG281" s="6">
        <f t="shared" si="165"/>
        <v>53</v>
      </c>
      <c r="AH281" s="6">
        <f t="shared" si="165"/>
        <v>69</v>
      </c>
      <c r="AI281" s="6">
        <f t="shared" si="165"/>
        <v>20</v>
      </c>
      <c r="AJ281" s="6">
        <f t="shared" si="165"/>
        <v>37</v>
      </c>
      <c r="AK281" s="6">
        <f t="shared" si="165"/>
        <v>67</v>
      </c>
      <c r="AL281" s="6">
        <f t="shared" si="165"/>
        <v>85</v>
      </c>
      <c r="AM281" s="6">
        <f t="shared" si="165"/>
        <v>98</v>
      </c>
      <c r="AU281" s="12" t="s">
        <v>343</v>
      </c>
      <c r="AV281" s="6">
        <f>SUM('C2043 (Left-To East)'!A62:A63,'C2043 (Left-To East)'!A65:A84)</f>
        <v>107</v>
      </c>
      <c r="AW281" s="6">
        <f>SUM('C2043 (Left-To East)'!B62:B63,'C2043 (Left-To East)'!B65:B84)</f>
        <v>78</v>
      </c>
      <c r="AX281" s="6">
        <f>SUM('C2043 (Left-To East)'!C62:C63,'C2043 (Left-To East)'!C65:C84)</f>
        <v>107</v>
      </c>
      <c r="AY281" s="77">
        <f>SUM('C2043 (Left-To East)'!D62:D63,'C2043 (Left-To East)'!D65:D84)</f>
        <v>79</v>
      </c>
      <c r="AZ281" s="77">
        <f>SUM('C2043 (Left-To East)'!E62:E63,'C2043 (Left-To East)'!E65:E84)</f>
        <v>104</v>
      </c>
      <c r="BA281" s="77">
        <f>SUM('C2043 (Left-To East)'!F62:F63,'C2043 (Left-To East)'!F65:F84)</f>
        <v>85</v>
      </c>
      <c r="BB281" s="6">
        <f>SUM('C2043 (Left-To East)'!G62:G63,'C2043 (Left-To East)'!G65:G84)</f>
        <v>89</v>
      </c>
      <c r="BD281" s="74" t="s">
        <v>354</v>
      </c>
      <c r="BE281" s="128" t="s">
        <v>10</v>
      </c>
      <c r="BF281" s="128"/>
      <c r="BG281" s="128"/>
      <c r="BH281" s="128"/>
      <c r="BI281" s="128"/>
    </row>
    <row r="282" spans="1:61" x14ac:dyDescent="0.3">
      <c r="A282" s="30" t="s">
        <v>89</v>
      </c>
      <c r="B282" s="33">
        <f t="shared" ref="B282:P282" si="166">B280-B281</f>
        <v>43</v>
      </c>
      <c r="C282" s="33">
        <f t="shared" si="166"/>
        <v>57</v>
      </c>
      <c r="D282" s="33">
        <f t="shared" si="166"/>
        <v>50</v>
      </c>
      <c r="E282" s="33">
        <f t="shared" si="166"/>
        <v>36</v>
      </c>
      <c r="F282" s="33">
        <f t="shared" si="166"/>
        <v>50</v>
      </c>
      <c r="G282" s="33">
        <f t="shared" si="166"/>
        <v>45</v>
      </c>
      <c r="H282" s="33">
        <f t="shared" si="166"/>
        <v>31</v>
      </c>
      <c r="I282" s="33">
        <f t="shared" si="166"/>
        <v>22</v>
      </c>
      <c r="J282" s="33">
        <f t="shared" si="166"/>
        <v>26</v>
      </c>
      <c r="K282" s="33">
        <f t="shared" si="166"/>
        <v>37</v>
      </c>
      <c r="L282" s="33">
        <f t="shared" si="166"/>
        <v>18</v>
      </c>
      <c r="M282" s="33">
        <f t="shared" si="166"/>
        <v>30</v>
      </c>
      <c r="N282" s="33">
        <f t="shared" si="166"/>
        <v>18</v>
      </c>
      <c r="O282" s="33">
        <f t="shared" si="166"/>
        <v>48</v>
      </c>
      <c r="P282" s="33">
        <f t="shared" si="166"/>
        <v>51</v>
      </c>
      <c r="X282" s="51" t="s">
        <v>18</v>
      </c>
      <c r="AU282" s="12" t="s">
        <v>344</v>
      </c>
      <c r="AV282" s="6">
        <f>SUM('C2044 (Right-To West)'!A62:A63,'C2044 (Right-To West)'!A65:A84)</f>
        <v>56</v>
      </c>
      <c r="AW282" s="6">
        <f>SUM('C2044 (Right-To West)'!B62:B63,'C2044 (Right-To West)'!B65:B84)</f>
        <v>68</v>
      </c>
      <c r="AX282" s="6">
        <f>SUM('C2044 (Right-To West)'!C62:C63,'C2044 (Right-To West)'!C65:C84)</f>
        <v>59</v>
      </c>
      <c r="AY282" s="6">
        <f>SUM('C2044 (Right-To West)'!D62:D63,'C2044 (Right-To West)'!D65:D84)</f>
        <v>29</v>
      </c>
      <c r="AZ282" s="6">
        <f>SUM('C2044 (Right-To West)'!E62:E63,'C2044 (Right-To West)'!E65:E84)</f>
        <v>100</v>
      </c>
      <c r="BA282" s="6">
        <f>SUM('C2044 (Right-To West)'!F62:F63,'C2044 (Right-To West)'!F65:F84)</f>
        <v>46</v>
      </c>
      <c r="BB282" s="77">
        <f>SUM('C2044 (Right-To West)'!G62:G63,'C2044 (Right-To West)'!G65:G84)</f>
        <v>50</v>
      </c>
      <c r="BD282" s="74"/>
      <c r="BE282" s="6">
        <f>AV278+AV279</f>
        <v>160</v>
      </c>
      <c r="BF282" s="6">
        <f>AV278+AV282</f>
        <v>158</v>
      </c>
      <c r="BG282" s="77">
        <f>AV278+AV285</f>
        <v>156</v>
      </c>
      <c r="BH282" s="6">
        <f>AV278+AV288</f>
        <v>156</v>
      </c>
      <c r="BI282" s="6">
        <f>AV278+AV291</f>
        <v>156</v>
      </c>
    </row>
    <row r="283" spans="1:61" x14ac:dyDescent="0.3">
      <c r="A283" s="38" t="s">
        <v>90</v>
      </c>
      <c r="B283" s="33">
        <f t="shared" ref="B283:P283" si="167">B282^2</f>
        <v>1849</v>
      </c>
      <c r="C283" s="33">
        <f t="shared" si="167"/>
        <v>3249</v>
      </c>
      <c r="D283" s="33">
        <f t="shared" si="167"/>
        <v>2500</v>
      </c>
      <c r="E283" s="33">
        <f t="shared" si="167"/>
        <v>1296</v>
      </c>
      <c r="F283" s="33">
        <f t="shared" si="167"/>
        <v>2500</v>
      </c>
      <c r="G283" s="33">
        <f t="shared" si="167"/>
        <v>2025</v>
      </c>
      <c r="H283" s="33">
        <f t="shared" si="167"/>
        <v>961</v>
      </c>
      <c r="I283" s="33">
        <f t="shared" si="167"/>
        <v>484</v>
      </c>
      <c r="J283" s="33">
        <f t="shared" si="167"/>
        <v>676</v>
      </c>
      <c r="K283" s="33">
        <f t="shared" si="167"/>
        <v>1369</v>
      </c>
      <c r="L283" s="33">
        <f t="shared" si="167"/>
        <v>324</v>
      </c>
      <c r="M283" s="33">
        <f t="shared" si="167"/>
        <v>900</v>
      </c>
      <c r="N283" s="33">
        <f t="shared" si="167"/>
        <v>324</v>
      </c>
      <c r="O283" s="33">
        <f t="shared" si="167"/>
        <v>2304</v>
      </c>
      <c r="P283" s="33">
        <f t="shared" si="167"/>
        <v>2601</v>
      </c>
      <c r="S283" s="41">
        <f>SUM(B283:P283)/COUNT(B283:P283)</f>
        <v>1557.4666666666667</v>
      </c>
      <c r="T283" s="41">
        <f>SUM(B283:H283)/COUNT(B283:H283)</f>
        <v>2054.2857142857142</v>
      </c>
      <c r="X283" s="51" t="s">
        <v>18</v>
      </c>
      <c r="AU283" s="12"/>
      <c r="AV283" s="6"/>
      <c r="AW283" s="6"/>
      <c r="AX283" s="6"/>
      <c r="AY283" s="6"/>
      <c r="AZ283" s="6"/>
      <c r="BA283" s="6"/>
      <c r="BB283" s="6"/>
      <c r="BD283" s="114"/>
      <c r="BE283" s="6">
        <f>AV281+AV279</f>
        <v>165</v>
      </c>
      <c r="BF283" s="6">
        <f>AV281+AV282</f>
        <v>163</v>
      </c>
      <c r="BG283" s="6">
        <f>AV281+AV285</f>
        <v>161</v>
      </c>
      <c r="BH283" s="6">
        <f>AV281+AV288</f>
        <v>161</v>
      </c>
      <c r="BI283" s="6">
        <f>AV281+AV291</f>
        <v>161</v>
      </c>
    </row>
    <row r="284" spans="1:61" x14ac:dyDescent="0.3">
      <c r="X284" s="51" t="s">
        <v>18</v>
      </c>
      <c r="AU284" s="12" t="s">
        <v>350</v>
      </c>
      <c r="AV284" s="6">
        <f>SUM('C2043 (Left-To East)'!A60:A63,'C2043 (Left-To East)'!A65:A82)</f>
        <v>111</v>
      </c>
      <c r="AW284" s="77">
        <f>SUM('C2043 (Left-To East)'!B60:B63,'C2043 (Left-To East)'!B65:B82)</f>
        <v>77</v>
      </c>
      <c r="AX284" s="6">
        <f>SUM('C2043 (Left-To East)'!C60:C63,'C2043 (Left-To East)'!C65:C82)</f>
        <v>107</v>
      </c>
      <c r="AY284" s="6">
        <f>SUM('C2043 (Left-To East)'!D60:D63,'C2043 (Left-To East)'!D65:D82)</f>
        <v>82</v>
      </c>
      <c r="AZ284" s="6">
        <f>SUM('C2043 (Left-To East)'!E60:E63,'C2043 (Left-To East)'!E65:E82)</f>
        <v>110</v>
      </c>
      <c r="BA284" s="6">
        <f>SUM('C2043 (Left-To East)'!F60:F63,'C2043 (Left-To East)'!F65:F82)</f>
        <v>90</v>
      </c>
      <c r="BB284" s="6">
        <f>SUM('C2043 (Left-To East)'!G60:G63,'C2043 (Left-To East)'!G65:G82)</f>
        <v>96</v>
      </c>
      <c r="BD284" s="74"/>
      <c r="BE284" s="6">
        <f>AV284+AV279</f>
        <v>169</v>
      </c>
      <c r="BF284" s="6">
        <f>AV284+AV282</f>
        <v>167</v>
      </c>
      <c r="BG284" s="6">
        <f>AV284+AV285</f>
        <v>165</v>
      </c>
      <c r="BH284" s="6">
        <f>AV284+AV288</f>
        <v>165</v>
      </c>
      <c r="BI284" s="6">
        <f>AV284+AV291</f>
        <v>165</v>
      </c>
    </row>
    <row r="285" spans="1:61" x14ac:dyDescent="0.3">
      <c r="X285" s="51" t="s">
        <v>18</v>
      </c>
      <c r="AU285" s="12" t="s">
        <v>351</v>
      </c>
      <c r="AV285" s="77">
        <f>SUM('C2044 (Right-To West)'!A60:A63,'C2044 (Right-To West)'!A65:A82)</f>
        <v>54</v>
      </c>
      <c r="AW285" s="6">
        <f>SUM('C2044 (Right-To West)'!B60:B63,'C2044 (Right-To West)'!B65:B82)</f>
        <v>69</v>
      </c>
      <c r="AX285" s="6">
        <f>SUM('C2044 (Right-To West)'!C60:C63,'C2044 (Right-To West)'!C65:C82)</f>
        <v>59</v>
      </c>
      <c r="AY285" s="6">
        <f>SUM('C2044 (Right-To West)'!D60:D63,'C2044 (Right-To West)'!D65:D82)</f>
        <v>31</v>
      </c>
      <c r="AZ285" s="6">
        <f>SUM('C2044 (Right-To West)'!E60:E63,'C2044 (Right-To West)'!E65:E82)</f>
        <v>99</v>
      </c>
      <c r="BA285" s="6">
        <f>SUM('C2044 (Right-To West)'!F60:F63,'C2044 (Right-To West)'!F65:F82)</f>
        <v>49</v>
      </c>
      <c r="BB285" s="6">
        <f>SUM('C2044 (Right-To West)'!G60:G63,'C2044 (Right-To West)'!G65:G82)</f>
        <v>52</v>
      </c>
      <c r="BD285" s="74"/>
      <c r="BE285" s="6">
        <f>AV287+AV279</f>
        <v>169</v>
      </c>
      <c r="BF285" s="6">
        <f>AV287+AV282</f>
        <v>167</v>
      </c>
      <c r="BG285" s="6">
        <f>AV287+AV285</f>
        <v>165</v>
      </c>
      <c r="BH285" s="6">
        <f>AV287+AV288</f>
        <v>165</v>
      </c>
      <c r="BI285" s="6">
        <f>AV287+AV291</f>
        <v>165</v>
      </c>
    </row>
    <row r="286" spans="1:61" x14ac:dyDescent="0.3">
      <c r="A286" s="12" t="s">
        <v>125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AU286" s="12"/>
      <c r="AV286" s="6"/>
      <c r="AW286" s="6"/>
      <c r="AX286" s="6"/>
      <c r="AY286" s="6"/>
      <c r="AZ286" s="6"/>
      <c r="BA286" s="6"/>
      <c r="BB286" s="6"/>
      <c r="BD286" s="74"/>
      <c r="BE286" s="6">
        <f>AV290+AV279</f>
        <v>168</v>
      </c>
      <c r="BF286" s="6">
        <f>AV290+AV282</f>
        <v>166</v>
      </c>
      <c r="BG286" s="6">
        <f>AV290+AV285</f>
        <v>164</v>
      </c>
      <c r="BH286" s="6">
        <f>AV290+AV288</f>
        <v>164</v>
      </c>
      <c r="BI286" s="6">
        <f>AV290+AV291</f>
        <v>164</v>
      </c>
    </row>
    <row r="287" spans="1:61" x14ac:dyDescent="0.3">
      <c r="A287" s="12"/>
      <c r="B287" s="12"/>
      <c r="C287" s="12"/>
      <c r="D287" s="12"/>
      <c r="E287" s="12"/>
      <c r="F287" s="12"/>
      <c r="G287" s="31" t="s">
        <v>66</v>
      </c>
      <c r="H287" s="32" t="s">
        <v>52</v>
      </c>
      <c r="I287" s="12"/>
      <c r="J287" s="12"/>
      <c r="K287" s="12"/>
      <c r="L287" s="12"/>
      <c r="M287" s="12"/>
      <c r="N287" s="12"/>
      <c r="AU287" s="12" t="s">
        <v>345</v>
      </c>
      <c r="AV287" s="6">
        <f>SUM('C2043 (Left-To East)'!A58:A63,'C2043 (Left-To East)'!A65:A80)</f>
        <v>111</v>
      </c>
      <c r="AW287" s="6">
        <f>SUM('C2043 (Left-To East)'!B58:B63,'C2043 (Left-To East)'!B65:B80)</f>
        <v>82</v>
      </c>
      <c r="AX287" s="77">
        <f>SUM('C2043 (Left-To East)'!C58:C63,'C2043 (Left-To East)'!C65:C80)</f>
        <v>96</v>
      </c>
      <c r="AY287" s="6">
        <f>SUM('C2043 (Left-To East)'!D58:D63,'C2043 (Left-To East)'!D65:D80)</f>
        <v>86</v>
      </c>
      <c r="AZ287" s="6">
        <f>SUM('C2043 (Left-To East)'!E58:E63,'C2043 (Left-To East)'!E65:E80)</f>
        <v>109</v>
      </c>
      <c r="BA287" s="6">
        <f>SUM('C2043 (Left-To East)'!F58:F63,'C2043 (Left-To East)'!F65:F80)</f>
        <v>89</v>
      </c>
      <c r="BB287" s="6">
        <f>SUM('C2043 (Left-To East)'!G58:G63,'C2043 (Left-To East)'!G65:G80)</f>
        <v>104</v>
      </c>
    </row>
    <row r="288" spans="1:61" x14ac:dyDescent="0.3">
      <c r="A288" s="30" t="s">
        <v>18</v>
      </c>
      <c r="B288" s="6">
        <f t="shared" ref="B288:P288" si="168">B278</f>
        <v>102</v>
      </c>
      <c r="C288" s="6">
        <f t="shared" si="168"/>
        <v>79</v>
      </c>
      <c r="D288" s="6">
        <f t="shared" si="168"/>
        <v>109</v>
      </c>
      <c r="E288" s="6">
        <f t="shared" si="168"/>
        <v>80</v>
      </c>
      <c r="F288" s="6">
        <f t="shared" si="168"/>
        <v>110</v>
      </c>
      <c r="G288" s="6">
        <f t="shared" si="168"/>
        <v>89</v>
      </c>
      <c r="H288" s="6">
        <f t="shared" si="168"/>
        <v>84</v>
      </c>
      <c r="I288" s="6">
        <f t="shared" si="168"/>
        <v>22</v>
      </c>
      <c r="J288" s="6">
        <f t="shared" si="168"/>
        <v>26</v>
      </c>
      <c r="K288" s="6">
        <f t="shared" si="168"/>
        <v>46</v>
      </c>
      <c r="L288" s="6">
        <f t="shared" si="168"/>
        <v>18</v>
      </c>
      <c r="M288" s="6">
        <f t="shared" si="168"/>
        <v>41</v>
      </c>
      <c r="N288" s="6">
        <f t="shared" si="168"/>
        <v>31</v>
      </c>
      <c r="O288" s="6">
        <f t="shared" si="168"/>
        <v>65</v>
      </c>
      <c r="P288" s="6">
        <f t="shared" si="168"/>
        <v>92</v>
      </c>
      <c r="AU288" s="12" t="s">
        <v>346</v>
      </c>
      <c r="AV288" s="6">
        <f>SUM('C2044 (Right-To West)'!A58:A63,'C2044 (Right-To West)'!A65:A80)</f>
        <v>54</v>
      </c>
      <c r="AW288" s="6">
        <f>SUM('C2044 (Right-To West)'!B58:B63,'C2044 (Right-To West)'!B65:B80)</f>
        <v>69</v>
      </c>
      <c r="AX288" s="77">
        <f>SUM('C2044 (Right-To West)'!C58:C63,'C2044 (Right-To West)'!C65:C80)</f>
        <v>58</v>
      </c>
      <c r="AY288" s="6">
        <f>SUM('C2044 (Right-To West)'!D58:D63,'C2044 (Right-To West)'!D65:D80)</f>
        <v>31</v>
      </c>
      <c r="AZ288" s="6">
        <f>SUM('C2044 (Right-To West)'!E58:E63,'C2044 (Right-To West)'!E65:E80)</f>
        <v>100</v>
      </c>
      <c r="BA288" s="6">
        <f>SUM('C2044 (Right-To West)'!F58:F63,'C2044 (Right-To West)'!F65:F80)</f>
        <v>50</v>
      </c>
      <c r="BB288" s="6">
        <f>SUM('C2044 (Right-To West)'!G58:G63,'C2044 (Right-To West)'!G65:G80)</f>
        <v>56</v>
      </c>
    </row>
    <row r="289" spans="1:61" x14ac:dyDescent="0.3">
      <c r="A289" s="30" t="s">
        <v>19</v>
      </c>
      <c r="B289" s="6">
        <f t="shared" ref="B289:P289" si="169">B279</f>
        <v>58</v>
      </c>
      <c r="C289" s="6">
        <f t="shared" si="169"/>
        <v>70</v>
      </c>
      <c r="D289" s="6">
        <f t="shared" si="169"/>
        <v>60</v>
      </c>
      <c r="E289" s="6">
        <f t="shared" si="169"/>
        <v>29</v>
      </c>
      <c r="F289" s="6">
        <f t="shared" si="169"/>
        <v>94</v>
      </c>
      <c r="G289" s="6">
        <f t="shared" si="169"/>
        <v>42</v>
      </c>
      <c r="H289" s="6">
        <f t="shared" si="169"/>
        <v>55</v>
      </c>
      <c r="I289" s="6">
        <f t="shared" si="169"/>
        <v>18</v>
      </c>
      <c r="J289" s="6">
        <f t="shared" si="169"/>
        <v>12</v>
      </c>
      <c r="K289" s="6">
        <f t="shared" si="169"/>
        <v>27</v>
      </c>
      <c r="L289" s="6">
        <f t="shared" si="169"/>
        <v>11</v>
      </c>
      <c r="M289" s="6">
        <f t="shared" si="169"/>
        <v>11</v>
      </c>
      <c r="N289" s="6">
        <f t="shared" si="169"/>
        <v>20</v>
      </c>
      <c r="O289" s="6">
        <f t="shared" si="169"/>
        <v>34</v>
      </c>
      <c r="P289" s="6">
        <f t="shared" si="169"/>
        <v>36</v>
      </c>
      <c r="X289" s="12" t="s">
        <v>145</v>
      </c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U289" s="12"/>
      <c r="AV289" s="6"/>
      <c r="AW289" s="6"/>
      <c r="AX289" s="6"/>
      <c r="AY289" s="6"/>
      <c r="AZ289" s="6"/>
      <c r="BA289" s="6"/>
      <c r="BB289" s="6"/>
    </row>
    <row r="290" spans="1:61" x14ac:dyDescent="0.3">
      <c r="A290" s="30" t="s">
        <v>55</v>
      </c>
      <c r="B290" s="24">
        <f t="shared" ref="B290:P290" si="170">B280</f>
        <v>160</v>
      </c>
      <c r="C290" s="24">
        <f t="shared" si="170"/>
        <v>149</v>
      </c>
      <c r="D290" s="24">
        <f t="shared" si="170"/>
        <v>169</v>
      </c>
      <c r="E290" s="24">
        <f t="shared" si="170"/>
        <v>109</v>
      </c>
      <c r="F290" s="24">
        <f t="shared" si="170"/>
        <v>204</v>
      </c>
      <c r="G290" s="24">
        <f t="shared" si="170"/>
        <v>131</v>
      </c>
      <c r="H290" s="24">
        <f t="shared" si="170"/>
        <v>139</v>
      </c>
      <c r="I290" s="24">
        <f t="shared" si="170"/>
        <v>40</v>
      </c>
      <c r="J290" s="24">
        <f t="shared" si="170"/>
        <v>38</v>
      </c>
      <c r="K290" s="24">
        <f t="shared" si="170"/>
        <v>73</v>
      </c>
      <c r="L290" s="24">
        <f t="shared" si="170"/>
        <v>29</v>
      </c>
      <c r="M290" s="24">
        <f t="shared" si="170"/>
        <v>52</v>
      </c>
      <c r="N290" s="24">
        <f t="shared" si="170"/>
        <v>51</v>
      </c>
      <c r="O290" s="24">
        <f t="shared" si="170"/>
        <v>99</v>
      </c>
      <c r="P290" s="24">
        <f t="shared" si="170"/>
        <v>128</v>
      </c>
      <c r="X290" s="12" t="s">
        <v>185</v>
      </c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U290" s="12" t="s">
        <v>352</v>
      </c>
      <c r="AV290" s="6">
        <f>SUM('C2043 (Left-To East)'!A56:A63,'C2043 (Left-To East)'!A65:A78)</f>
        <v>110</v>
      </c>
      <c r="AW290" s="6">
        <f>SUM('C2043 (Left-To East)'!B56:B63,'C2043 (Left-To East)'!B65:B78)</f>
        <v>87</v>
      </c>
      <c r="AX290" s="6">
        <f>SUM('C2043 (Left-To East)'!C56:C63,'C2043 (Left-To East)'!C65:C78)</f>
        <v>96</v>
      </c>
      <c r="AY290" s="6">
        <f>SUM('C2043 (Left-To East)'!D56:D63,'C2043 (Left-To East)'!D65:D78)</f>
        <v>83</v>
      </c>
      <c r="AZ290" s="6">
        <f>SUM('C2043 (Left-To East)'!E56:E63,'C2043 (Left-To East)'!E65:E78)</f>
        <v>112</v>
      </c>
      <c r="BA290" s="6">
        <f>SUM('C2043 (Left-To East)'!F56:F63,'C2043 (Left-To East)'!F65:F78)</f>
        <v>101</v>
      </c>
      <c r="BB290" s="6">
        <f>SUM('C2043 (Left-To East)'!G56:G63,'C2043 (Left-To East)'!G65:G78)</f>
        <v>98</v>
      </c>
    </row>
    <row r="291" spans="1:61" x14ac:dyDescent="0.3">
      <c r="A291" s="30" t="s">
        <v>56</v>
      </c>
      <c r="B291" s="14">
        <f>SUM('08-C1249'!A101:A129, '08-C1249'!A131:A133)</f>
        <v>123</v>
      </c>
      <c r="C291" s="14">
        <f>SUM('08-C1249'!B101:B129, '08-C1249'!B131:B133)</f>
        <v>96</v>
      </c>
      <c r="D291" s="14">
        <f>SUM('08-C1249'!C101:C129, '08-C1249'!C131:C133)</f>
        <v>115</v>
      </c>
      <c r="E291" s="14">
        <f>SUM('08-C1249'!D101:D129, '08-C1249'!D131:D133)</f>
        <v>69</v>
      </c>
      <c r="F291" s="14">
        <f>SUM('08-C1249'!E101:E129, '08-C1249'!E131:E133)</f>
        <v>133</v>
      </c>
      <c r="G291" s="14">
        <f>SUM('08-C1249'!F101:F129, '08-C1249'!F131:F133)</f>
        <v>84</v>
      </c>
      <c r="H291" s="14">
        <f>SUM('08-C1249'!G101:G129, '08-C1249'!G131:G133)</f>
        <v>103</v>
      </c>
      <c r="I291" s="14">
        <f>SUM('08-C1249'!H101:H129, '08-C1249'!H131:H133)</f>
        <v>13</v>
      </c>
      <c r="J291" s="14">
        <f>SUM('08-C1249'!I101:I129, '08-C1249'!I131:I133)</f>
        <v>12</v>
      </c>
      <c r="K291" s="14">
        <f>SUM('08-C1249'!J101:J129, '08-C1249'!J131:J133)</f>
        <v>31</v>
      </c>
      <c r="L291" s="14">
        <f>SUM('08-C1249'!K101:K129, '08-C1249'!K131:K133)</f>
        <v>13</v>
      </c>
      <c r="M291" s="14">
        <f>SUM('08-C1249'!L101:L129, '08-C1249'!L131:L133)</f>
        <v>24</v>
      </c>
      <c r="N291" s="14">
        <f>SUM('08-C1249'!M101:M129, '08-C1249'!M131:M133)</f>
        <v>33</v>
      </c>
      <c r="O291" s="14">
        <f>SUM('08-C1249'!N101:N129, '08-C1249'!N131:N133)</f>
        <v>52</v>
      </c>
      <c r="P291" s="14">
        <f>SUM('08-C1249'!O101:O129, '08-C1249'!O131:O133)</f>
        <v>79</v>
      </c>
      <c r="X291" s="12"/>
      <c r="Y291" s="12"/>
      <c r="Z291" s="12"/>
      <c r="AA291" s="12"/>
      <c r="AB291" s="12"/>
      <c r="AC291" s="34" t="s">
        <v>62</v>
      </c>
      <c r="AD291" s="28" t="s">
        <v>52</v>
      </c>
      <c r="AE291" s="12"/>
      <c r="AF291" s="12"/>
      <c r="AG291" s="12"/>
      <c r="AH291" s="12"/>
      <c r="AI291" s="12"/>
      <c r="AJ291" s="12"/>
      <c r="AU291" s="12" t="s">
        <v>353</v>
      </c>
      <c r="AV291" s="6">
        <f>SUM('C2044 (Right-To West)'!A56:A63,'C2044 (Right-To West)'!A65:A78)</f>
        <v>54</v>
      </c>
      <c r="AW291" s="77">
        <f>SUM('C2044 (Right-To West)'!B56:B63,'C2044 (Right-To West)'!B65:B78)</f>
        <v>66</v>
      </c>
      <c r="AX291" s="6">
        <f>SUM('C2044 (Right-To West)'!C56:C63,'C2044 (Right-To West)'!C65:C78)</f>
        <v>61</v>
      </c>
      <c r="AY291" s="6">
        <f>SUM('C2044 (Right-To West)'!D56:D63,'C2044 (Right-To West)'!D65:D78)</f>
        <v>30</v>
      </c>
      <c r="AZ291" s="6">
        <f>SUM('C2044 (Right-To West)'!E56:E63,'C2044 (Right-To West)'!E65:E78)</f>
        <v>103</v>
      </c>
      <c r="BA291" s="6">
        <f>SUM('C2044 (Right-To West)'!F56:F63,'C2044 (Right-To West)'!F65:F78)</f>
        <v>50</v>
      </c>
      <c r="BB291" s="6">
        <f>SUM('C2044 (Right-To West)'!G56:G63,'C2044 (Right-To West)'!G65:G78)</f>
        <v>51</v>
      </c>
    </row>
    <row r="292" spans="1:61" x14ac:dyDescent="0.3">
      <c r="A292" s="30" t="s">
        <v>89</v>
      </c>
      <c r="B292" s="33">
        <f t="shared" ref="B292:P292" si="171">B290-B291</f>
        <v>37</v>
      </c>
      <c r="C292" s="33">
        <f t="shared" si="171"/>
        <v>53</v>
      </c>
      <c r="D292" s="33">
        <f t="shared" si="171"/>
        <v>54</v>
      </c>
      <c r="E292" s="33">
        <f t="shared" si="171"/>
        <v>40</v>
      </c>
      <c r="F292" s="33">
        <f t="shared" si="171"/>
        <v>71</v>
      </c>
      <c r="G292" s="33">
        <f t="shared" si="171"/>
        <v>47</v>
      </c>
      <c r="H292" s="33">
        <f t="shared" si="171"/>
        <v>36</v>
      </c>
      <c r="I292" s="33">
        <f t="shared" si="171"/>
        <v>27</v>
      </c>
      <c r="J292" s="33">
        <f t="shared" si="171"/>
        <v>26</v>
      </c>
      <c r="K292" s="33">
        <f t="shared" si="171"/>
        <v>42</v>
      </c>
      <c r="L292" s="33">
        <f t="shared" si="171"/>
        <v>16</v>
      </c>
      <c r="M292" s="33">
        <f t="shared" si="171"/>
        <v>28</v>
      </c>
      <c r="N292" s="33">
        <f t="shared" si="171"/>
        <v>18</v>
      </c>
      <c r="O292" s="33">
        <f t="shared" si="171"/>
        <v>47</v>
      </c>
      <c r="P292" s="33">
        <f t="shared" si="171"/>
        <v>49</v>
      </c>
      <c r="X292" s="30" t="s">
        <v>20</v>
      </c>
      <c r="Y292" s="6">
        <f t="shared" ref="Y292:AM292" si="172">Y247</f>
        <v>49</v>
      </c>
      <c r="Z292" s="6">
        <f t="shared" si="172"/>
        <v>38</v>
      </c>
      <c r="AA292" s="6">
        <f t="shared" si="172"/>
        <v>64</v>
      </c>
      <c r="AB292" s="6">
        <f t="shared" si="172"/>
        <v>44</v>
      </c>
      <c r="AC292" s="6">
        <f t="shared" si="172"/>
        <v>66</v>
      </c>
      <c r="AD292" s="6">
        <f t="shared" si="172"/>
        <v>42</v>
      </c>
      <c r="AE292" s="6">
        <f t="shared" si="172"/>
        <v>42</v>
      </c>
      <c r="AF292" s="6">
        <f t="shared" si="172"/>
        <v>11</v>
      </c>
      <c r="AG292" s="6">
        <f t="shared" si="172"/>
        <v>18</v>
      </c>
      <c r="AH292" s="6">
        <f t="shared" si="172"/>
        <v>20</v>
      </c>
      <c r="AI292" s="6">
        <f t="shared" si="172"/>
        <v>14</v>
      </c>
      <c r="AJ292" s="6">
        <f t="shared" si="172"/>
        <v>36</v>
      </c>
      <c r="AK292" s="6">
        <f t="shared" si="172"/>
        <v>4</v>
      </c>
      <c r="AL292" s="6">
        <f t="shared" si="172"/>
        <v>34</v>
      </c>
      <c r="AM292" s="6">
        <f t="shared" si="172"/>
        <v>29</v>
      </c>
    </row>
    <row r="293" spans="1:61" x14ac:dyDescent="0.3">
      <c r="A293" s="38" t="s">
        <v>90</v>
      </c>
      <c r="B293" s="33">
        <f t="shared" ref="B293:P293" si="173">B292^2</f>
        <v>1369</v>
      </c>
      <c r="C293" s="33">
        <f t="shared" si="173"/>
        <v>2809</v>
      </c>
      <c r="D293" s="33">
        <f t="shared" si="173"/>
        <v>2916</v>
      </c>
      <c r="E293" s="33">
        <f t="shared" si="173"/>
        <v>1600</v>
      </c>
      <c r="F293" s="33">
        <f t="shared" si="173"/>
        <v>5041</v>
      </c>
      <c r="G293" s="33">
        <f t="shared" si="173"/>
        <v>2209</v>
      </c>
      <c r="H293" s="33">
        <f t="shared" si="173"/>
        <v>1296</v>
      </c>
      <c r="I293" s="33">
        <f t="shared" si="173"/>
        <v>729</v>
      </c>
      <c r="J293" s="33">
        <f t="shared" si="173"/>
        <v>676</v>
      </c>
      <c r="K293" s="33">
        <f t="shared" si="173"/>
        <v>1764</v>
      </c>
      <c r="L293" s="33">
        <f t="shared" si="173"/>
        <v>256</v>
      </c>
      <c r="M293" s="33">
        <f t="shared" si="173"/>
        <v>784</v>
      </c>
      <c r="N293" s="33">
        <f t="shared" si="173"/>
        <v>324</v>
      </c>
      <c r="O293" s="33">
        <f t="shared" si="173"/>
        <v>2209</v>
      </c>
      <c r="P293" s="33">
        <f t="shared" si="173"/>
        <v>2401</v>
      </c>
      <c r="S293" s="40">
        <f>SUM(B293:P293)/COUNT(B293:P293)</f>
        <v>1758.8666666666666</v>
      </c>
      <c r="T293" s="39">
        <f>SUM(B293:H293)/COUNT(B293:H293)</f>
        <v>2462.8571428571427</v>
      </c>
      <c r="X293" s="30" t="s">
        <v>112</v>
      </c>
      <c r="Y293" s="6">
        <f>SUM('03-C4481'!A74:A93)</f>
        <v>179</v>
      </c>
      <c r="Z293" s="6">
        <f>SUM('03-C4481'!B74:B93)</f>
        <v>160</v>
      </c>
      <c r="AA293" s="6">
        <f>SUM('03-C4481'!C74:C93)</f>
        <v>152</v>
      </c>
      <c r="AB293" s="6">
        <f>SUM('03-C4481'!D74:D93)</f>
        <v>131</v>
      </c>
      <c r="AC293" s="6">
        <f>SUM('03-C4481'!E74:E93)</f>
        <v>167</v>
      </c>
      <c r="AD293" s="6">
        <f>SUM('03-C4481'!F74:F93)</f>
        <v>137</v>
      </c>
      <c r="AE293" s="6">
        <f>SUM('03-C4481'!G74:G93)</f>
        <v>135</v>
      </c>
      <c r="AF293" s="6">
        <f>SUM('03-C4481'!H74:H93)</f>
        <v>3</v>
      </c>
      <c r="AG293" s="6">
        <f>SUM('03-C4481'!I74:I93)</f>
        <v>84</v>
      </c>
      <c r="AH293" s="6">
        <f>SUM('03-C4481'!J74:J93)</f>
        <v>137</v>
      </c>
      <c r="AI293" s="6">
        <f>SUM('03-C4481'!K74:K93)</f>
        <v>68</v>
      </c>
      <c r="AJ293" s="6">
        <f>SUM('03-C4481'!L74:L93)</f>
        <v>57</v>
      </c>
      <c r="AK293" s="6">
        <f>SUM('03-C4481'!M74:M93)</f>
        <v>202</v>
      </c>
      <c r="AL293" s="6">
        <f>SUM('03-C4481'!N74:N93)</f>
        <v>251</v>
      </c>
      <c r="AM293" s="6">
        <f>SUM('03-C4481'!O74:O93)</f>
        <v>220</v>
      </c>
    </row>
    <row r="294" spans="1:61" x14ac:dyDescent="0.3">
      <c r="X294" s="30" t="s">
        <v>105</v>
      </c>
      <c r="Y294" s="6">
        <f>Y293-Y292</f>
        <v>130</v>
      </c>
      <c r="Z294" s="6">
        <f t="shared" ref="Z294:AM294" si="174">Z293-Z292</f>
        <v>122</v>
      </c>
      <c r="AA294" s="6">
        <f t="shared" si="174"/>
        <v>88</v>
      </c>
      <c r="AB294" s="6">
        <f t="shared" si="174"/>
        <v>87</v>
      </c>
      <c r="AC294" s="6">
        <f t="shared" si="174"/>
        <v>101</v>
      </c>
      <c r="AD294" s="6">
        <f t="shared" si="174"/>
        <v>95</v>
      </c>
      <c r="AE294" s="6">
        <f t="shared" si="174"/>
        <v>93</v>
      </c>
      <c r="AF294" s="6">
        <f t="shared" si="174"/>
        <v>-8</v>
      </c>
      <c r="AG294" s="6">
        <f t="shared" si="174"/>
        <v>66</v>
      </c>
      <c r="AH294" s="6">
        <f t="shared" si="174"/>
        <v>117</v>
      </c>
      <c r="AI294" s="6">
        <f t="shared" si="174"/>
        <v>54</v>
      </c>
      <c r="AJ294" s="6">
        <f t="shared" si="174"/>
        <v>21</v>
      </c>
      <c r="AK294" s="6">
        <f t="shared" si="174"/>
        <v>198</v>
      </c>
      <c r="AL294" s="6">
        <f t="shared" si="174"/>
        <v>217</v>
      </c>
      <c r="AM294" s="6">
        <f t="shared" si="174"/>
        <v>191</v>
      </c>
    </row>
    <row r="295" spans="1:61" x14ac:dyDescent="0.3">
      <c r="X295" s="51" t="s">
        <v>18</v>
      </c>
      <c r="AU295" s="12" t="s">
        <v>365</v>
      </c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1:61" x14ac:dyDescent="0.3">
      <c r="A296" s="12" t="s">
        <v>127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X296" s="51" t="s">
        <v>18</v>
      </c>
      <c r="AU296" s="12"/>
      <c r="AV296" s="12"/>
      <c r="AW296" s="12"/>
      <c r="AX296" s="12"/>
      <c r="AY296" s="12"/>
      <c r="AZ296" s="12"/>
      <c r="BA296" s="31" t="s">
        <v>66</v>
      </c>
      <c r="BB296" s="32" t="s">
        <v>52</v>
      </c>
      <c r="BC296" s="12"/>
      <c r="BD296" s="12"/>
      <c r="BE296" s="12"/>
      <c r="BF296" s="12"/>
      <c r="BG296" s="12"/>
      <c r="BH296" s="12"/>
    </row>
    <row r="297" spans="1:61" x14ac:dyDescent="0.3">
      <c r="A297" s="12"/>
      <c r="B297" s="12"/>
      <c r="C297" s="12"/>
      <c r="D297" s="12"/>
      <c r="E297" s="12"/>
      <c r="F297" s="12"/>
      <c r="G297" s="31" t="s">
        <v>66</v>
      </c>
      <c r="H297" s="32" t="s">
        <v>52</v>
      </c>
      <c r="I297" s="12"/>
      <c r="J297" s="12"/>
      <c r="K297" s="12"/>
      <c r="L297" s="12"/>
      <c r="M297" s="12"/>
      <c r="N297" s="12"/>
      <c r="X297" s="51" t="s">
        <v>18</v>
      </c>
      <c r="AU297" s="30" t="s">
        <v>157</v>
      </c>
      <c r="AV297" s="14">
        <v>267</v>
      </c>
      <c r="AW297" s="14">
        <v>201</v>
      </c>
      <c r="AX297" s="14">
        <v>213</v>
      </c>
      <c r="AY297" s="14">
        <v>152</v>
      </c>
      <c r="AZ297" s="14">
        <v>251</v>
      </c>
      <c r="BA297" s="14">
        <v>187</v>
      </c>
      <c r="BB297" s="14">
        <v>198</v>
      </c>
    </row>
    <row r="298" spans="1:61" x14ac:dyDescent="0.3">
      <c r="A298" s="30" t="s">
        <v>18</v>
      </c>
      <c r="B298" s="6">
        <f t="shared" ref="B298:P298" si="175">B278</f>
        <v>102</v>
      </c>
      <c r="C298" s="6">
        <f t="shared" si="175"/>
        <v>79</v>
      </c>
      <c r="D298" s="6">
        <f t="shared" si="175"/>
        <v>109</v>
      </c>
      <c r="E298" s="6">
        <f t="shared" si="175"/>
        <v>80</v>
      </c>
      <c r="F298" s="6">
        <f t="shared" si="175"/>
        <v>110</v>
      </c>
      <c r="G298" s="6">
        <f t="shared" si="175"/>
        <v>89</v>
      </c>
      <c r="H298" s="6">
        <f t="shared" si="175"/>
        <v>84</v>
      </c>
      <c r="I298" s="6">
        <f t="shared" si="175"/>
        <v>22</v>
      </c>
      <c r="J298" s="6">
        <f t="shared" si="175"/>
        <v>26</v>
      </c>
      <c r="K298" s="6">
        <f t="shared" si="175"/>
        <v>46</v>
      </c>
      <c r="L298" s="6">
        <f t="shared" si="175"/>
        <v>18</v>
      </c>
      <c r="M298" s="6">
        <f t="shared" si="175"/>
        <v>41</v>
      </c>
      <c r="N298" s="6">
        <f t="shared" si="175"/>
        <v>31</v>
      </c>
      <c r="O298" s="6">
        <f t="shared" si="175"/>
        <v>65</v>
      </c>
      <c r="P298" s="6">
        <f t="shared" si="175"/>
        <v>92</v>
      </c>
      <c r="X298" s="51" t="s">
        <v>18</v>
      </c>
      <c r="AU298" s="30"/>
    </row>
    <row r="299" spans="1:61" x14ac:dyDescent="0.3">
      <c r="A299" s="30" t="s">
        <v>19</v>
      </c>
      <c r="B299" s="6">
        <f t="shared" ref="B299:P299" si="176">B279</f>
        <v>58</v>
      </c>
      <c r="C299" s="6">
        <f t="shared" si="176"/>
        <v>70</v>
      </c>
      <c r="D299" s="6">
        <f t="shared" si="176"/>
        <v>60</v>
      </c>
      <c r="E299" s="6">
        <f t="shared" si="176"/>
        <v>29</v>
      </c>
      <c r="F299" s="6">
        <f t="shared" si="176"/>
        <v>94</v>
      </c>
      <c r="G299" s="6">
        <f t="shared" si="176"/>
        <v>42</v>
      </c>
      <c r="H299" s="6">
        <f t="shared" si="176"/>
        <v>55</v>
      </c>
      <c r="I299" s="6">
        <f t="shared" si="176"/>
        <v>18</v>
      </c>
      <c r="J299" s="6">
        <f t="shared" si="176"/>
        <v>12</v>
      </c>
      <c r="K299" s="6">
        <f t="shared" si="176"/>
        <v>27</v>
      </c>
      <c r="L299" s="6">
        <f t="shared" si="176"/>
        <v>11</v>
      </c>
      <c r="M299" s="6">
        <f t="shared" si="176"/>
        <v>11</v>
      </c>
      <c r="N299" s="6">
        <f t="shared" si="176"/>
        <v>20</v>
      </c>
      <c r="O299" s="6">
        <f t="shared" si="176"/>
        <v>34</v>
      </c>
      <c r="P299" s="6">
        <f t="shared" si="176"/>
        <v>36</v>
      </c>
      <c r="AU299" s="12" t="s">
        <v>355</v>
      </c>
      <c r="AV299" s="47">
        <v>92</v>
      </c>
      <c r="AW299" s="47">
        <v>74</v>
      </c>
      <c r="AX299" s="77">
        <v>106</v>
      </c>
      <c r="AY299" s="47">
        <v>70</v>
      </c>
      <c r="AZ299" s="47">
        <v>100</v>
      </c>
      <c r="BA299" s="47">
        <v>84</v>
      </c>
      <c r="BB299" s="47">
        <v>79</v>
      </c>
    </row>
    <row r="300" spans="1:61" x14ac:dyDescent="0.3">
      <c r="A300" s="30" t="s">
        <v>55</v>
      </c>
      <c r="B300" s="24">
        <f t="shared" ref="B300:P300" si="177">B280</f>
        <v>160</v>
      </c>
      <c r="C300" s="24">
        <f t="shared" si="177"/>
        <v>149</v>
      </c>
      <c r="D300" s="24">
        <f t="shared" si="177"/>
        <v>169</v>
      </c>
      <c r="E300" s="24">
        <f t="shared" si="177"/>
        <v>109</v>
      </c>
      <c r="F300" s="24">
        <f t="shared" si="177"/>
        <v>204</v>
      </c>
      <c r="G300" s="24">
        <f t="shared" si="177"/>
        <v>131</v>
      </c>
      <c r="H300" s="24">
        <f t="shared" si="177"/>
        <v>139</v>
      </c>
      <c r="I300" s="24">
        <f t="shared" si="177"/>
        <v>40</v>
      </c>
      <c r="J300" s="24">
        <f t="shared" si="177"/>
        <v>38</v>
      </c>
      <c r="K300" s="24">
        <f t="shared" si="177"/>
        <v>73</v>
      </c>
      <c r="L300" s="24">
        <f t="shared" si="177"/>
        <v>29</v>
      </c>
      <c r="M300" s="24">
        <f t="shared" si="177"/>
        <v>52</v>
      </c>
      <c r="N300" s="24">
        <f t="shared" si="177"/>
        <v>51</v>
      </c>
      <c r="O300" s="24">
        <f t="shared" si="177"/>
        <v>99</v>
      </c>
      <c r="P300" s="24">
        <f t="shared" si="177"/>
        <v>128</v>
      </c>
      <c r="AU300" s="12" t="s">
        <v>360</v>
      </c>
      <c r="AV300" s="77">
        <v>55</v>
      </c>
      <c r="AW300" s="77">
        <v>68</v>
      </c>
      <c r="AX300" s="77">
        <v>58</v>
      </c>
      <c r="AY300" s="47">
        <v>29</v>
      </c>
      <c r="AZ300" s="47">
        <v>94</v>
      </c>
      <c r="BA300" s="47">
        <v>42</v>
      </c>
      <c r="BB300" s="47">
        <v>50</v>
      </c>
    </row>
    <row r="301" spans="1:61" x14ac:dyDescent="0.3">
      <c r="A301" s="30" t="s">
        <v>56</v>
      </c>
      <c r="B301" s="14">
        <f>SUM('08-C1249'!A104:A129, '08-C1249'!A131:A136)</f>
        <v>115</v>
      </c>
      <c r="C301" s="14">
        <f>SUM('08-C1249'!B104:B129, '08-C1249'!B131:B136)</f>
        <v>80</v>
      </c>
      <c r="D301" s="14">
        <f>SUM('08-C1249'!C104:C129, '08-C1249'!C131:C136)</f>
        <v>116</v>
      </c>
      <c r="E301" s="14">
        <f>SUM('08-C1249'!D104:D129, '08-C1249'!D131:D136)</f>
        <v>66</v>
      </c>
      <c r="F301" s="14">
        <f>SUM('08-C1249'!E104:E129, '08-C1249'!E131:E136)</f>
        <v>136</v>
      </c>
      <c r="G301" s="14">
        <f>SUM('08-C1249'!F104:F129, '08-C1249'!F131:F136)</f>
        <v>76</v>
      </c>
      <c r="H301" s="14">
        <f>SUM('08-C1249'!G104:G129, '08-C1249'!G131:G136)</f>
        <v>100</v>
      </c>
      <c r="I301" s="14">
        <f>SUM('08-C1249'!H104:H129, '08-C1249'!H131:H136)</f>
        <v>12</v>
      </c>
      <c r="J301" s="14">
        <f>SUM('08-C1249'!I104:I129, '08-C1249'!I131:I136)</f>
        <v>11</v>
      </c>
      <c r="K301" s="14">
        <f>SUM('08-C1249'!J104:J129, '08-C1249'!J131:J136)</f>
        <v>32</v>
      </c>
      <c r="L301" s="14">
        <f>SUM('08-C1249'!K104:K129, '08-C1249'!K131:K136)</f>
        <v>12</v>
      </c>
      <c r="M301" s="14">
        <f>SUM('08-C1249'!L104:L129, '08-C1249'!L131:L136)</f>
        <v>24</v>
      </c>
      <c r="N301" s="14">
        <f>SUM('08-C1249'!M104:M129, '08-C1249'!M131:M136)</f>
        <v>31</v>
      </c>
      <c r="O301" s="14">
        <f>SUM('08-C1249'!N104:N129, '08-C1249'!N131:N136)</f>
        <v>46</v>
      </c>
      <c r="P301" s="14">
        <f>SUM('08-C1249'!O104:O129, '08-C1249'!O131:O136)</f>
        <v>73</v>
      </c>
      <c r="AU301" s="12"/>
      <c r="AV301" s="47"/>
      <c r="AW301" s="47"/>
      <c r="AX301" s="47"/>
      <c r="AY301" s="47"/>
      <c r="AZ301" s="47"/>
      <c r="BA301" s="47"/>
      <c r="BB301" s="47"/>
    </row>
    <row r="302" spans="1:61" ht="15.6" x14ac:dyDescent="0.35">
      <c r="A302" s="30" t="s">
        <v>89</v>
      </c>
      <c r="B302" s="33">
        <f t="shared" ref="B302:P302" si="178">B300-B301</f>
        <v>45</v>
      </c>
      <c r="C302" s="33">
        <f t="shared" si="178"/>
        <v>69</v>
      </c>
      <c r="D302" s="33">
        <f t="shared" si="178"/>
        <v>53</v>
      </c>
      <c r="E302" s="33">
        <f t="shared" si="178"/>
        <v>43</v>
      </c>
      <c r="F302" s="33">
        <f t="shared" si="178"/>
        <v>68</v>
      </c>
      <c r="G302" s="33">
        <f t="shared" si="178"/>
        <v>55</v>
      </c>
      <c r="H302" s="33">
        <f t="shared" si="178"/>
        <v>39</v>
      </c>
      <c r="I302" s="33">
        <f t="shared" si="178"/>
        <v>28</v>
      </c>
      <c r="J302" s="33">
        <f t="shared" si="178"/>
        <v>27</v>
      </c>
      <c r="K302" s="33">
        <f t="shared" si="178"/>
        <v>41</v>
      </c>
      <c r="L302" s="33">
        <f t="shared" si="178"/>
        <v>17</v>
      </c>
      <c r="M302" s="33">
        <f t="shared" si="178"/>
        <v>28</v>
      </c>
      <c r="N302" s="33">
        <f t="shared" si="178"/>
        <v>20</v>
      </c>
      <c r="O302" s="33">
        <f t="shared" si="178"/>
        <v>53</v>
      </c>
      <c r="P302" s="33">
        <f t="shared" si="178"/>
        <v>55</v>
      </c>
      <c r="X302" s="12" t="s">
        <v>145</v>
      </c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U302" s="12" t="s">
        <v>356</v>
      </c>
      <c r="AV302" s="47">
        <v>98</v>
      </c>
      <c r="AW302" s="47">
        <v>77</v>
      </c>
      <c r="AX302" s="47">
        <v>105</v>
      </c>
      <c r="AY302" s="47">
        <v>78</v>
      </c>
      <c r="AZ302" s="47">
        <v>102</v>
      </c>
      <c r="BA302" s="6">
        <v>87</v>
      </c>
      <c r="BB302" s="47">
        <v>83</v>
      </c>
      <c r="BD302" s="74" t="s">
        <v>354</v>
      </c>
      <c r="BE302" s="128" t="s">
        <v>10</v>
      </c>
      <c r="BF302" s="128"/>
      <c r="BG302" s="128"/>
      <c r="BH302" s="128"/>
      <c r="BI302" s="128"/>
    </row>
    <row r="303" spans="1:61" x14ac:dyDescent="0.3">
      <c r="A303" s="38" t="s">
        <v>90</v>
      </c>
      <c r="B303" s="33">
        <f t="shared" ref="B303:P303" si="179">B302^2</f>
        <v>2025</v>
      </c>
      <c r="C303" s="33">
        <f t="shared" si="179"/>
        <v>4761</v>
      </c>
      <c r="D303" s="33">
        <f t="shared" si="179"/>
        <v>2809</v>
      </c>
      <c r="E303" s="33">
        <f t="shared" si="179"/>
        <v>1849</v>
      </c>
      <c r="F303" s="33">
        <f t="shared" si="179"/>
        <v>4624</v>
      </c>
      <c r="G303" s="33">
        <f t="shared" si="179"/>
        <v>3025</v>
      </c>
      <c r="H303" s="33">
        <f t="shared" si="179"/>
        <v>1521</v>
      </c>
      <c r="I303" s="33">
        <f t="shared" si="179"/>
        <v>784</v>
      </c>
      <c r="J303" s="33">
        <f t="shared" si="179"/>
        <v>729</v>
      </c>
      <c r="K303" s="33">
        <f t="shared" si="179"/>
        <v>1681</v>
      </c>
      <c r="L303" s="33">
        <f t="shared" si="179"/>
        <v>289</v>
      </c>
      <c r="M303" s="33">
        <f t="shared" si="179"/>
        <v>784</v>
      </c>
      <c r="N303" s="33">
        <f t="shared" si="179"/>
        <v>400</v>
      </c>
      <c r="O303" s="33">
        <f t="shared" si="179"/>
        <v>2809</v>
      </c>
      <c r="P303" s="33">
        <f t="shared" si="179"/>
        <v>3025</v>
      </c>
      <c r="S303" s="40">
        <f>SUM(B303:P303)/COUNT(B303:P303)</f>
        <v>2074.3333333333335</v>
      </c>
      <c r="T303" s="39">
        <f>SUM(B303:H303)/COUNT(B303:H303)</f>
        <v>2944.8571428571427</v>
      </c>
      <c r="X303" s="12" t="s">
        <v>186</v>
      </c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U303" s="12" t="s">
        <v>361</v>
      </c>
      <c r="AV303" s="47">
        <v>54</v>
      </c>
      <c r="AW303" s="47">
        <v>68</v>
      </c>
      <c r="AX303" s="47">
        <v>55</v>
      </c>
      <c r="AY303" s="47">
        <v>28</v>
      </c>
      <c r="AZ303" s="47">
        <v>96</v>
      </c>
      <c r="BA303" s="47">
        <v>46</v>
      </c>
      <c r="BB303" s="47">
        <v>48</v>
      </c>
      <c r="BD303" s="74"/>
      <c r="BE303" s="6">
        <f>AV299+AV300</f>
        <v>147</v>
      </c>
      <c r="BF303" s="6">
        <f>AV299+AV303</f>
        <v>146</v>
      </c>
      <c r="BG303" s="6">
        <f>AV299+AV306</f>
        <v>143</v>
      </c>
      <c r="BH303" s="6">
        <f>AV299+AV309</f>
        <v>145</v>
      </c>
      <c r="BI303" s="6">
        <f>AV299+AV312</f>
        <v>144</v>
      </c>
    </row>
    <row r="304" spans="1:61" x14ac:dyDescent="0.3">
      <c r="X304" s="12"/>
      <c r="Y304" s="12"/>
      <c r="Z304" s="12"/>
      <c r="AA304" s="12"/>
      <c r="AB304" s="12"/>
      <c r="AC304" s="31" t="s">
        <v>66</v>
      </c>
      <c r="AD304" s="32" t="s">
        <v>52</v>
      </c>
      <c r="AE304" s="12"/>
      <c r="AF304" s="12"/>
      <c r="AG304" s="12"/>
      <c r="AH304" s="12"/>
      <c r="AI304" s="12"/>
      <c r="AJ304" s="12"/>
      <c r="AU304" s="12"/>
      <c r="AV304" s="47"/>
      <c r="AW304" s="47"/>
      <c r="AX304" s="47"/>
      <c r="AY304" s="47"/>
      <c r="AZ304" s="47"/>
      <c r="BA304" s="47"/>
      <c r="BB304" s="47"/>
      <c r="BD304" s="115"/>
      <c r="BE304" s="6">
        <f>AV302+AV300</f>
        <v>153</v>
      </c>
      <c r="BF304" s="6">
        <f>AV302+AV303</f>
        <v>152</v>
      </c>
      <c r="BG304" s="6">
        <f>AV302+AV306</f>
        <v>149</v>
      </c>
      <c r="BH304" s="6">
        <f>AV302+AV309</f>
        <v>151</v>
      </c>
      <c r="BI304" s="6">
        <f>AV302+AV312</f>
        <v>150</v>
      </c>
    </row>
    <row r="305" spans="1:61" x14ac:dyDescent="0.3">
      <c r="X305" s="30" t="s">
        <v>20</v>
      </c>
      <c r="Y305" s="6">
        <f t="shared" ref="Y305:AM305" si="180">Y260</f>
        <v>111</v>
      </c>
      <c r="Z305" s="6">
        <f t="shared" si="180"/>
        <v>103</v>
      </c>
      <c r="AA305" s="6">
        <f t="shared" si="180"/>
        <v>97</v>
      </c>
      <c r="AB305" s="6">
        <f t="shared" si="180"/>
        <v>54</v>
      </c>
      <c r="AC305" s="6">
        <f t="shared" si="180"/>
        <v>145</v>
      </c>
      <c r="AD305" s="6">
        <f t="shared" si="180"/>
        <v>82</v>
      </c>
      <c r="AE305" s="6">
        <f t="shared" si="180"/>
        <v>78</v>
      </c>
      <c r="AF305" s="6">
        <f t="shared" si="180"/>
        <v>22</v>
      </c>
      <c r="AG305" s="6">
        <f t="shared" si="180"/>
        <v>34</v>
      </c>
      <c r="AH305" s="6">
        <f t="shared" si="180"/>
        <v>38</v>
      </c>
      <c r="AI305" s="6">
        <f t="shared" si="180"/>
        <v>21</v>
      </c>
      <c r="AJ305" s="6">
        <f t="shared" si="180"/>
        <v>62</v>
      </c>
      <c r="AK305" s="6">
        <f t="shared" si="180"/>
        <v>22</v>
      </c>
      <c r="AL305" s="6">
        <f t="shared" si="180"/>
        <v>66</v>
      </c>
      <c r="AM305" s="6">
        <f t="shared" si="180"/>
        <v>69</v>
      </c>
      <c r="AU305" s="12" t="s">
        <v>357</v>
      </c>
      <c r="AV305" s="77">
        <v>107</v>
      </c>
      <c r="AW305" s="6">
        <v>77</v>
      </c>
      <c r="AX305" s="47">
        <v>104</v>
      </c>
      <c r="AY305" s="47">
        <v>73</v>
      </c>
      <c r="AZ305" s="47">
        <v>103</v>
      </c>
      <c r="BA305" s="47">
        <v>81</v>
      </c>
      <c r="BB305" s="47">
        <v>89</v>
      </c>
      <c r="BD305" s="74"/>
      <c r="BE305" s="77">
        <f>AV305+AV300</f>
        <v>162</v>
      </c>
      <c r="BF305" s="6">
        <f>AV305+AV303</f>
        <v>161</v>
      </c>
      <c r="BG305" s="6">
        <f>AV305+AV306</f>
        <v>158</v>
      </c>
      <c r="BH305" s="6">
        <f>AV305+AV309</f>
        <v>160</v>
      </c>
      <c r="BI305" s="6">
        <f>AV305+AV312</f>
        <v>159</v>
      </c>
    </row>
    <row r="306" spans="1:61" x14ac:dyDescent="0.3">
      <c r="A306" s="12" t="s">
        <v>126</v>
      </c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X306" s="30" t="s">
        <v>112</v>
      </c>
      <c r="Y306" s="6">
        <f>SUM('03-C4481'!A99:A130)</f>
        <v>518</v>
      </c>
      <c r="Z306" s="6">
        <f>SUM('03-C4481'!B99:B130)</f>
        <v>328</v>
      </c>
      <c r="AA306" s="6">
        <f>SUM('03-C4481'!C99:C130)</f>
        <v>284</v>
      </c>
      <c r="AB306" s="6">
        <f>SUM('03-C4481'!D99:D130)</f>
        <v>199</v>
      </c>
      <c r="AC306" s="6">
        <f>SUM('03-C4481'!E99:E130)</f>
        <v>319</v>
      </c>
      <c r="AD306" s="6">
        <f>SUM('03-C4481'!F99:F130)</f>
        <v>271</v>
      </c>
      <c r="AE306" s="6">
        <f>SUM('03-C4481'!G99:G130)</f>
        <v>202</v>
      </c>
      <c r="AF306" s="6">
        <f>SUM('03-C4481'!H99:H130)</f>
        <v>67</v>
      </c>
      <c r="AG306" s="6">
        <f>SUM('03-C4481'!I99:I130)</f>
        <v>134</v>
      </c>
      <c r="AH306" s="6">
        <f>SUM('03-C4481'!J99:J130)</f>
        <v>238</v>
      </c>
      <c r="AI306" s="6">
        <f>SUM('03-C4481'!K99:K130)</f>
        <v>105</v>
      </c>
      <c r="AJ306" s="6">
        <f>SUM('03-C4481'!L99:L130)</f>
        <v>144</v>
      </c>
      <c r="AK306" s="6">
        <f>SUM('03-C4481'!M99:M130)</f>
        <v>325</v>
      </c>
      <c r="AL306" s="6">
        <f>SUM('03-C4481'!N99:N130)</f>
        <v>292</v>
      </c>
      <c r="AM306" s="6">
        <f>SUM('03-C4481'!O99:O130)</f>
        <v>431</v>
      </c>
      <c r="AU306" s="12" t="s">
        <v>362</v>
      </c>
      <c r="AV306" s="47">
        <v>51</v>
      </c>
      <c r="AW306" s="47">
        <v>66</v>
      </c>
      <c r="AX306" s="47">
        <v>53</v>
      </c>
      <c r="AY306" s="77">
        <v>30</v>
      </c>
      <c r="AZ306" s="47">
        <v>98</v>
      </c>
      <c r="BA306" s="47">
        <v>46</v>
      </c>
      <c r="BB306" s="47">
        <v>52</v>
      </c>
      <c r="BD306" s="74"/>
      <c r="BE306" s="6">
        <f>AV308+AV300</f>
        <v>160</v>
      </c>
      <c r="BF306" s="6">
        <f>AV308+AV303</f>
        <v>159</v>
      </c>
      <c r="BG306" s="6">
        <f>AV308+AV306</f>
        <v>156</v>
      </c>
      <c r="BH306" s="6">
        <f>AV308+AV309</f>
        <v>158</v>
      </c>
      <c r="BI306" s="6">
        <f>AV308+AV312</f>
        <v>157</v>
      </c>
    </row>
    <row r="307" spans="1:61" x14ac:dyDescent="0.3">
      <c r="A307" s="12"/>
      <c r="B307" s="12"/>
      <c r="C307" s="12"/>
      <c r="D307" s="12"/>
      <c r="E307" s="12"/>
      <c r="F307" s="12"/>
      <c r="G307" s="31" t="s">
        <v>66</v>
      </c>
      <c r="H307" s="32" t="s">
        <v>52</v>
      </c>
      <c r="I307" s="12"/>
      <c r="J307" s="12"/>
      <c r="K307" s="12"/>
      <c r="L307" s="12"/>
      <c r="M307" s="12"/>
      <c r="N307" s="12"/>
      <c r="X307" s="30" t="s">
        <v>105</v>
      </c>
      <c r="Y307" s="6">
        <f>Y306-Y305</f>
        <v>407</v>
      </c>
      <c r="Z307" s="6">
        <f t="shared" ref="Z307:AM307" si="181">Z306-Z305</f>
        <v>225</v>
      </c>
      <c r="AA307" s="6">
        <f t="shared" si="181"/>
        <v>187</v>
      </c>
      <c r="AB307" s="6">
        <f t="shared" si="181"/>
        <v>145</v>
      </c>
      <c r="AC307" s="6">
        <f t="shared" si="181"/>
        <v>174</v>
      </c>
      <c r="AD307" s="6">
        <f t="shared" si="181"/>
        <v>189</v>
      </c>
      <c r="AE307" s="6">
        <f t="shared" si="181"/>
        <v>124</v>
      </c>
      <c r="AF307" s="6">
        <f t="shared" si="181"/>
        <v>45</v>
      </c>
      <c r="AG307" s="6">
        <f t="shared" si="181"/>
        <v>100</v>
      </c>
      <c r="AH307" s="6">
        <f t="shared" si="181"/>
        <v>200</v>
      </c>
      <c r="AI307" s="6">
        <f t="shared" si="181"/>
        <v>84</v>
      </c>
      <c r="AJ307" s="6">
        <f t="shared" si="181"/>
        <v>82</v>
      </c>
      <c r="AK307" s="6">
        <f t="shared" si="181"/>
        <v>303</v>
      </c>
      <c r="AL307" s="6">
        <f t="shared" si="181"/>
        <v>226</v>
      </c>
      <c r="AM307" s="6">
        <f t="shared" si="181"/>
        <v>362</v>
      </c>
      <c r="AU307" s="12"/>
      <c r="AV307" s="47"/>
      <c r="AW307" s="47"/>
      <c r="AX307" s="47"/>
      <c r="AY307" s="47"/>
      <c r="AZ307" s="47"/>
      <c r="BA307" s="47"/>
      <c r="BB307" s="47"/>
      <c r="BD307" s="74"/>
      <c r="BE307" s="6">
        <f>AV311+AV300</f>
        <v>161</v>
      </c>
      <c r="BF307" s="6">
        <f>AV311+AV303</f>
        <v>160</v>
      </c>
      <c r="BG307" s="6">
        <f>AV311+AV306</f>
        <v>157</v>
      </c>
      <c r="BH307" s="6">
        <f>AV311+AV309</f>
        <v>159</v>
      </c>
      <c r="BI307" s="6">
        <f>AV311+AV312</f>
        <v>158</v>
      </c>
    </row>
    <row r="308" spans="1:61" x14ac:dyDescent="0.3">
      <c r="A308" s="30" t="s">
        <v>18</v>
      </c>
      <c r="B308" s="6">
        <f t="shared" ref="B308:P308" si="182">B278</f>
        <v>102</v>
      </c>
      <c r="C308" s="6">
        <f t="shared" si="182"/>
        <v>79</v>
      </c>
      <c r="D308" s="6">
        <f t="shared" si="182"/>
        <v>109</v>
      </c>
      <c r="E308" s="6">
        <f t="shared" si="182"/>
        <v>80</v>
      </c>
      <c r="F308" s="6">
        <f t="shared" si="182"/>
        <v>110</v>
      </c>
      <c r="G308" s="6">
        <f t="shared" si="182"/>
        <v>89</v>
      </c>
      <c r="H308" s="6">
        <f t="shared" si="182"/>
        <v>84</v>
      </c>
      <c r="I308" s="6">
        <f t="shared" si="182"/>
        <v>22</v>
      </c>
      <c r="J308" s="6">
        <f t="shared" si="182"/>
        <v>26</v>
      </c>
      <c r="K308" s="6">
        <f t="shared" si="182"/>
        <v>46</v>
      </c>
      <c r="L308" s="6">
        <f t="shared" si="182"/>
        <v>18</v>
      </c>
      <c r="M308" s="6">
        <f t="shared" si="182"/>
        <v>41</v>
      </c>
      <c r="N308" s="6">
        <f t="shared" si="182"/>
        <v>31</v>
      </c>
      <c r="O308" s="6">
        <f t="shared" si="182"/>
        <v>65</v>
      </c>
      <c r="P308" s="6">
        <f t="shared" si="182"/>
        <v>92</v>
      </c>
      <c r="X308" s="51" t="s">
        <v>18</v>
      </c>
      <c r="AU308" s="12" t="s">
        <v>358</v>
      </c>
      <c r="AV308" s="47">
        <v>105</v>
      </c>
      <c r="AW308" s="47">
        <v>72</v>
      </c>
      <c r="AX308" s="47">
        <v>101</v>
      </c>
      <c r="AY308" s="6">
        <v>81</v>
      </c>
      <c r="AZ308" s="6">
        <v>104</v>
      </c>
      <c r="BA308" s="47">
        <v>85</v>
      </c>
      <c r="BB308" s="6">
        <v>93</v>
      </c>
    </row>
    <row r="309" spans="1:61" x14ac:dyDescent="0.3">
      <c r="A309" s="30" t="s">
        <v>19</v>
      </c>
      <c r="B309" s="6">
        <f t="shared" ref="B309:P309" si="183">B279</f>
        <v>58</v>
      </c>
      <c r="C309" s="6">
        <f t="shared" si="183"/>
        <v>70</v>
      </c>
      <c r="D309" s="6">
        <f t="shared" si="183"/>
        <v>60</v>
      </c>
      <c r="E309" s="6">
        <f t="shared" si="183"/>
        <v>29</v>
      </c>
      <c r="F309" s="6">
        <f t="shared" si="183"/>
        <v>94</v>
      </c>
      <c r="G309" s="6">
        <f t="shared" si="183"/>
        <v>42</v>
      </c>
      <c r="H309" s="6">
        <f t="shared" si="183"/>
        <v>55</v>
      </c>
      <c r="I309" s="6">
        <f t="shared" si="183"/>
        <v>18</v>
      </c>
      <c r="J309" s="6">
        <f t="shared" si="183"/>
        <v>12</v>
      </c>
      <c r="K309" s="6">
        <f t="shared" si="183"/>
        <v>27</v>
      </c>
      <c r="L309" s="6">
        <f t="shared" si="183"/>
        <v>11</v>
      </c>
      <c r="M309" s="6">
        <f t="shared" si="183"/>
        <v>11</v>
      </c>
      <c r="N309" s="6">
        <f t="shared" si="183"/>
        <v>20</v>
      </c>
      <c r="O309" s="6">
        <f t="shared" si="183"/>
        <v>34</v>
      </c>
      <c r="P309" s="6">
        <f t="shared" si="183"/>
        <v>36</v>
      </c>
      <c r="X309" s="51" t="s">
        <v>18</v>
      </c>
      <c r="AU309" s="12" t="s">
        <v>363</v>
      </c>
      <c r="AV309" s="47">
        <v>53</v>
      </c>
      <c r="AW309" s="47">
        <v>64</v>
      </c>
      <c r="AX309" s="47">
        <v>57</v>
      </c>
      <c r="AY309" s="47">
        <v>29</v>
      </c>
      <c r="AZ309" s="6">
        <v>98</v>
      </c>
      <c r="BA309" s="77">
        <v>47</v>
      </c>
      <c r="BB309" s="77">
        <v>52</v>
      </c>
    </row>
    <row r="310" spans="1:61" x14ac:dyDescent="0.3">
      <c r="A310" s="30" t="s">
        <v>55</v>
      </c>
      <c r="B310" s="24">
        <f t="shared" ref="B310:P310" si="184">B280</f>
        <v>160</v>
      </c>
      <c r="C310" s="24">
        <f t="shared" si="184"/>
        <v>149</v>
      </c>
      <c r="D310" s="24">
        <f t="shared" si="184"/>
        <v>169</v>
      </c>
      <c r="E310" s="24">
        <f t="shared" si="184"/>
        <v>109</v>
      </c>
      <c r="F310" s="24">
        <f t="shared" si="184"/>
        <v>204</v>
      </c>
      <c r="G310" s="24">
        <f t="shared" si="184"/>
        <v>131</v>
      </c>
      <c r="H310" s="24">
        <f t="shared" si="184"/>
        <v>139</v>
      </c>
      <c r="I310" s="24">
        <f t="shared" si="184"/>
        <v>40</v>
      </c>
      <c r="J310" s="24">
        <f t="shared" si="184"/>
        <v>38</v>
      </c>
      <c r="K310" s="24">
        <f t="shared" si="184"/>
        <v>73</v>
      </c>
      <c r="L310" s="24">
        <f t="shared" si="184"/>
        <v>29</v>
      </c>
      <c r="M310" s="24">
        <f t="shared" si="184"/>
        <v>52</v>
      </c>
      <c r="N310" s="24">
        <f t="shared" si="184"/>
        <v>51</v>
      </c>
      <c r="O310" s="24">
        <f t="shared" si="184"/>
        <v>99</v>
      </c>
      <c r="P310" s="24">
        <f t="shared" si="184"/>
        <v>128</v>
      </c>
      <c r="X310" s="51" t="s">
        <v>18</v>
      </c>
      <c r="AU310" s="12"/>
    </row>
    <row r="311" spans="1:61" x14ac:dyDescent="0.3">
      <c r="A311" s="30" t="s">
        <v>56</v>
      </c>
      <c r="B311" s="14">
        <f>SUM('08-C1249'!A107:A129, '08-C1249'!A131:A139)</f>
        <v>108</v>
      </c>
      <c r="C311" s="14">
        <f>SUM('08-C1249'!B107:B129, '08-C1249'!B131:B139)</f>
        <v>76</v>
      </c>
      <c r="D311" s="14">
        <f>SUM('08-C1249'!C107:C129, '08-C1249'!C131:C139)</f>
        <v>110</v>
      </c>
      <c r="E311" s="14">
        <f>SUM('08-C1249'!D107:D129, '08-C1249'!D131:D139)</f>
        <v>59</v>
      </c>
      <c r="F311" s="14">
        <f>SUM('08-C1249'!E107:E129, '08-C1249'!E131:E139)</f>
        <v>122</v>
      </c>
      <c r="G311" s="14">
        <f>SUM('08-C1249'!F107:F129, '08-C1249'!F131:F139)</f>
        <v>74</v>
      </c>
      <c r="H311" s="14">
        <f>SUM('08-C1249'!G107:G129, '08-C1249'!G131:G139)</f>
        <v>93</v>
      </c>
      <c r="I311" s="14">
        <f>SUM('08-C1249'!H107:H129, '08-C1249'!H131:H139)</f>
        <v>12</v>
      </c>
      <c r="J311" s="14">
        <f>SUM('08-C1249'!I107:I129, '08-C1249'!I131:I139)</f>
        <v>10</v>
      </c>
      <c r="K311" s="14">
        <f>SUM('08-C1249'!J107:J129, '08-C1249'!J131:J139)</f>
        <v>27</v>
      </c>
      <c r="L311" s="14">
        <f>SUM('08-C1249'!K107:K129, '08-C1249'!K131:K139)</f>
        <v>8</v>
      </c>
      <c r="M311" s="14">
        <f>SUM('08-C1249'!L107:L129, '08-C1249'!L131:L139)</f>
        <v>24</v>
      </c>
      <c r="N311" s="14">
        <f>SUM('08-C1249'!M107:M129, '08-C1249'!M131:M139)</f>
        <v>30</v>
      </c>
      <c r="O311" s="14">
        <f>SUM('08-C1249'!N107:N129, '08-C1249'!N131:N139)</f>
        <v>38</v>
      </c>
      <c r="P311" s="14">
        <f>SUM('08-C1249'!O107:O129, '08-C1249'!O131:O139)</f>
        <v>67</v>
      </c>
      <c r="X311" s="51" t="s">
        <v>18</v>
      </c>
      <c r="AU311" s="12" t="s">
        <v>359</v>
      </c>
      <c r="AV311" s="6">
        <f>SUM('C2043 (Left-To East)'!A58:A63,'C2043 (Left-To East)'!A65:A79)</f>
        <v>106</v>
      </c>
      <c r="AW311" s="77">
        <f>SUM('C2043 (Left-To East)'!B58:B63,'C2043 (Left-To East)'!B65:B79)</f>
        <v>80</v>
      </c>
      <c r="AX311" s="6">
        <f>SUM('C2043 (Left-To East)'!C58:C63,'C2043 (Left-To East)'!C65:C79)</f>
        <v>87</v>
      </c>
      <c r="AY311" s="77">
        <f>SUM('C2043 (Left-To East)'!D58:D63,'C2043 (Left-To East)'!D65:D79)</f>
        <v>84</v>
      </c>
      <c r="AZ311" s="77">
        <f>SUM('C2043 (Left-To East)'!E58:E63,'C2043 (Left-To East)'!E65:E79)</f>
        <v>105</v>
      </c>
      <c r="BA311" s="77">
        <f>SUM('C2043 (Left-To East)'!F58:F63,'C2043 (Left-To East)'!F65:F79)</f>
        <v>88</v>
      </c>
      <c r="BB311" s="77">
        <f>SUM('C2043 (Left-To East)'!G58:G63,'C2043 (Left-To East)'!G65:G79)</f>
        <v>99</v>
      </c>
    </row>
    <row r="312" spans="1:61" x14ac:dyDescent="0.3">
      <c r="A312" s="30" t="s">
        <v>89</v>
      </c>
      <c r="B312" s="33">
        <f t="shared" ref="B312:P312" si="185">B310-B311</f>
        <v>52</v>
      </c>
      <c r="C312" s="33">
        <f t="shared" si="185"/>
        <v>73</v>
      </c>
      <c r="D312" s="33">
        <f t="shared" si="185"/>
        <v>59</v>
      </c>
      <c r="E312" s="33">
        <f t="shared" si="185"/>
        <v>50</v>
      </c>
      <c r="F312" s="33">
        <f t="shared" si="185"/>
        <v>82</v>
      </c>
      <c r="G312" s="33">
        <f t="shared" si="185"/>
        <v>57</v>
      </c>
      <c r="H312" s="33">
        <f t="shared" si="185"/>
        <v>46</v>
      </c>
      <c r="I312" s="33">
        <f t="shared" si="185"/>
        <v>28</v>
      </c>
      <c r="J312" s="33">
        <f t="shared" si="185"/>
        <v>28</v>
      </c>
      <c r="K312" s="33">
        <f t="shared" si="185"/>
        <v>46</v>
      </c>
      <c r="L312" s="33">
        <f t="shared" si="185"/>
        <v>21</v>
      </c>
      <c r="M312" s="33">
        <f t="shared" si="185"/>
        <v>28</v>
      </c>
      <c r="N312" s="33">
        <f t="shared" si="185"/>
        <v>21</v>
      </c>
      <c r="O312" s="33">
        <f t="shared" si="185"/>
        <v>61</v>
      </c>
      <c r="P312" s="33">
        <f t="shared" si="185"/>
        <v>61</v>
      </c>
      <c r="AU312" s="12" t="s">
        <v>364</v>
      </c>
      <c r="AV312" s="6">
        <f>SUM('C2044 (Right-To West)'!A56:A63, 'C2044 (Right-To West)'!A65:A77)</f>
        <v>52</v>
      </c>
      <c r="AW312" s="6">
        <f>SUM('C2044 (Right-To West)'!B56:B63, 'C2044 (Right-To West)'!B65:B77)</f>
        <v>64</v>
      </c>
      <c r="AX312" s="6">
        <f>SUM('C2044 (Right-To West)'!C56:C63, 'C2044 (Right-To West)'!C65:C77)</f>
        <v>57</v>
      </c>
      <c r="AY312" s="6">
        <f>SUM('C2044 (Right-To West)'!D56:D63, 'C2044 (Right-To West)'!D65:D77)</f>
        <v>29</v>
      </c>
      <c r="AZ312" s="77">
        <f>SUM('C2044 (Right-To West)'!E56:E63, 'C2044 (Right-To West)'!E65:E77)</f>
        <v>100</v>
      </c>
      <c r="BA312" s="6">
        <f>SUM('C2044 (Right-To West)'!F56:F63, 'C2044 (Right-To West)'!F65:F77)</f>
        <v>47</v>
      </c>
      <c r="BB312" s="6">
        <f>SUM('C2044 (Right-To West)'!G56:G63, 'C2044 (Right-To West)'!G65:G77)</f>
        <v>48</v>
      </c>
    </row>
    <row r="313" spans="1:61" x14ac:dyDescent="0.3">
      <c r="A313" s="38" t="s">
        <v>90</v>
      </c>
      <c r="B313" s="33">
        <f t="shared" ref="B313:P313" si="186">B312^2</f>
        <v>2704</v>
      </c>
      <c r="C313" s="33">
        <f t="shared" si="186"/>
        <v>5329</v>
      </c>
      <c r="D313" s="33">
        <f t="shared" si="186"/>
        <v>3481</v>
      </c>
      <c r="E313" s="33">
        <f t="shared" si="186"/>
        <v>2500</v>
      </c>
      <c r="F313" s="33">
        <f t="shared" si="186"/>
        <v>6724</v>
      </c>
      <c r="G313" s="33">
        <f t="shared" si="186"/>
        <v>3249</v>
      </c>
      <c r="H313" s="33">
        <f t="shared" si="186"/>
        <v>2116</v>
      </c>
      <c r="I313" s="33">
        <f t="shared" si="186"/>
        <v>784</v>
      </c>
      <c r="J313" s="33">
        <f t="shared" si="186"/>
        <v>784</v>
      </c>
      <c r="K313" s="33">
        <f t="shared" si="186"/>
        <v>2116</v>
      </c>
      <c r="L313" s="33">
        <f t="shared" si="186"/>
        <v>441</v>
      </c>
      <c r="M313" s="33">
        <f t="shared" si="186"/>
        <v>784</v>
      </c>
      <c r="N313" s="33">
        <f t="shared" si="186"/>
        <v>441</v>
      </c>
      <c r="O313" s="33">
        <f t="shared" si="186"/>
        <v>3721</v>
      </c>
      <c r="P313" s="33">
        <f t="shared" si="186"/>
        <v>3721</v>
      </c>
      <c r="S313" s="40">
        <f>SUM(B313:P313)/COUNT(B313:P313)</f>
        <v>2593</v>
      </c>
      <c r="T313" s="39">
        <f>SUM(B313:H313)/COUNT(B313:H313)</f>
        <v>3729</v>
      </c>
    </row>
    <row r="316" spans="1:61" s="1" customFormat="1" x14ac:dyDescent="0.3">
      <c r="Q316" s="37"/>
      <c r="R316" s="37"/>
      <c r="S316" s="37"/>
      <c r="T316" s="37"/>
      <c r="U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</row>
    <row r="317" spans="1:61" s="1" customFormat="1" x14ac:dyDescent="0.3">
      <c r="A317" s="35" t="s">
        <v>154</v>
      </c>
      <c r="Q317" s="37"/>
      <c r="R317" s="37"/>
      <c r="S317" s="37"/>
      <c r="T317" s="37"/>
      <c r="U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</row>
    <row r="319" spans="1:61" x14ac:dyDescent="0.3">
      <c r="A319" s="12" t="s">
        <v>153</v>
      </c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pans="1:61" x14ac:dyDescent="0.3">
      <c r="A320" s="12"/>
      <c r="B320" s="12"/>
      <c r="C320" s="12"/>
      <c r="D320" s="12"/>
      <c r="E320" s="12"/>
      <c r="F320" s="12"/>
      <c r="G320" s="34" t="s">
        <v>42</v>
      </c>
      <c r="H320" s="28" t="s">
        <v>52</v>
      </c>
      <c r="I320" s="12"/>
      <c r="J320" s="12"/>
      <c r="K320" s="12"/>
      <c r="L320" s="12"/>
      <c r="M320" s="12"/>
      <c r="N320" s="12"/>
    </row>
    <row r="321" spans="1:17" x14ac:dyDescent="0.3">
      <c r="A321" s="30" t="s">
        <v>56</v>
      </c>
      <c r="B321" s="14">
        <f>SUM('08-C1249'!A73:A92)</f>
        <v>58</v>
      </c>
      <c r="C321" s="14">
        <f>SUM('08-C1249'!B73:B92)</f>
        <v>44</v>
      </c>
      <c r="D321" s="14">
        <f>SUM('08-C1249'!C73:C92)</f>
        <v>68</v>
      </c>
      <c r="E321" s="14">
        <f>SUM('08-C1249'!D73:D92)</f>
        <v>52</v>
      </c>
      <c r="F321" s="14">
        <f>SUM('08-C1249'!E73:E92)</f>
        <v>73</v>
      </c>
      <c r="G321" s="14">
        <f>SUM('08-C1249'!F73:F92)</f>
        <v>67</v>
      </c>
      <c r="H321" s="14">
        <f>SUM('08-C1249'!G73:G92)</f>
        <v>61</v>
      </c>
      <c r="I321" s="14">
        <f>SUM('08-C1249'!H73:H92)</f>
        <v>27</v>
      </c>
      <c r="J321" s="14">
        <f>SUM('08-C1249'!I73:I92)</f>
        <v>4</v>
      </c>
      <c r="K321" s="14">
        <f>SUM('08-C1249'!J73:J92)</f>
        <v>21</v>
      </c>
      <c r="L321" s="14">
        <f>SUM('08-C1249'!K73:K92)</f>
        <v>11</v>
      </c>
      <c r="M321" s="14">
        <f>SUM('08-C1249'!L73:L92)</f>
        <v>14</v>
      </c>
      <c r="N321" s="14">
        <f>SUM('08-C1249'!M73:M92)</f>
        <v>5</v>
      </c>
      <c r="O321" s="14">
        <f>SUM('08-C1249'!N73:N92)</f>
        <v>37</v>
      </c>
      <c r="P321" s="14">
        <f>SUM('08-C1249'!O73:O92)</f>
        <v>32</v>
      </c>
    </row>
    <row r="322" spans="1:17" x14ac:dyDescent="0.3">
      <c r="A322" s="3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7" x14ac:dyDescent="0.3">
      <c r="A323" s="30" t="s">
        <v>18</v>
      </c>
      <c r="B323" s="6">
        <f>SUM('C2043 (Left-To East)'!A48:A61)</f>
        <v>64</v>
      </c>
      <c r="C323" s="6">
        <f>SUM('C2043 (Left-To East)'!B48:B61)</f>
        <v>54</v>
      </c>
      <c r="D323" s="6">
        <f>SUM('C2043 (Left-To East)'!C48:C61)</f>
        <v>50</v>
      </c>
      <c r="E323" s="6">
        <f>SUM('C2043 (Left-To East)'!D48:D61)</f>
        <v>51</v>
      </c>
      <c r="F323" s="6">
        <f>SUM('C2043 (Left-To East)'!E48:E61)</f>
        <v>59</v>
      </c>
      <c r="G323" s="6">
        <f>SUM('C2043 (Left-To East)'!F48:F61)</f>
        <v>65</v>
      </c>
      <c r="H323" s="6">
        <f>SUM('C2043 (Left-To East)'!G48:G61)</f>
        <v>62</v>
      </c>
      <c r="I323" s="6">
        <f>SUM('C2043 (Left-To East)'!H48:H61)</f>
        <v>15</v>
      </c>
      <c r="J323" s="6">
        <f>SUM('C2043 (Left-To East)'!I48:I61)</f>
        <v>17</v>
      </c>
      <c r="K323" s="6">
        <f>SUM('C2043 (Left-To East)'!J48:J61)</f>
        <v>15</v>
      </c>
      <c r="L323" s="6">
        <f>SUM('C2043 (Left-To East)'!K48:K61)</f>
        <v>9</v>
      </c>
      <c r="M323" s="6">
        <f>SUM('C2043 (Left-To East)'!L48:L61)</f>
        <v>35</v>
      </c>
      <c r="N323" s="6">
        <f>SUM('C2043 (Left-To East)'!M48:M61)</f>
        <v>8</v>
      </c>
      <c r="O323" s="6">
        <f>SUM('C2043 (Left-To East)'!N48:N61)</f>
        <v>47</v>
      </c>
      <c r="P323" s="6">
        <f>SUM('C2043 (Left-To East)'!O48:O61)</f>
        <v>38</v>
      </c>
      <c r="Q323" s="6" t="s">
        <v>132</v>
      </c>
    </row>
    <row r="324" spans="1:17" x14ac:dyDescent="0.3">
      <c r="A324" s="30" t="s">
        <v>19</v>
      </c>
      <c r="B324" s="6">
        <f>SUM('C2044 (Right-To West)'!A48:A61)</f>
        <v>21</v>
      </c>
      <c r="C324" s="6">
        <f>SUM('C2044 (Right-To West)'!B48:B61)</f>
        <v>21</v>
      </c>
      <c r="D324" s="6">
        <f>SUM('C2044 (Right-To West)'!C48:C61)</f>
        <v>37</v>
      </c>
      <c r="E324" s="6">
        <f>SUM('C2044 (Right-To West)'!D48:D61)</f>
        <v>33</v>
      </c>
      <c r="F324" s="6">
        <f>SUM('C2044 (Right-To West)'!E48:E61)</f>
        <v>33</v>
      </c>
      <c r="G324" s="6">
        <f>SUM('C2044 (Right-To West)'!F48:F61)</f>
        <v>21</v>
      </c>
      <c r="H324" s="6">
        <f>SUM('C2044 (Right-To West)'!G48:G61)</f>
        <v>22</v>
      </c>
      <c r="I324" s="6">
        <f>SUM('C2044 (Right-To West)'!H48:H61)</f>
        <v>9</v>
      </c>
      <c r="J324" s="6">
        <f>SUM('C2044 (Right-To West)'!I48:I61)</f>
        <v>6</v>
      </c>
      <c r="K324" s="6">
        <f>SUM('C2044 (Right-To West)'!J48:J61)</f>
        <v>17</v>
      </c>
      <c r="L324" s="6">
        <f>SUM('C2044 (Right-To West)'!K48:K61)</f>
        <v>13</v>
      </c>
      <c r="M324" s="6">
        <f>SUM('C2044 (Right-To West)'!L48:L61)</f>
        <v>6</v>
      </c>
      <c r="N324" s="6">
        <f>SUM('C2044 (Right-To West)'!M48:M61)</f>
        <v>5</v>
      </c>
      <c r="O324" s="6">
        <f>SUM('C2044 (Right-To West)'!N48:N61)</f>
        <v>19</v>
      </c>
      <c r="P324" s="6">
        <f>SUM('C2044 (Right-To West)'!O48:O61)</f>
        <v>17</v>
      </c>
      <c r="Q324" s="6" t="s">
        <v>132</v>
      </c>
    </row>
    <row r="325" spans="1:17" x14ac:dyDescent="0.3">
      <c r="A325" s="3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7" x14ac:dyDescent="0.3">
      <c r="A326" s="30" t="s">
        <v>18</v>
      </c>
      <c r="B326" s="6">
        <f>SUM('C2043 (Left-To East)'!A45:A46,'C2043 (Left-To East)'!A48:A59)</f>
        <v>72</v>
      </c>
      <c r="C326" s="6">
        <f>SUM('C2043 (Left-To East)'!B45:B46,'C2043 (Left-To East)'!B48:B59)</f>
        <v>54</v>
      </c>
      <c r="D326" s="6">
        <f>SUM('C2043 (Left-To East)'!C45:C46,'C2043 (Left-To East)'!C48:C59)</f>
        <v>48</v>
      </c>
      <c r="E326" s="6">
        <f>SUM('C2043 (Left-To East)'!D45:D46,'C2043 (Left-To East)'!D48:D59)</f>
        <v>46</v>
      </c>
      <c r="F326" s="6">
        <f>SUM('C2043 (Left-To East)'!E45:E46,'C2043 (Left-To East)'!E48:E59)</f>
        <v>52</v>
      </c>
      <c r="G326" s="6">
        <f>SUM('C2043 (Left-To East)'!F45:F46,'C2043 (Left-To East)'!F48:F59)</f>
        <v>56</v>
      </c>
      <c r="H326" s="6">
        <f>SUM('C2043 (Left-To East)'!G45:G46,'C2043 (Left-To East)'!G48:G59)</f>
        <v>58</v>
      </c>
      <c r="I326" s="6">
        <f>SUM('C2043 (Left-To East)'!H45:H46,'C2043 (Left-To East)'!H48:H59)</f>
        <v>15</v>
      </c>
      <c r="J326" s="6">
        <f>SUM('C2043 (Left-To East)'!I45:I46,'C2043 (Left-To East)'!I48:I59)</f>
        <v>14</v>
      </c>
      <c r="K326" s="6">
        <f>SUM('C2043 (Left-To East)'!J45:J46,'C2043 (Left-To East)'!J48:J59)</f>
        <v>15</v>
      </c>
      <c r="L326" s="6">
        <f>SUM('C2043 (Left-To East)'!K45:K46,'C2043 (Left-To East)'!K48:K59)</f>
        <v>8</v>
      </c>
      <c r="M326" s="6">
        <f>SUM('C2043 (Left-To East)'!L45:L46,'C2043 (Left-To East)'!L48:L59)</f>
        <v>36</v>
      </c>
      <c r="N326" s="6">
        <f>SUM('C2043 (Left-To East)'!M45:M46,'C2043 (Left-To East)'!M48:M59)</f>
        <v>7</v>
      </c>
      <c r="O326" s="6">
        <f>SUM('C2043 (Left-To East)'!N45:N46,'C2043 (Left-To East)'!N48:N59)</f>
        <v>47</v>
      </c>
      <c r="P326" s="6">
        <f>SUM('C2043 (Left-To East)'!O45:O46,'C2043 (Left-To East)'!O48:O59)</f>
        <v>38</v>
      </c>
      <c r="Q326" s="6" t="s">
        <v>149</v>
      </c>
    </row>
    <row r="327" spans="1:17" x14ac:dyDescent="0.3">
      <c r="A327" s="30" t="s">
        <v>19</v>
      </c>
      <c r="B327" s="6">
        <f>SUM('C2044 (Right-To West)'!A45:A46,'C2044 (Right-To West)'!A48:A59)</f>
        <v>20</v>
      </c>
      <c r="C327" s="6">
        <f>SUM('C2044 (Right-To West)'!B45:B46,'C2044 (Right-To West)'!B48:B59)</f>
        <v>17</v>
      </c>
      <c r="D327" s="6">
        <f>SUM('C2044 (Right-To West)'!C45:C46,'C2044 (Right-To West)'!C48:C59)</f>
        <v>40</v>
      </c>
      <c r="E327" s="6">
        <f>SUM('C2044 (Right-To West)'!D45:D46,'C2044 (Right-To West)'!D48:D59)</f>
        <v>31</v>
      </c>
      <c r="F327" s="6">
        <f>SUM('C2044 (Right-To West)'!E45:E46,'C2044 (Right-To West)'!E48:E59)</f>
        <v>30</v>
      </c>
      <c r="G327" s="6">
        <f>SUM('C2044 (Right-To West)'!F45:F46,'C2044 (Right-To West)'!F48:F59)</f>
        <v>20</v>
      </c>
      <c r="H327" s="6">
        <f>SUM('C2044 (Right-To West)'!G45:G46,'C2044 (Right-To West)'!G48:G59)</f>
        <v>21</v>
      </c>
      <c r="I327" s="6">
        <f>SUM('C2044 (Right-To West)'!H45:H46,'C2044 (Right-To West)'!H48:H59)</f>
        <v>7</v>
      </c>
      <c r="J327" s="6">
        <f>SUM('C2044 (Right-To West)'!I45:I46,'C2044 (Right-To West)'!I48:I59)</f>
        <v>5</v>
      </c>
      <c r="K327" s="6">
        <f>SUM('C2044 (Right-To West)'!J45:J46,'C2044 (Right-To West)'!J48:J59)</f>
        <v>16</v>
      </c>
      <c r="L327" s="6">
        <f>SUM('C2044 (Right-To West)'!K45:K46,'C2044 (Right-To West)'!K48:K59)</f>
        <v>8</v>
      </c>
      <c r="M327" s="6">
        <f>SUM('C2044 (Right-To West)'!L45:L46,'C2044 (Right-To West)'!L48:L59)</f>
        <v>4</v>
      </c>
      <c r="N327" s="6">
        <f>SUM('C2044 (Right-To West)'!M45:M46,'C2044 (Right-To West)'!M48:M59)</f>
        <v>3</v>
      </c>
      <c r="O327" s="6">
        <f>SUM('C2044 (Right-To West)'!N45:N46,'C2044 (Right-To West)'!N48:N59)</f>
        <v>19</v>
      </c>
      <c r="P327" s="6">
        <f>SUM('C2044 (Right-To West)'!O45:O46,'C2044 (Right-To West)'!O48:O59)</f>
        <v>16</v>
      </c>
      <c r="Q327" s="6" t="s">
        <v>149</v>
      </c>
    </row>
    <row r="328" spans="1:17" x14ac:dyDescent="0.3">
      <c r="A328" s="3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7" x14ac:dyDescent="0.3">
      <c r="A329" s="30" t="s">
        <v>18</v>
      </c>
      <c r="B329" s="6">
        <f>SUM('C2043 (Left-To East)'!A43:A46,'C2043 (Left-To East)'!A48:A57)</f>
        <v>65</v>
      </c>
      <c r="C329" s="6">
        <f>SUM('C2043 (Left-To East)'!B43:B46,'C2043 (Left-To East)'!B48:B57)</f>
        <v>46</v>
      </c>
      <c r="D329" s="6">
        <f>SUM('C2043 (Left-To East)'!C43:C46,'C2043 (Left-To East)'!C48:C57)</f>
        <v>43</v>
      </c>
      <c r="E329" s="6">
        <f>SUM('C2043 (Left-To East)'!D43:D46,'C2043 (Left-To East)'!D48:D57)</f>
        <v>43</v>
      </c>
      <c r="F329" s="6">
        <f>SUM('C2043 (Left-To East)'!E43:E46,'C2043 (Left-To East)'!E48:E57)</f>
        <v>47</v>
      </c>
      <c r="G329" s="6">
        <f>SUM('C2043 (Left-To East)'!F43:F46,'C2043 (Left-To East)'!F48:F57)</f>
        <v>53</v>
      </c>
      <c r="H329" s="6">
        <f>SUM('C2043 (Left-To East)'!G43:G46,'C2043 (Left-To East)'!G48:G57)</f>
        <v>57</v>
      </c>
      <c r="I329" s="6">
        <f>SUM('C2043 (Left-To East)'!H43:H46,'C2043 (Left-To East)'!H48:H57)</f>
        <v>14</v>
      </c>
      <c r="J329" s="6">
        <f>SUM('C2043 (Left-To East)'!I43:I46,'C2043 (Left-To East)'!I48:I57)</f>
        <v>15</v>
      </c>
      <c r="K329" s="6">
        <f>SUM('C2043 (Left-To East)'!J43:J46,'C2043 (Left-To East)'!J48:J57)</f>
        <v>13</v>
      </c>
      <c r="L329" s="6">
        <f>SUM('C2043 (Left-To East)'!K43:K46,'C2043 (Left-To East)'!K48:K57)</f>
        <v>9</v>
      </c>
      <c r="M329" s="6">
        <f>SUM('C2043 (Left-To East)'!L43:L46,'C2043 (Left-To East)'!L48:L57)</f>
        <v>31</v>
      </c>
      <c r="N329" s="6">
        <f>SUM('C2043 (Left-To East)'!M43:M46,'C2043 (Left-To East)'!M48:M57)</f>
        <v>8</v>
      </c>
      <c r="O329" s="6">
        <f>SUM('C2043 (Left-To East)'!N43:N46,'C2043 (Left-To East)'!N48:N57)</f>
        <v>46</v>
      </c>
      <c r="P329" s="6">
        <f>SUM('C2043 (Left-To East)'!O43:O46,'C2043 (Left-To East)'!O48:O57)</f>
        <v>33</v>
      </c>
      <c r="Q329" s="6" t="s">
        <v>111</v>
      </c>
    </row>
    <row r="330" spans="1:17" x14ac:dyDescent="0.3">
      <c r="A330" s="30" t="s">
        <v>19</v>
      </c>
      <c r="B330" s="6">
        <f>SUM('C2044 (Right-To West)'!A43:A46,'C2044 (Right-To West)'!A48:A57)</f>
        <v>22</v>
      </c>
      <c r="C330" s="6">
        <f>SUM('C2044 (Right-To West)'!B43:B46,'C2044 (Right-To West)'!B48:B57)</f>
        <v>15</v>
      </c>
      <c r="D330" s="6">
        <f>SUM('C2044 (Right-To West)'!C43:C46,'C2044 (Right-To West)'!C48:C57)</f>
        <v>39</v>
      </c>
      <c r="E330" s="6">
        <f>SUM('C2044 (Right-To West)'!D43:D46,'C2044 (Right-To West)'!D48:D57)</f>
        <v>34</v>
      </c>
      <c r="F330" s="6">
        <f>SUM('C2044 (Right-To West)'!E43:E46,'C2044 (Right-To West)'!E48:E57)</f>
        <v>35</v>
      </c>
      <c r="G330" s="6">
        <f>SUM('C2044 (Right-To West)'!F43:F46,'C2044 (Right-To West)'!F48:F57)</f>
        <v>18</v>
      </c>
      <c r="H330" s="6">
        <f>SUM('C2044 (Right-To West)'!G43:G46,'C2044 (Right-To West)'!G48:G57)</f>
        <v>17</v>
      </c>
      <c r="I330" s="6">
        <f>SUM('C2044 (Right-To West)'!H43:H46,'C2044 (Right-To West)'!H48:H57)</f>
        <v>8</v>
      </c>
      <c r="J330" s="6">
        <f>SUM('C2044 (Right-To West)'!I43:I46,'C2044 (Right-To West)'!I48:I57)</f>
        <v>6</v>
      </c>
      <c r="K330" s="6">
        <f>SUM('C2044 (Right-To West)'!J43:J46,'C2044 (Right-To West)'!J48:J57)</f>
        <v>16</v>
      </c>
      <c r="L330" s="6">
        <f>SUM('C2044 (Right-To West)'!K43:K46,'C2044 (Right-To West)'!K48:K57)</f>
        <v>8</v>
      </c>
      <c r="M330" s="6">
        <f>SUM('C2044 (Right-To West)'!L43:L46,'C2044 (Right-To West)'!L48:L57)</f>
        <v>5</v>
      </c>
      <c r="N330" s="6">
        <f>SUM('C2044 (Right-To West)'!M43:M46,'C2044 (Right-To West)'!M48:M57)</f>
        <v>1</v>
      </c>
      <c r="O330" s="6">
        <f>SUM('C2044 (Right-To West)'!N43:N46,'C2044 (Right-To West)'!N48:N57)</f>
        <v>16</v>
      </c>
      <c r="P330" s="6">
        <f>SUM('C2044 (Right-To West)'!O43:O46,'C2044 (Right-To West)'!O48:O57)</f>
        <v>13</v>
      </c>
      <c r="Q330" s="6" t="s">
        <v>111</v>
      </c>
    </row>
    <row r="331" spans="1:17" x14ac:dyDescent="0.3">
      <c r="A331" s="3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7" x14ac:dyDescent="0.3">
      <c r="A332" s="30" t="s">
        <v>18</v>
      </c>
      <c r="B332" s="6">
        <f>SUM('C2043 (Left-To East)'!A41:A46,'C2043 (Left-To East)'!A48:A55)</f>
        <v>57</v>
      </c>
      <c r="C332" s="6">
        <f>SUM('C2043 (Left-To East)'!B41:B46,'C2043 (Left-To East)'!B48:B55)</f>
        <v>39</v>
      </c>
      <c r="D332" s="6">
        <f>SUM('C2043 (Left-To East)'!C41:C46,'C2043 (Left-To East)'!C48:C55)</f>
        <v>39</v>
      </c>
      <c r="E332" s="6">
        <f>SUM('C2043 (Left-To East)'!D41:D46,'C2043 (Left-To East)'!D48:D55)</f>
        <v>50</v>
      </c>
      <c r="F332" s="6">
        <f>SUM('C2043 (Left-To East)'!E41:E46,'C2043 (Left-To East)'!E48:E55)</f>
        <v>36</v>
      </c>
      <c r="G332" s="6">
        <f>SUM('C2043 (Left-To East)'!F41:F46,'C2043 (Left-To East)'!F48:F55)</f>
        <v>44</v>
      </c>
      <c r="H332" s="6">
        <f>SUM('C2043 (Left-To East)'!G41:G46,'C2043 (Left-To East)'!G48:G55)</f>
        <v>58</v>
      </c>
      <c r="I332" s="6">
        <f>SUM('C2043 (Left-To East)'!H41:H46,'C2043 (Left-To East)'!H48:H55)</f>
        <v>13</v>
      </c>
      <c r="J332" s="6">
        <f>SUM('C2043 (Left-To East)'!I41:I46,'C2043 (Left-To East)'!I48:I55)</f>
        <v>16</v>
      </c>
      <c r="K332" s="6">
        <f>SUM('C2043 (Left-To East)'!J41:J46,'C2043 (Left-To East)'!J48:J55)</f>
        <v>10</v>
      </c>
      <c r="L332" s="6">
        <f>SUM('C2043 (Left-To East)'!K41:K46,'C2043 (Left-To East)'!K48:K55)</f>
        <v>9</v>
      </c>
      <c r="M332" s="6">
        <f>SUM('C2043 (Left-To East)'!L41:L46,'C2043 (Left-To East)'!L48:L55)</f>
        <v>29</v>
      </c>
      <c r="N332" s="6">
        <f>SUM('C2043 (Left-To East)'!M41:M46,'C2043 (Left-To East)'!M48:M55)</f>
        <v>7</v>
      </c>
      <c r="O332" s="6">
        <f>SUM('C2043 (Left-To East)'!N41:N46,'C2043 (Left-To East)'!N48:N55)</f>
        <v>38</v>
      </c>
      <c r="P332" s="6">
        <f>SUM('C2043 (Left-To East)'!O41:O46,'C2043 (Left-To East)'!O48:O55)</f>
        <v>31</v>
      </c>
      <c r="Q332" s="6" t="s">
        <v>103</v>
      </c>
    </row>
    <row r="333" spans="1:17" x14ac:dyDescent="0.3">
      <c r="A333" s="30" t="s">
        <v>19</v>
      </c>
      <c r="B333" s="6">
        <f>SUM('C2044 (Right-To West)'!A41:A46,'C2044 (Right-To West)'!A48:A55)</f>
        <v>23</v>
      </c>
      <c r="C333" s="6">
        <f>SUM('C2044 (Right-To West)'!B41:B46,'C2044 (Right-To West)'!B48:B55)</f>
        <v>20</v>
      </c>
      <c r="D333" s="6">
        <f>SUM('C2044 (Right-To West)'!C41:C46,'C2044 (Right-To West)'!C48:C55)</f>
        <v>36</v>
      </c>
      <c r="E333" s="6">
        <f>SUM('C2044 (Right-To West)'!D41:D46,'C2044 (Right-To West)'!D48:D55)</f>
        <v>35</v>
      </c>
      <c r="F333" s="6">
        <f>SUM('C2044 (Right-To West)'!E41:E46,'C2044 (Right-To West)'!E48:E55)</f>
        <v>30</v>
      </c>
      <c r="G333" s="6">
        <f>SUM('C2044 (Right-To West)'!F41:F46,'C2044 (Right-To West)'!F48:F55)</f>
        <v>19</v>
      </c>
      <c r="H333" s="6">
        <f>SUM('C2044 (Right-To West)'!G41:G46,'C2044 (Right-To West)'!G48:G55)</f>
        <v>17</v>
      </c>
      <c r="I333" s="6">
        <f>SUM('C2044 (Right-To West)'!H41:H46,'C2044 (Right-To West)'!H48:H55)</f>
        <v>7</v>
      </c>
      <c r="J333" s="6">
        <f>SUM('C2044 (Right-To West)'!I41:I46,'C2044 (Right-To West)'!I48:I55)</f>
        <v>6</v>
      </c>
      <c r="K333" s="6">
        <f>SUM('C2044 (Right-To West)'!J41:J46,'C2044 (Right-To West)'!J48:J55)</f>
        <v>15</v>
      </c>
      <c r="L333" s="6">
        <f>SUM('C2044 (Right-To West)'!K41:K46,'C2044 (Right-To West)'!K48:K55)</f>
        <v>6</v>
      </c>
      <c r="M333" s="6">
        <f>SUM('C2044 (Right-To West)'!L41:L46,'C2044 (Right-To West)'!L48:L55)</f>
        <v>6</v>
      </c>
      <c r="N333" s="6">
        <f>SUM('C2044 (Right-To West)'!M41:M46,'C2044 (Right-To West)'!M48:M55)</f>
        <v>1</v>
      </c>
      <c r="O333" s="6">
        <f>SUM('C2044 (Right-To West)'!N41:N46,'C2044 (Right-To West)'!N48:N55)</f>
        <v>17</v>
      </c>
      <c r="P333" s="6">
        <f>SUM('C2044 (Right-To West)'!O41:O46,'C2044 (Right-To West)'!O48:O55)</f>
        <v>10</v>
      </c>
      <c r="Q333" s="6" t="s">
        <v>103</v>
      </c>
    </row>
    <row r="336" spans="1:17" x14ac:dyDescent="0.3">
      <c r="A336" s="12" t="s">
        <v>155</v>
      </c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</row>
    <row r="337" spans="1:17" x14ac:dyDescent="0.3">
      <c r="A337" s="12"/>
      <c r="B337" s="12"/>
      <c r="C337" s="12"/>
      <c r="D337" s="12"/>
      <c r="E337" s="12"/>
      <c r="F337" s="12"/>
      <c r="G337" s="34" t="s">
        <v>42</v>
      </c>
      <c r="H337" s="28" t="s">
        <v>52</v>
      </c>
      <c r="I337" s="12"/>
      <c r="J337" s="12"/>
      <c r="K337" s="12"/>
      <c r="L337" s="12"/>
      <c r="M337" s="12"/>
      <c r="N337" s="12"/>
      <c r="O337" s="12"/>
    </row>
    <row r="338" spans="1:17" x14ac:dyDescent="0.3">
      <c r="A338" s="30" t="s">
        <v>69</v>
      </c>
      <c r="B338" s="14">
        <f>SUM('07-C4482'!A74:A92)</f>
        <v>149</v>
      </c>
      <c r="C338" s="14">
        <f>SUM('07-C4482'!B74:B92)</f>
        <v>123</v>
      </c>
      <c r="D338" s="14">
        <f>SUM('07-C4482'!C74:C92)</f>
        <v>128</v>
      </c>
      <c r="E338" s="14">
        <f>SUM('07-C4482'!D74:D92)</f>
        <v>109</v>
      </c>
      <c r="F338" s="14">
        <f>SUM('07-C4482'!E74:E92)</f>
        <v>136</v>
      </c>
      <c r="G338" s="14">
        <f>SUM('07-C4482'!F74:F92)</f>
        <v>124</v>
      </c>
      <c r="H338" s="14">
        <f>SUM('07-C4482'!G74:G92)</f>
        <v>135</v>
      </c>
      <c r="I338" s="14">
        <f>SUM('07-C4482'!H74:H92)</f>
        <v>79</v>
      </c>
      <c r="J338" s="14">
        <f>SUM('07-C4482'!I74:I92)</f>
        <v>72</v>
      </c>
      <c r="K338" s="14">
        <f>SUM('07-C4482'!J74:J92)</f>
        <v>81</v>
      </c>
      <c r="L338" s="14">
        <f>SUM('07-C4482'!K74:K92)</f>
        <v>50</v>
      </c>
      <c r="M338" s="14">
        <f>SUM('07-C4482'!L74:L92)</f>
        <v>74</v>
      </c>
      <c r="N338" s="14">
        <f>SUM('07-C4482'!M74:M92)</f>
        <v>31</v>
      </c>
      <c r="O338" s="14">
        <f>SUM('07-C4482'!N74:N92)</f>
        <v>110</v>
      </c>
      <c r="P338" s="14">
        <f>SUM('07-C4482'!O74:O92)</f>
        <v>98</v>
      </c>
    </row>
    <row r="339" spans="1:17" x14ac:dyDescent="0.3">
      <c r="A339" s="3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7" x14ac:dyDescent="0.3">
      <c r="A340" s="30" t="s">
        <v>18</v>
      </c>
      <c r="B340" s="6">
        <f>SUM('C2043 (Left-To East)'!A50:A62)</f>
        <v>59</v>
      </c>
      <c r="C340" s="6">
        <f>SUM('C2043 (Left-To East)'!B50:B62)</f>
        <v>52</v>
      </c>
      <c r="D340" s="6">
        <f>SUM('C2043 (Left-To East)'!C50:C62)</f>
        <v>48</v>
      </c>
      <c r="E340" s="6">
        <f>SUM('C2043 (Left-To East)'!D50:D62)</f>
        <v>45</v>
      </c>
      <c r="F340" s="6">
        <f>SUM('C2043 (Left-To East)'!E50:E62)</f>
        <v>52</v>
      </c>
      <c r="G340" s="6">
        <f>SUM('C2043 (Left-To East)'!F50:F62)</f>
        <v>65</v>
      </c>
      <c r="H340" s="6">
        <f>SUM('C2043 (Left-To East)'!G50:G62)</f>
        <v>61</v>
      </c>
      <c r="I340" s="6">
        <f>SUM('C2043 (Left-To East)'!H50:H62)</f>
        <v>15</v>
      </c>
      <c r="J340" s="6">
        <f>SUM('C2043 (Left-To East)'!I50:I62)</f>
        <v>17</v>
      </c>
      <c r="K340" s="6">
        <f>SUM('C2043 (Left-To East)'!J50:J62)</f>
        <v>13</v>
      </c>
      <c r="L340" s="6">
        <f>SUM('C2043 (Left-To East)'!K50:K62)</f>
        <v>9</v>
      </c>
      <c r="M340" s="6">
        <f>SUM('C2043 (Left-To East)'!L50:L62)</f>
        <v>34</v>
      </c>
      <c r="N340" s="6">
        <f>SUM('C2043 (Left-To East)'!M50:M62)</f>
        <v>9</v>
      </c>
      <c r="O340" s="6">
        <f>SUM('C2043 (Left-To East)'!N50:N62)</f>
        <v>46</v>
      </c>
      <c r="P340" s="6">
        <f>SUM('C2043 (Left-To East)'!O50:O62)</f>
        <v>37</v>
      </c>
      <c r="Q340" s="6" t="s">
        <v>132</v>
      </c>
    </row>
    <row r="341" spans="1:17" x14ac:dyDescent="0.3">
      <c r="A341" s="30" t="s">
        <v>19</v>
      </c>
      <c r="B341" s="6">
        <f>SUM('C2044 (Right-To West)'!A48:A60)</f>
        <v>19</v>
      </c>
      <c r="C341" s="6">
        <f>SUM('C2044 (Right-To West)'!B48:B60)</f>
        <v>20</v>
      </c>
      <c r="D341" s="6">
        <f>SUM('C2044 (Right-To West)'!C48:C60)</f>
        <v>34</v>
      </c>
      <c r="E341" s="6">
        <f>SUM('C2044 (Right-To West)'!D48:D60)</f>
        <v>32</v>
      </c>
      <c r="F341" s="6">
        <f>SUM('C2044 (Right-To West)'!E48:E60)</f>
        <v>29</v>
      </c>
      <c r="G341" s="6">
        <f>SUM('C2044 (Right-To West)'!F48:F60)</f>
        <v>21</v>
      </c>
      <c r="H341" s="6">
        <f>SUM('C2044 (Right-To West)'!G48:G60)</f>
        <v>20</v>
      </c>
      <c r="I341" s="6">
        <f>SUM('C2044 (Right-To West)'!H48:H60)</f>
        <v>7</v>
      </c>
      <c r="J341" s="6">
        <f>SUM('C2044 (Right-To West)'!I48:I60)</f>
        <v>5</v>
      </c>
      <c r="K341" s="6">
        <f>SUM('C2044 (Right-To West)'!J48:J60)</f>
        <v>17</v>
      </c>
      <c r="L341" s="6">
        <f>SUM('C2044 (Right-To West)'!K48:K60)</f>
        <v>10</v>
      </c>
      <c r="M341" s="6">
        <f>SUM('C2044 (Right-To West)'!L48:L60)</f>
        <v>5</v>
      </c>
      <c r="N341" s="6">
        <f>SUM('C2044 (Right-To West)'!M48:M60)</f>
        <v>3</v>
      </c>
      <c r="O341" s="6">
        <f>SUM('C2044 (Right-To West)'!N48:N60)</f>
        <v>17</v>
      </c>
      <c r="P341" s="6">
        <f>SUM('C2044 (Right-To West)'!O48:O60)</f>
        <v>15</v>
      </c>
      <c r="Q341" s="6" t="s">
        <v>132</v>
      </c>
    </row>
    <row r="342" spans="1:17" x14ac:dyDescent="0.3">
      <c r="A342" s="3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7" x14ac:dyDescent="0.3">
      <c r="A343" s="30" t="s">
        <v>18</v>
      </c>
      <c r="B343" s="6">
        <f>SUM('C2043 (Left-To East)'!A48:A60)</f>
        <v>63</v>
      </c>
      <c r="C343" s="6">
        <f>SUM('C2043 (Left-To East)'!B48:B60)</f>
        <v>50</v>
      </c>
      <c r="D343" s="6">
        <f>SUM('C2043 (Left-To East)'!C48:C60)</f>
        <v>46</v>
      </c>
      <c r="E343" s="6">
        <f>SUM('C2043 (Left-To East)'!D48:D60)</f>
        <v>41</v>
      </c>
      <c r="F343" s="6">
        <f>SUM('C2043 (Left-To East)'!E48:E60)</f>
        <v>54</v>
      </c>
      <c r="G343" s="6">
        <f>SUM('C2043 (Left-To East)'!F48:F60)</f>
        <v>56</v>
      </c>
      <c r="H343" s="6">
        <f>SUM('C2043 (Left-To East)'!G48:G60)</f>
        <v>55</v>
      </c>
      <c r="I343" s="6">
        <f>SUM('C2043 (Left-To East)'!H48:H60)</f>
        <v>15</v>
      </c>
      <c r="J343" s="6">
        <f>SUM('C2043 (Left-To East)'!I48:I60)</f>
        <v>14</v>
      </c>
      <c r="K343" s="6">
        <f>SUM('C2043 (Left-To East)'!J48:J60)</f>
        <v>15</v>
      </c>
      <c r="L343" s="6">
        <f>SUM('C2043 (Left-To East)'!K48:K60)</f>
        <v>7</v>
      </c>
      <c r="M343" s="6">
        <f>SUM('C2043 (Left-To East)'!L48:L60)</f>
        <v>35</v>
      </c>
      <c r="N343" s="6">
        <f>SUM('C2043 (Left-To East)'!M48:M60)</f>
        <v>8</v>
      </c>
      <c r="O343" s="6">
        <f>SUM('C2043 (Left-To East)'!N48:N60)</f>
        <v>45</v>
      </c>
      <c r="P343" s="6">
        <f>SUM('C2043 (Left-To East)'!O48:O60)</f>
        <v>36</v>
      </c>
      <c r="Q343" s="6" t="s">
        <v>149</v>
      </c>
    </row>
    <row r="344" spans="1:17" x14ac:dyDescent="0.3">
      <c r="A344" s="30" t="s">
        <v>19</v>
      </c>
      <c r="B344" s="6">
        <f>SUM('C2044 (Right-To West)'!A45:A46,'C2044 (Right-To West)'!A48:A58)</f>
        <v>16</v>
      </c>
      <c r="C344" s="6">
        <f>SUM('C2044 (Right-To West)'!B45:B46,'C2044 (Right-To West)'!B48:B58)</f>
        <v>14</v>
      </c>
      <c r="D344" s="6">
        <f>SUM('C2044 (Right-To West)'!C45:C46,'C2044 (Right-To West)'!C48:C58)</f>
        <v>36</v>
      </c>
      <c r="E344" s="6">
        <f>SUM('C2044 (Right-To West)'!D45:D46,'C2044 (Right-To West)'!D48:D58)</f>
        <v>31</v>
      </c>
      <c r="F344" s="6">
        <f>SUM('C2044 (Right-To West)'!E45:E46,'C2044 (Right-To West)'!E48:E58)</f>
        <v>29</v>
      </c>
      <c r="G344" s="6">
        <f>SUM('C2044 (Right-To West)'!F45:F46,'C2044 (Right-To West)'!F48:F58)</f>
        <v>19</v>
      </c>
      <c r="H344" s="6">
        <f>SUM('C2044 (Right-To West)'!G45:G46,'C2044 (Right-To West)'!G48:G58)</f>
        <v>20</v>
      </c>
      <c r="I344" s="6">
        <f>SUM('C2044 (Right-To West)'!H45:H46,'C2044 (Right-To West)'!H48:H58)</f>
        <v>7</v>
      </c>
      <c r="J344" s="6">
        <f>SUM('C2044 (Right-To West)'!I45:I46,'C2044 (Right-To West)'!I48:I58)</f>
        <v>5</v>
      </c>
      <c r="K344" s="6">
        <f>SUM('C2044 (Right-To West)'!J45:J46,'C2044 (Right-To West)'!J48:J58)</f>
        <v>16</v>
      </c>
      <c r="L344" s="6">
        <f>SUM('C2044 (Right-To West)'!K45:K46,'C2044 (Right-To West)'!K48:K58)</f>
        <v>8</v>
      </c>
      <c r="M344" s="6">
        <f>SUM('C2044 (Right-To West)'!L45:L46,'C2044 (Right-To West)'!L48:L58)</f>
        <v>4</v>
      </c>
      <c r="N344" s="6">
        <f>SUM('C2044 (Right-To West)'!M45:M46,'C2044 (Right-To West)'!M48:M58)</f>
        <v>2</v>
      </c>
      <c r="O344" s="6">
        <f>SUM('C2044 (Right-To West)'!N45:N46,'C2044 (Right-To West)'!N48:N58)</f>
        <v>18</v>
      </c>
      <c r="P344" s="6">
        <f>SUM('C2044 (Right-To West)'!O45:O46,'C2044 (Right-To West)'!O48:O58)</f>
        <v>15</v>
      </c>
      <c r="Q344" s="6" t="s">
        <v>149</v>
      </c>
    </row>
    <row r="345" spans="1:17" x14ac:dyDescent="0.3">
      <c r="A345" s="3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7" x14ac:dyDescent="0.3">
      <c r="A346" s="30" t="s">
        <v>18</v>
      </c>
      <c r="B346" s="24">
        <f>SUM('C2043 (Left-To East)'!A45:A46, 'C2043 (Left-To East)'!A48:A58)</f>
        <v>68</v>
      </c>
      <c r="C346" s="6">
        <f>SUM('C2043 (Left-To East)'!B45:B46, 'C2043 (Left-To East)'!B48:B58)</f>
        <v>45</v>
      </c>
      <c r="D346" s="6">
        <f>SUM('C2043 (Left-To East)'!C45:C46, 'C2043 (Left-To East)'!C48:C58)</f>
        <v>45</v>
      </c>
      <c r="E346" s="6">
        <f>SUM('C2043 (Left-To East)'!D45:D46, 'C2043 (Left-To East)'!D48:D58)</f>
        <v>44</v>
      </c>
      <c r="F346" s="6">
        <f>SUM('C2043 (Left-To East)'!E45:E46, 'C2043 (Left-To East)'!E48:E58)</f>
        <v>49</v>
      </c>
      <c r="G346" s="6">
        <f>SUM('C2043 (Left-To East)'!F45:F46, 'C2043 (Left-To East)'!F48:F58)</f>
        <v>52</v>
      </c>
      <c r="H346" s="6">
        <f>SUM('C2043 (Left-To East)'!G45:G46, 'C2043 (Left-To East)'!G48:G58)</f>
        <v>52</v>
      </c>
      <c r="I346" s="6">
        <f>SUM('C2043 (Left-To East)'!H45:H46, 'C2043 (Left-To East)'!H48:H58)</f>
        <v>14</v>
      </c>
      <c r="J346" s="6">
        <f>SUM('C2043 (Left-To East)'!I45:I46, 'C2043 (Left-To East)'!I48:I58)</f>
        <v>12</v>
      </c>
      <c r="K346" s="6">
        <f>SUM('C2043 (Left-To East)'!J45:J46, 'C2043 (Left-To East)'!J48:J58)</f>
        <v>13</v>
      </c>
      <c r="L346" s="6">
        <f>SUM('C2043 (Left-To East)'!K45:K46, 'C2043 (Left-To East)'!K48:K58)</f>
        <v>8</v>
      </c>
      <c r="M346" s="6">
        <f>SUM('C2043 (Left-To East)'!L45:L46, 'C2043 (Left-To East)'!L48:L58)</f>
        <v>32</v>
      </c>
      <c r="N346" s="6">
        <f>SUM('C2043 (Left-To East)'!M45:M46, 'C2043 (Left-To East)'!M48:M58)</f>
        <v>7</v>
      </c>
      <c r="O346" s="6">
        <f>SUM('C2043 (Left-To East)'!N45:N46, 'C2043 (Left-To East)'!N48:N58)</f>
        <v>45</v>
      </c>
      <c r="P346" s="6">
        <f>SUM('C2043 (Left-To East)'!O45:O46, 'C2043 (Left-To East)'!O48:O58)</f>
        <v>34</v>
      </c>
      <c r="Q346" s="6" t="s">
        <v>111</v>
      </c>
    </row>
    <row r="347" spans="1:17" x14ac:dyDescent="0.3">
      <c r="A347" s="30" t="s">
        <v>19</v>
      </c>
      <c r="B347" s="33">
        <f>SUM('C2044 (Right-To West)'!A43:A46,'C2044 (Right-To West)'!A48:A56)</f>
        <v>22</v>
      </c>
      <c r="C347" s="6">
        <f>SUM('C2044 (Right-To West)'!B43:B46,'C2044 (Right-To West)'!B48:B56)</f>
        <v>12</v>
      </c>
      <c r="D347" s="6">
        <f>SUM('C2044 (Right-To West)'!C43:C46,'C2044 (Right-To West)'!C48:C56)</f>
        <v>36</v>
      </c>
      <c r="E347" s="6">
        <f>SUM('C2044 (Right-To West)'!D43:D46,'C2044 (Right-To West)'!D48:D56)</f>
        <v>32</v>
      </c>
      <c r="F347" s="6">
        <f>SUM('C2044 (Right-To West)'!E43:E46,'C2044 (Right-To West)'!E48:E56)</f>
        <v>33</v>
      </c>
      <c r="G347" s="6">
        <f>SUM('C2044 (Right-To West)'!F43:F46,'C2044 (Right-To West)'!F48:F56)</f>
        <v>14</v>
      </c>
      <c r="H347" s="6">
        <f>SUM('C2044 (Right-To West)'!G43:G46,'C2044 (Right-To West)'!G48:G56)</f>
        <v>17</v>
      </c>
      <c r="I347" s="6">
        <f>SUM('C2044 (Right-To West)'!H43:H46,'C2044 (Right-To West)'!H48:H56)</f>
        <v>7</v>
      </c>
      <c r="J347" s="6">
        <f>SUM('C2044 (Right-To West)'!I43:I46,'C2044 (Right-To West)'!I48:I56)</f>
        <v>6</v>
      </c>
      <c r="K347" s="6">
        <f>SUM('C2044 (Right-To West)'!J43:J46,'C2044 (Right-To West)'!J48:J56)</f>
        <v>16</v>
      </c>
      <c r="L347" s="6">
        <f>SUM('C2044 (Right-To West)'!K43:K46,'C2044 (Right-To West)'!K48:K56)</f>
        <v>6</v>
      </c>
      <c r="M347" s="6">
        <f>SUM('C2044 (Right-To West)'!L43:L46,'C2044 (Right-To West)'!L48:L56)</f>
        <v>5</v>
      </c>
      <c r="N347" s="6">
        <f>SUM('C2044 (Right-To West)'!M43:M46,'C2044 (Right-To West)'!M48:M56)</f>
        <v>1</v>
      </c>
      <c r="O347" s="6">
        <f>SUM('C2044 (Right-To West)'!N43:N46,'C2044 (Right-To West)'!N48:N56)</f>
        <v>16</v>
      </c>
      <c r="P347" s="6">
        <f>SUM('C2044 (Right-To West)'!O43:O46,'C2044 (Right-To West)'!O48:O56)</f>
        <v>10</v>
      </c>
      <c r="Q347" s="6" t="s">
        <v>111</v>
      </c>
    </row>
    <row r="348" spans="1:17" x14ac:dyDescent="0.3">
      <c r="A348" s="3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7" x14ac:dyDescent="0.3">
      <c r="A349" s="30" t="s">
        <v>18</v>
      </c>
      <c r="B349" s="6">
        <f>SUM('C2043 (Left-To East)'!A43:A46, 'C2043 (Left-To East)'!A48:A56)</f>
        <v>62</v>
      </c>
      <c r="C349" s="6">
        <f>SUM('C2043 (Left-To East)'!B43:B46, 'C2043 (Left-To East)'!B48:B56)</f>
        <v>40</v>
      </c>
      <c r="D349" s="6">
        <f>SUM('C2043 (Left-To East)'!C43:C46, 'C2043 (Left-To East)'!C48:C56)</f>
        <v>40</v>
      </c>
      <c r="E349" s="6">
        <f>SUM('C2043 (Left-To East)'!D43:D46, 'C2043 (Left-To East)'!D48:D56)</f>
        <v>43</v>
      </c>
      <c r="F349" s="6">
        <f>SUM('C2043 (Left-To East)'!E43:E46, 'C2043 (Left-To East)'!E48:E56)</f>
        <v>41</v>
      </c>
      <c r="G349" s="6">
        <f>SUM('C2043 (Left-To East)'!F43:F46, 'C2043 (Left-To East)'!F48:F56)</f>
        <v>44</v>
      </c>
      <c r="H349" s="6">
        <f>SUM('C2043 (Left-To East)'!G43:G46, 'C2043 (Left-To East)'!G48:G56)</f>
        <v>55</v>
      </c>
      <c r="I349" s="6">
        <f>SUM('C2043 (Left-To East)'!H43:H46, 'C2043 (Left-To East)'!H48:H56)</f>
        <v>11</v>
      </c>
      <c r="J349" s="6">
        <f>SUM('C2043 (Left-To East)'!I43:I46, 'C2043 (Left-To East)'!I48:I56)</f>
        <v>14</v>
      </c>
      <c r="K349" s="6">
        <f>SUM('C2043 (Left-To East)'!J43:J46, 'C2043 (Left-To East)'!J48:J56)</f>
        <v>11</v>
      </c>
      <c r="L349" s="6">
        <f>SUM('C2043 (Left-To East)'!K43:K46, 'C2043 (Left-To East)'!K48:K56)</f>
        <v>9</v>
      </c>
      <c r="M349" s="6">
        <f>SUM('C2043 (Left-To East)'!L43:L46, 'C2043 (Left-To East)'!L48:L56)</f>
        <v>27</v>
      </c>
      <c r="N349" s="6">
        <f>SUM('C2043 (Left-To East)'!M43:M46, 'C2043 (Left-To East)'!M48:M56)</f>
        <v>5</v>
      </c>
      <c r="O349" s="6">
        <f>SUM('C2043 (Left-To East)'!N43:N46, 'C2043 (Left-To East)'!N48:N56)</f>
        <v>41</v>
      </c>
      <c r="P349" s="6">
        <f>SUM('C2043 (Left-To East)'!O43:O46, 'C2043 (Left-To East)'!O48:O56)</f>
        <v>32</v>
      </c>
      <c r="Q349" s="6" t="s">
        <v>103</v>
      </c>
    </row>
    <row r="350" spans="1:17" x14ac:dyDescent="0.3">
      <c r="A350" s="30" t="s">
        <v>19</v>
      </c>
      <c r="B350" s="6">
        <f>SUM('C2044 (Right-To West)'!A41:A46,'C2044 (Right-To West)'!A48:A54)</f>
        <v>21</v>
      </c>
      <c r="C350" s="6">
        <f>SUM('C2044 (Right-To West)'!B41:B46,'C2044 (Right-To West)'!B48:B54)</f>
        <v>20</v>
      </c>
      <c r="D350" s="6">
        <f>SUM('C2044 (Right-To West)'!C41:C46,'C2044 (Right-To West)'!C48:C54)</f>
        <v>31</v>
      </c>
      <c r="E350" s="6">
        <f>SUM('C2044 (Right-To West)'!D41:D46,'C2044 (Right-To West)'!D48:D54)</f>
        <v>34</v>
      </c>
      <c r="F350" s="6">
        <f>SUM('C2044 (Right-To West)'!E41:E46,'C2044 (Right-To West)'!E48:E54)</f>
        <v>27</v>
      </c>
      <c r="G350" s="6">
        <f>SUM('C2044 (Right-To West)'!F41:F46,'C2044 (Right-To West)'!F48:F54)</f>
        <v>19</v>
      </c>
      <c r="H350" s="6">
        <f>SUM('C2044 (Right-To West)'!G41:G46,'C2044 (Right-To West)'!G48:G54)</f>
        <v>14</v>
      </c>
      <c r="I350" s="6">
        <f>SUM('C2044 (Right-To West)'!H41:H46,'C2044 (Right-To West)'!H48:H54)</f>
        <v>7</v>
      </c>
      <c r="J350" s="6">
        <f>SUM('C2044 (Right-To West)'!I41:I46,'C2044 (Right-To West)'!I48:I54)</f>
        <v>5</v>
      </c>
      <c r="K350" s="6">
        <f>SUM('C2044 (Right-To West)'!J41:J46,'C2044 (Right-To West)'!J48:J54)</f>
        <v>15</v>
      </c>
      <c r="L350" s="6">
        <f>SUM('C2044 (Right-To West)'!K41:K46,'C2044 (Right-To West)'!K48:K54)</f>
        <v>6</v>
      </c>
      <c r="M350" s="6">
        <f>SUM('C2044 (Right-To West)'!L41:L46,'C2044 (Right-To West)'!L48:L54)</f>
        <v>6</v>
      </c>
      <c r="N350" s="6">
        <f>SUM('C2044 (Right-To West)'!M41:M46,'C2044 (Right-To West)'!M48:M54)</f>
        <v>1</v>
      </c>
      <c r="O350" s="6">
        <f>SUM('C2044 (Right-To West)'!N41:N46,'C2044 (Right-To West)'!N48:N54)</f>
        <v>12</v>
      </c>
      <c r="P350" s="6">
        <f>SUM('C2044 (Right-To West)'!O41:O46,'C2044 (Right-To West)'!O48:O54)</f>
        <v>9</v>
      </c>
      <c r="Q350" s="6" t="s">
        <v>103</v>
      </c>
    </row>
    <row r="354" spans="1:17" x14ac:dyDescent="0.3">
      <c r="A354" s="12" t="s">
        <v>152</v>
      </c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pans="1:17" x14ac:dyDescent="0.3">
      <c r="A355" s="12"/>
      <c r="B355" s="12"/>
      <c r="C355" s="12"/>
      <c r="D355" s="12"/>
      <c r="E355" s="12"/>
      <c r="F355" s="12"/>
      <c r="G355" s="31" t="s">
        <v>66</v>
      </c>
      <c r="H355" s="32" t="s">
        <v>52</v>
      </c>
      <c r="I355" s="12"/>
      <c r="J355" s="12"/>
      <c r="K355" s="12"/>
      <c r="L355" s="12"/>
      <c r="M355" s="12"/>
      <c r="N355" s="12"/>
    </row>
    <row r="356" spans="1:17" x14ac:dyDescent="0.3">
      <c r="A356" s="30" t="s">
        <v>56</v>
      </c>
      <c r="B356" s="14">
        <f>SUM('08-C1249'!A98:A129)</f>
        <v>117</v>
      </c>
      <c r="C356" s="14">
        <f>SUM('08-C1249'!B98:B129)</f>
        <v>92</v>
      </c>
      <c r="D356" s="14">
        <f>SUM('08-C1249'!C98:C129)</f>
        <v>119</v>
      </c>
      <c r="E356" s="14">
        <f>SUM('08-C1249'!D98:D129)</f>
        <v>73</v>
      </c>
      <c r="F356" s="14">
        <f>SUM('08-C1249'!E98:E129)</f>
        <v>154</v>
      </c>
      <c r="G356" s="14">
        <f>SUM('08-C1249'!F98:F129)</f>
        <v>86</v>
      </c>
      <c r="H356" s="14">
        <f>SUM('08-C1249'!G98:G129)</f>
        <v>108</v>
      </c>
      <c r="I356" s="14">
        <f>SUM('08-C1249'!H98:H129)</f>
        <v>18</v>
      </c>
      <c r="J356" s="14">
        <f>SUM('08-C1249'!I98:I129)</f>
        <v>12</v>
      </c>
      <c r="K356" s="14">
        <f>SUM('08-C1249'!J98:J129)</f>
        <v>36</v>
      </c>
      <c r="L356" s="14">
        <f>SUM('08-C1249'!K98:K129)</f>
        <v>11</v>
      </c>
      <c r="M356" s="14">
        <f>SUM('08-C1249'!L98:L129)</f>
        <v>22</v>
      </c>
      <c r="N356" s="14">
        <f>SUM('08-C1249'!M98:M129)</f>
        <v>33</v>
      </c>
      <c r="O356" s="14">
        <f>SUM('08-C1249'!N98:N129)</f>
        <v>51</v>
      </c>
      <c r="P356" s="14">
        <f>SUM('08-C1249'!O98:O129)</f>
        <v>77</v>
      </c>
    </row>
    <row r="357" spans="1:17" x14ac:dyDescent="0.3">
      <c r="A357" s="30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</row>
    <row r="358" spans="1:17" x14ac:dyDescent="0.3">
      <c r="A358" s="30" t="s">
        <v>191</v>
      </c>
      <c r="B358" s="24">
        <f>SUM('C2043 (Left-To East)'!A65:A86)</f>
        <v>102</v>
      </c>
      <c r="C358" s="47">
        <f>SUM('C2043 (Left-To East)'!B65:B86)</f>
        <v>79</v>
      </c>
      <c r="D358" s="47">
        <f>SUM('C2043 (Left-To East)'!C65:C86)</f>
        <v>109</v>
      </c>
      <c r="E358" s="47">
        <f>SUM('C2043 (Left-To East)'!D65:D86)</f>
        <v>80</v>
      </c>
      <c r="F358" s="47">
        <f>SUM('C2043 (Left-To East)'!E65:E86)</f>
        <v>110</v>
      </c>
      <c r="G358" s="47">
        <f>SUM('C2043 (Left-To East)'!F65:F86)</f>
        <v>89</v>
      </c>
      <c r="H358" s="24">
        <f>SUM('C2043 (Left-To East)'!G65:G86)</f>
        <v>84</v>
      </c>
      <c r="I358" s="47">
        <f>SUM('C2043 (Left-To East)'!H65:H86)</f>
        <v>22</v>
      </c>
      <c r="J358" s="24">
        <f>SUM('C2043 (Left-To East)'!I65:I86)</f>
        <v>26</v>
      </c>
      <c r="K358" s="47">
        <f>SUM('C2043 (Left-To East)'!J65:J86)</f>
        <v>46</v>
      </c>
      <c r="L358" s="47">
        <f>SUM('C2043 (Left-To East)'!K65:K86)</f>
        <v>18</v>
      </c>
      <c r="M358" s="24">
        <f>SUM('C2043 (Left-To East)'!L65:L86)</f>
        <v>41</v>
      </c>
      <c r="N358" s="47">
        <f>SUM('C2043 (Left-To East)'!M65:M86)</f>
        <v>31</v>
      </c>
      <c r="O358" s="47">
        <f>SUM('C2043 (Left-To East)'!N65:N86)</f>
        <v>65</v>
      </c>
      <c r="P358" s="47">
        <f>SUM('C2043 (Left-To East)'!O65:O86)</f>
        <v>92</v>
      </c>
      <c r="Q358" s="6" t="s">
        <v>132</v>
      </c>
    </row>
    <row r="359" spans="1:17" x14ac:dyDescent="0.3">
      <c r="A359" s="30" t="s">
        <v>192</v>
      </c>
      <c r="B359" s="47">
        <f t="shared" ref="B359:P359" si="187">B279</f>
        <v>58</v>
      </c>
      <c r="C359" s="47">
        <f t="shared" si="187"/>
        <v>70</v>
      </c>
      <c r="D359" s="47">
        <f t="shared" si="187"/>
        <v>60</v>
      </c>
      <c r="E359" s="33">
        <f t="shared" si="187"/>
        <v>29</v>
      </c>
      <c r="F359" s="33">
        <f t="shared" si="187"/>
        <v>94</v>
      </c>
      <c r="G359" s="33">
        <f t="shared" si="187"/>
        <v>42</v>
      </c>
      <c r="H359" s="47">
        <f t="shared" si="187"/>
        <v>55</v>
      </c>
      <c r="I359" s="33">
        <f t="shared" si="187"/>
        <v>18</v>
      </c>
      <c r="J359" s="33">
        <f t="shared" si="187"/>
        <v>12</v>
      </c>
      <c r="K359" s="47">
        <f t="shared" si="187"/>
        <v>27</v>
      </c>
      <c r="L359" s="33">
        <f t="shared" si="187"/>
        <v>11</v>
      </c>
      <c r="M359" s="33">
        <f t="shared" si="187"/>
        <v>11</v>
      </c>
      <c r="N359" s="47">
        <f t="shared" si="187"/>
        <v>20</v>
      </c>
      <c r="O359" s="33">
        <f t="shared" si="187"/>
        <v>34</v>
      </c>
      <c r="P359" s="33">
        <f t="shared" si="187"/>
        <v>36</v>
      </c>
      <c r="Q359" s="6" t="s">
        <v>132</v>
      </c>
    </row>
    <row r="360" spans="1:17" x14ac:dyDescent="0.3">
      <c r="A360" s="30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</row>
    <row r="361" spans="1:17" x14ac:dyDescent="0.3">
      <c r="A361" s="30" t="s">
        <v>191</v>
      </c>
      <c r="B361" s="6">
        <f>SUM('C2043 (Left-To East)'!A62:A63,'C2043 (Left-To East)'!A65:A84)</f>
        <v>107</v>
      </c>
      <c r="C361" s="6">
        <f>SUM('C2043 (Left-To East)'!B62:B63,'C2043 (Left-To East)'!B65:B84)</f>
        <v>78</v>
      </c>
      <c r="D361" s="6">
        <f>SUM('C2043 (Left-To East)'!C62:C63,'C2043 (Left-To East)'!C65:C84)</f>
        <v>107</v>
      </c>
      <c r="E361" s="24">
        <f>SUM('C2043 (Left-To East)'!D62:D63,'C2043 (Left-To East)'!D65:D84)</f>
        <v>79</v>
      </c>
      <c r="F361" s="24">
        <f>SUM('C2043 (Left-To East)'!E62:E63,'C2043 (Left-To East)'!E65:E84)</f>
        <v>104</v>
      </c>
      <c r="G361" s="24">
        <f>SUM('C2043 (Left-To East)'!F62:F63,'C2043 (Left-To East)'!F65:F84)</f>
        <v>85</v>
      </c>
      <c r="H361" s="6">
        <f>SUM('C2043 (Left-To East)'!G62:G63,'C2043 (Left-To East)'!G65:G84)</f>
        <v>89</v>
      </c>
      <c r="I361" s="24">
        <f>SUM('C2043 (Left-To East)'!H62:H63,'C2043 (Left-To East)'!H65:H84)</f>
        <v>20</v>
      </c>
      <c r="J361" s="6">
        <f>SUM('C2043 (Left-To East)'!I62:I63,'C2043 (Left-To East)'!I65:I84)</f>
        <v>28</v>
      </c>
      <c r="K361" s="6">
        <f>SUM('C2043 (Left-To East)'!J62:J63,'C2043 (Left-To East)'!J65:J84)</f>
        <v>48</v>
      </c>
      <c r="L361" s="24">
        <f>SUM('C2043 (Left-To East)'!K62:K63,'C2043 (Left-To East)'!K65:K84)</f>
        <v>15</v>
      </c>
      <c r="M361" s="6">
        <f>SUM('C2043 (Left-To East)'!L62:L63,'C2043 (Left-To East)'!L65:L84)</f>
        <v>45</v>
      </c>
      <c r="N361" s="6">
        <f>SUM('C2043 (Left-To East)'!M62:M63,'C2043 (Left-To East)'!M65:M84)</f>
        <v>30</v>
      </c>
      <c r="O361" s="24">
        <f>SUM('C2043 (Left-To East)'!N62:N63,'C2043 (Left-To East)'!N65:N84)</f>
        <v>64</v>
      </c>
      <c r="P361" s="6">
        <f>SUM('C2043 (Left-To East)'!O62:O63,'C2043 (Left-To East)'!O65:O84)</f>
        <v>90</v>
      </c>
      <c r="Q361" s="6" t="s">
        <v>149</v>
      </c>
    </row>
    <row r="362" spans="1:17" x14ac:dyDescent="0.3">
      <c r="A362" s="30" t="s">
        <v>192</v>
      </c>
      <c r="B362" s="47">
        <f>SUM('C2044 (Right-To West)'!A62:A63,'C2044 (Right-To West)'!A65:A84)</f>
        <v>56</v>
      </c>
      <c r="C362" s="33">
        <f>SUM('C2044 (Right-To West)'!B62:B63,'C2044 (Right-To West)'!B65:B84)</f>
        <v>68</v>
      </c>
      <c r="D362" s="47">
        <f>SUM('C2044 (Right-To West)'!C62:C63,'C2044 (Right-To West)'!C65:C84)</f>
        <v>59</v>
      </c>
      <c r="E362" s="47">
        <f>SUM('C2044 (Right-To West)'!D62:D63,'C2044 (Right-To West)'!D65:D84)</f>
        <v>29</v>
      </c>
      <c r="F362" s="47">
        <f>SUM('C2044 (Right-To West)'!E62:E63,'C2044 (Right-To West)'!E65:E84)</f>
        <v>100</v>
      </c>
      <c r="G362" s="47">
        <f>SUM('C2044 (Right-To West)'!F62:F63,'C2044 (Right-To West)'!F65:F84)</f>
        <v>46</v>
      </c>
      <c r="H362" s="33">
        <f>SUM('C2044 (Right-To West)'!G62:G63,'C2044 (Right-To West)'!G65:G84)</f>
        <v>50</v>
      </c>
      <c r="I362" s="47">
        <f>SUM('C2044 (Right-To West)'!H62:H63,'C2044 (Right-To West)'!H65:H84)</f>
        <v>20</v>
      </c>
      <c r="J362" s="47">
        <f>SUM('C2044 (Right-To West)'!I62:I63,'C2044 (Right-To West)'!I65:I84)</f>
        <v>12</v>
      </c>
      <c r="K362" s="47">
        <f>SUM('C2044 (Right-To West)'!J62:J63,'C2044 (Right-To West)'!J65:J84)</f>
        <v>27</v>
      </c>
      <c r="L362" s="47">
        <f>SUM('C2044 (Right-To West)'!K62:K63,'C2044 (Right-To West)'!K65:K84)</f>
        <v>13</v>
      </c>
      <c r="M362" s="47">
        <f>SUM('C2044 (Right-To West)'!L62:L63,'C2044 (Right-To West)'!L65:L84)</f>
        <v>12</v>
      </c>
      <c r="N362" s="33">
        <f>SUM('C2044 (Right-To West)'!M62:M63,'C2044 (Right-To West)'!M65:M84)</f>
        <v>18</v>
      </c>
      <c r="O362" s="47">
        <f>SUM('C2044 (Right-To West)'!N62:N63,'C2044 (Right-To West)'!N65:N84)</f>
        <v>34</v>
      </c>
      <c r="P362" s="47">
        <f>SUM('C2044 (Right-To West)'!O62:O63,'C2044 (Right-To West)'!O65:O84)</f>
        <v>39</v>
      </c>
      <c r="Q362" s="6" t="s">
        <v>149</v>
      </c>
    </row>
    <row r="363" spans="1:17" x14ac:dyDescent="0.3">
      <c r="A363" s="30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</row>
    <row r="364" spans="1:17" x14ac:dyDescent="0.3">
      <c r="A364" s="30" t="s">
        <v>191</v>
      </c>
      <c r="B364" s="6">
        <f>SUM('C2043 (Left-To East)'!A60:A63,'C2043 (Left-To East)'!A65:A82)</f>
        <v>111</v>
      </c>
      <c r="C364" s="24">
        <f>SUM('C2043 (Left-To East)'!B60:B63,'C2043 (Left-To East)'!B65:B82)</f>
        <v>77</v>
      </c>
      <c r="D364" s="6">
        <f>SUM('C2043 (Left-To East)'!C60:C63,'C2043 (Left-To East)'!C65:C82)</f>
        <v>107</v>
      </c>
      <c r="E364" s="6">
        <f>SUM('C2043 (Left-To East)'!D60:D63,'C2043 (Left-To East)'!D65:D82)</f>
        <v>82</v>
      </c>
      <c r="F364" s="6">
        <f>SUM('C2043 (Left-To East)'!E60:E63,'C2043 (Left-To East)'!E65:E82)</f>
        <v>110</v>
      </c>
      <c r="G364" s="6">
        <f>SUM('C2043 (Left-To East)'!F60:F63,'C2043 (Left-To East)'!F65:F82)</f>
        <v>90</v>
      </c>
      <c r="H364" s="6">
        <f>SUM('C2043 (Left-To East)'!G60:G63,'C2043 (Left-To East)'!G65:G82)</f>
        <v>96</v>
      </c>
      <c r="I364" s="6">
        <f>SUM('C2043 (Left-To East)'!H60:H63,'C2043 (Left-To East)'!H65:H82)</f>
        <v>21</v>
      </c>
      <c r="J364" s="6">
        <f>SUM('C2043 (Left-To East)'!I60:I63,'C2043 (Left-To East)'!I65:I82)</f>
        <v>30</v>
      </c>
      <c r="K364" s="6">
        <f>SUM('C2043 (Left-To East)'!J60:J63,'C2043 (Left-To East)'!J65:J82)</f>
        <v>46</v>
      </c>
      <c r="L364" s="6">
        <f>SUM('C2043 (Left-To East)'!K60:K63,'C2043 (Left-To East)'!K65:K82)</f>
        <v>17</v>
      </c>
      <c r="M364" s="6">
        <f>SUM('C2043 (Left-To East)'!L60:L63,'C2043 (Left-To East)'!L65:L82)</f>
        <v>43</v>
      </c>
      <c r="N364" s="6">
        <f>SUM('C2043 (Left-To East)'!M60:M63,'C2043 (Left-To East)'!M65:M82)</f>
        <v>26</v>
      </c>
      <c r="O364" s="6">
        <f>SUM('C2043 (Left-To East)'!N60:N63,'C2043 (Left-To East)'!N65:N82)</f>
        <v>65</v>
      </c>
      <c r="P364" s="6">
        <f>SUM('C2043 (Left-To East)'!O60:O63,'C2043 (Left-To East)'!O65:O82)</f>
        <v>88</v>
      </c>
      <c r="Q364" s="6" t="s">
        <v>111</v>
      </c>
    </row>
    <row r="365" spans="1:17" x14ac:dyDescent="0.3">
      <c r="A365" s="30" t="s">
        <v>192</v>
      </c>
      <c r="B365" s="33">
        <f>SUM('C2044 (Right-To West)'!A60:A63,'C2044 (Right-To West)'!A65:A82)</f>
        <v>54</v>
      </c>
      <c r="C365" s="47">
        <f>SUM('C2044 (Right-To West)'!B60:B63,'C2044 (Right-To West)'!B65:B82)</f>
        <v>69</v>
      </c>
      <c r="D365" s="47">
        <f>SUM('C2044 (Right-To West)'!C60:C63,'C2044 (Right-To West)'!C65:C82)</f>
        <v>59</v>
      </c>
      <c r="E365" s="47">
        <f>SUM('C2044 (Right-To West)'!D60:D63,'C2044 (Right-To West)'!D65:D82)</f>
        <v>31</v>
      </c>
      <c r="F365" s="47">
        <f>SUM('C2044 (Right-To West)'!E60:E63,'C2044 (Right-To West)'!E65:E82)</f>
        <v>99</v>
      </c>
      <c r="G365" s="47">
        <f>SUM('C2044 (Right-To West)'!F60:F63,'C2044 (Right-To West)'!F65:F82)</f>
        <v>49</v>
      </c>
      <c r="H365" s="47">
        <f>SUM('C2044 (Right-To West)'!G60:G63,'C2044 (Right-To West)'!G65:G82)</f>
        <v>52</v>
      </c>
      <c r="I365" s="47">
        <f>SUM('C2044 (Right-To West)'!H60:H63,'C2044 (Right-To West)'!H65:H82)</f>
        <v>20</v>
      </c>
      <c r="J365" s="47">
        <f>SUM('C2044 (Right-To West)'!I60:I63,'C2044 (Right-To West)'!I65:I82)</f>
        <v>13</v>
      </c>
      <c r="K365" s="47">
        <f>SUM('C2044 (Right-To West)'!J60:J63,'C2044 (Right-To West)'!J65:J82)</f>
        <v>25</v>
      </c>
      <c r="L365" s="47">
        <f>SUM('C2044 (Right-To West)'!K60:K63,'C2044 (Right-To West)'!K65:K82)</f>
        <v>18</v>
      </c>
      <c r="M365" s="47">
        <f>SUM('C2044 (Right-To West)'!L60:L63,'C2044 (Right-To West)'!L65:L82)</f>
        <v>13</v>
      </c>
      <c r="N365" s="47">
        <f>SUM('C2044 (Right-To West)'!M60:M63,'C2044 (Right-To West)'!M65:M82)</f>
        <v>19</v>
      </c>
      <c r="O365" s="47">
        <f>SUM('C2044 (Right-To West)'!N60:N63,'C2044 (Right-To West)'!N65:N82)</f>
        <v>36</v>
      </c>
      <c r="P365" s="47">
        <f>SUM('C2044 (Right-To West)'!O60:O63,'C2044 (Right-To West)'!O65:O82)</f>
        <v>38</v>
      </c>
      <c r="Q365" s="6" t="s">
        <v>111</v>
      </c>
    </row>
    <row r="366" spans="1:17" x14ac:dyDescent="0.3">
      <c r="A366" s="30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</row>
    <row r="367" spans="1:17" x14ac:dyDescent="0.3">
      <c r="A367" s="30" t="s">
        <v>191</v>
      </c>
      <c r="B367" s="6">
        <f>SUM('C2043 (Left-To East)'!A58:A63,'C2043 (Left-To East)'!A65:A80)</f>
        <v>111</v>
      </c>
      <c r="C367" s="6">
        <f>SUM('C2043 (Left-To East)'!B58:B63,'C2043 (Left-To East)'!B65:B80)</f>
        <v>82</v>
      </c>
      <c r="D367" s="24">
        <f>SUM('C2043 (Left-To East)'!C58:C63,'C2043 (Left-To East)'!C65:C80)</f>
        <v>96</v>
      </c>
      <c r="E367" s="6">
        <f>SUM('C2043 (Left-To East)'!D58:D63,'C2043 (Left-To East)'!D65:D80)</f>
        <v>86</v>
      </c>
      <c r="F367" s="6">
        <f>SUM('C2043 (Left-To East)'!E58:E63,'C2043 (Left-To East)'!E65:E80)</f>
        <v>109</v>
      </c>
      <c r="G367" s="6">
        <f>SUM('C2043 (Left-To East)'!F58:F63,'C2043 (Left-To East)'!F65:F80)</f>
        <v>89</v>
      </c>
      <c r="H367" s="6">
        <f>SUM('C2043 (Left-To East)'!G58:G63,'C2043 (Left-To East)'!G65:G80)</f>
        <v>104</v>
      </c>
      <c r="I367" s="6">
        <f>SUM('C2043 (Left-To East)'!H58:H63,'C2043 (Left-To East)'!H65:H80)</f>
        <v>22</v>
      </c>
      <c r="J367" s="6">
        <f>SUM('C2043 (Left-To East)'!I58:I63,'C2043 (Left-To East)'!I65:I80)</f>
        <v>31</v>
      </c>
      <c r="K367" s="24">
        <f>SUM('C2043 (Left-To East)'!J58:J63,'C2043 (Left-To East)'!J65:J80)</f>
        <v>40</v>
      </c>
      <c r="L367" s="6">
        <f>SUM('C2043 (Left-To East)'!K58:K63,'C2043 (Left-To East)'!K65:K80)</f>
        <v>15</v>
      </c>
      <c r="M367" s="6">
        <f>SUM('C2043 (Left-To East)'!L58:L63,'C2043 (Left-To East)'!L65:L80)</f>
        <v>47</v>
      </c>
      <c r="N367" s="24">
        <f>SUM('C2043 (Left-To East)'!M58:M63,'C2043 (Left-To East)'!M65:M80)</f>
        <v>23</v>
      </c>
      <c r="O367" s="6">
        <f>SUM('C2043 (Left-To East)'!N58:N63,'C2043 (Left-To East)'!N65:N80)</f>
        <v>66</v>
      </c>
      <c r="P367" s="24">
        <f>SUM('C2043 (Left-To East)'!O58:O63,'C2043 (Left-To East)'!O65:O80)</f>
        <v>87</v>
      </c>
      <c r="Q367" s="6" t="s">
        <v>103</v>
      </c>
    </row>
    <row r="368" spans="1:17" x14ac:dyDescent="0.3">
      <c r="A368" s="30" t="s">
        <v>192</v>
      </c>
      <c r="B368" s="6">
        <f>SUM('C2044 (Right-To West)'!A58:A63,'C2044 (Right-To West)'!A65:A80)</f>
        <v>54</v>
      </c>
      <c r="C368" s="6">
        <f>SUM('C2044 (Right-To West)'!B58:B63,'C2044 (Right-To West)'!B65:B80)</f>
        <v>69</v>
      </c>
      <c r="D368" s="33">
        <f>SUM('C2044 (Right-To West)'!C58:C63,'C2044 (Right-To West)'!C65:C80)</f>
        <v>58</v>
      </c>
      <c r="E368" s="6">
        <f>SUM('C2044 (Right-To West)'!D58:D63,'C2044 (Right-To West)'!D65:D80)</f>
        <v>31</v>
      </c>
      <c r="F368" s="6">
        <f>SUM('C2044 (Right-To West)'!E58:E63,'C2044 (Right-To West)'!E65:E80)</f>
        <v>100</v>
      </c>
      <c r="G368" s="6">
        <f>SUM('C2044 (Right-To West)'!F58:F63,'C2044 (Right-To West)'!F65:F80)</f>
        <v>50</v>
      </c>
      <c r="H368" s="6">
        <f>SUM('C2044 (Right-To West)'!G58:G63,'C2044 (Right-To West)'!G65:G80)</f>
        <v>56</v>
      </c>
      <c r="I368" s="6">
        <f>SUM('C2044 (Right-To West)'!H58:H63,'C2044 (Right-To West)'!H65:H80)</f>
        <v>21</v>
      </c>
      <c r="J368" s="6">
        <f>SUM('C2044 (Right-To West)'!I58:I63,'C2044 (Right-To West)'!I65:I80)</f>
        <v>13</v>
      </c>
      <c r="K368" s="33">
        <f>SUM('C2044 (Right-To West)'!J58:J63,'C2044 (Right-To West)'!J65:J80)</f>
        <v>23</v>
      </c>
      <c r="L368" s="6">
        <f>SUM('C2044 (Right-To West)'!K58:K63,'C2044 (Right-To West)'!K65:K80)</f>
        <v>18</v>
      </c>
      <c r="M368" s="6">
        <f>SUM('C2044 (Right-To West)'!L58:L63,'C2044 (Right-To West)'!L65:L80)</f>
        <v>13</v>
      </c>
      <c r="N368" s="6">
        <f>SUM('C2044 (Right-To West)'!M58:M63,'C2044 (Right-To West)'!M65:M80)</f>
        <v>20</v>
      </c>
      <c r="O368" s="6">
        <f>SUM('C2044 (Right-To West)'!N58:N63,'C2044 (Right-To West)'!N65:N80)</f>
        <v>36</v>
      </c>
      <c r="P368" s="6">
        <f>SUM('C2044 (Right-To West)'!O58:O63,'C2044 (Right-To West)'!O65:O80)</f>
        <v>40</v>
      </c>
      <c r="Q368" s="6" t="s">
        <v>103</v>
      </c>
    </row>
    <row r="369" spans="1:17" x14ac:dyDescent="0.3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7" x14ac:dyDescent="0.3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7" x14ac:dyDescent="0.3">
      <c r="A371" s="12" t="s">
        <v>150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 spans="1:17" x14ac:dyDescent="0.3">
      <c r="A372" s="12"/>
      <c r="B372" s="12"/>
      <c r="C372" s="12"/>
      <c r="D372" s="12"/>
      <c r="E372" s="12"/>
      <c r="F372" s="12"/>
      <c r="G372" s="31" t="s">
        <v>66</v>
      </c>
      <c r="H372" s="32" t="s">
        <v>52</v>
      </c>
      <c r="I372" s="12"/>
      <c r="J372" s="12"/>
      <c r="K372" s="12"/>
      <c r="L372" s="12"/>
      <c r="M372" s="12"/>
      <c r="N372" s="12"/>
      <c r="O372" s="12"/>
    </row>
    <row r="373" spans="1:17" x14ac:dyDescent="0.3">
      <c r="A373" s="30" t="s">
        <v>69</v>
      </c>
      <c r="B373" s="14">
        <f>SUM('07-C4482'!A99:A129)</f>
        <v>267</v>
      </c>
      <c r="C373" s="14">
        <f>SUM('07-C4482'!B99:B129)</f>
        <v>201</v>
      </c>
      <c r="D373" s="14">
        <f>SUM('07-C4482'!C99:C129)</f>
        <v>213</v>
      </c>
      <c r="E373" s="14">
        <f>SUM('07-C4482'!D99:D129)</f>
        <v>152</v>
      </c>
      <c r="F373" s="14">
        <f>SUM('07-C4482'!E99:E129)</f>
        <v>251</v>
      </c>
      <c r="G373" s="14">
        <f>SUM('07-C4482'!F99:F129)</f>
        <v>187</v>
      </c>
      <c r="H373" s="14">
        <f>SUM('07-C4482'!G99:G129)</f>
        <v>198</v>
      </c>
      <c r="I373" s="14">
        <f>SUM('07-C4482'!H99:H129)</f>
        <v>128</v>
      </c>
      <c r="J373" s="14">
        <f>SUM('07-C4482'!I99:I129)</f>
        <v>112</v>
      </c>
      <c r="K373" s="14">
        <f>SUM('07-C4482'!J99:J129)</f>
        <v>134</v>
      </c>
      <c r="L373" s="14">
        <f>SUM('07-C4482'!K99:K129)</f>
        <v>75</v>
      </c>
      <c r="M373" s="14">
        <f>SUM('07-C4482'!L99:L129)</f>
        <v>132</v>
      </c>
      <c r="N373" s="14">
        <f>SUM('07-C4482'!M99:M129)</f>
        <v>105</v>
      </c>
      <c r="O373" s="14">
        <f>SUM('07-C4482'!N99:N129)</f>
        <v>150</v>
      </c>
      <c r="P373" s="14">
        <f>SUM('07-C4482'!O99:O129)</f>
        <v>176</v>
      </c>
    </row>
    <row r="374" spans="1:17" x14ac:dyDescent="0.3">
      <c r="A374" s="30"/>
    </row>
    <row r="375" spans="1:17" x14ac:dyDescent="0.3">
      <c r="A375" s="30" t="s">
        <v>18</v>
      </c>
      <c r="B375" s="47">
        <f>SUM('C2043 (Left-To East)'!A67:A87)</f>
        <v>92</v>
      </c>
      <c r="C375" s="47">
        <f>SUM('C2043 (Left-To East)'!B67:B87)</f>
        <v>74</v>
      </c>
      <c r="D375" s="24">
        <f>SUM('C2043 (Left-To East)'!C67:C87)</f>
        <v>106</v>
      </c>
      <c r="E375" s="47">
        <f>SUM('C2043 (Left-To East)'!D67:D87)</f>
        <v>70</v>
      </c>
      <c r="F375" s="47">
        <f>SUM('C2043 (Left-To East)'!E67:E87)</f>
        <v>100</v>
      </c>
      <c r="G375" s="47">
        <f>SUM('C2043 (Left-To East)'!F67:F87)</f>
        <v>84</v>
      </c>
      <c r="H375" s="47">
        <f>SUM('C2043 (Left-To East)'!G67:G87)</f>
        <v>79</v>
      </c>
      <c r="I375" s="47">
        <f>SUM('C2043 (Left-To East)'!H67:H87)</f>
        <v>19</v>
      </c>
      <c r="J375" s="47">
        <f>SUM('C2043 (Left-To East)'!I67:I87)</f>
        <v>26</v>
      </c>
      <c r="K375" s="47">
        <f>SUM('C2043 (Left-To East)'!J67:J87)</f>
        <v>41</v>
      </c>
      <c r="L375" s="47">
        <f>SUM('C2043 (Left-To East)'!K67:K87)</f>
        <v>16</v>
      </c>
      <c r="M375" s="47">
        <f>SUM('C2043 (Left-To East)'!L67:L87)</f>
        <v>39</v>
      </c>
      <c r="N375" s="24">
        <f>SUM('C2043 (Left-To East)'!M67:M87)</f>
        <v>30</v>
      </c>
      <c r="O375" s="47">
        <f>SUM('C2043 (Left-To East)'!N67:N87)</f>
        <v>60</v>
      </c>
      <c r="P375" s="47">
        <f>SUM('C2043 (Left-To East)'!O67:O87)</f>
        <v>89</v>
      </c>
      <c r="Q375" s="6" t="s">
        <v>151</v>
      </c>
    </row>
    <row r="376" spans="1:17" x14ac:dyDescent="0.3">
      <c r="A376" s="30" t="s">
        <v>19</v>
      </c>
      <c r="B376" s="33">
        <f>SUM('C2044 (Right-To West)'!A65:A85)</f>
        <v>55</v>
      </c>
      <c r="C376" s="33">
        <f>SUM('C2044 (Right-To West)'!B65:B85)</f>
        <v>68</v>
      </c>
      <c r="D376" s="33">
        <f>SUM('C2044 (Right-To West)'!C65:C85)</f>
        <v>58</v>
      </c>
      <c r="E376" s="47">
        <f>SUM('C2044 (Right-To West)'!D65:D85)</f>
        <v>29</v>
      </c>
      <c r="F376" s="47">
        <f>SUM('C2044 (Right-To West)'!E65:E85)</f>
        <v>94</v>
      </c>
      <c r="G376" s="47">
        <f>SUM('C2044 (Right-To West)'!F65:F85)</f>
        <v>42</v>
      </c>
      <c r="H376" s="47">
        <f>SUM('C2044 (Right-To West)'!G65:G85)</f>
        <v>50</v>
      </c>
      <c r="I376" s="47">
        <f>SUM('C2044 (Right-To West)'!H65:H85)</f>
        <v>18</v>
      </c>
      <c r="J376" s="47">
        <f>SUM('C2044 (Right-To West)'!I65:I85)</f>
        <v>12</v>
      </c>
      <c r="K376" s="33">
        <f>SUM('C2044 (Right-To West)'!J65:J85)</f>
        <v>26</v>
      </c>
      <c r="L376" s="47">
        <f>SUM('C2044 (Right-To West)'!K65:K85)</f>
        <v>11</v>
      </c>
      <c r="M376" s="47">
        <f>SUM('C2044 (Right-To West)'!L65:L85)</f>
        <v>10</v>
      </c>
      <c r="N376" s="47">
        <f>SUM('C2044 (Right-To West)'!M65:M85)</f>
        <v>18</v>
      </c>
      <c r="O376" s="47">
        <f>SUM('C2044 (Right-To West)'!N65:N85)</f>
        <v>33</v>
      </c>
      <c r="P376" s="47">
        <f>SUM('C2044 (Right-To West)'!O65:O85)</f>
        <v>33</v>
      </c>
      <c r="Q376" s="6" t="s">
        <v>151</v>
      </c>
    </row>
    <row r="377" spans="1:17" x14ac:dyDescent="0.3">
      <c r="A377" s="30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</row>
    <row r="378" spans="1:17" x14ac:dyDescent="0.3">
      <c r="A378" s="30" t="s">
        <v>18</v>
      </c>
      <c r="B378" s="47">
        <f>SUM('C2043 (Left-To East)'!A65:A85)</f>
        <v>98</v>
      </c>
      <c r="C378" s="47">
        <f>SUM('C2043 (Left-To East)'!B65:B85)</f>
        <v>77</v>
      </c>
      <c r="D378" s="47">
        <f>SUM('C2043 (Left-To East)'!C65:C85)</f>
        <v>105</v>
      </c>
      <c r="E378" s="47">
        <f>SUM('C2043 (Left-To East)'!D65:D85)</f>
        <v>78</v>
      </c>
      <c r="F378" s="47">
        <f>SUM('C2043 (Left-To East)'!E65:E85)</f>
        <v>102</v>
      </c>
      <c r="G378" s="24">
        <f>SUM('C2043 (Left-To East)'!F65:F85)</f>
        <v>87</v>
      </c>
      <c r="H378" s="47">
        <f>SUM('C2043 (Left-To East)'!G65:G85)</f>
        <v>83</v>
      </c>
      <c r="I378" s="24">
        <f>SUM('C2043 (Left-To East)'!H65:H85)</f>
        <v>22</v>
      </c>
      <c r="J378" s="47">
        <f>SUM('C2043 (Left-To East)'!I65:I85)</f>
        <v>26</v>
      </c>
      <c r="K378" s="47">
        <f>SUM('C2043 (Left-To East)'!J65:J85)</f>
        <v>45</v>
      </c>
      <c r="L378" s="47">
        <f>SUM('C2043 (Left-To East)'!K65:K85)</f>
        <v>15</v>
      </c>
      <c r="M378" s="47">
        <f>SUM('C2043 (Left-To East)'!L65:L85)</f>
        <v>40</v>
      </c>
      <c r="N378" s="47">
        <f>SUM('C2043 (Left-To East)'!M65:M85)</f>
        <v>28</v>
      </c>
      <c r="O378" s="47">
        <f>SUM('C2043 (Left-To East)'!N65:N85)</f>
        <v>63</v>
      </c>
      <c r="P378" s="24">
        <f>SUM('C2043 (Left-To East)'!O65:O85)</f>
        <v>89</v>
      </c>
      <c r="Q378" s="6" t="s">
        <v>149</v>
      </c>
    </row>
    <row r="379" spans="1:17" x14ac:dyDescent="0.3">
      <c r="A379" s="30" t="s">
        <v>19</v>
      </c>
      <c r="B379" s="47">
        <f>SUM('C2044 (Right-To West)'!A62:A63, 'C2044 (Right-To West)'!A65:A83)</f>
        <v>54</v>
      </c>
      <c r="C379" s="47">
        <f>SUM('C2044 (Right-To West)'!B62:B63, 'C2044 (Right-To West)'!B65:B83)</f>
        <v>68</v>
      </c>
      <c r="D379" s="47">
        <f>SUM('C2044 (Right-To West)'!C62:C63, 'C2044 (Right-To West)'!C65:C83)</f>
        <v>55</v>
      </c>
      <c r="E379" s="47">
        <f>SUM('C2044 (Right-To West)'!D62:D63, 'C2044 (Right-To West)'!D65:D83)</f>
        <v>28</v>
      </c>
      <c r="F379" s="47">
        <f>SUM('C2044 (Right-To West)'!E62:E63, 'C2044 (Right-To West)'!E65:E83)</f>
        <v>96</v>
      </c>
      <c r="G379" s="47">
        <f>SUM('C2044 (Right-To West)'!F62:F63, 'C2044 (Right-To West)'!F65:F83)</f>
        <v>46</v>
      </c>
      <c r="H379" s="47">
        <f>SUM('C2044 (Right-To West)'!G62:G63, 'C2044 (Right-To West)'!G65:G83)</f>
        <v>48</v>
      </c>
      <c r="I379" s="47">
        <f>SUM('C2044 (Right-To West)'!H62:H63, 'C2044 (Right-To West)'!H65:H83)</f>
        <v>18</v>
      </c>
      <c r="J379" s="47">
        <f>SUM('C2044 (Right-To West)'!I62:I63, 'C2044 (Right-To West)'!I65:I83)</f>
        <v>12</v>
      </c>
      <c r="K379" s="47">
        <f>SUM('C2044 (Right-To West)'!J62:J63, 'C2044 (Right-To West)'!J65:J83)</f>
        <v>26</v>
      </c>
      <c r="L379" s="47">
        <f>SUM('C2044 (Right-To West)'!K62:K63, 'C2044 (Right-To West)'!K65:K83)</f>
        <v>13</v>
      </c>
      <c r="M379" s="47">
        <f>SUM('C2044 (Right-To West)'!L62:L63, 'C2044 (Right-To West)'!L65:L83)</f>
        <v>11</v>
      </c>
      <c r="N379" s="47">
        <f>SUM('C2044 (Right-To West)'!M62:M63, 'C2044 (Right-To West)'!M65:M83)</f>
        <v>18</v>
      </c>
      <c r="O379" s="47">
        <f>SUM('C2044 (Right-To West)'!N62:N63, 'C2044 (Right-To West)'!N65:N83)</f>
        <v>33</v>
      </c>
      <c r="P379" s="33">
        <f>SUM('C2044 (Right-To West)'!O62:O63, 'C2044 (Right-To West)'!O65:O83)</f>
        <v>39</v>
      </c>
      <c r="Q379" s="6" t="s">
        <v>149</v>
      </c>
    </row>
    <row r="380" spans="1:17" x14ac:dyDescent="0.3">
      <c r="A380" s="30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</row>
    <row r="381" spans="1:17" x14ac:dyDescent="0.3">
      <c r="A381" s="30" t="s">
        <v>18</v>
      </c>
      <c r="B381" s="24">
        <f>SUM('C2043 (Left-To East)'!A62:A63,'C2043 (Left-To East)'!A65:A83)</f>
        <v>107</v>
      </c>
      <c r="C381" s="24">
        <f>SUM('C2043 (Left-To East)'!B62:B63,'C2043 (Left-To East)'!B65:B83)</f>
        <v>77</v>
      </c>
      <c r="D381" s="47">
        <f>SUM('C2043 (Left-To East)'!C62:C63,'C2043 (Left-To East)'!C65:C83)</f>
        <v>104</v>
      </c>
      <c r="E381" s="47">
        <f>SUM('C2043 (Left-To East)'!D62:D63,'C2043 (Left-To East)'!D65:D83)</f>
        <v>73</v>
      </c>
      <c r="F381" s="47">
        <f>SUM('C2043 (Left-To East)'!E62:E63,'C2043 (Left-To East)'!E65:E83)</f>
        <v>103</v>
      </c>
      <c r="G381" s="47">
        <f>SUM('C2043 (Left-To East)'!F62:F63,'C2043 (Left-To East)'!F65:F83)</f>
        <v>81</v>
      </c>
      <c r="H381" s="47">
        <f>SUM('C2043 (Left-To East)'!G62:G63,'C2043 (Left-To East)'!G65:G83)</f>
        <v>89</v>
      </c>
      <c r="I381" s="47">
        <f>SUM('C2043 (Left-To East)'!H62:H63,'C2043 (Left-To East)'!H65:H83)</f>
        <v>20</v>
      </c>
      <c r="J381" s="24">
        <f>SUM('C2043 (Left-To East)'!I62:I63,'C2043 (Left-To East)'!I65:I83)</f>
        <v>28</v>
      </c>
      <c r="K381" s="24">
        <f>SUM('C2043 (Left-To East)'!J62:J63,'C2043 (Left-To East)'!J65:J83)</f>
        <v>45</v>
      </c>
      <c r="L381" s="47">
        <f>SUM('C2043 (Left-To East)'!K62:K63,'C2043 (Left-To East)'!K65:K83)</f>
        <v>15</v>
      </c>
      <c r="M381" s="24">
        <f>SUM('C2043 (Left-To East)'!L62:L63,'C2043 (Left-To East)'!L65:L83)</f>
        <v>44</v>
      </c>
      <c r="N381" s="47">
        <f>SUM('C2043 (Left-To East)'!M62:M63,'C2043 (Left-To East)'!M65:M83)</f>
        <v>28</v>
      </c>
      <c r="O381" s="24">
        <f>SUM('C2043 (Left-To East)'!N62:N63,'C2043 (Left-To East)'!N65:N83)</f>
        <v>64</v>
      </c>
      <c r="P381" s="47">
        <f>SUM('C2043 (Left-To East)'!O62:O63,'C2043 (Left-To East)'!O65:O83)</f>
        <v>85</v>
      </c>
      <c r="Q381" s="6" t="s">
        <v>111</v>
      </c>
    </row>
    <row r="382" spans="1:17" x14ac:dyDescent="0.3">
      <c r="A382" s="30" t="s">
        <v>19</v>
      </c>
      <c r="B382" s="47">
        <f>SUM('C2044 (Right-To West)'!A60:A63, 'C2044 (Right-To West)'!A65:A81)</f>
        <v>51</v>
      </c>
      <c r="C382" s="47">
        <f>SUM('C2044 (Right-To West)'!B60:B63, 'C2044 (Right-To West)'!B65:B81)</f>
        <v>66</v>
      </c>
      <c r="D382" s="47">
        <f>SUM('C2044 (Right-To West)'!C60:C63, 'C2044 (Right-To West)'!C65:C81)</f>
        <v>53</v>
      </c>
      <c r="E382" s="33">
        <f>SUM('C2044 (Right-To West)'!D60:D63, 'C2044 (Right-To West)'!D65:D81)</f>
        <v>30</v>
      </c>
      <c r="F382" s="47">
        <f>SUM('C2044 (Right-To West)'!E60:E63, 'C2044 (Right-To West)'!E65:E81)</f>
        <v>98</v>
      </c>
      <c r="G382" s="47">
        <f>SUM('C2044 (Right-To West)'!F60:F63, 'C2044 (Right-To West)'!F65:F81)</f>
        <v>46</v>
      </c>
      <c r="H382" s="47">
        <f>SUM('C2044 (Right-To West)'!G60:G63, 'C2044 (Right-To West)'!G65:G81)</f>
        <v>52</v>
      </c>
      <c r="I382" s="47">
        <f>SUM('C2044 (Right-To West)'!H60:H63, 'C2044 (Right-To West)'!H65:H81)</f>
        <v>20</v>
      </c>
      <c r="J382" s="47">
        <f>SUM('C2044 (Right-To West)'!I60:I63, 'C2044 (Right-To West)'!I65:I81)</f>
        <v>13</v>
      </c>
      <c r="K382" s="47">
        <f>SUM('C2044 (Right-To West)'!J60:J63, 'C2044 (Right-To West)'!J65:J81)</f>
        <v>25</v>
      </c>
      <c r="L382" s="33">
        <f>SUM('C2044 (Right-To West)'!K60:K63, 'C2044 (Right-To West)'!K65:K81)</f>
        <v>18</v>
      </c>
      <c r="M382" s="33">
        <f>SUM('C2044 (Right-To West)'!L60:L63, 'C2044 (Right-To West)'!L65:L81)</f>
        <v>13</v>
      </c>
      <c r="N382" s="47">
        <f>SUM('C2044 (Right-To West)'!M60:M63, 'C2044 (Right-To West)'!M65:M81)</f>
        <v>19</v>
      </c>
      <c r="O382" s="33">
        <f>SUM('C2044 (Right-To West)'!N60:N63, 'C2044 (Right-To West)'!N65:N81)</f>
        <v>36</v>
      </c>
      <c r="P382" s="47">
        <f>SUM('C2044 (Right-To West)'!O60:O63, 'C2044 (Right-To West)'!O65:O81)</f>
        <v>38</v>
      </c>
      <c r="Q382" s="6" t="s">
        <v>111</v>
      </c>
    </row>
    <row r="383" spans="1:17" x14ac:dyDescent="0.3">
      <c r="A383" s="30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</row>
    <row r="384" spans="1:17" x14ac:dyDescent="0.3">
      <c r="A384" s="30" t="s">
        <v>18</v>
      </c>
      <c r="B384" s="47">
        <f>SUM('C2043 (Left-To East)'!A60:A63,'C2043 (Left-To East)'!A65:A81)</f>
        <v>105</v>
      </c>
      <c r="C384" s="47">
        <f>SUM('C2043 (Left-To East)'!B60:B63,'C2043 (Left-To East)'!B65:B81)</f>
        <v>72</v>
      </c>
      <c r="D384" s="47">
        <f>SUM('C2043 (Left-To East)'!C60:C63,'C2043 (Left-To East)'!C65:C81)</f>
        <v>101</v>
      </c>
      <c r="E384" s="24">
        <f>SUM('C2043 (Left-To East)'!D60:D63,'C2043 (Left-To East)'!D65:D81)</f>
        <v>81</v>
      </c>
      <c r="F384" s="24">
        <f>SUM('C2043 (Left-To East)'!E60:E63,'C2043 (Left-To East)'!E65:E81)</f>
        <v>104</v>
      </c>
      <c r="G384" s="47">
        <f>SUM('C2043 (Left-To East)'!F60:F63,'C2043 (Left-To East)'!F65:F81)</f>
        <v>85</v>
      </c>
      <c r="H384" s="24">
        <f>SUM('C2043 (Left-To East)'!G60:G63,'C2043 (Left-To East)'!G65:G81)</f>
        <v>93</v>
      </c>
      <c r="I384" s="47">
        <f>SUM('C2043 (Left-To East)'!H60:H63,'C2043 (Left-To East)'!H65:H81)</f>
        <v>21</v>
      </c>
      <c r="J384" s="47">
        <f>SUM('C2043 (Left-To East)'!I60:I63,'C2043 (Left-To East)'!I65:I81)</f>
        <v>28</v>
      </c>
      <c r="K384" s="47">
        <f>SUM('C2043 (Left-To East)'!J60:J63,'C2043 (Left-To East)'!J65:J81)</f>
        <v>41</v>
      </c>
      <c r="L384" s="24">
        <f>SUM('C2043 (Left-To East)'!K60:K63,'C2043 (Left-To East)'!K65:K81)</f>
        <v>16</v>
      </c>
      <c r="M384" s="47">
        <f>SUM('C2043 (Left-To East)'!L60:L63,'C2043 (Left-To East)'!L65:L81)</f>
        <v>42</v>
      </c>
      <c r="N384" s="47">
        <f>SUM('C2043 (Left-To East)'!M60:M63,'C2043 (Left-To East)'!M65:M81)</f>
        <v>24</v>
      </c>
      <c r="O384" s="47">
        <f>SUM('C2043 (Left-To East)'!N60:N63,'C2043 (Left-To East)'!N65:N81)</f>
        <v>63</v>
      </c>
      <c r="P384" s="47">
        <f>SUM('C2043 (Left-To East)'!O60:O63,'C2043 (Left-To East)'!O65:O81)</f>
        <v>85</v>
      </c>
      <c r="Q384" s="6" t="s">
        <v>103</v>
      </c>
    </row>
    <row r="385" spans="1:39" x14ac:dyDescent="0.3">
      <c r="A385" s="30" t="s">
        <v>19</v>
      </c>
      <c r="B385" s="47">
        <f>SUM('C2044 (Right-To West)'!A58:A63, 'C2044 (Right-To West)'!A65:A79)</f>
        <v>53</v>
      </c>
      <c r="C385" s="47">
        <f>SUM('C2044 (Right-To West)'!B58:B63, 'C2044 (Right-To West)'!B65:B79)</f>
        <v>64</v>
      </c>
      <c r="D385" s="47">
        <f>SUM('C2044 (Right-To West)'!C58:C63, 'C2044 (Right-To West)'!C65:C79)</f>
        <v>57</v>
      </c>
      <c r="E385" s="47">
        <f>SUM('C2044 (Right-To West)'!D58:D63, 'C2044 (Right-To West)'!D65:D79)</f>
        <v>29</v>
      </c>
      <c r="F385" s="33">
        <f>SUM('C2044 (Right-To West)'!E58:E63, 'C2044 (Right-To West)'!E65:E79)</f>
        <v>98</v>
      </c>
      <c r="G385" s="33">
        <f>SUM('C2044 (Right-To West)'!F58:F63, 'C2044 (Right-To West)'!F65:F79)</f>
        <v>47</v>
      </c>
      <c r="H385" s="33">
        <f>SUM('C2044 (Right-To West)'!G58:G63, 'C2044 (Right-To West)'!G65:G79)</f>
        <v>52</v>
      </c>
      <c r="I385" s="33">
        <f>SUM('C2044 (Right-To West)'!H58:H63, 'C2044 (Right-To West)'!H65:H79)</f>
        <v>21</v>
      </c>
      <c r="J385" s="33">
        <f>SUM('C2044 (Right-To West)'!I58:I63, 'C2044 (Right-To West)'!I65:I79)</f>
        <v>13</v>
      </c>
      <c r="K385" s="47">
        <f>SUM('C2044 (Right-To West)'!J58:J63, 'C2044 (Right-To West)'!J65:J79)</f>
        <v>23</v>
      </c>
      <c r="L385" s="47">
        <f>SUM('C2044 (Right-To West)'!K58:K63, 'C2044 (Right-To West)'!K65:K79)</f>
        <v>17</v>
      </c>
      <c r="M385" s="47">
        <f>SUM('C2044 (Right-To West)'!L58:L63, 'C2044 (Right-To West)'!L65:L79)</f>
        <v>12</v>
      </c>
      <c r="N385" s="33">
        <f>SUM('C2044 (Right-To West)'!M58:M63, 'C2044 (Right-To West)'!M65:M79)</f>
        <v>20</v>
      </c>
      <c r="O385" s="47">
        <f>SUM('C2044 (Right-To West)'!N58:N63, 'C2044 (Right-To West)'!N65:N79)</f>
        <v>35</v>
      </c>
      <c r="P385" s="47">
        <f>SUM('C2044 (Right-To West)'!O58:O63, 'C2044 (Right-To West)'!O65:O79)</f>
        <v>37</v>
      </c>
      <c r="Q385" s="6" t="s">
        <v>103</v>
      </c>
    </row>
    <row r="388" spans="1:39" s="1" customFormat="1" x14ac:dyDescent="0.3">
      <c r="Q388" s="37"/>
      <c r="R388" s="37"/>
      <c r="S388" s="37"/>
      <c r="T388" s="37"/>
      <c r="U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</row>
    <row r="389" spans="1:39" s="1" customFormat="1" x14ac:dyDescent="0.3">
      <c r="A389" s="63" t="s">
        <v>265</v>
      </c>
      <c r="Q389" s="37"/>
      <c r="R389" s="37"/>
      <c r="S389" s="37"/>
      <c r="T389" s="37"/>
      <c r="U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</row>
    <row r="391" spans="1:39" x14ac:dyDescent="0.3">
      <c r="A391" s="12" t="s">
        <v>379</v>
      </c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X391" s="12" t="s">
        <v>379</v>
      </c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spans="1:39" x14ac:dyDescent="0.3">
      <c r="A392" s="12"/>
      <c r="B392" s="12"/>
      <c r="C392" s="12"/>
      <c r="D392" s="12"/>
      <c r="E392" s="12"/>
      <c r="F392" s="12"/>
      <c r="G392" s="34" t="s">
        <v>42</v>
      </c>
      <c r="H392" s="28" t="s">
        <v>52</v>
      </c>
      <c r="I392" s="12"/>
      <c r="J392" s="12"/>
      <c r="K392" s="12"/>
      <c r="L392" s="12"/>
      <c r="M392" s="12"/>
      <c r="N392" s="12"/>
      <c r="O392" s="12"/>
      <c r="X392" s="12"/>
      <c r="Y392" s="12"/>
      <c r="Z392" s="12"/>
      <c r="AA392" s="12"/>
      <c r="AB392" s="12"/>
      <c r="AC392" s="12"/>
      <c r="AD392" s="34" t="s">
        <v>42</v>
      </c>
      <c r="AE392" s="28" t="s">
        <v>52</v>
      </c>
      <c r="AF392" s="12"/>
      <c r="AG392" s="12"/>
      <c r="AH392" s="12"/>
      <c r="AI392" s="12"/>
      <c r="AJ392" s="12"/>
      <c r="AK392" s="12"/>
      <c r="AL392" s="12"/>
    </row>
    <row r="393" spans="1:39" x14ac:dyDescent="0.3">
      <c r="A393" s="67" t="s">
        <v>377</v>
      </c>
      <c r="B393" s="65">
        <f>SUM('07-C4482'!A74:A92)</f>
        <v>149</v>
      </c>
      <c r="C393" s="65">
        <f>SUM('07-C4482'!B74:B92)</f>
        <v>123</v>
      </c>
      <c r="D393" s="65">
        <f>SUM('07-C4482'!C74:C92)</f>
        <v>128</v>
      </c>
      <c r="E393" s="65">
        <f>SUM('07-C4482'!D74:D92)</f>
        <v>109</v>
      </c>
      <c r="F393" s="65">
        <f>SUM('07-C4482'!E74:E92)</f>
        <v>136</v>
      </c>
      <c r="G393" s="65">
        <f>SUM('07-C4482'!F74:F92)</f>
        <v>124</v>
      </c>
      <c r="H393" s="65">
        <f>SUM('07-C4482'!G74:G92)</f>
        <v>135</v>
      </c>
      <c r="I393" s="65">
        <f>SUM('07-C4482'!H74:H92)</f>
        <v>79</v>
      </c>
      <c r="J393" s="65">
        <f>SUM('07-C4482'!I74:I92)</f>
        <v>72</v>
      </c>
      <c r="K393" s="65">
        <f>SUM('07-C4482'!J74:J92)</f>
        <v>81</v>
      </c>
      <c r="L393" s="65">
        <f>SUM('07-C4482'!K74:K92)</f>
        <v>50</v>
      </c>
      <c r="M393" s="65">
        <f>SUM('07-C4482'!L74:L92)</f>
        <v>74</v>
      </c>
      <c r="N393" s="65">
        <f>SUM('07-C4482'!M74:M92)</f>
        <v>31</v>
      </c>
      <c r="O393" s="65">
        <f>SUM('07-C4482'!N74:N92)</f>
        <v>110</v>
      </c>
      <c r="P393" s="65">
        <f>SUM('07-C4482'!O74:O92)</f>
        <v>98</v>
      </c>
      <c r="R393" s="66" t="s">
        <v>393</v>
      </c>
      <c r="X393" s="121" t="s">
        <v>377</v>
      </c>
      <c r="Y393" s="119">
        <f t="shared" ref="Y393:AE393" si="188">B393</f>
        <v>149</v>
      </c>
      <c r="Z393" s="119">
        <f t="shared" si="188"/>
        <v>123</v>
      </c>
      <c r="AA393" s="119">
        <f t="shared" si="188"/>
        <v>128</v>
      </c>
      <c r="AB393" s="119">
        <f t="shared" si="188"/>
        <v>109</v>
      </c>
      <c r="AC393" s="119">
        <f t="shared" si="188"/>
        <v>136</v>
      </c>
      <c r="AD393" s="119">
        <f t="shared" si="188"/>
        <v>124</v>
      </c>
      <c r="AE393" s="119">
        <f t="shared" si="188"/>
        <v>135</v>
      </c>
    </row>
    <row r="394" spans="1:39" x14ac:dyDescent="0.3">
      <c r="A394" s="67" t="s">
        <v>160</v>
      </c>
      <c r="B394" s="49">
        <f>SUM('C2044 (Right-To West)'!A48:A61)</f>
        <v>21</v>
      </c>
      <c r="C394" s="49">
        <f>SUM('C2044 (Right-To West)'!B48:B61)</f>
        <v>21</v>
      </c>
      <c r="D394" s="49">
        <f>SUM('C2044 (Right-To West)'!C48:C61)</f>
        <v>37</v>
      </c>
      <c r="E394" s="49">
        <f>SUM('C2044 (Right-To West)'!D48:D61)</f>
        <v>33</v>
      </c>
      <c r="F394" s="49">
        <f>SUM('C2044 (Right-To West)'!E48:E61)</f>
        <v>33</v>
      </c>
      <c r="G394" s="49">
        <f>SUM('C2044 (Right-To West)'!F48:F61)</f>
        <v>21</v>
      </c>
      <c r="H394" s="49">
        <f>SUM('C2044 (Right-To West)'!G48:G61)</f>
        <v>22</v>
      </c>
      <c r="I394" s="49">
        <f>SUM('C2044 (Right-To West)'!H48:H61)</f>
        <v>9</v>
      </c>
      <c r="J394" s="49">
        <f>SUM('C2044 (Right-To West)'!I48:I61)</f>
        <v>6</v>
      </c>
      <c r="K394" s="49">
        <f>SUM('C2044 (Right-To West)'!J48:J61)</f>
        <v>17</v>
      </c>
      <c r="L394" s="49">
        <f>SUM('C2044 (Right-To West)'!K48:K61)</f>
        <v>13</v>
      </c>
      <c r="M394" s="49">
        <f>SUM('C2044 (Right-To West)'!L48:L61)</f>
        <v>6</v>
      </c>
      <c r="N394" s="49">
        <f>SUM('C2044 (Right-To West)'!M48:M61)</f>
        <v>5</v>
      </c>
      <c r="O394" s="49">
        <f>SUM('C2044 (Right-To West)'!N48:N61)</f>
        <v>19</v>
      </c>
      <c r="P394" s="49">
        <f>SUM('C2044 (Right-To West)'!O48:O61)</f>
        <v>17</v>
      </c>
      <c r="Q394"/>
      <c r="R394" s="28" t="s">
        <v>394</v>
      </c>
      <c r="S394" s="20"/>
      <c r="T394" s="20"/>
      <c r="X394" s="121" t="s">
        <v>160</v>
      </c>
      <c r="Y394" s="49">
        <f t="shared" ref="Y394:AE394" si="189">B394</f>
        <v>21</v>
      </c>
      <c r="Z394" s="49">
        <f t="shared" si="189"/>
        <v>21</v>
      </c>
      <c r="AA394" s="49">
        <f t="shared" si="189"/>
        <v>37</v>
      </c>
      <c r="AB394" s="49">
        <f t="shared" si="189"/>
        <v>33</v>
      </c>
      <c r="AC394" s="49">
        <f t="shared" si="189"/>
        <v>33</v>
      </c>
      <c r="AD394" s="49">
        <f t="shared" si="189"/>
        <v>21</v>
      </c>
      <c r="AE394" s="49">
        <f t="shared" si="189"/>
        <v>22</v>
      </c>
    </row>
    <row r="395" spans="1:39" x14ac:dyDescent="0.3">
      <c r="A395" s="67" t="s">
        <v>163</v>
      </c>
      <c r="B395" s="68">
        <f>SUM('C2043 (Left-To East)'!A45:A46,'C2043 (Left-To East)'!A48:A58)</f>
        <v>68</v>
      </c>
      <c r="C395" s="68">
        <f>SUM('C2043 (Left-To East)'!B45:B46,'C2043 (Left-To East)'!B48:B58)</f>
        <v>45</v>
      </c>
      <c r="D395" s="68">
        <f>SUM('C2043 (Left-To East)'!C45:C46,'C2043 (Left-To East)'!C48:C58)</f>
        <v>45</v>
      </c>
      <c r="E395" s="68">
        <f>SUM('C2043 (Left-To East)'!D45:D46,'C2043 (Left-To East)'!D48:D58)</f>
        <v>44</v>
      </c>
      <c r="F395" s="68">
        <f>SUM('C2043 (Left-To East)'!E45:E46,'C2043 (Left-To East)'!E48:E58)</f>
        <v>49</v>
      </c>
      <c r="G395" s="68">
        <f>SUM('C2043 (Left-To East)'!F45:F46,'C2043 (Left-To East)'!F48:F58)</f>
        <v>52</v>
      </c>
      <c r="H395" s="68">
        <f>SUM('C2043 (Left-To East)'!G45:G46,'C2043 (Left-To East)'!G48:G58)</f>
        <v>52</v>
      </c>
      <c r="I395" s="68">
        <f>SUM('C2043 (Left-To East)'!H45:H46,'C2043 (Left-To East)'!H48:H58)</f>
        <v>14</v>
      </c>
      <c r="J395" s="68">
        <f>SUM('C2043 (Left-To East)'!I45:I46,'C2043 (Left-To East)'!I48:I58)</f>
        <v>12</v>
      </c>
      <c r="K395" s="68">
        <f>SUM('C2043 (Left-To East)'!J45:J46,'C2043 (Left-To East)'!J48:J58)</f>
        <v>13</v>
      </c>
      <c r="L395" s="68">
        <f>SUM('C2043 (Left-To East)'!K45:K46,'C2043 (Left-To East)'!K48:K58)</f>
        <v>8</v>
      </c>
      <c r="M395" s="68">
        <f>SUM('C2043 (Left-To East)'!L45:L46,'C2043 (Left-To East)'!L48:L58)</f>
        <v>32</v>
      </c>
      <c r="N395" s="68">
        <f>SUM('C2043 (Left-To East)'!M45:M46,'C2043 (Left-To East)'!M48:M58)</f>
        <v>7</v>
      </c>
      <c r="O395" s="68">
        <f>SUM('C2043 (Left-To East)'!N45:N46,'C2043 (Left-To East)'!N48:N58)</f>
        <v>45</v>
      </c>
      <c r="P395" s="68">
        <f>SUM('C2043 (Left-To East)'!O45:O46,'C2043 (Left-To East)'!O48:O58)</f>
        <v>34</v>
      </c>
      <c r="R395" s="28" t="s">
        <v>174</v>
      </c>
      <c r="S395" s="20"/>
      <c r="T395" s="20"/>
      <c r="X395" s="121" t="s">
        <v>378</v>
      </c>
      <c r="Y395" s="69">
        <f t="shared" ref="Y395:AE395" si="190">B401</f>
        <v>46</v>
      </c>
      <c r="Z395" s="69">
        <f t="shared" si="190"/>
        <v>32</v>
      </c>
      <c r="AA395" s="69">
        <f t="shared" si="190"/>
        <v>60</v>
      </c>
      <c r="AB395" s="69">
        <f t="shared" si="190"/>
        <v>38</v>
      </c>
      <c r="AC395" s="69">
        <f t="shared" si="190"/>
        <v>66</v>
      </c>
      <c r="AD395" s="69">
        <f t="shared" si="190"/>
        <v>40</v>
      </c>
      <c r="AE395" s="69">
        <f t="shared" si="190"/>
        <v>46</v>
      </c>
    </row>
    <row r="396" spans="1:39" x14ac:dyDescent="0.3">
      <c r="A396" s="30" t="s">
        <v>159</v>
      </c>
      <c r="B396" s="64">
        <f>B393-B394-B395</f>
        <v>60</v>
      </c>
      <c r="C396" s="64">
        <f t="shared" ref="C396:P396" si="191">C393-C394-C395</f>
        <v>57</v>
      </c>
      <c r="D396" s="64">
        <f t="shared" si="191"/>
        <v>46</v>
      </c>
      <c r="E396" s="64">
        <f t="shared" si="191"/>
        <v>32</v>
      </c>
      <c r="F396" s="64">
        <f t="shared" si="191"/>
        <v>54</v>
      </c>
      <c r="G396" s="64">
        <f t="shared" si="191"/>
        <v>51</v>
      </c>
      <c r="H396" s="64">
        <f t="shared" si="191"/>
        <v>61</v>
      </c>
      <c r="I396" s="64">
        <f t="shared" si="191"/>
        <v>56</v>
      </c>
      <c r="J396" s="64">
        <f t="shared" si="191"/>
        <v>54</v>
      </c>
      <c r="K396" s="64">
        <f t="shared" si="191"/>
        <v>51</v>
      </c>
      <c r="L396" s="64">
        <f t="shared" si="191"/>
        <v>29</v>
      </c>
      <c r="M396" s="64">
        <f t="shared" si="191"/>
        <v>36</v>
      </c>
      <c r="N396" s="64">
        <f t="shared" si="191"/>
        <v>19</v>
      </c>
      <c r="O396" s="64">
        <f t="shared" si="191"/>
        <v>46</v>
      </c>
      <c r="P396" s="64">
        <f t="shared" si="191"/>
        <v>47</v>
      </c>
      <c r="R396" s="66" t="s">
        <v>395</v>
      </c>
      <c r="X396" s="121" t="s">
        <v>386</v>
      </c>
      <c r="Y396" s="122">
        <f>Y395-Y394</f>
        <v>25</v>
      </c>
      <c r="Z396" s="122">
        <f t="shared" ref="Z396:AE396" si="192">Z395-Z394</f>
        <v>11</v>
      </c>
      <c r="AA396" s="122">
        <f t="shared" si="192"/>
        <v>23</v>
      </c>
      <c r="AB396" s="122">
        <f t="shared" si="192"/>
        <v>5</v>
      </c>
      <c r="AC396" s="122">
        <f t="shared" si="192"/>
        <v>33</v>
      </c>
      <c r="AD396" s="122">
        <f t="shared" si="192"/>
        <v>19</v>
      </c>
      <c r="AE396" s="122">
        <f t="shared" si="192"/>
        <v>24</v>
      </c>
    </row>
    <row r="397" spans="1:39" x14ac:dyDescent="0.3">
      <c r="A397" s="67" t="s">
        <v>164</v>
      </c>
      <c r="B397" s="68">
        <f>SUM('C2043 (Left-To East)'!A43:A46,'C2043 (Left-To East)'!A48:A56)</f>
        <v>62</v>
      </c>
      <c r="C397" s="68">
        <f>SUM('C2043 (Left-To East)'!B43:B46,'C2043 (Left-To East)'!B48:B56)</f>
        <v>40</v>
      </c>
      <c r="D397" s="68">
        <f>SUM('C2043 (Left-To East)'!C43:C46,'C2043 (Left-To East)'!C48:C56)</f>
        <v>40</v>
      </c>
      <c r="E397" s="68">
        <f>SUM('C2043 (Left-To East)'!D43:D46,'C2043 (Left-To East)'!D48:D56)</f>
        <v>43</v>
      </c>
      <c r="F397" s="68">
        <f>SUM('C2043 (Left-To East)'!E43:E46,'C2043 (Left-To East)'!E48:E56)</f>
        <v>41</v>
      </c>
      <c r="G397" s="68">
        <f>SUM('C2043 (Left-To East)'!F43:F46,'C2043 (Left-To East)'!F48:F56)</f>
        <v>44</v>
      </c>
      <c r="H397" s="68">
        <f>SUM('C2043 (Left-To East)'!G43:G46,'C2043 (Left-To East)'!G48:G56)</f>
        <v>55</v>
      </c>
      <c r="I397" s="68">
        <f>SUM('C2043 (Left-To East)'!H43:H46,'C2043 (Left-To East)'!H48:H56)</f>
        <v>11</v>
      </c>
      <c r="J397" s="68">
        <f>SUM('C2043 (Left-To East)'!I43:I46,'C2043 (Left-To East)'!I48:I56)</f>
        <v>14</v>
      </c>
      <c r="K397" s="68">
        <f>SUM('C2043 (Left-To East)'!J43:J46,'C2043 (Left-To East)'!J48:J56)</f>
        <v>11</v>
      </c>
      <c r="L397" s="68">
        <f>SUM('C2043 (Left-To East)'!K43:K46,'C2043 (Left-To East)'!K48:K56)</f>
        <v>9</v>
      </c>
      <c r="M397" s="68">
        <f>SUM('C2043 (Left-To East)'!L43:L46,'C2043 (Left-To East)'!L48:L56)</f>
        <v>27</v>
      </c>
      <c r="N397" s="68">
        <f>SUM('C2043 (Left-To East)'!M43:M46,'C2043 (Left-To East)'!M48:M56)</f>
        <v>5</v>
      </c>
      <c r="O397" s="68">
        <f>SUM('C2043 (Left-To East)'!N43:N46,'C2043 (Left-To East)'!N48:N56)</f>
        <v>41</v>
      </c>
      <c r="P397" s="68">
        <f>SUM('C2043 (Left-To East)'!O43:O46,'C2043 (Left-To East)'!O48:O56)</f>
        <v>32</v>
      </c>
      <c r="R397"/>
      <c r="X397" s="121" t="s">
        <v>402</v>
      </c>
      <c r="Y397" s="6">
        <f>Y393-Y394-Y396</f>
        <v>103</v>
      </c>
      <c r="Z397" s="6">
        <f t="shared" ref="Z397:AE397" si="193">Z393-Z394-Z396</f>
        <v>91</v>
      </c>
      <c r="AA397" s="6">
        <f t="shared" si="193"/>
        <v>68</v>
      </c>
      <c r="AB397" s="6">
        <f t="shared" si="193"/>
        <v>71</v>
      </c>
      <c r="AC397" s="6">
        <f t="shared" si="193"/>
        <v>70</v>
      </c>
      <c r="AD397" s="6">
        <f t="shared" si="193"/>
        <v>84</v>
      </c>
      <c r="AE397" s="6">
        <f t="shared" si="193"/>
        <v>89</v>
      </c>
    </row>
    <row r="398" spans="1:39" x14ac:dyDescent="0.3">
      <c r="A398" s="30" t="s">
        <v>159</v>
      </c>
      <c r="B398" s="64">
        <f>B393-B394-B397</f>
        <v>66</v>
      </c>
      <c r="C398" s="64">
        <f t="shared" ref="C398:P398" si="194">C393-C394-C397</f>
        <v>62</v>
      </c>
      <c r="D398" s="64">
        <f t="shared" si="194"/>
        <v>51</v>
      </c>
      <c r="E398" s="64">
        <f t="shared" si="194"/>
        <v>33</v>
      </c>
      <c r="F398" s="64">
        <f t="shared" si="194"/>
        <v>62</v>
      </c>
      <c r="G398" s="64">
        <f t="shared" si="194"/>
        <v>59</v>
      </c>
      <c r="H398" s="64">
        <f t="shared" si="194"/>
        <v>58</v>
      </c>
      <c r="I398" s="64">
        <f t="shared" si="194"/>
        <v>59</v>
      </c>
      <c r="J398" s="64">
        <f t="shared" si="194"/>
        <v>52</v>
      </c>
      <c r="K398" s="64">
        <f t="shared" si="194"/>
        <v>53</v>
      </c>
      <c r="L398" s="64">
        <f t="shared" si="194"/>
        <v>28</v>
      </c>
      <c r="M398" s="64">
        <f t="shared" si="194"/>
        <v>41</v>
      </c>
      <c r="N398" s="64">
        <f t="shared" si="194"/>
        <v>21</v>
      </c>
      <c r="O398" s="64">
        <f t="shared" si="194"/>
        <v>50</v>
      </c>
      <c r="P398" s="64">
        <f t="shared" si="194"/>
        <v>49</v>
      </c>
      <c r="R398"/>
      <c r="X398" s="67" t="s">
        <v>172</v>
      </c>
      <c r="Y398" s="71">
        <f>SUM('C2043 (Left-To East)'!A50:A62)</f>
        <v>59</v>
      </c>
      <c r="Z398" s="71">
        <f>SUM('C2043 (Left-To East)'!B50:B62)</f>
        <v>52</v>
      </c>
      <c r="AA398" s="71">
        <f>SUM('C2043 (Left-To East)'!C50:C62)</f>
        <v>48</v>
      </c>
      <c r="AB398" s="71">
        <f>SUM('C2043 (Left-To East)'!D50:D62)</f>
        <v>45</v>
      </c>
      <c r="AC398" s="71">
        <f>SUM('C2043 (Left-To East)'!E50:E62)</f>
        <v>52</v>
      </c>
      <c r="AD398" s="71">
        <f>SUM('C2043 (Left-To East)'!F50:F62)</f>
        <v>65</v>
      </c>
      <c r="AE398" s="71">
        <f>SUM('C2043 (Left-To East)'!G50:G62)</f>
        <v>61</v>
      </c>
    </row>
    <row r="399" spans="1:39" x14ac:dyDescent="0.3">
      <c r="A399" s="67" t="s">
        <v>165</v>
      </c>
      <c r="B399" s="68">
        <f>SUM('C2042 (Left-To West)'!A41:A46,'C2042 (Left-To West)'!A48:A54)</f>
        <v>38</v>
      </c>
      <c r="C399" s="68">
        <f>SUM('C2042 (Left-To West)'!B41:B46,'C2042 (Left-To West)'!B48:B54)</f>
        <v>43</v>
      </c>
      <c r="D399" s="68">
        <f>SUM('C2042 (Left-To West)'!C41:C46,'C2042 (Left-To West)'!C48:C54)</f>
        <v>49</v>
      </c>
      <c r="E399" s="68">
        <f>SUM('C2042 (Left-To West)'!D41:D46,'C2042 (Left-To West)'!D48:D54)</f>
        <v>33</v>
      </c>
      <c r="F399" s="68">
        <f>SUM('C2042 (Left-To West)'!E41:E46,'C2042 (Left-To West)'!E48:E54)</f>
        <v>37</v>
      </c>
      <c r="G399" s="68">
        <f>SUM('C2042 (Left-To West)'!F41:F46,'C2042 (Left-To West)'!F48:F54)</f>
        <v>36</v>
      </c>
      <c r="H399" s="68">
        <f>SUM('C2042 (Left-To West)'!G41:G46,'C2042 (Left-To West)'!G48:G54)</f>
        <v>25</v>
      </c>
      <c r="I399" s="68">
        <f>SUM('C2042 (Left-To West)'!H41:H46,'C2042 (Left-To West)'!H48:H54)</f>
        <v>13</v>
      </c>
      <c r="J399" s="68">
        <f>SUM('C2042 (Left-To West)'!I41:I46,'C2042 (Left-To West)'!I48:I54)</f>
        <v>14</v>
      </c>
      <c r="K399" s="68">
        <f>SUM('C2042 (Left-To West)'!J41:J46,'C2042 (Left-To West)'!J48:J54)</f>
        <v>21</v>
      </c>
      <c r="L399" s="68">
        <f>SUM('C2042 (Left-To West)'!K41:K46,'C2042 (Left-To West)'!K48:K54)</f>
        <v>13</v>
      </c>
      <c r="M399" s="68">
        <f>SUM('C2042 (Left-To West)'!L41:L46,'C2042 (Left-To West)'!L48:L54)</f>
        <v>23</v>
      </c>
      <c r="N399" s="68">
        <f>SUM('C2042 (Left-To West)'!M41:M46,'C2042 (Left-To West)'!M48:M54)</f>
        <v>4</v>
      </c>
      <c r="O399" s="68">
        <f>SUM('C2042 (Left-To West)'!N41:N46,'C2042 (Left-To West)'!N48:N54)</f>
        <v>27</v>
      </c>
      <c r="P399" s="68">
        <f>SUM('C2042 (Left-To West)'!O41:O46,'C2042 (Left-To West)'!O48:O54)</f>
        <v>24</v>
      </c>
      <c r="X399" s="67" t="s">
        <v>388</v>
      </c>
      <c r="Y399" s="71">
        <f>SUM('C2043 (Left-To East)'!A48:A60)</f>
        <v>63</v>
      </c>
      <c r="Z399" s="71">
        <f>SUM('C2043 (Left-To East)'!B48:B60)</f>
        <v>50</v>
      </c>
      <c r="AA399" s="71">
        <f>SUM('C2043 (Left-To East)'!C48:C60)</f>
        <v>46</v>
      </c>
      <c r="AB399" s="71">
        <f>SUM('C2043 (Left-To East)'!D48:D60)</f>
        <v>41</v>
      </c>
      <c r="AC399" s="71">
        <f>SUM('C2043 (Left-To East)'!E48:E60)</f>
        <v>54</v>
      </c>
      <c r="AD399" s="71">
        <f>SUM('C2043 (Left-To East)'!F48:F60)</f>
        <v>56</v>
      </c>
      <c r="AE399" s="71">
        <f>SUM('C2043 (Left-To East)'!G48:G60)</f>
        <v>55</v>
      </c>
    </row>
    <row r="400" spans="1:39" x14ac:dyDescent="0.3">
      <c r="A400" s="30" t="s">
        <v>159</v>
      </c>
      <c r="B400" s="64">
        <f>B393-B394-B399</f>
        <v>90</v>
      </c>
      <c r="C400" s="64">
        <f t="shared" ref="C400:P400" si="195">C393-C394-C399</f>
        <v>59</v>
      </c>
      <c r="D400" s="64">
        <f t="shared" si="195"/>
        <v>42</v>
      </c>
      <c r="E400" s="64">
        <f t="shared" si="195"/>
        <v>43</v>
      </c>
      <c r="F400" s="64">
        <f t="shared" si="195"/>
        <v>66</v>
      </c>
      <c r="G400" s="64">
        <f t="shared" si="195"/>
        <v>67</v>
      </c>
      <c r="H400" s="64">
        <f t="shared" si="195"/>
        <v>88</v>
      </c>
      <c r="I400" s="64">
        <f t="shared" si="195"/>
        <v>57</v>
      </c>
      <c r="J400" s="64">
        <f t="shared" si="195"/>
        <v>52</v>
      </c>
      <c r="K400" s="64">
        <f t="shared" si="195"/>
        <v>43</v>
      </c>
      <c r="L400" s="64">
        <f t="shared" si="195"/>
        <v>24</v>
      </c>
      <c r="M400" s="64">
        <f t="shared" si="195"/>
        <v>45</v>
      </c>
      <c r="N400" s="64">
        <f t="shared" si="195"/>
        <v>22</v>
      </c>
      <c r="O400" s="64">
        <f t="shared" si="195"/>
        <v>64</v>
      </c>
      <c r="P400" s="64">
        <f t="shared" si="195"/>
        <v>57</v>
      </c>
      <c r="R400"/>
      <c r="X400" s="67" t="s">
        <v>163</v>
      </c>
      <c r="Y400" s="68">
        <f>SUM('C2043 (Left-To East)'!A45:A46,'C2043 (Left-To East)'!A48:A58)</f>
        <v>68</v>
      </c>
      <c r="Z400" s="68">
        <f>SUM('C2043 (Left-To East)'!B45:B46,'C2043 (Left-To East)'!B48:B58)</f>
        <v>45</v>
      </c>
      <c r="AA400" s="68">
        <f>SUM('C2043 (Left-To East)'!C45:C46,'C2043 (Left-To East)'!C48:C58)</f>
        <v>45</v>
      </c>
      <c r="AB400" s="68">
        <f>SUM('C2043 (Left-To East)'!D45:D46,'C2043 (Left-To East)'!D48:D58)</f>
        <v>44</v>
      </c>
      <c r="AC400" s="68">
        <f>SUM('C2043 (Left-To East)'!E45:E46,'C2043 (Left-To East)'!E48:E58)</f>
        <v>49</v>
      </c>
      <c r="AD400" s="68">
        <f>SUM('C2043 (Left-To East)'!F45:F46,'C2043 (Left-To East)'!F48:F58)</f>
        <v>52</v>
      </c>
      <c r="AE400" s="68">
        <f>SUM('C2043 (Left-To East)'!G45:G46,'C2043 (Left-To East)'!G48:G58)</f>
        <v>52</v>
      </c>
    </row>
    <row r="401" spans="1:38" x14ac:dyDescent="0.3">
      <c r="A401" s="30" t="s">
        <v>378</v>
      </c>
      <c r="B401" s="117">
        <f>SUM('C2042 (Left-To West)'!A52:A63,'C2042 (Left-To West)'!A65)</f>
        <v>46</v>
      </c>
      <c r="C401" s="117">
        <f>SUM('C2042 (Left-To West)'!B52:B63,'C2042 (Left-To West)'!B65)</f>
        <v>32</v>
      </c>
      <c r="D401" s="117">
        <f>SUM('C2042 (Left-To West)'!C52:C63,'C2042 (Left-To West)'!C65)</f>
        <v>60</v>
      </c>
      <c r="E401" s="117">
        <f>SUM('C2042 (Left-To West)'!D52:D63,'C2042 (Left-To West)'!D65)</f>
        <v>38</v>
      </c>
      <c r="F401" s="117">
        <f>SUM('C2042 (Left-To West)'!E52:E63,'C2042 (Left-To West)'!E65)</f>
        <v>66</v>
      </c>
      <c r="G401" s="117">
        <f>SUM('C2042 (Left-To West)'!F52:F63,'C2042 (Left-To West)'!F65)</f>
        <v>40</v>
      </c>
      <c r="H401" s="117">
        <f>SUM('C2042 (Left-To West)'!G52:G63,'C2042 (Left-To West)'!G65)</f>
        <v>46</v>
      </c>
      <c r="I401" s="117">
        <f>SUM('C2042 (Left-To West)'!H52:H63,'C2042 (Left-To West)'!H65)</f>
        <v>10</v>
      </c>
      <c r="J401" s="117">
        <f>SUM('C2042 (Left-To West)'!I52:I63,'C2042 (Left-To West)'!I65)</f>
        <v>21</v>
      </c>
      <c r="K401" s="117">
        <f>SUM('C2042 (Left-To West)'!J52:J63,'C2042 (Left-To West)'!J65)</f>
        <v>16</v>
      </c>
      <c r="L401" s="117">
        <f>SUM('C2042 (Left-To West)'!K52:K63,'C2042 (Left-To West)'!K65)</f>
        <v>15</v>
      </c>
      <c r="M401" s="117">
        <f>SUM('C2042 (Left-To West)'!L52:L63,'C2042 (Left-To West)'!L65)</f>
        <v>38</v>
      </c>
      <c r="N401" s="117">
        <f>SUM('C2042 (Left-To West)'!M52:M63,'C2042 (Left-To West)'!M65)</f>
        <v>6</v>
      </c>
      <c r="O401" s="117">
        <f>SUM('C2042 (Left-To West)'!N52:N63,'C2042 (Left-To West)'!N65)</f>
        <v>37</v>
      </c>
      <c r="P401" s="117">
        <f>SUM('C2042 (Left-To West)'!O52:O63,'C2042 (Left-To West)'!O65)</f>
        <v>37</v>
      </c>
      <c r="X401" s="67" t="s">
        <v>164</v>
      </c>
      <c r="Y401" s="68">
        <f>SUM('C2043 (Left-To East)'!A43:A46,'C2043 (Left-To East)'!A48:A56)</f>
        <v>62</v>
      </c>
      <c r="Z401" s="68">
        <f>SUM('C2043 (Left-To East)'!B43:B46,'C2043 (Left-To East)'!B48:B56)</f>
        <v>40</v>
      </c>
      <c r="AA401" s="68">
        <f>SUM('C2043 (Left-To East)'!C43:C46,'C2043 (Left-To East)'!C48:C56)</f>
        <v>40</v>
      </c>
      <c r="AB401" s="68">
        <f>SUM('C2043 (Left-To East)'!D43:D46,'C2043 (Left-To East)'!D48:D56)</f>
        <v>43</v>
      </c>
      <c r="AC401" s="68">
        <f>SUM('C2043 (Left-To East)'!E43:E46,'C2043 (Left-To East)'!E48:E56)</f>
        <v>41</v>
      </c>
      <c r="AD401" s="68">
        <f>SUM('C2043 (Left-To East)'!F43:F46,'C2043 (Left-To East)'!F48:F56)</f>
        <v>44</v>
      </c>
      <c r="AE401" s="68">
        <f>SUM('C2043 (Left-To East)'!G43:G46,'C2043 (Left-To East)'!G48:G56)</f>
        <v>55</v>
      </c>
      <c r="AF401"/>
      <c r="AG401"/>
    </row>
    <row r="402" spans="1:38" x14ac:dyDescent="0.3">
      <c r="A402" s="67" t="s">
        <v>383</v>
      </c>
      <c r="B402" s="118">
        <f>B394+B396</f>
        <v>81</v>
      </c>
      <c r="C402" s="118">
        <f t="shared" ref="C402:P402" si="196">C394+C396</f>
        <v>78</v>
      </c>
      <c r="D402" s="118">
        <f t="shared" si="196"/>
        <v>83</v>
      </c>
      <c r="E402" s="118">
        <f t="shared" si="196"/>
        <v>65</v>
      </c>
      <c r="F402" s="118">
        <f t="shared" si="196"/>
        <v>87</v>
      </c>
      <c r="G402" s="118">
        <f t="shared" si="196"/>
        <v>72</v>
      </c>
      <c r="H402" s="118">
        <f t="shared" si="196"/>
        <v>83</v>
      </c>
      <c r="I402" s="118">
        <f t="shared" si="196"/>
        <v>65</v>
      </c>
      <c r="J402" s="118">
        <f t="shared" si="196"/>
        <v>60</v>
      </c>
      <c r="K402" s="118">
        <f t="shared" si="196"/>
        <v>68</v>
      </c>
      <c r="L402" s="118">
        <f t="shared" si="196"/>
        <v>42</v>
      </c>
      <c r="M402" s="118">
        <f t="shared" si="196"/>
        <v>42</v>
      </c>
      <c r="N402" s="118">
        <f t="shared" si="196"/>
        <v>24</v>
      </c>
      <c r="O402" s="118">
        <f t="shared" si="196"/>
        <v>65</v>
      </c>
      <c r="P402" s="118">
        <f t="shared" si="196"/>
        <v>64</v>
      </c>
      <c r="X402" s="67" t="s">
        <v>389</v>
      </c>
      <c r="Y402" s="123">
        <f>SUM('C2045 (Right-To East)'!A53:A63,'C2045 (Right-To East)'!A65:A67)</f>
        <v>43</v>
      </c>
      <c r="Z402" s="123">
        <f>SUM('C2045 (Right-To East)'!B53:B63,'C2045 (Right-To East)'!B65:B67)</f>
        <v>29</v>
      </c>
      <c r="AA402" s="123">
        <f>SUM('C2045 (Right-To East)'!C53:C63,'C2045 (Right-To East)'!C65:C67)</f>
        <v>34</v>
      </c>
      <c r="AB402" s="123">
        <f>SUM('C2045 (Right-To East)'!D53:D63,'C2045 (Right-To East)'!D65:D67)</f>
        <v>30</v>
      </c>
      <c r="AC402" s="123">
        <f>SUM('C2045 (Right-To East)'!E53:E63,'C2045 (Right-To East)'!E65:E67)</f>
        <v>36</v>
      </c>
      <c r="AD402" s="123">
        <f>SUM('C2045 (Right-To East)'!F53:F63,'C2045 (Right-To East)'!F65:F67)</f>
        <v>41</v>
      </c>
      <c r="AE402" s="123">
        <f>SUM('C2045 (Right-To East)'!G53:G63,'C2045 (Right-To East)'!G65:G67)</f>
        <v>40</v>
      </c>
      <c r="AF402"/>
      <c r="AG402"/>
    </row>
    <row r="403" spans="1:38" x14ac:dyDescent="0.3">
      <c r="A403" s="30" t="s">
        <v>385</v>
      </c>
      <c r="B403" s="6">
        <f>B401-B394</f>
        <v>25</v>
      </c>
      <c r="C403" s="6">
        <f t="shared" ref="C403:H403" si="197">C401-C394</f>
        <v>11</v>
      </c>
      <c r="D403" s="6">
        <f t="shared" si="197"/>
        <v>23</v>
      </c>
      <c r="E403" s="6">
        <f t="shared" si="197"/>
        <v>5</v>
      </c>
      <c r="F403" s="6">
        <f t="shared" si="197"/>
        <v>33</v>
      </c>
      <c r="G403" s="6">
        <f t="shared" si="197"/>
        <v>19</v>
      </c>
      <c r="H403" s="6">
        <f t="shared" si="197"/>
        <v>24</v>
      </c>
      <c r="X403" s="67" t="s">
        <v>390</v>
      </c>
      <c r="Y403" s="123">
        <f>SUM('C2045 (Right-To East)'!A55:A63,'C2045 (Right-To East)'!A65:A69)</f>
        <v>45</v>
      </c>
      <c r="Z403" s="123">
        <f>SUM('C2045 (Right-To East)'!B55:B63,'C2045 (Right-To East)'!B65:B69)</f>
        <v>33</v>
      </c>
      <c r="AA403" s="123">
        <f>SUM('C2045 (Right-To East)'!C55:C63,'C2045 (Right-To East)'!C65:C69)</f>
        <v>36</v>
      </c>
      <c r="AB403" s="123">
        <f>SUM('C2045 (Right-To East)'!D55:D63,'C2045 (Right-To East)'!D65:D69)</f>
        <v>33</v>
      </c>
      <c r="AC403" s="123">
        <f>SUM('C2045 (Right-To East)'!E55:E63,'C2045 (Right-To East)'!E65:E69)</f>
        <v>39</v>
      </c>
      <c r="AD403" s="123">
        <f>SUM('C2045 (Right-To East)'!F55:F63,'C2045 (Right-To East)'!F65:F69)</f>
        <v>39</v>
      </c>
      <c r="AE403" s="123">
        <f>SUM('C2045 (Right-To East)'!G55:G63,'C2045 (Right-To East)'!G65:G69)</f>
        <v>42</v>
      </c>
    </row>
    <row r="404" spans="1:38" x14ac:dyDescent="0.3">
      <c r="X404" s="67" t="s">
        <v>391</v>
      </c>
      <c r="Y404" s="123">
        <f>SUM('C2045 (Right-To East)'!A57:A63,'C2045 (Right-To East)'!A65:A71)</f>
        <v>44</v>
      </c>
      <c r="Z404" s="78">
        <f>SUM('C2045 (Right-To East)'!B57:B63,'C2045 (Right-To East)'!B65:B71)</f>
        <v>39</v>
      </c>
      <c r="AA404" s="123">
        <f>SUM('C2045 (Right-To East)'!C57:C63,'C2045 (Right-To East)'!C65:C71)</f>
        <v>38</v>
      </c>
      <c r="AB404" s="78">
        <f>SUM('C2045 (Right-To East)'!D57:D63,'C2045 (Right-To East)'!D65:D71)</f>
        <v>36</v>
      </c>
      <c r="AC404" s="123">
        <f>SUM('C2045 (Right-To East)'!E57:E63,'C2045 (Right-To East)'!E65:E71)</f>
        <v>38</v>
      </c>
      <c r="AD404" s="123">
        <f>SUM('C2045 (Right-To East)'!F57:F63,'C2045 (Right-To East)'!F65:F71)</f>
        <v>36</v>
      </c>
      <c r="AE404" s="123">
        <f>SUM('C2045 (Right-To East)'!G57:G63,'C2045 (Right-To East)'!G65:G71)</f>
        <v>44</v>
      </c>
    </row>
    <row r="405" spans="1:38" x14ac:dyDescent="0.3">
      <c r="X405" s="67" t="s">
        <v>392</v>
      </c>
      <c r="Y405" s="78">
        <f>SUM('C2045 (Right-To East)'!A59:A63,'C2045 (Right-To East)'!A65:A73)</f>
        <v>37</v>
      </c>
      <c r="Z405" s="123">
        <f>SUM('C2045 (Right-To East)'!B59:B63,'C2045 (Right-To East)'!B65:B73)</f>
        <v>38</v>
      </c>
      <c r="AA405" s="123">
        <f>SUM('C2045 (Right-To East)'!C59:C63,'C2045 (Right-To East)'!C65:C73)</f>
        <v>40</v>
      </c>
      <c r="AB405" s="123">
        <f>SUM('C2045 (Right-To East)'!D59:D63,'C2045 (Right-To East)'!D65:D73)</f>
        <v>29</v>
      </c>
      <c r="AC405" s="123">
        <f>SUM('C2045 (Right-To East)'!E59:E63,'C2045 (Right-To East)'!E65:E73)</f>
        <v>33</v>
      </c>
      <c r="AD405" s="78">
        <f>SUM('C2045 (Right-To East)'!F59:F63,'C2045 (Right-To East)'!F65:F73)</f>
        <v>37</v>
      </c>
      <c r="AE405" s="123">
        <f>SUM('C2045 (Right-To East)'!G59:G63,'C2045 (Right-To East)'!G65:G73)</f>
        <v>53</v>
      </c>
    </row>
    <row r="406" spans="1:38" x14ac:dyDescent="0.3">
      <c r="X406" s="67" t="s">
        <v>401</v>
      </c>
      <c r="Y406" s="6">
        <f>Y398-Y396</f>
        <v>34</v>
      </c>
      <c r="Z406" s="6">
        <f t="shared" ref="Z406:AE406" si="198">Z398-Z396</f>
        <v>41</v>
      </c>
      <c r="AA406" s="6">
        <f t="shared" si="198"/>
        <v>25</v>
      </c>
      <c r="AB406" s="6">
        <f t="shared" si="198"/>
        <v>40</v>
      </c>
      <c r="AC406" s="6">
        <f t="shared" si="198"/>
        <v>19</v>
      </c>
      <c r="AD406" s="6">
        <f t="shared" si="198"/>
        <v>46</v>
      </c>
      <c r="AE406" s="6">
        <f t="shared" si="198"/>
        <v>37</v>
      </c>
    </row>
    <row r="407" spans="1:38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X407" s="67" t="s">
        <v>401</v>
      </c>
      <c r="Y407" s="6">
        <f>Y399-Y396</f>
        <v>38</v>
      </c>
      <c r="Z407" s="78">
        <f t="shared" ref="Z407:AE407" si="199">Z399-Z396</f>
        <v>39</v>
      </c>
      <c r="AA407" s="6">
        <f t="shared" si="199"/>
        <v>23</v>
      </c>
      <c r="AB407" s="78">
        <f t="shared" si="199"/>
        <v>36</v>
      </c>
      <c r="AC407" s="6">
        <f t="shared" si="199"/>
        <v>21</v>
      </c>
      <c r="AD407" s="78">
        <f t="shared" si="199"/>
        <v>37</v>
      </c>
      <c r="AE407" s="6">
        <f t="shared" si="199"/>
        <v>31</v>
      </c>
    </row>
    <row r="408" spans="1:38" x14ac:dyDescent="0.3">
      <c r="A408" s="12" t="s">
        <v>380</v>
      </c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6"/>
      <c r="X408" s="67" t="s">
        <v>401</v>
      </c>
      <c r="Y408" s="6">
        <f>Y400-Y396</f>
        <v>43</v>
      </c>
      <c r="Z408" s="6">
        <f t="shared" ref="Z408:AE408" si="200">Z400-Z396</f>
        <v>34</v>
      </c>
      <c r="AA408" s="6">
        <f t="shared" si="200"/>
        <v>22</v>
      </c>
      <c r="AB408" s="6">
        <f t="shared" si="200"/>
        <v>39</v>
      </c>
      <c r="AC408" s="6">
        <f t="shared" si="200"/>
        <v>16</v>
      </c>
      <c r="AD408" s="6">
        <f t="shared" si="200"/>
        <v>33</v>
      </c>
      <c r="AE408" s="6">
        <f t="shared" si="200"/>
        <v>28</v>
      </c>
    </row>
    <row r="409" spans="1:38" x14ac:dyDescent="0.3">
      <c r="A409" s="12"/>
      <c r="B409" s="12"/>
      <c r="C409" s="12"/>
      <c r="D409" s="12"/>
      <c r="E409" s="12"/>
      <c r="F409" s="12"/>
      <c r="G409" s="31" t="s">
        <v>43</v>
      </c>
      <c r="H409" s="32" t="s">
        <v>169</v>
      </c>
      <c r="I409" s="12"/>
      <c r="J409" s="12"/>
      <c r="K409" s="12"/>
      <c r="L409" s="12"/>
      <c r="M409" s="12"/>
      <c r="N409" s="12"/>
      <c r="O409" s="12"/>
      <c r="P409" s="6"/>
      <c r="X409" s="67" t="s">
        <v>401</v>
      </c>
      <c r="Y409" s="78">
        <f>Y401-Y396</f>
        <v>37</v>
      </c>
      <c r="Z409" s="6">
        <f t="shared" ref="Z409:AE409" si="201">Z401-Z396</f>
        <v>29</v>
      </c>
      <c r="AA409" s="6">
        <f t="shared" si="201"/>
        <v>17</v>
      </c>
      <c r="AB409" s="6">
        <f t="shared" si="201"/>
        <v>38</v>
      </c>
      <c r="AC409" s="6">
        <f t="shared" si="201"/>
        <v>8</v>
      </c>
      <c r="AD409" s="6">
        <f t="shared" si="201"/>
        <v>25</v>
      </c>
      <c r="AE409" s="6">
        <f t="shared" si="201"/>
        <v>31</v>
      </c>
    </row>
    <row r="410" spans="1:38" x14ac:dyDescent="0.3">
      <c r="A410" s="30" t="s">
        <v>157</v>
      </c>
      <c r="B410" s="65">
        <f>SUM('07-C4482'!A94:A111)</f>
        <v>178</v>
      </c>
      <c r="C410" s="65">
        <f>SUM('07-C4482'!B94:B111)</f>
        <v>136</v>
      </c>
      <c r="D410" s="65">
        <f>SUM('07-C4482'!C94:C111)</f>
        <v>144</v>
      </c>
      <c r="E410" s="65">
        <f>SUM('07-C4482'!D94:D111)</f>
        <v>111</v>
      </c>
      <c r="F410" s="65">
        <f>SUM('07-C4482'!E94:E111)</f>
        <v>180</v>
      </c>
      <c r="G410" s="65">
        <f>SUM('07-C4482'!F94:F111)</f>
        <v>123</v>
      </c>
      <c r="H410" s="65">
        <f>SUM('07-C4482'!G94:G111)</f>
        <v>126</v>
      </c>
      <c r="I410" s="65">
        <f>SUM('07-C4482'!H94:H111)</f>
        <v>82</v>
      </c>
      <c r="J410" s="65">
        <f>SUM('07-C4482'!I94:I111)</f>
        <v>92</v>
      </c>
      <c r="K410" s="65">
        <f>SUM('07-C4482'!J94:J111)</f>
        <v>95</v>
      </c>
      <c r="L410" s="65">
        <f>SUM('07-C4482'!K94:K111)</f>
        <v>53</v>
      </c>
      <c r="M410" s="65">
        <f>SUM('07-C4482'!L94:L111)</f>
        <v>79</v>
      </c>
      <c r="N410" s="65">
        <f>SUM('07-C4482'!M94:M111)</f>
        <v>74</v>
      </c>
      <c r="O410" s="65">
        <f>SUM('07-C4482'!N94:N111)</f>
        <v>114</v>
      </c>
      <c r="P410" s="65">
        <f>SUM('07-C4482'!O94:O111)</f>
        <v>105</v>
      </c>
      <c r="X410" s="67" t="s">
        <v>397</v>
      </c>
      <c r="Y410" s="69">
        <f>SUM('C2042 (Left-To West)'!A52:A63,'C2042 (Left-To West)'!A65)</f>
        <v>46</v>
      </c>
      <c r="Z410" s="69">
        <f>SUM('C2042 (Left-To West)'!B52:B63,'C2042 (Left-To West)'!B65)</f>
        <v>32</v>
      </c>
      <c r="AA410" s="69">
        <f>SUM('C2042 (Left-To West)'!C52:C63,'C2042 (Left-To West)'!C65)</f>
        <v>60</v>
      </c>
      <c r="AB410" s="69">
        <f>SUM('C2042 (Left-To West)'!D52:D63,'C2042 (Left-To West)'!D65)</f>
        <v>38</v>
      </c>
      <c r="AC410" s="69">
        <f>SUM('C2042 (Left-To West)'!E52:E63,'C2042 (Left-To West)'!E65)</f>
        <v>66</v>
      </c>
      <c r="AD410" s="69">
        <f>SUM('C2042 (Left-To West)'!F52:F63,'C2042 (Left-To West)'!F65)</f>
        <v>40</v>
      </c>
      <c r="AE410" s="69">
        <f>SUM('C2042 (Left-To West)'!G52:G63,'C2042 (Left-To West)'!G65)</f>
        <v>46</v>
      </c>
    </row>
    <row r="411" spans="1:38" x14ac:dyDescent="0.3">
      <c r="A411" s="67" t="s">
        <v>160</v>
      </c>
      <c r="B411" s="49">
        <f>SUM('C2044 (Right-To West)'!A60:A63,'C2044 (Right-To West)'!A65:A73)</f>
        <v>32</v>
      </c>
      <c r="C411" s="49">
        <f>SUM('C2044 (Right-To West)'!B60:B63,'C2044 (Right-To West)'!B65:B73)</f>
        <v>45</v>
      </c>
      <c r="D411" s="49">
        <f>SUM('C2044 (Right-To West)'!C60:C63,'C2044 (Right-To West)'!C65:C73)</f>
        <v>31</v>
      </c>
      <c r="E411" s="49">
        <f>SUM('C2044 (Right-To West)'!D60:D63,'C2044 (Right-To West)'!D65:D73)</f>
        <v>18</v>
      </c>
      <c r="F411" s="49">
        <f>SUM('C2044 (Right-To West)'!E60:E63,'C2044 (Right-To West)'!E65:E73)</f>
        <v>62</v>
      </c>
      <c r="G411" s="49">
        <f>SUM('C2044 (Right-To West)'!F60:F63,'C2044 (Right-To West)'!F65:F73)</f>
        <v>25</v>
      </c>
      <c r="H411" s="49">
        <f>SUM('C2044 (Right-To West)'!G60:G63,'C2044 (Right-To West)'!G65:G73)</f>
        <v>30</v>
      </c>
      <c r="I411" s="49">
        <f>SUM('C2044 (Right-To West)'!H60:H63,'C2044 (Right-To West)'!H65:H73)</f>
        <v>14</v>
      </c>
      <c r="J411" s="49">
        <f>SUM('C2044 (Right-To West)'!I60:I63,'C2044 (Right-To West)'!I65:I73)</f>
        <v>6</v>
      </c>
      <c r="K411" s="49">
        <f>SUM('C2044 (Right-To West)'!J60:J63,'C2044 (Right-To West)'!J65:J73)</f>
        <v>15</v>
      </c>
      <c r="L411" s="49">
        <f>SUM('C2044 (Right-To West)'!K60:K63,'C2044 (Right-To West)'!K65:K73)</f>
        <v>14</v>
      </c>
      <c r="M411" s="49">
        <f>SUM('C2044 (Right-To West)'!L60:L63,'C2044 (Right-To West)'!L65:L73)</f>
        <v>10</v>
      </c>
      <c r="N411" s="49">
        <f>SUM('C2044 (Right-To West)'!M60:M63,'C2044 (Right-To West)'!M65:M73)</f>
        <v>11</v>
      </c>
      <c r="O411" s="49">
        <f>SUM('C2044 (Right-To West)'!N60:N63,'C2044 (Right-To West)'!N65:N73)</f>
        <v>20</v>
      </c>
      <c r="P411" s="49">
        <f>SUM('C2044 (Right-To West)'!O60:O63,'C2044 (Right-To West)'!O65:O73)</f>
        <v>22</v>
      </c>
      <c r="X411" s="67" t="s">
        <v>398</v>
      </c>
      <c r="Y411" s="69">
        <f>SUM('C2042 (Left-To West)'!A54:A63,'C2042 (Left-To West)'!A67)</f>
        <v>43</v>
      </c>
      <c r="Z411" s="69">
        <f>SUM('C2042 (Left-To West)'!B54:B63,'C2042 (Left-To West)'!B67)</f>
        <v>28</v>
      </c>
      <c r="AA411" s="69">
        <f>SUM('C2042 (Left-To West)'!C54:C63,'C2042 (Left-To West)'!C67)</f>
        <v>52</v>
      </c>
      <c r="AB411" s="69">
        <f>SUM('C2042 (Left-To West)'!D54:D63,'C2042 (Left-To West)'!D67)</f>
        <v>35</v>
      </c>
      <c r="AC411" s="69">
        <f>SUM('C2042 (Left-To West)'!E54:E63,'C2042 (Left-To West)'!E67)</f>
        <v>65</v>
      </c>
      <c r="AD411" s="69">
        <f>SUM('C2042 (Left-To West)'!F54:F63,'C2042 (Left-To West)'!F67)</f>
        <v>42</v>
      </c>
      <c r="AE411" s="69">
        <f>SUM('C2042 (Left-To West)'!G54:G63,'C2042 (Left-To West)'!G67)</f>
        <v>36</v>
      </c>
    </row>
    <row r="412" spans="1:38" x14ac:dyDescent="0.3">
      <c r="A412" s="67" t="s">
        <v>163</v>
      </c>
      <c r="B412" s="68">
        <f>SUM('C2043 (Left-To East)'!A59:A63,'C2043 (Left-To East)'!A65:A71)</f>
        <v>61</v>
      </c>
      <c r="C412" s="68">
        <f>SUM('C2043 (Left-To East)'!B59:B63,'C2043 (Left-To East)'!B65:B71)</f>
        <v>53</v>
      </c>
      <c r="D412" s="68">
        <f>SUM('C2043 (Left-To East)'!C59:C63,'C2043 (Left-To East)'!C65:C71)</f>
        <v>49</v>
      </c>
      <c r="E412" s="68">
        <f>SUM('C2043 (Left-To East)'!D59:D63,'C2043 (Left-To East)'!D65:D71)</f>
        <v>52</v>
      </c>
      <c r="F412" s="68">
        <f>SUM('C2043 (Left-To East)'!E59:E63,'C2043 (Left-To East)'!E65:E71)</f>
        <v>50</v>
      </c>
      <c r="G412" s="68">
        <f>SUM('C2043 (Left-To East)'!F59:F63,'C2043 (Left-To East)'!F65:F71)</f>
        <v>48</v>
      </c>
      <c r="H412" s="68">
        <f>SUM('C2043 (Left-To East)'!G59:G63,'C2043 (Left-To East)'!G65:G71)</f>
        <v>61</v>
      </c>
      <c r="I412" s="68">
        <f>SUM('C2043 (Left-To East)'!H59:H63,'C2043 (Left-To East)'!H65:H71)</f>
        <v>10</v>
      </c>
      <c r="J412" s="68">
        <f>SUM('C2043 (Left-To East)'!I59:I63,'C2043 (Left-To East)'!I65:I71)</f>
        <v>17</v>
      </c>
      <c r="K412" s="68">
        <f>SUM('C2043 (Left-To East)'!J59:J63,'C2043 (Left-To East)'!J65:J71)</f>
        <v>18</v>
      </c>
      <c r="L412" s="68">
        <f>SUM('C2043 (Left-To East)'!K59:K63,'C2043 (Left-To East)'!K65:K71)</f>
        <v>9</v>
      </c>
      <c r="M412" s="68">
        <f>SUM('C2043 (Left-To East)'!L59:L63,'C2043 (Left-To East)'!L65:L71)</f>
        <v>27</v>
      </c>
      <c r="N412" s="68">
        <f>SUM('C2043 (Left-To East)'!M59:M63,'C2043 (Left-To East)'!M65:M71)</f>
        <v>17</v>
      </c>
      <c r="O412" s="68">
        <f>SUM('C2043 (Left-To East)'!N59:N63,'C2043 (Left-To East)'!N65:N71)</f>
        <v>37</v>
      </c>
      <c r="P412" s="68">
        <f>SUM('C2043 (Left-To East)'!O59:O63,'C2043 (Left-To East)'!O65:O71)</f>
        <v>44</v>
      </c>
      <c r="X412" s="67" t="s">
        <v>399</v>
      </c>
      <c r="Y412" s="69">
        <f>SUM('C2042 (Left-To West)'!A56:A63,'C2042 (Left-To West)'!A69)</f>
        <v>37</v>
      </c>
      <c r="Z412" s="69">
        <f>SUM('C2042 (Left-To West)'!B56:B63,'C2042 (Left-To West)'!B69)</f>
        <v>27</v>
      </c>
      <c r="AA412" s="69">
        <f>SUM('C2042 (Left-To West)'!C56:C63,'C2042 (Left-To West)'!C69)</f>
        <v>44</v>
      </c>
      <c r="AB412" s="69">
        <f>SUM('C2042 (Left-To West)'!D56:D63,'C2042 (Left-To West)'!D69)</f>
        <v>29</v>
      </c>
      <c r="AC412" s="69">
        <f>SUM('C2042 (Left-To West)'!E56:E63,'C2042 (Left-To West)'!E69)</f>
        <v>57</v>
      </c>
      <c r="AD412" s="69">
        <f>SUM('C2042 (Left-To West)'!F56:F63,'C2042 (Left-To West)'!F69)</f>
        <v>35</v>
      </c>
      <c r="AE412" s="69">
        <f>SUM('C2042 (Left-To West)'!G56:G63,'C2042 (Left-To West)'!G69)</f>
        <v>34</v>
      </c>
    </row>
    <row r="413" spans="1:38" x14ac:dyDescent="0.3">
      <c r="A413" s="30" t="s">
        <v>159</v>
      </c>
      <c r="B413" s="64">
        <f>B410-B411-B412</f>
        <v>85</v>
      </c>
      <c r="C413" s="64">
        <f t="shared" ref="C413:P413" si="202">C410-C411-C412</f>
        <v>38</v>
      </c>
      <c r="D413" s="64">
        <f t="shared" si="202"/>
        <v>64</v>
      </c>
      <c r="E413" s="64">
        <f t="shared" si="202"/>
        <v>41</v>
      </c>
      <c r="F413" s="64">
        <f t="shared" si="202"/>
        <v>68</v>
      </c>
      <c r="G413" s="64">
        <f t="shared" si="202"/>
        <v>50</v>
      </c>
      <c r="H413" s="64">
        <f t="shared" si="202"/>
        <v>35</v>
      </c>
      <c r="I413" s="64">
        <f t="shared" si="202"/>
        <v>58</v>
      </c>
      <c r="J413" s="64">
        <f t="shared" si="202"/>
        <v>69</v>
      </c>
      <c r="K413" s="64">
        <f t="shared" si="202"/>
        <v>62</v>
      </c>
      <c r="L413" s="64">
        <f t="shared" si="202"/>
        <v>30</v>
      </c>
      <c r="M413" s="64">
        <f t="shared" si="202"/>
        <v>42</v>
      </c>
      <c r="N413" s="64">
        <f t="shared" si="202"/>
        <v>46</v>
      </c>
      <c r="O413" s="64">
        <f t="shared" si="202"/>
        <v>57</v>
      </c>
      <c r="P413" s="64">
        <f t="shared" si="202"/>
        <v>39</v>
      </c>
      <c r="X413" s="67" t="s">
        <v>400</v>
      </c>
      <c r="Y413" s="69">
        <f>SUM('C2042 (Left-To West)'!A58:A63,'C2042 (Left-To West)'!A71)</f>
        <v>31</v>
      </c>
      <c r="Z413" s="69">
        <f>SUM('C2042 (Left-To West)'!B58:B63,'C2042 (Left-To West)'!B71)</f>
        <v>15</v>
      </c>
      <c r="AA413" s="69">
        <f>SUM('C2042 (Left-To West)'!C58:C63,'C2042 (Left-To West)'!C71)</f>
        <v>36</v>
      </c>
      <c r="AB413" s="69">
        <f>SUM('C2042 (Left-To West)'!D58:D63,'C2042 (Left-To West)'!D71)</f>
        <v>26</v>
      </c>
      <c r="AC413" s="69">
        <f>SUM('C2042 (Left-To West)'!E58:E63,'C2042 (Left-To West)'!E71)</f>
        <v>38</v>
      </c>
      <c r="AD413" s="69">
        <f>SUM('C2042 (Left-To West)'!F58:F63,'C2042 (Left-To West)'!F71)</f>
        <v>32</v>
      </c>
      <c r="AE413" s="69">
        <f>SUM('C2042 (Left-To West)'!G58:G63,'C2042 (Left-To West)'!G71)</f>
        <v>23</v>
      </c>
    </row>
    <row r="414" spans="1:38" x14ac:dyDescent="0.3">
      <c r="A414" s="67" t="s">
        <v>164</v>
      </c>
      <c r="B414" s="68">
        <f>SUM('C2043 (Left-To East)'!A57:A63,'C2043 (Left-To East)'!A65:A69)</f>
        <v>64</v>
      </c>
      <c r="C414" s="68">
        <f>SUM('C2043 (Left-To East)'!B57:B63,'C2043 (Left-To East)'!B65:B69)</f>
        <v>55</v>
      </c>
      <c r="D414" s="68">
        <f>SUM('C2043 (Left-To East)'!C57:C63,'C2043 (Left-To East)'!C65:C69)</f>
        <v>45</v>
      </c>
      <c r="E414" s="68">
        <f>SUM('C2043 (Left-To East)'!D57:D63,'C2043 (Left-To East)'!D65:D69)</f>
        <v>50</v>
      </c>
      <c r="F414" s="68">
        <f>SUM('C2043 (Left-To East)'!E57:E63,'C2043 (Left-To East)'!E65:E69)</f>
        <v>50</v>
      </c>
      <c r="G414" s="68">
        <f>SUM('C2043 (Left-To East)'!F57:F63,'C2043 (Left-To East)'!F65:F69)</f>
        <v>50</v>
      </c>
      <c r="H414" s="68">
        <f>SUM('C2043 (Left-To East)'!G57:G63,'C2043 (Left-To East)'!G65:G69)</f>
        <v>61</v>
      </c>
      <c r="I414" s="68">
        <f>SUM('C2043 (Left-To East)'!H57:H63,'C2043 (Left-To East)'!H65:H69)</f>
        <v>15</v>
      </c>
      <c r="J414" s="68">
        <f>SUM('C2043 (Left-To East)'!I57:I63,'C2043 (Left-To East)'!I65:I69)</f>
        <v>16</v>
      </c>
      <c r="K414" s="68">
        <f>SUM('C2043 (Left-To East)'!J57:J63,'C2043 (Left-To East)'!J65:J69)</f>
        <v>19</v>
      </c>
      <c r="L414" s="68">
        <f>SUM('C2043 (Left-To East)'!K57:K63,'C2043 (Left-To East)'!K65:K69)</f>
        <v>9</v>
      </c>
      <c r="M414" s="68">
        <f>SUM('C2043 (Left-To East)'!L57:L63,'C2043 (Left-To East)'!L65:L69)</f>
        <v>28</v>
      </c>
      <c r="N414" s="68">
        <f>SUM('C2043 (Left-To East)'!M57:M63,'C2043 (Left-To East)'!M65:M69)</f>
        <v>17</v>
      </c>
      <c r="O414" s="68">
        <f>SUM('C2043 (Left-To East)'!N57:N63,'C2043 (Left-To East)'!N65:N69)</f>
        <v>37</v>
      </c>
      <c r="P414" s="68">
        <f>SUM('C2043 (Left-To East)'!O57:O63,'C2043 (Left-To East)'!O65:O69)</f>
        <v>43</v>
      </c>
    </row>
    <row r="415" spans="1:38" x14ac:dyDescent="0.3">
      <c r="A415" s="30" t="s">
        <v>159</v>
      </c>
      <c r="B415" s="64">
        <f>B410-B411-B414</f>
        <v>82</v>
      </c>
      <c r="C415" s="64">
        <f t="shared" ref="C415:P415" si="203">C410-C411-C414</f>
        <v>36</v>
      </c>
      <c r="D415" s="64">
        <f t="shared" si="203"/>
        <v>68</v>
      </c>
      <c r="E415" s="64">
        <f t="shared" si="203"/>
        <v>43</v>
      </c>
      <c r="F415" s="64">
        <f t="shared" si="203"/>
        <v>68</v>
      </c>
      <c r="G415" s="64">
        <f t="shared" si="203"/>
        <v>48</v>
      </c>
      <c r="H415" s="64">
        <f t="shared" si="203"/>
        <v>35</v>
      </c>
      <c r="I415" s="64">
        <f t="shared" si="203"/>
        <v>53</v>
      </c>
      <c r="J415" s="64">
        <f t="shared" si="203"/>
        <v>70</v>
      </c>
      <c r="K415" s="64">
        <f t="shared" si="203"/>
        <v>61</v>
      </c>
      <c r="L415" s="64">
        <f t="shared" si="203"/>
        <v>30</v>
      </c>
      <c r="M415" s="64">
        <f t="shared" si="203"/>
        <v>41</v>
      </c>
      <c r="N415" s="64">
        <f t="shared" si="203"/>
        <v>46</v>
      </c>
      <c r="O415" s="64">
        <f t="shared" si="203"/>
        <v>57</v>
      </c>
      <c r="P415" s="64">
        <f t="shared" si="203"/>
        <v>40</v>
      </c>
      <c r="X415" s="12" t="s">
        <v>381</v>
      </c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:38" x14ac:dyDescent="0.3">
      <c r="A416" s="67" t="s">
        <v>165</v>
      </c>
      <c r="B416" s="68">
        <f>SUM('C2043 (Left-To East)'!A55:A63,'C2043 (Left-To East)'!A65:A67)</f>
        <v>67</v>
      </c>
      <c r="C416" s="68">
        <f>SUM('C2043 (Left-To East)'!B55:B63,'C2043 (Left-To East)'!B65:B67)</f>
        <v>59</v>
      </c>
      <c r="D416" s="68">
        <f>SUM('C2043 (Left-To East)'!C55:C63,'C2043 (Left-To East)'!C65:C67)</f>
        <v>45</v>
      </c>
      <c r="E416" s="68">
        <f>SUM('C2043 (Left-To East)'!D55:D63,'C2043 (Left-To East)'!D65:D67)</f>
        <v>46</v>
      </c>
      <c r="F416" s="68">
        <f>SUM('C2043 (Left-To East)'!E55:E63,'C2043 (Left-To East)'!E65:E67)</f>
        <v>56</v>
      </c>
      <c r="G416" s="68">
        <f>SUM('C2043 (Left-To East)'!F55:F63,'C2043 (Left-To East)'!F65:F67)</f>
        <v>54</v>
      </c>
      <c r="H416" s="68">
        <f>SUM('C2043 (Left-To East)'!G55:G63,'C2043 (Left-To East)'!G65:G67)</f>
        <v>58</v>
      </c>
      <c r="I416" s="68">
        <f>SUM('C2043 (Left-To East)'!H55:H63,'C2043 (Left-To East)'!H65:H67)</f>
        <v>15</v>
      </c>
      <c r="J416" s="68">
        <f>SUM('C2043 (Left-To East)'!I55:I63,'C2043 (Left-To East)'!I65:I67)</f>
        <v>13</v>
      </c>
      <c r="K416" s="68">
        <f>SUM('C2043 (Left-To East)'!J55:J63,'C2043 (Left-To East)'!J65:J67)</f>
        <v>20</v>
      </c>
      <c r="L416" s="68">
        <f>SUM('C2043 (Left-To East)'!K55:K63,'C2043 (Left-To East)'!K65:K67)</f>
        <v>8</v>
      </c>
      <c r="M416" s="68">
        <f>SUM('C2043 (Left-To East)'!L55:L63,'C2043 (Left-To East)'!L65:L67)</f>
        <v>28</v>
      </c>
      <c r="N416" s="68">
        <f>SUM('C2043 (Left-To East)'!M55:M63,'C2043 (Left-To East)'!M65:M67)</f>
        <v>15</v>
      </c>
      <c r="O416" s="68">
        <f>SUM('C2043 (Left-To East)'!N55:N63,'C2043 (Left-To East)'!N65:N67)</f>
        <v>37</v>
      </c>
      <c r="P416" s="68">
        <f>SUM('C2043 (Left-To East)'!O55:O63,'C2043 (Left-To East)'!O65:O67)</f>
        <v>38</v>
      </c>
      <c r="X416" s="12"/>
      <c r="Y416" s="12"/>
      <c r="Z416" s="12"/>
      <c r="AA416" s="12"/>
      <c r="AB416" s="12"/>
      <c r="AC416" s="12"/>
      <c r="AD416" s="31" t="s">
        <v>43</v>
      </c>
      <c r="AE416" s="32" t="s">
        <v>170</v>
      </c>
      <c r="AF416" s="12"/>
      <c r="AG416" s="12"/>
      <c r="AH416" s="12"/>
      <c r="AI416" s="12"/>
      <c r="AJ416" s="12"/>
      <c r="AK416" s="12"/>
      <c r="AL416" s="12"/>
    </row>
    <row r="417" spans="1:31" x14ac:dyDescent="0.3">
      <c r="A417" s="30" t="s">
        <v>159</v>
      </c>
      <c r="B417" s="64">
        <f>B410-B411-B416</f>
        <v>79</v>
      </c>
      <c r="C417" s="64">
        <f t="shared" ref="C417:P417" si="204">C410-C411-C416</f>
        <v>32</v>
      </c>
      <c r="D417" s="64">
        <f t="shared" si="204"/>
        <v>68</v>
      </c>
      <c r="E417" s="64">
        <f t="shared" si="204"/>
        <v>47</v>
      </c>
      <c r="F417" s="64">
        <f t="shared" si="204"/>
        <v>62</v>
      </c>
      <c r="G417" s="64">
        <f t="shared" si="204"/>
        <v>44</v>
      </c>
      <c r="H417" s="64">
        <f t="shared" si="204"/>
        <v>38</v>
      </c>
      <c r="I417" s="64">
        <f t="shared" si="204"/>
        <v>53</v>
      </c>
      <c r="J417" s="64">
        <f t="shared" si="204"/>
        <v>73</v>
      </c>
      <c r="K417" s="64">
        <f t="shared" si="204"/>
        <v>60</v>
      </c>
      <c r="L417" s="64">
        <f t="shared" si="204"/>
        <v>31</v>
      </c>
      <c r="M417" s="64">
        <f t="shared" si="204"/>
        <v>41</v>
      </c>
      <c r="N417" s="64">
        <f t="shared" si="204"/>
        <v>48</v>
      </c>
      <c r="O417" s="64">
        <f t="shared" si="204"/>
        <v>57</v>
      </c>
      <c r="P417" s="64">
        <f t="shared" si="204"/>
        <v>45</v>
      </c>
      <c r="X417" s="121" t="s">
        <v>377</v>
      </c>
      <c r="Y417" s="120">
        <f t="shared" ref="Y417:AE418" si="205">B427</f>
        <v>134</v>
      </c>
      <c r="Z417" s="120">
        <f t="shared" si="205"/>
        <v>103</v>
      </c>
      <c r="AA417" s="120">
        <f t="shared" si="205"/>
        <v>102</v>
      </c>
      <c r="AB417" s="120">
        <f t="shared" si="205"/>
        <v>73</v>
      </c>
      <c r="AC417" s="120">
        <f t="shared" si="205"/>
        <v>117</v>
      </c>
      <c r="AD417" s="120">
        <f t="shared" si="205"/>
        <v>101</v>
      </c>
      <c r="AE417" s="120">
        <f t="shared" si="205"/>
        <v>100</v>
      </c>
    </row>
    <row r="418" spans="1:31" x14ac:dyDescent="0.3">
      <c r="A418" s="30" t="s">
        <v>167</v>
      </c>
      <c r="B418" s="69">
        <f>SUM('C2042 (Left-To West)'!A66:A77)</f>
        <v>57</v>
      </c>
      <c r="C418" s="69">
        <f>SUM('C2042 (Left-To West)'!B66:B77)</f>
        <v>61</v>
      </c>
      <c r="D418" s="69">
        <f>SUM('C2042 (Left-To West)'!C66:C77)</f>
        <v>59</v>
      </c>
      <c r="E418" s="69">
        <f>SUM('C2042 (Left-To West)'!D66:D77)</f>
        <v>34</v>
      </c>
      <c r="F418" s="69">
        <f>SUM('C2042 (Left-To West)'!E66:E77)</f>
        <v>91</v>
      </c>
      <c r="G418" s="69">
        <f>SUM('C2042 (Left-To West)'!F66:F77)</f>
        <v>42</v>
      </c>
      <c r="H418" s="69">
        <f>SUM('C2042 (Left-To West)'!G66:G77)</f>
        <v>40</v>
      </c>
      <c r="I418" s="69">
        <f>SUM('C2042 (Left-To West)'!H66:H77)</f>
        <v>11</v>
      </c>
      <c r="J418" s="69">
        <f>SUM('C2042 (Left-To West)'!I66:I77)</f>
        <v>24</v>
      </c>
      <c r="K418" s="69">
        <f>SUM('C2042 (Left-To West)'!J66:J77)</f>
        <v>27</v>
      </c>
      <c r="L418" s="69">
        <f>SUM('C2042 (Left-To West)'!K66:K77)</f>
        <v>10</v>
      </c>
      <c r="M418" s="69">
        <f>SUM('C2042 (Left-To West)'!L66:L77)</f>
        <v>36</v>
      </c>
      <c r="N418" s="69">
        <f>SUM('C2042 (Left-To West)'!M66:M77)</f>
        <v>6</v>
      </c>
      <c r="O418" s="69">
        <f>SUM('C2042 (Left-To West)'!N66:N77)</f>
        <v>43</v>
      </c>
      <c r="P418" s="69">
        <f>SUM('C2042 (Left-To West)'!O66:O77)</f>
        <v>39</v>
      </c>
      <c r="X418" s="121" t="s">
        <v>160</v>
      </c>
      <c r="Y418" s="49">
        <f t="shared" si="205"/>
        <v>31</v>
      </c>
      <c r="Z418" s="49">
        <f t="shared" si="205"/>
        <v>32</v>
      </c>
      <c r="AA418" s="49">
        <f t="shared" si="205"/>
        <v>36</v>
      </c>
      <c r="AB418" s="49">
        <f t="shared" si="205"/>
        <v>15</v>
      </c>
      <c r="AC418" s="49">
        <f t="shared" si="205"/>
        <v>46</v>
      </c>
      <c r="AD418" s="49">
        <f t="shared" si="205"/>
        <v>26</v>
      </c>
      <c r="AE418" s="49">
        <f t="shared" si="205"/>
        <v>29</v>
      </c>
    </row>
    <row r="419" spans="1:31" x14ac:dyDescent="0.3">
      <c r="A419" s="67" t="s">
        <v>168</v>
      </c>
      <c r="B419" s="52">
        <f>B411+B417</f>
        <v>111</v>
      </c>
      <c r="C419" s="52">
        <f>C411+C417</f>
        <v>77</v>
      </c>
      <c r="D419" s="52"/>
      <c r="E419" s="52"/>
      <c r="F419" s="52">
        <f>F411+F417</f>
        <v>124</v>
      </c>
      <c r="G419" s="52">
        <f>G411+G417</f>
        <v>69</v>
      </c>
      <c r="H419" s="52"/>
      <c r="I419" s="52">
        <f>I411+I417</f>
        <v>67</v>
      </c>
      <c r="J419" s="52"/>
      <c r="K419" s="52">
        <f>K411+K417</f>
        <v>75</v>
      </c>
      <c r="L419" s="52"/>
      <c r="M419" s="52">
        <f>M411+M417</f>
        <v>51</v>
      </c>
      <c r="N419" s="52"/>
      <c r="O419" s="52">
        <f>O411+O417</f>
        <v>77</v>
      </c>
      <c r="P419" s="52"/>
      <c r="X419" s="121" t="s">
        <v>378</v>
      </c>
      <c r="Y419" s="69">
        <f t="shared" ref="Y419:AE419" si="206">B435</f>
        <v>61</v>
      </c>
      <c r="Z419" s="69">
        <f t="shared" si="206"/>
        <v>54</v>
      </c>
      <c r="AA419" s="69">
        <f t="shared" si="206"/>
        <v>40</v>
      </c>
      <c r="AB419" s="69">
        <f t="shared" si="206"/>
        <v>21</v>
      </c>
      <c r="AC419" s="69">
        <f t="shared" si="206"/>
        <v>62</v>
      </c>
      <c r="AD419" s="69">
        <f t="shared" si="206"/>
        <v>43</v>
      </c>
      <c r="AE419" s="69">
        <f t="shared" si="206"/>
        <v>48</v>
      </c>
    </row>
    <row r="420" spans="1:3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X420" s="121" t="s">
        <v>386</v>
      </c>
      <c r="Y420" s="122">
        <f>Y419-Y418</f>
        <v>30</v>
      </c>
      <c r="Z420" s="122">
        <f t="shared" ref="Z420:AE420" si="207">Z419-Z418</f>
        <v>22</v>
      </c>
      <c r="AA420" s="122">
        <f t="shared" si="207"/>
        <v>4</v>
      </c>
      <c r="AB420" s="122">
        <f t="shared" si="207"/>
        <v>6</v>
      </c>
      <c r="AC420" s="122">
        <f t="shared" si="207"/>
        <v>16</v>
      </c>
      <c r="AD420" s="122">
        <f t="shared" si="207"/>
        <v>17</v>
      </c>
      <c r="AE420" s="122">
        <f t="shared" si="207"/>
        <v>19</v>
      </c>
    </row>
    <row r="421" spans="1:31" x14ac:dyDescent="0.3">
      <c r="X421" s="121" t="s">
        <v>387</v>
      </c>
      <c r="Y421" s="6">
        <f>Y417-Y419</f>
        <v>73</v>
      </c>
      <c r="Z421" s="6">
        <f t="shared" ref="Z421:AE421" si="208">Z417-Z419</f>
        <v>49</v>
      </c>
      <c r="AA421" s="6">
        <f t="shared" si="208"/>
        <v>62</v>
      </c>
      <c r="AB421" s="6">
        <f t="shared" si="208"/>
        <v>52</v>
      </c>
      <c r="AC421" s="6">
        <f t="shared" si="208"/>
        <v>55</v>
      </c>
      <c r="AD421" s="6">
        <f t="shared" si="208"/>
        <v>58</v>
      </c>
      <c r="AE421" s="6">
        <f t="shared" si="208"/>
        <v>52</v>
      </c>
    </row>
    <row r="422" spans="1:31" x14ac:dyDescent="0.3">
      <c r="X422" s="67" t="s">
        <v>172</v>
      </c>
      <c r="Y422" s="71">
        <f>SUM('C2043 (Left-To East)'!A76:A87)</f>
        <v>43</v>
      </c>
      <c r="Z422" s="71">
        <f>SUM('C2043 (Left-To East)'!B76:B87)</f>
        <v>41</v>
      </c>
      <c r="AA422" s="71">
        <f>SUM('C2043 (Left-To East)'!C76:C87)</f>
        <v>58</v>
      </c>
      <c r="AB422" s="71">
        <f>SUM('C2043 (Left-To East)'!D76:D87)</f>
        <v>41</v>
      </c>
      <c r="AC422" s="71">
        <f>SUM('C2043 (Left-To East)'!E76:E87)</f>
        <v>49</v>
      </c>
      <c r="AD422" s="71">
        <f>SUM('C2043 (Left-To East)'!F76:F87)</f>
        <v>44</v>
      </c>
      <c r="AE422" s="71">
        <f>SUM('C2043 (Left-To East)'!G76:G87)</f>
        <v>31</v>
      </c>
    </row>
    <row r="423" spans="1:31" x14ac:dyDescent="0.3">
      <c r="X423" s="67" t="s">
        <v>388</v>
      </c>
      <c r="Y423" s="71">
        <f>SUM('C2043 (Left-To East)'!A74:A85)</f>
        <v>47</v>
      </c>
      <c r="Z423" s="71">
        <f>SUM('C2043 (Left-To East)'!B74:B85)</f>
        <v>42</v>
      </c>
      <c r="AA423" s="71">
        <f>SUM('C2043 (Left-To East)'!C74:C85)</f>
        <v>64</v>
      </c>
      <c r="AB423" s="71">
        <f>SUM('C2043 (Left-To East)'!D74:D85)</f>
        <v>42</v>
      </c>
      <c r="AC423" s="71">
        <f>SUM('C2043 (Left-To East)'!E74:E85)</f>
        <v>53</v>
      </c>
      <c r="AD423" s="71">
        <f>SUM('C2043 (Left-To East)'!F74:F85)</f>
        <v>54</v>
      </c>
      <c r="AE423" s="71">
        <f>SUM('C2043 (Left-To East)'!G74:G85)</f>
        <v>37</v>
      </c>
    </row>
    <row r="424" spans="1:31" x14ac:dyDescent="0.3">
      <c r="X424" s="67" t="s">
        <v>163</v>
      </c>
      <c r="Y424" s="71">
        <f>SUM('C2043 (Left-To East)'!A72:A83)</f>
        <v>56</v>
      </c>
      <c r="Z424" s="71">
        <f>SUM('C2043 (Left-To East)'!B72:B83)</f>
        <v>39</v>
      </c>
      <c r="AA424" s="71">
        <f>SUM('C2043 (Left-To East)'!C72:C83)</f>
        <v>64</v>
      </c>
      <c r="AB424" s="71">
        <f>SUM('C2043 (Left-To East)'!D72:D83)</f>
        <v>35</v>
      </c>
      <c r="AC424" s="71">
        <f>SUM('C2043 (Left-To East)'!E72:E83)</f>
        <v>66</v>
      </c>
      <c r="AD424" s="71">
        <f>SUM('C2043 (Left-To East)'!F72:F83)</f>
        <v>49</v>
      </c>
      <c r="AE424" s="71">
        <f>SUM('C2043 (Left-To East)'!G72:G83)</f>
        <v>42</v>
      </c>
    </row>
    <row r="425" spans="1:31" x14ac:dyDescent="0.3">
      <c r="A425" s="12" t="s">
        <v>381</v>
      </c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X425" s="67" t="s">
        <v>164</v>
      </c>
      <c r="Y425" s="71">
        <f>SUM('C2043 (Left-To East)'!A70:A81)</f>
        <v>54</v>
      </c>
      <c r="Z425" s="71">
        <f>SUM('C2043 (Left-To East)'!B70:B81)</f>
        <v>35</v>
      </c>
      <c r="AA425" s="71">
        <f>SUM('C2043 (Left-To East)'!C70:C81)</f>
        <v>66</v>
      </c>
      <c r="AB425" s="71">
        <f>SUM('C2043 (Left-To East)'!D70:D81)</f>
        <v>39</v>
      </c>
      <c r="AC425" s="71">
        <f>SUM('C2043 (Left-To East)'!E70:E81)</f>
        <v>68</v>
      </c>
      <c r="AD425" s="71">
        <f>SUM('C2043 (Left-To East)'!F70:F81)</f>
        <v>51</v>
      </c>
      <c r="AE425" s="71">
        <f>SUM('C2043 (Left-To East)'!G70:G81)</f>
        <v>47</v>
      </c>
    </row>
    <row r="426" spans="1:31" x14ac:dyDescent="0.3">
      <c r="A426" s="12"/>
      <c r="B426" s="12"/>
      <c r="C426" s="12"/>
      <c r="D426" s="12"/>
      <c r="E426" s="12"/>
      <c r="F426" s="12"/>
      <c r="G426" s="31" t="s">
        <v>43</v>
      </c>
      <c r="H426" s="32" t="s">
        <v>170</v>
      </c>
      <c r="I426" s="12"/>
      <c r="J426" s="12"/>
      <c r="K426" s="12"/>
      <c r="L426" s="12"/>
      <c r="M426" s="12"/>
      <c r="N426" s="12"/>
      <c r="O426" s="12"/>
      <c r="X426" s="67" t="s">
        <v>389</v>
      </c>
      <c r="Y426" s="123">
        <f>SUM('C2045 (Right-To East)'!A80:A88,'C2045 (Right-To East)'!A90:A92)</f>
        <v>30</v>
      </c>
      <c r="Z426" s="78">
        <f>SUM('C2045 (Right-To East)'!B80:B88,'C2045 (Right-To East)'!B90:B92)</f>
        <v>17</v>
      </c>
      <c r="AA426" s="123">
        <f>SUM('C2045 (Right-To East)'!C80:C88,'C2045 (Right-To East)'!C90:C92)</f>
        <v>32</v>
      </c>
      <c r="AB426" s="78">
        <f>SUM('C2045 (Right-To East)'!D80:D88,'C2045 (Right-To East)'!D90:D92)</f>
        <v>29</v>
      </c>
      <c r="AC426" s="123">
        <f>SUM('C2045 (Right-To East)'!E80:E88,'C2045 (Right-To East)'!E90:E92)</f>
        <v>32</v>
      </c>
      <c r="AD426" s="123">
        <f>SUM('C2045 (Right-To East)'!F80:F88,'C2045 (Right-To East)'!F90:F92)</f>
        <v>24</v>
      </c>
      <c r="AE426" s="78">
        <f>SUM('C2045 (Right-To East)'!G80:G88,'C2045 (Right-To East)'!G90:G92)</f>
        <v>18</v>
      </c>
    </row>
    <row r="427" spans="1:31" x14ac:dyDescent="0.3">
      <c r="A427" s="30" t="s">
        <v>157</v>
      </c>
      <c r="B427" s="65">
        <f>SUM('07-C4482'!A112:A129)</f>
        <v>134</v>
      </c>
      <c r="C427" s="65">
        <f>SUM('07-C4482'!B112:B129)</f>
        <v>103</v>
      </c>
      <c r="D427" s="65">
        <f>SUM('07-C4482'!C112:C129)</f>
        <v>102</v>
      </c>
      <c r="E427" s="65">
        <f>SUM('07-C4482'!D112:D129)</f>
        <v>73</v>
      </c>
      <c r="F427" s="65">
        <f>SUM('07-C4482'!E112:E129)</f>
        <v>117</v>
      </c>
      <c r="G427" s="65">
        <f>SUM('07-C4482'!F112:F129)</f>
        <v>101</v>
      </c>
      <c r="H427" s="65">
        <f>SUM('07-C4482'!G112:G129)</f>
        <v>100</v>
      </c>
      <c r="I427" s="65">
        <f>SUM('07-C4482'!H112:H129)</f>
        <v>72</v>
      </c>
      <c r="J427" s="65">
        <f>SUM('07-C4482'!I112:I129)</f>
        <v>39</v>
      </c>
      <c r="K427" s="65">
        <f>SUM('07-C4482'!J112:J129)</f>
        <v>65</v>
      </c>
      <c r="L427" s="65">
        <f>SUM('07-C4482'!K112:K129)</f>
        <v>35</v>
      </c>
      <c r="M427" s="65">
        <f>SUM('07-C4482'!L112:L129)</f>
        <v>70</v>
      </c>
      <c r="N427" s="65">
        <f>SUM('07-C4482'!M112:M129)</f>
        <v>50</v>
      </c>
      <c r="O427" s="65">
        <f>SUM('07-C4482'!N112:N129)</f>
        <v>69</v>
      </c>
      <c r="P427" s="65">
        <f>SUM('07-C4482'!O112:O129)</f>
        <v>101</v>
      </c>
      <c r="X427" s="67" t="s">
        <v>390</v>
      </c>
      <c r="Y427" s="123">
        <f>SUM('C2045 (Right-To East)'!A82:A88,'C2045 (Right-To East)'!A90:A94)</f>
        <v>32</v>
      </c>
      <c r="Z427" s="123">
        <f>SUM('C2045 (Right-To East)'!B82:B88,'C2045 (Right-To East)'!B90:B94)</f>
        <v>16</v>
      </c>
      <c r="AA427" s="123">
        <f>SUM('C2045 (Right-To East)'!C82:C88,'C2045 (Right-To East)'!C90:C94)</f>
        <v>30</v>
      </c>
      <c r="AB427" s="123">
        <f>SUM('C2045 (Right-To East)'!D82:D88,'C2045 (Right-To East)'!D90:D94)</f>
        <v>23</v>
      </c>
      <c r="AC427" s="123">
        <f>SUM('C2045 (Right-To East)'!E82:E88,'C2045 (Right-To East)'!E90:E94)</f>
        <v>35</v>
      </c>
      <c r="AD427" s="123">
        <f>SUM('C2045 (Right-To East)'!F82:F88,'C2045 (Right-To East)'!F90:F94)</f>
        <v>20</v>
      </c>
      <c r="AE427" s="123">
        <f>SUM('C2045 (Right-To East)'!G82:G88,'C2045 (Right-To East)'!G90:G94)</f>
        <v>16</v>
      </c>
    </row>
    <row r="428" spans="1:31" x14ac:dyDescent="0.3">
      <c r="A428" s="67" t="s">
        <v>173</v>
      </c>
      <c r="B428" s="49">
        <f>SUM('C2044 (Right-To West)'!A74:A85)</f>
        <v>31</v>
      </c>
      <c r="C428" s="49">
        <f>SUM('C2044 (Right-To West)'!B74:B85)</f>
        <v>32</v>
      </c>
      <c r="D428" s="49">
        <f>SUM('C2044 (Right-To West)'!C74:C85)</f>
        <v>36</v>
      </c>
      <c r="E428" s="49">
        <f>SUM('C2044 (Right-To West)'!D74:D85)</f>
        <v>15</v>
      </c>
      <c r="F428" s="49">
        <f>SUM('C2044 (Right-To West)'!E74:E85)</f>
        <v>46</v>
      </c>
      <c r="G428" s="49">
        <f>SUM('C2044 (Right-To West)'!F74:F85)</f>
        <v>26</v>
      </c>
      <c r="H428" s="49">
        <f>SUM('C2044 (Right-To West)'!G74:G85)</f>
        <v>29</v>
      </c>
      <c r="I428" s="49">
        <f>SUM('C2044 (Right-To West)'!H74:H85)</f>
        <v>9</v>
      </c>
      <c r="J428" s="49">
        <f>SUM('C2044 (Right-To West)'!I74:I85)</f>
        <v>7</v>
      </c>
      <c r="K428" s="49">
        <f>SUM('C2044 (Right-To West)'!J74:J85)</f>
        <v>14</v>
      </c>
      <c r="L428" s="49">
        <f>SUM('C2044 (Right-To West)'!K74:K85)</f>
        <v>4</v>
      </c>
      <c r="M428" s="49">
        <f>SUM('C2044 (Right-To West)'!L74:L85)</f>
        <v>4</v>
      </c>
      <c r="N428" s="49">
        <f>SUM('C2044 (Right-To West)'!M74:M85)</f>
        <v>9</v>
      </c>
      <c r="O428" s="49">
        <f>SUM('C2044 (Right-To West)'!N74:N85)</f>
        <v>19</v>
      </c>
      <c r="P428" s="49">
        <f>SUM('C2044 (Right-To West)'!O74:O85)</f>
        <v>20</v>
      </c>
      <c r="X428" s="67" t="s">
        <v>391</v>
      </c>
      <c r="Y428" s="78">
        <f>SUM('C2045 (Right-To East)'!A84:A88,'C2045 (Right-To East)'!A90:A96)</f>
        <v>26</v>
      </c>
      <c r="Z428" s="123">
        <f>SUM('C2045 (Right-To East)'!B84:B88,'C2045 (Right-To East)'!B90:B96)</f>
        <v>16</v>
      </c>
      <c r="AA428" s="123">
        <f>SUM('C2045 (Right-To East)'!C84:C88,'C2045 (Right-To East)'!C90:C96)</f>
        <v>31</v>
      </c>
      <c r="AB428" s="123">
        <f>SUM('C2045 (Right-To East)'!D84:D88,'C2045 (Right-To East)'!D90:D96)</f>
        <v>21</v>
      </c>
      <c r="AC428" s="78">
        <f>SUM('C2045 (Right-To East)'!E84:E88,'C2045 (Right-To East)'!E90:E96)</f>
        <v>33</v>
      </c>
      <c r="AD428" s="123">
        <f>SUM('C2045 (Right-To East)'!F84:F88,'C2045 (Right-To East)'!F90:F96)</f>
        <v>19</v>
      </c>
      <c r="AE428" s="123">
        <f>SUM('C2045 (Right-To East)'!G84:G88,'C2045 (Right-To East)'!G90:G96)</f>
        <v>17</v>
      </c>
    </row>
    <row r="429" spans="1:31" x14ac:dyDescent="0.3">
      <c r="A429" s="67" t="s">
        <v>163</v>
      </c>
      <c r="B429" s="68">
        <f>SUM('C2043 (Left-To East)'!A72:A83)</f>
        <v>56</v>
      </c>
      <c r="C429" s="68">
        <f>SUM('C2043 (Left-To East)'!B72:B83)</f>
        <v>39</v>
      </c>
      <c r="D429" s="68">
        <f>SUM('C2043 (Left-To East)'!C72:C83)</f>
        <v>64</v>
      </c>
      <c r="E429" s="68">
        <f>SUM('C2043 (Left-To East)'!D72:D83)</f>
        <v>35</v>
      </c>
      <c r="F429" s="68">
        <f>SUM('C2043 (Left-To East)'!E72:E83)</f>
        <v>66</v>
      </c>
      <c r="G429" s="68">
        <f>SUM('C2043 (Left-To East)'!F72:F83)</f>
        <v>49</v>
      </c>
      <c r="H429" s="68">
        <f>SUM('C2043 (Left-To East)'!G72:G83)</f>
        <v>42</v>
      </c>
      <c r="I429" s="68">
        <f>SUM('C2043 (Left-To East)'!H72:H83)</f>
        <v>12</v>
      </c>
      <c r="J429" s="68">
        <f>SUM('C2043 (Left-To East)'!I72:I83)</f>
        <v>18</v>
      </c>
      <c r="K429" s="68">
        <f>SUM('C2043 (Left-To East)'!J72:J83)</f>
        <v>31</v>
      </c>
      <c r="L429" s="68">
        <f>SUM('C2043 (Left-To East)'!K72:K83)</f>
        <v>8</v>
      </c>
      <c r="M429" s="68">
        <f>SUM('C2043 (Left-To East)'!L72:L83)</f>
        <v>21</v>
      </c>
      <c r="N429" s="68">
        <f>SUM('C2043 (Left-To East)'!M72:M83)</f>
        <v>13</v>
      </c>
      <c r="O429" s="68">
        <f>SUM('C2043 (Left-To East)'!N72:N83)</f>
        <v>33</v>
      </c>
      <c r="P429" s="68">
        <f>SUM('C2043 (Left-To East)'!O72:O83)</f>
        <v>51</v>
      </c>
      <c r="R429" s="66" t="s">
        <v>161</v>
      </c>
      <c r="X429" s="67" t="s">
        <v>392</v>
      </c>
      <c r="Y429" s="123">
        <f>SUM('C2045 (Right-To East)'!A86:A88,'C2045 (Right-To East)'!A90:A98)</f>
        <v>20</v>
      </c>
      <c r="Z429" s="123">
        <f>SUM('C2045 (Right-To East)'!B86:B88,'C2045 (Right-To East)'!B90:B98)</f>
        <v>16</v>
      </c>
      <c r="AA429" s="123">
        <f>SUM('C2045 (Right-To East)'!C86:C88,'C2045 (Right-To East)'!C90:C98)</f>
        <v>24</v>
      </c>
      <c r="AB429" s="123">
        <f>SUM('C2045 (Right-To East)'!D86:D88,'C2045 (Right-To East)'!D90:D98)</f>
        <v>20</v>
      </c>
      <c r="AC429" s="123">
        <f>SUM('C2045 (Right-To East)'!E86:E88,'C2045 (Right-To East)'!E90:E98)</f>
        <v>31</v>
      </c>
      <c r="AD429" s="123">
        <f>SUM('C2045 (Right-To East)'!F86:F88,'C2045 (Right-To East)'!F90:F98)</f>
        <v>16</v>
      </c>
      <c r="AE429" s="123">
        <f>SUM('C2045 (Right-To East)'!G86:G88,'C2045 (Right-To East)'!G90:G98)</f>
        <v>17</v>
      </c>
    </row>
    <row r="430" spans="1:31" x14ac:dyDescent="0.3">
      <c r="A430" s="30" t="s">
        <v>159</v>
      </c>
      <c r="B430" s="64">
        <f>B427-B428-B429</f>
        <v>47</v>
      </c>
      <c r="C430" s="64">
        <f t="shared" ref="C430:P430" si="209">C427-C428-C429</f>
        <v>32</v>
      </c>
      <c r="D430" s="64">
        <f t="shared" si="209"/>
        <v>2</v>
      </c>
      <c r="E430" s="64">
        <f t="shared" si="209"/>
        <v>23</v>
      </c>
      <c r="F430" s="64">
        <f t="shared" si="209"/>
        <v>5</v>
      </c>
      <c r="G430" s="64">
        <f t="shared" si="209"/>
        <v>26</v>
      </c>
      <c r="H430" s="64">
        <f t="shared" si="209"/>
        <v>29</v>
      </c>
      <c r="I430" s="64">
        <f t="shared" si="209"/>
        <v>51</v>
      </c>
      <c r="J430" s="64">
        <f t="shared" si="209"/>
        <v>14</v>
      </c>
      <c r="K430" s="64">
        <f t="shared" si="209"/>
        <v>20</v>
      </c>
      <c r="L430" s="64">
        <f t="shared" si="209"/>
        <v>23</v>
      </c>
      <c r="M430" s="64">
        <f t="shared" si="209"/>
        <v>45</v>
      </c>
      <c r="N430" s="64">
        <f t="shared" si="209"/>
        <v>28</v>
      </c>
      <c r="O430" s="64">
        <f t="shared" si="209"/>
        <v>17</v>
      </c>
      <c r="P430" s="64">
        <f t="shared" si="209"/>
        <v>30</v>
      </c>
      <c r="R430" s="28" t="s">
        <v>158</v>
      </c>
      <c r="S430" s="20"/>
      <c r="T430" s="20"/>
      <c r="X430" s="67" t="s">
        <v>396</v>
      </c>
      <c r="Y430" s="6">
        <f>Y422-Y420</f>
        <v>13</v>
      </c>
      <c r="Z430" s="6">
        <f t="shared" ref="Z430:AE430" si="210">Z422-Z420</f>
        <v>19</v>
      </c>
      <c r="AA430" s="6">
        <f t="shared" si="210"/>
        <v>54</v>
      </c>
      <c r="AB430" s="6">
        <f t="shared" si="210"/>
        <v>35</v>
      </c>
      <c r="AC430" s="78">
        <f t="shared" si="210"/>
        <v>33</v>
      </c>
      <c r="AD430" s="6">
        <f t="shared" si="210"/>
        <v>27</v>
      </c>
      <c r="AE430" s="6">
        <f t="shared" si="210"/>
        <v>12</v>
      </c>
    </row>
    <row r="431" spans="1:31" x14ac:dyDescent="0.3">
      <c r="A431" s="67" t="s">
        <v>164</v>
      </c>
      <c r="B431" s="68">
        <f>SUM('C2043 (Left-To East)'!A70:A81)</f>
        <v>54</v>
      </c>
      <c r="C431" s="68">
        <f>SUM('C2043 (Left-To East)'!B70:B81)</f>
        <v>35</v>
      </c>
      <c r="D431" s="68">
        <f>SUM('C2043 (Left-To East)'!C70:C81)</f>
        <v>66</v>
      </c>
      <c r="E431" s="68">
        <f>SUM('C2043 (Left-To East)'!D70:D81)</f>
        <v>39</v>
      </c>
      <c r="F431" s="68">
        <f>SUM('C2043 (Left-To East)'!E70:E81)</f>
        <v>68</v>
      </c>
      <c r="G431" s="68">
        <f>SUM('C2043 (Left-To East)'!F70:F81)</f>
        <v>51</v>
      </c>
      <c r="H431" s="68">
        <f>SUM('C2043 (Left-To East)'!G70:G81)</f>
        <v>47</v>
      </c>
      <c r="I431" s="68">
        <f>SUM('C2043 (Left-To East)'!H70:H81)</f>
        <v>12</v>
      </c>
      <c r="J431" s="68">
        <f>SUM('C2043 (Left-To East)'!I70:I81)</f>
        <v>16</v>
      </c>
      <c r="K431" s="68">
        <f>SUM('C2043 (Left-To East)'!J70:J81)</f>
        <v>26</v>
      </c>
      <c r="L431" s="68">
        <f>SUM('C2043 (Left-To East)'!K70:K81)</f>
        <v>7</v>
      </c>
      <c r="M431" s="68">
        <f>SUM('C2043 (Left-To East)'!L70:L81)</f>
        <v>24</v>
      </c>
      <c r="N431" s="68">
        <f>SUM('C2043 (Left-To East)'!M70:M81)</f>
        <v>10</v>
      </c>
      <c r="O431" s="68">
        <f>SUM('C2043 (Left-To East)'!N70:N81)</f>
        <v>35</v>
      </c>
      <c r="P431" s="68">
        <f>SUM('C2043 (Left-To East)'!O70:O81)</f>
        <v>53</v>
      </c>
      <c r="R431" s="28" t="s">
        <v>162</v>
      </c>
      <c r="S431" s="20"/>
      <c r="T431" s="20"/>
      <c r="X431" s="67" t="s">
        <v>396</v>
      </c>
      <c r="Y431" s="6">
        <f>Y423-Y420</f>
        <v>17</v>
      </c>
      <c r="Z431" s="6">
        <f t="shared" ref="Z431:AE431" si="211">Z423-Z420</f>
        <v>20</v>
      </c>
      <c r="AA431" s="6">
        <f t="shared" si="211"/>
        <v>60</v>
      </c>
      <c r="AB431" s="6">
        <f t="shared" si="211"/>
        <v>36</v>
      </c>
      <c r="AC431" s="6">
        <f t="shared" si="211"/>
        <v>37</v>
      </c>
      <c r="AD431" s="6">
        <f t="shared" si="211"/>
        <v>37</v>
      </c>
      <c r="AE431" s="78">
        <f t="shared" si="211"/>
        <v>18</v>
      </c>
    </row>
    <row r="432" spans="1:31" x14ac:dyDescent="0.3">
      <c r="A432" s="30" t="s">
        <v>159</v>
      </c>
      <c r="B432" s="64">
        <f>B427-B428-B431</f>
        <v>49</v>
      </c>
      <c r="C432" s="64">
        <f t="shared" ref="C432:P432" si="212">C427-C428-C431</f>
        <v>36</v>
      </c>
      <c r="D432" s="64">
        <f t="shared" si="212"/>
        <v>0</v>
      </c>
      <c r="E432" s="64">
        <f t="shared" si="212"/>
        <v>19</v>
      </c>
      <c r="F432" s="64">
        <f t="shared" si="212"/>
        <v>3</v>
      </c>
      <c r="G432" s="64">
        <f t="shared" si="212"/>
        <v>24</v>
      </c>
      <c r="H432" s="64">
        <f t="shared" si="212"/>
        <v>24</v>
      </c>
      <c r="I432" s="64">
        <f t="shared" si="212"/>
        <v>51</v>
      </c>
      <c r="J432" s="64">
        <f t="shared" si="212"/>
        <v>16</v>
      </c>
      <c r="K432" s="64">
        <f t="shared" si="212"/>
        <v>25</v>
      </c>
      <c r="L432" s="64">
        <f t="shared" si="212"/>
        <v>24</v>
      </c>
      <c r="M432" s="64">
        <f t="shared" si="212"/>
        <v>42</v>
      </c>
      <c r="N432" s="64">
        <f t="shared" si="212"/>
        <v>31</v>
      </c>
      <c r="O432" s="64">
        <f t="shared" si="212"/>
        <v>15</v>
      </c>
      <c r="P432" s="64">
        <f t="shared" si="212"/>
        <v>28</v>
      </c>
      <c r="R432" s="66" t="s">
        <v>166</v>
      </c>
      <c r="X432" s="67" t="s">
        <v>396</v>
      </c>
      <c r="Y432" s="78">
        <f>Y424-Y420</f>
        <v>26</v>
      </c>
      <c r="Z432" s="78">
        <f t="shared" ref="Z432:AE432" si="213">Z424-Z420</f>
        <v>17</v>
      </c>
      <c r="AA432" s="6">
        <f t="shared" si="213"/>
        <v>60</v>
      </c>
      <c r="AB432" s="78">
        <f t="shared" si="213"/>
        <v>29</v>
      </c>
      <c r="AC432" s="6">
        <f t="shared" si="213"/>
        <v>50</v>
      </c>
      <c r="AD432" s="6">
        <f t="shared" si="213"/>
        <v>32</v>
      </c>
      <c r="AE432" s="6">
        <f t="shared" si="213"/>
        <v>23</v>
      </c>
    </row>
    <row r="433" spans="1:31" x14ac:dyDescent="0.3">
      <c r="A433" s="67" t="s">
        <v>165</v>
      </c>
      <c r="B433" s="68">
        <f>SUM('C2043 (Left-To East)'!A68:A79)</f>
        <v>56</v>
      </c>
      <c r="C433" s="68">
        <f>SUM('C2043 (Left-To East)'!B68:B79)</f>
        <v>38</v>
      </c>
      <c r="D433" s="68">
        <f>SUM('C2043 (Left-To East)'!C68:C79)</f>
        <v>58</v>
      </c>
      <c r="E433" s="68">
        <f>SUM('C2043 (Left-To East)'!D68:D79)</f>
        <v>42</v>
      </c>
      <c r="F433" s="68">
        <f>SUM('C2043 (Left-To East)'!E68:E79)</f>
        <v>66</v>
      </c>
      <c r="G433" s="68">
        <f>SUM('C2043 (Left-To East)'!F68:F79)</f>
        <v>53</v>
      </c>
      <c r="H433" s="68">
        <f>SUM('C2043 (Left-To East)'!G68:G79)</f>
        <v>50</v>
      </c>
      <c r="I433" s="68">
        <f>SUM('C2043 (Left-To East)'!H68:H79)</f>
        <v>11</v>
      </c>
      <c r="J433" s="68">
        <f>SUM('C2043 (Left-To East)'!I68:I79)</f>
        <v>21</v>
      </c>
      <c r="K433" s="68">
        <f>SUM('C2043 (Left-To East)'!J68:J79)</f>
        <v>20</v>
      </c>
      <c r="L433" s="68">
        <f>SUM('C2043 (Left-To East)'!K68:K79)</f>
        <v>8</v>
      </c>
      <c r="M433" s="68">
        <f>SUM('C2043 (Left-To East)'!L68:L79)</f>
        <v>29</v>
      </c>
      <c r="N433" s="68">
        <f>SUM('C2043 (Left-To East)'!M68:M79)</f>
        <v>10</v>
      </c>
      <c r="O433" s="68">
        <f>SUM('C2043 (Left-To East)'!N68:N79)</f>
        <v>40</v>
      </c>
      <c r="P433" s="68">
        <f>SUM('C2043 (Left-To East)'!O68:O79)</f>
        <v>49</v>
      </c>
      <c r="X433" s="67" t="s">
        <v>396</v>
      </c>
      <c r="Y433" s="6">
        <f>Y425-Y420</f>
        <v>24</v>
      </c>
      <c r="Z433" s="6">
        <f t="shared" ref="Z433:AE433" si="214">Z425-Z420</f>
        <v>13</v>
      </c>
      <c r="AA433" s="6">
        <f t="shared" si="214"/>
        <v>62</v>
      </c>
      <c r="AB433" s="6">
        <f t="shared" si="214"/>
        <v>33</v>
      </c>
      <c r="AC433" s="6">
        <f t="shared" si="214"/>
        <v>52</v>
      </c>
      <c r="AD433" s="6">
        <f t="shared" si="214"/>
        <v>34</v>
      </c>
      <c r="AE433" s="6">
        <f t="shared" si="214"/>
        <v>28</v>
      </c>
    </row>
    <row r="434" spans="1:31" x14ac:dyDescent="0.3">
      <c r="A434" s="30" t="s">
        <v>159</v>
      </c>
      <c r="B434" s="64">
        <f>B427-B428-B433</f>
        <v>47</v>
      </c>
      <c r="C434" s="64">
        <f t="shared" ref="C434:P434" si="215">C427-C428-C433</f>
        <v>33</v>
      </c>
      <c r="D434" s="64">
        <f t="shared" si="215"/>
        <v>8</v>
      </c>
      <c r="E434" s="64">
        <f t="shared" si="215"/>
        <v>16</v>
      </c>
      <c r="F434" s="64">
        <f t="shared" si="215"/>
        <v>5</v>
      </c>
      <c r="G434" s="64">
        <f t="shared" si="215"/>
        <v>22</v>
      </c>
      <c r="H434" s="64">
        <f t="shared" si="215"/>
        <v>21</v>
      </c>
      <c r="I434" s="64">
        <f t="shared" si="215"/>
        <v>52</v>
      </c>
      <c r="J434" s="64">
        <f t="shared" si="215"/>
        <v>11</v>
      </c>
      <c r="K434" s="64">
        <f t="shared" si="215"/>
        <v>31</v>
      </c>
      <c r="L434" s="64">
        <f t="shared" si="215"/>
        <v>23</v>
      </c>
      <c r="M434" s="64">
        <f t="shared" si="215"/>
        <v>37</v>
      </c>
      <c r="N434" s="64">
        <f t="shared" si="215"/>
        <v>31</v>
      </c>
      <c r="O434" s="64">
        <f t="shared" si="215"/>
        <v>10</v>
      </c>
      <c r="P434" s="64">
        <f t="shared" si="215"/>
        <v>32</v>
      </c>
    </row>
    <row r="435" spans="1:31" x14ac:dyDescent="0.3">
      <c r="A435" s="30" t="s">
        <v>167</v>
      </c>
      <c r="B435" s="69">
        <f>SUM('C2042 (Left-To West)'!A78:A88,'C2042 (Left-To West)'!A90)</f>
        <v>61</v>
      </c>
      <c r="C435" s="69">
        <f>SUM('C2042 (Left-To West)'!B78:B88,'C2042 (Left-To West)'!B90)</f>
        <v>54</v>
      </c>
      <c r="D435" s="69">
        <f>SUM('C2042 (Left-To West)'!C78:C88,'C2042 (Left-To West)'!C90)</f>
        <v>40</v>
      </c>
      <c r="E435" s="69">
        <f>SUM('C2042 (Left-To West)'!D78:D88,'C2042 (Left-To West)'!D90)</f>
        <v>21</v>
      </c>
      <c r="F435" s="69">
        <f>SUM('C2042 (Left-To West)'!E78:E88,'C2042 (Left-To West)'!E90)</f>
        <v>62</v>
      </c>
      <c r="G435" s="69">
        <f>SUM('C2042 (Left-To West)'!F78:F88,'C2042 (Left-To West)'!F90)</f>
        <v>43</v>
      </c>
      <c r="H435" s="69">
        <f>SUM('C2042 (Left-To West)'!G78:G88,'C2042 (Left-To West)'!G90)</f>
        <v>48</v>
      </c>
      <c r="I435" s="69">
        <f>SUM('C2042 (Left-To West)'!H78:H88,'C2042 (Left-To West)'!H90)</f>
        <v>11</v>
      </c>
      <c r="J435" s="69">
        <f>SUM('C2042 (Left-To West)'!I78:I88,'C2042 (Left-To West)'!I90)</f>
        <v>7</v>
      </c>
      <c r="K435" s="69">
        <f>SUM('C2042 (Left-To West)'!J78:J88,'C2042 (Left-To West)'!J90)</f>
        <v>15</v>
      </c>
      <c r="L435" s="69">
        <f>SUM('C2042 (Left-To West)'!K78:K88,'C2042 (Left-To West)'!K90)</f>
        <v>11</v>
      </c>
      <c r="M435" s="69">
        <f>SUM('C2042 (Left-To West)'!L78:L88,'C2042 (Left-To West)'!L90)</f>
        <v>31</v>
      </c>
      <c r="N435" s="69">
        <f>SUM('C2042 (Left-To West)'!M78:M88,'C2042 (Left-To West)'!M90)</f>
        <v>17</v>
      </c>
      <c r="O435" s="69">
        <f>SUM('C2042 (Left-To West)'!N78:N88,'C2042 (Left-To West)'!N90)</f>
        <v>27</v>
      </c>
      <c r="P435" s="69">
        <f>SUM('C2042 (Left-To West)'!O78:O88,'C2042 (Left-To West)'!O90)</f>
        <v>35</v>
      </c>
    </row>
    <row r="436" spans="1:31" x14ac:dyDescent="0.3">
      <c r="A436" s="67" t="s">
        <v>168</v>
      </c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</row>
    <row r="442" spans="1:31" x14ac:dyDescent="0.3">
      <c r="A442" s="12" t="s">
        <v>382</v>
      </c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 spans="1:31" x14ac:dyDescent="0.3">
      <c r="A443" s="12"/>
      <c r="B443" s="12"/>
      <c r="C443" s="12"/>
      <c r="D443" s="12"/>
      <c r="E443" s="12"/>
      <c r="F443" s="12"/>
      <c r="G443" s="54" t="s">
        <v>44</v>
      </c>
      <c r="H443" s="55" t="s">
        <v>52</v>
      </c>
      <c r="I443" s="12"/>
      <c r="J443" s="12"/>
      <c r="K443" s="12"/>
      <c r="L443" s="12"/>
      <c r="M443" s="12"/>
      <c r="N443" s="12"/>
      <c r="O443" s="12"/>
    </row>
    <row r="444" spans="1:31" x14ac:dyDescent="0.3">
      <c r="A444" s="30" t="s">
        <v>157</v>
      </c>
      <c r="B444" s="65">
        <f>SUM('07-C4482'!A136:A148,'07-C4482'!B1:B12)</f>
        <v>51</v>
      </c>
      <c r="C444" s="65">
        <f>SUM('07-C4482'!B136:B148,'07-C4482'!C1:C12)</f>
        <v>29</v>
      </c>
      <c r="D444" s="65">
        <f>SUM('07-C4482'!C136:C148,'07-C4482'!D1:D12)</f>
        <v>45</v>
      </c>
      <c r="E444" s="65">
        <f>SUM('07-C4482'!D136:D148,'07-C4482'!E1:E12)</f>
        <v>22</v>
      </c>
      <c r="F444" s="65">
        <f>SUM('07-C4482'!E136:E148,'07-C4482'!F1:F12)</f>
        <v>28</v>
      </c>
      <c r="G444" s="65">
        <f>SUM('07-C4482'!F136:F148,'07-C4482'!G1:G12)</f>
        <v>41</v>
      </c>
      <c r="H444" s="65">
        <f>SUM('07-C4482'!G136:G148,'07-C4482'!H1:H12)</f>
        <v>37</v>
      </c>
      <c r="I444" s="65">
        <f>SUM('07-C4482'!H136:H148,'07-C4482'!I1:I12)</f>
        <v>20</v>
      </c>
      <c r="J444" s="65">
        <f>SUM('07-C4482'!I136:I148,'07-C4482'!J1:J12)</f>
        <v>7</v>
      </c>
      <c r="K444" s="65">
        <f>SUM('07-C4482'!J136:J148,'07-C4482'!K1:K12)</f>
        <v>12</v>
      </c>
      <c r="L444" s="65">
        <f>SUM('07-C4482'!K136:K148,'07-C4482'!L1:L12)</f>
        <v>25</v>
      </c>
      <c r="M444" s="65">
        <f>SUM('07-C4482'!L136:L148,'07-C4482'!M1:M12)</f>
        <v>21</v>
      </c>
      <c r="N444" s="65">
        <f>SUM('07-C4482'!M136:M148,'07-C4482'!N1:N12)</f>
        <v>18</v>
      </c>
      <c r="O444" s="65">
        <f>SUM('07-C4482'!N136:N148,'07-C4482'!O1:O12)</f>
        <v>33</v>
      </c>
      <c r="P444" s="65"/>
    </row>
    <row r="445" spans="1:31" x14ac:dyDescent="0.3">
      <c r="A445" s="67" t="s">
        <v>173</v>
      </c>
      <c r="B445" s="49">
        <f>SUM('C2044 (Right-To West)'!A90:A101,'C2044 (Right-To West)'!B2:B5)</f>
        <v>21</v>
      </c>
      <c r="C445" s="49">
        <f>SUM('C2044 (Right-To West)'!B90:B101,'C2044 (Right-To West)'!C2:C5)</f>
        <v>21</v>
      </c>
      <c r="D445" s="49">
        <f>SUM('C2044 (Right-To West)'!C90:C101,'C2044 (Right-To West)'!D2:D5)</f>
        <v>23</v>
      </c>
      <c r="E445" s="49">
        <f>SUM('C2044 (Right-To West)'!D90:D101,'C2044 (Right-To West)'!E2:E5)</f>
        <v>10</v>
      </c>
      <c r="F445" s="49">
        <f>SUM('C2044 (Right-To West)'!E90:E101,'C2044 (Right-To West)'!F2:F5)</f>
        <v>10</v>
      </c>
      <c r="G445" s="49">
        <f>SUM('C2044 (Right-To West)'!F90:F101,'C2044 (Right-To West)'!G2:G5)</f>
        <v>11</v>
      </c>
      <c r="H445" s="49">
        <f>SUM('C2044 (Right-To West)'!G90:G101,'C2044 (Right-To West)'!H2:H5)</f>
        <v>17</v>
      </c>
      <c r="I445" s="49">
        <f>SUM('C2044 (Right-To West)'!H90:H101,'C2044 (Right-To West)'!I2:I5)</f>
        <v>3</v>
      </c>
      <c r="J445" s="49">
        <f>SUM('C2044 (Right-To West)'!I90:I101,'C2044 (Right-To West)'!J2:J5)</f>
        <v>1</v>
      </c>
      <c r="K445" s="49">
        <f>SUM('C2044 (Right-To West)'!J90:J101,'C2044 (Right-To West)'!K2:K5)</f>
        <v>10</v>
      </c>
      <c r="L445" s="49">
        <f>SUM('C2044 (Right-To West)'!K90:K101,'C2044 (Right-To West)'!L2:L5)</f>
        <v>1</v>
      </c>
      <c r="M445" s="49">
        <f>SUM('C2044 (Right-To West)'!L90:L101,'C2044 (Right-To West)'!M2:M5)</f>
        <v>3</v>
      </c>
      <c r="N445" s="49">
        <f>SUM('C2044 (Right-To West)'!M90:M101,'C2044 (Right-To West)'!N2:N5)</f>
        <v>10</v>
      </c>
      <c r="O445" s="49">
        <f>SUM('C2044 (Right-To West)'!N90:N101,'C2044 (Right-To West)'!O2:O5)</f>
        <v>14</v>
      </c>
      <c r="P445" s="49"/>
    </row>
    <row r="446" spans="1:31" x14ac:dyDescent="0.3">
      <c r="A446" s="67" t="s">
        <v>172</v>
      </c>
      <c r="B446" s="68">
        <f>SUM('C2043 (Left-To East)'!A92:A101,'C2043 (Left-To East)'!B2:B8)</f>
        <v>33</v>
      </c>
      <c r="C446" s="68">
        <f>SUM('C2043 (Left-To East)'!B92:B101,'C2043 (Left-To East)'!C2:C8)</f>
        <v>17</v>
      </c>
      <c r="D446" s="68">
        <f>SUM('C2043 (Left-To East)'!C92:C101,'C2043 (Left-To East)'!D2:D8)</f>
        <v>29</v>
      </c>
      <c r="E446" s="68">
        <f>SUM('C2043 (Left-To East)'!D92:D101,'C2043 (Left-To East)'!E2:E8)</f>
        <v>9</v>
      </c>
      <c r="F446" s="68">
        <f>SUM('C2043 (Left-To East)'!E92:E101,'C2043 (Left-To East)'!F2:F8)</f>
        <v>13</v>
      </c>
      <c r="G446" s="68">
        <f>SUM('C2043 (Left-To East)'!F92:F101,'C2043 (Left-To East)'!G2:G8)</f>
        <v>25</v>
      </c>
      <c r="H446" s="68">
        <f>SUM('C2043 (Left-To East)'!G92:G101,'C2043 (Left-To East)'!H2:H8)</f>
        <v>24</v>
      </c>
      <c r="I446" s="68">
        <f>SUM('C2043 (Left-To East)'!H92:H101,'C2043 (Left-To East)'!I2:I8)</f>
        <v>4</v>
      </c>
      <c r="J446" s="68">
        <f>SUM('C2043 (Left-To East)'!I92:I101,'C2043 (Left-To East)'!J2:J8)</f>
        <v>2</v>
      </c>
      <c r="K446" s="68">
        <f>SUM('C2043 (Left-To East)'!J92:J101,'C2043 (Left-To East)'!K2:K8)</f>
        <v>6</v>
      </c>
      <c r="L446" s="68">
        <f>SUM('C2043 (Left-To East)'!K92:K101,'C2043 (Left-To East)'!L2:L8)</f>
        <v>5</v>
      </c>
      <c r="M446" s="68">
        <f>SUM('C2043 (Left-To East)'!L92:L101,'C2043 (Left-To East)'!M2:M8)</f>
        <v>12</v>
      </c>
      <c r="N446" s="68">
        <f>SUM('C2043 (Left-To East)'!M92:M101,'C2043 (Left-To East)'!N2:N8)</f>
        <v>7</v>
      </c>
      <c r="O446" s="68">
        <f>SUM('C2043 (Left-To East)'!N92:N101,'C2043 (Left-To East)'!O2:O8)</f>
        <v>19</v>
      </c>
      <c r="P446" s="68"/>
    </row>
    <row r="447" spans="1:31" x14ac:dyDescent="0.3">
      <c r="A447" s="30" t="s">
        <v>159</v>
      </c>
      <c r="B447" s="64">
        <f>B444-B445-B446</f>
        <v>-3</v>
      </c>
      <c r="C447" s="64">
        <f t="shared" ref="C447:O447" si="216">C444-C445-C446</f>
        <v>-9</v>
      </c>
      <c r="D447" s="64">
        <f t="shared" si="216"/>
        <v>-7</v>
      </c>
      <c r="E447" s="64">
        <f t="shared" si="216"/>
        <v>3</v>
      </c>
      <c r="F447" s="64">
        <f t="shared" si="216"/>
        <v>5</v>
      </c>
      <c r="G447" s="64">
        <f t="shared" si="216"/>
        <v>5</v>
      </c>
      <c r="H447" s="64">
        <f t="shared" si="216"/>
        <v>-4</v>
      </c>
      <c r="I447" s="64">
        <f t="shared" si="216"/>
        <v>13</v>
      </c>
      <c r="J447" s="64">
        <f t="shared" si="216"/>
        <v>4</v>
      </c>
      <c r="K447" s="64">
        <f t="shared" si="216"/>
        <v>-4</v>
      </c>
      <c r="L447" s="64">
        <f t="shared" si="216"/>
        <v>19</v>
      </c>
      <c r="M447" s="64">
        <f t="shared" si="216"/>
        <v>6</v>
      </c>
      <c r="N447" s="64">
        <f t="shared" si="216"/>
        <v>1</v>
      </c>
      <c r="O447" s="64">
        <f t="shared" si="216"/>
        <v>0</v>
      </c>
      <c r="P447" s="64"/>
    </row>
    <row r="448" spans="1:31" x14ac:dyDescent="0.3">
      <c r="A448" s="67" t="s">
        <v>163</v>
      </c>
      <c r="B448" s="68">
        <f>SUM('C2043 (Left-To East)'!A87:A88,'C2043 (Left-To East)'!A90:A101,'C2043 (Left-To East)'!B2:B4)</f>
        <v>38</v>
      </c>
      <c r="C448" s="68">
        <f>SUM('C2043 (Left-To East)'!B87:B88,'C2043 (Left-To East)'!B90:B101,'C2043 (Left-To East)'!C2:C4)</f>
        <v>23</v>
      </c>
      <c r="D448" s="68">
        <f>SUM('C2043 (Left-To East)'!C87:C88,'C2043 (Left-To East)'!C90:C101,'C2043 (Left-To East)'!D2:D4)</f>
        <v>40</v>
      </c>
      <c r="E448" s="68">
        <f>SUM('C2043 (Left-To East)'!D87:D88,'C2043 (Left-To East)'!D90:D101,'C2043 (Left-To East)'!E2:E4)</f>
        <v>16</v>
      </c>
      <c r="F448" s="68">
        <f>SUM('C2043 (Left-To East)'!E87:E88,'C2043 (Left-To East)'!E90:E101,'C2043 (Left-To East)'!F2:F4)</f>
        <v>26</v>
      </c>
      <c r="G448" s="68">
        <f>SUM('C2043 (Left-To East)'!F87:F88,'C2043 (Left-To East)'!F90:F101,'C2043 (Left-To East)'!G2:G4)</f>
        <v>27</v>
      </c>
      <c r="H448" s="68">
        <f>SUM('C2043 (Left-To East)'!G87:G88,'C2043 (Left-To East)'!G90:G101,'C2043 (Left-To East)'!H2:H4)</f>
        <v>33</v>
      </c>
      <c r="I448" s="68">
        <f>SUM('C2043 (Left-To East)'!H87:H88,'C2043 (Left-To East)'!H90:H101,'C2043 (Left-To East)'!I2:I4)</f>
        <v>4</v>
      </c>
      <c r="J448" s="68">
        <f>SUM('C2043 (Left-To East)'!I87:I88,'C2043 (Left-To East)'!I90:I101,'C2043 (Left-To East)'!J2:J4)</f>
        <v>4</v>
      </c>
      <c r="K448" s="68">
        <f>SUM('C2043 (Left-To East)'!J87:J88,'C2043 (Left-To East)'!J90:J101,'C2043 (Left-To East)'!K2:K4)</f>
        <v>7</v>
      </c>
      <c r="L448" s="68">
        <f>SUM('C2043 (Left-To East)'!K87:K88,'C2043 (Left-To East)'!K90:K101,'C2043 (Left-To East)'!L2:L4)</f>
        <v>9</v>
      </c>
      <c r="M448" s="68">
        <f>SUM('C2043 (Left-To East)'!L87:L88,'C2043 (Left-To East)'!L90:L101,'C2043 (Left-To East)'!M2:M4)</f>
        <v>17</v>
      </c>
      <c r="N448" s="68">
        <f>SUM('C2043 (Left-To East)'!M87:M88,'C2043 (Left-To East)'!M90:M101,'C2043 (Left-To East)'!N2:N4)</f>
        <v>11</v>
      </c>
      <c r="O448" s="68">
        <f>SUM('C2043 (Left-To East)'!N87:N88,'C2043 (Left-To East)'!N90:N101,'C2043 (Left-To East)'!O2:O4)</f>
        <v>19</v>
      </c>
      <c r="P448" s="68"/>
    </row>
    <row r="449" spans="1:18" x14ac:dyDescent="0.3">
      <c r="A449" s="30" t="s">
        <v>159</v>
      </c>
      <c r="B449" s="64">
        <f>B444-B445-B448</f>
        <v>-8</v>
      </c>
      <c r="C449" s="64">
        <f t="shared" ref="C449:O449" si="217">C444-C445-C448</f>
        <v>-15</v>
      </c>
      <c r="D449" s="64">
        <f t="shared" si="217"/>
        <v>-18</v>
      </c>
      <c r="E449" s="64">
        <f t="shared" si="217"/>
        <v>-4</v>
      </c>
      <c r="F449" s="64">
        <f t="shared" si="217"/>
        <v>-8</v>
      </c>
      <c r="G449" s="64">
        <f t="shared" si="217"/>
        <v>3</v>
      </c>
      <c r="H449" s="64">
        <f t="shared" si="217"/>
        <v>-13</v>
      </c>
      <c r="I449" s="64">
        <f t="shared" si="217"/>
        <v>13</v>
      </c>
      <c r="J449" s="64">
        <f t="shared" si="217"/>
        <v>2</v>
      </c>
      <c r="K449" s="64">
        <f t="shared" si="217"/>
        <v>-5</v>
      </c>
      <c r="L449" s="64">
        <f t="shared" si="217"/>
        <v>15</v>
      </c>
      <c r="M449" s="64">
        <f t="shared" si="217"/>
        <v>1</v>
      </c>
      <c r="N449" s="64">
        <f t="shared" si="217"/>
        <v>-3</v>
      </c>
      <c r="O449" s="64">
        <f t="shared" si="217"/>
        <v>0</v>
      </c>
      <c r="P449" s="64"/>
    </row>
    <row r="450" spans="1:18" x14ac:dyDescent="0.3">
      <c r="A450" s="67" t="s">
        <v>164</v>
      </c>
      <c r="B450" s="68">
        <f>SUM('C2043 (Left-To East)'!A85:A88,'C2043 (Left-To East)'!A90:A101,'C2043 (Left-To East)'!B2)</f>
        <v>41</v>
      </c>
      <c r="C450" s="68">
        <f>SUM('C2043 (Left-To East)'!B85:B88,'C2043 (Left-To East)'!B90:B101,'C2043 (Left-To East)'!C2)</f>
        <v>28</v>
      </c>
      <c r="D450" s="68">
        <f>SUM('C2043 (Left-To East)'!C85:C88,'C2043 (Left-To East)'!C90:C101,'C2043 (Left-To East)'!D2)</f>
        <v>45</v>
      </c>
      <c r="E450" s="68">
        <f>SUM('C2043 (Left-To East)'!D85:D88,'C2043 (Left-To East)'!D90:D101,'C2043 (Left-To East)'!E2)</f>
        <v>24</v>
      </c>
      <c r="F450" s="68">
        <f>SUM('C2043 (Left-To East)'!E85:E88,'C2043 (Left-To East)'!E90:E101,'C2043 (Left-To East)'!F2)</f>
        <v>36</v>
      </c>
      <c r="G450" s="68">
        <f>SUM('C2043 (Left-To East)'!F85:F88,'C2043 (Left-To East)'!F90:F101,'C2043 (Left-To East)'!G2)</f>
        <v>34</v>
      </c>
      <c r="H450" s="68">
        <f>SUM('C2043 (Left-To East)'!G85:G88,'C2043 (Left-To East)'!G90:G101,'C2043 (Left-To East)'!H2)</f>
        <v>34</v>
      </c>
      <c r="I450" s="68">
        <f>SUM('C2043 (Left-To East)'!H85:H88,'C2043 (Left-To East)'!H90:H101,'C2043 (Left-To East)'!I2)</f>
        <v>8</v>
      </c>
      <c r="J450" s="68">
        <f>SUM('C2043 (Left-To East)'!I85:I88,'C2043 (Left-To East)'!I90:I101,'C2043 (Left-To East)'!J2)</f>
        <v>4</v>
      </c>
      <c r="K450" s="68">
        <f>SUM('C2043 (Left-To East)'!J85:J88,'C2043 (Left-To East)'!J90:J101,'C2043 (Left-To East)'!K2)</f>
        <v>9</v>
      </c>
      <c r="L450" s="68">
        <f>SUM('C2043 (Left-To East)'!K85:K88,'C2043 (Left-To East)'!K90:K101,'C2043 (Left-To East)'!L2)</f>
        <v>14</v>
      </c>
      <c r="M450" s="68">
        <f>SUM('C2043 (Left-To East)'!L85:L88,'C2043 (Left-To East)'!L90:L101,'C2043 (Left-To East)'!M2)</f>
        <v>19</v>
      </c>
      <c r="N450" s="68">
        <f>SUM('C2043 (Left-To East)'!M85:M88,'C2043 (Left-To East)'!M90:M101,'C2043 (Left-To East)'!N2)</f>
        <v>16</v>
      </c>
      <c r="O450" s="68">
        <f>SUM('C2043 (Left-To East)'!N85:N88,'C2043 (Left-To East)'!N90:N101,'C2043 (Left-To East)'!O2)</f>
        <v>19</v>
      </c>
      <c r="P450" s="68"/>
    </row>
    <row r="451" spans="1:18" x14ac:dyDescent="0.3">
      <c r="A451" s="30" t="s">
        <v>159</v>
      </c>
      <c r="B451" s="64">
        <f>B444-B445-B450</f>
        <v>-11</v>
      </c>
      <c r="C451" s="64">
        <f t="shared" ref="C451:O451" si="218">C444-C445-C450</f>
        <v>-20</v>
      </c>
      <c r="D451" s="64">
        <f t="shared" si="218"/>
        <v>-23</v>
      </c>
      <c r="E451" s="64">
        <f t="shared" si="218"/>
        <v>-12</v>
      </c>
      <c r="F451" s="64">
        <f t="shared" si="218"/>
        <v>-18</v>
      </c>
      <c r="G451" s="64">
        <f t="shared" si="218"/>
        <v>-4</v>
      </c>
      <c r="H451" s="64">
        <f t="shared" si="218"/>
        <v>-14</v>
      </c>
      <c r="I451" s="64">
        <f t="shared" si="218"/>
        <v>9</v>
      </c>
      <c r="J451" s="64">
        <f t="shared" si="218"/>
        <v>2</v>
      </c>
      <c r="K451" s="64">
        <f t="shared" si="218"/>
        <v>-7</v>
      </c>
      <c r="L451" s="64">
        <f t="shared" si="218"/>
        <v>10</v>
      </c>
      <c r="M451" s="64">
        <f t="shared" si="218"/>
        <v>-1</v>
      </c>
      <c r="N451" s="64">
        <f t="shared" si="218"/>
        <v>-8</v>
      </c>
      <c r="O451" s="64">
        <f t="shared" si="218"/>
        <v>0</v>
      </c>
      <c r="P451" s="64"/>
    </row>
    <row r="452" spans="1:18" x14ac:dyDescent="0.3">
      <c r="A452" s="67" t="s">
        <v>165</v>
      </c>
      <c r="B452" s="68">
        <f>SUM('C2043 (Left-To East)'!A83:A88,'C2043 (Left-To East)'!A90:A100)</f>
        <v>35</v>
      </c>
      <c r="C452" s="68">
        <f>SUM('C2043 (Left-To East)'!B83:B88,'C2043 (Left-To East)'!B90:B100)</f>
        <v>33</v>
      </c>
      <c r="D452" s="68">
        <f>SUM('C2043 (Left-To East)'!C83:C88,'C2043 (Left-To East)'!C90:C100)</f>
        <v>49</v>
      </c>
      <c r="E452" s="68">
        <f>SUM('C2043 (Left-To East)'!D83:D88,'C2043 (Left-To East)'!D90:D100)</f>
        <v>30</v>
      </c>
      <c r="F452" s="68">
        <f>SUM('C2043 (Left-To East)'!E83:E88,'C2043 (Left-To East)'!E90:E100)</f>
        <v>38</v>
      </c>
      <c r="G452" s="68">
        <f>SUM('C2043 (Left-To East)'!F83:F88,'C2043 (Left-To East)'!F90:F100)</f>
        <v>34</v>
      </c>
      <c r="H452" s="68">
        <f>SUM('C2043 (Left-To East)'!G83:G88,'C2043 (Left-To East)'!G90:G100)</f>
        <v>34</v>
      </c>
      <c r="I452" s="68">
        <f>SUM('C2043 (Left-To East)'!H83:H88,'C2043 (Left-To East)'!H90:H100)</f>
        <v>8</v>
      </c>
      <c r="J452" s="68">
        <f>SUM('C2043 (Left-To East)'!I83:I88,'C2043 (Left-To East)'!I90:I100)</f>
        <v>7</v>
      </c>
      <c r="K452" s="68">
        <f>SUM('C2043 (Left-To East)'!J83:J88,'C2043 (Left-To East)'!J90:J100)</f>
        <v>13</v>
      </c>
      <c r="L452" s="68">
        <f>SUM('C2043 (Left-To East)'!K83:K88,'C2043 (Left-To East)'!K90:K100)</f>
        <v>13</v>
      </c>
      <c r="M452" s="68">
        <f>SUM('C2043 (Left-To East)'!L83:L88,'C2043 (Left-To East)'!L90:L100)</f>
        <v>20</v>
      </c>
      <c r="N452" s="68">
        <f>SUM('C2043 (Left-To East)'!M83:M88,'C2043 (Left-To East)'!M90:M100)</f>
        <v>22</v>
      </c>
      <c r="O452" s="68">
        <f>SUM('C2043 (Left-To East)'!N83:N88,'C2043 (Left-To East)'!N90:N100)</f>
        <v>21</v>
      </c>
      <c r="P452" s="68"/>
    </row>
    <row r="453" spans="1:18" x14ac:dyDescent="0.3">
      <c r="A453" s="30" t="s">
        <v>159</v>
      </c>
      <c r="B453" s="64">
        <f>B444-B445-B452</f>
        <v>-5</v>
      </c>
      <c r="C453" s="64">
        <f t="shared" ref="C453:O453" si="219">C444-C445-C452</f>
        <v>-25</v>
      </c>
      <c r="D453" s="64">
        <f t="shared" si="219"/>
        <v>-27</v>
      </c>
      <c r="E453" s="64">
        <f t="shared" si="219"/>
        <v>-18</v>
      </c>
      <c r="F453" s="64">
        <f t="shared" si="219"/>
        <v>-20</v>
      </c>
      <c r="G453" s="64">
        <f t="shared" si="219"/>
        <v>-4</v>
      </c>
      <c r="H453" s="64">
        <f t="shared" si="219"/>
        <v>-14</v>
      </c>
      <c r="I453" s="64">
        <f t="shared" si="219"/>
        <v>9</v>
      </c>
      <c r="J453" s="64">
        <f t="shared" si="219"/>
        <v>-1</v>
      </c>
      <c r="K453" s="64">
        <f t="shared" si="219"/>
        <v>-11</v>
      </c>
      <c r="L453" s="64">
        <f t="shared" si="219"/>
        <v>11</v>
      </c>
      <c r="M453" s="64">
        <f t="shared" si="219"/>
        <v>-2</v>
      </c>
      <c r="N453" s="64">
        <f t="shared" si="219"/>
        <v>-14</v>
      </c>
      <c r="O453" s="64">
        <f t="shared" si="219"/>
        <v>-2</v>
      </c>
      <c r="P453" s="64"/>
    </row>
    <row r="454" spans="1:18" x14ac:dyDescent="0.3">
      <c r="A454" s="30" t="s">
        <v>167</v>
      </c>
      <c r="B454" s="69">
        <f>SUM('C2042 (Left-To West)'!A94:A101,'C2042 (Left-To West)'!B2:B10)</f>
        <v>22</v>
      </c>
      <c r="C454" s="69">
        <f>SUM('C2042 (Left-To West)'!B94:B101,'C2042 (Left-To West)'!C2:C10)</f>
        <v>15</v>
      </c>
      <c r="D454" s="69">
        <f>SUM('C2042 (Left-To West)'!C94:C101,'C2042 (Left-To West)'!D2:D10)</f>
        <v>25</v>
      </c>
      <c r="E454" s="69">
        <f>SUM('C2042 (Left-To West)'!D94:D101,'C2042 (Left-To West)'!E2:E10)</f>
        <v>7</v>
      </c>
      <c r="F454" s="69">
        <f>SUM('C2042 (Left-To West)'!E94:E101,'C2042 (Left-To West)'!F2:F10)</f>
        <v>19</v>
      </c>
      <c r="G454" s="69">
        <f>SUM('C2042 (Left-To West)'!F94:F101,'C2042 (Left-To West)'!G2:G10)</f>
        <v>17</v>
      </c>
      <c r="H454" s="69">
        <f>SUM('C2042 (Left-To West)'!G94:G101,'C2042 (Left-To West)'!H2:H10)</f>
        <v>16</v>
      </c>
      <c r="I454" s="69">
        <f>SUM('C2042 (Left-To West)'!H94:H101,'C2042 (Left-To West)'!I2:I10)</f>
        <v>2</v>
      </c>
      <c r="J454" s="69">
        <f>SUM('C2042 (Left-To West)'!I94:I101,'C2042 (Left-To West)'!J2:J10)</f>
        <v>4</v>
      </c>
      <c r="K454" s="69">
        <f>SUM('C2042 (Left-To West)'!J94:J101,'C2042 (Left-To West)'!K2:K10)</f>
        <v>6</v>
      </c>
      <c r="L454" s="69">
        <f>SUM('C2042 (Left-To West)'!K94:K101,'C2042 (Left-To West)'!L2:L10)</f>
        <v>2</v>
      </c>
      <c r="M454" s="69">
        <f>SUM('C2042 (Left-To West)'!L94:L101,'C2042 (Left-To West)'!M2:M10)</f>
        <v>10</v>
      </c>
      <c r="N454" s="69">
        <f>SUM('C2042 (Left-To West)'!M94:M101,'C2042 (Left-To West)'!N2:N10)</f>
        <v>8</v>
      </c>
      <c r="O454" s="69">
        <f>SUM('C2042 (Left-To West)'!N94:N101,'C2042 (Left-To West)'!O2:O10)</f>
        <v>12</v>
      </c>
      <c r="P454" s="69"/>
    </row>
    <row r="455" spans="1:18" x14ac:dyDescent="0.3">
      <c r="A455" s="67" t="s">
        <v>168</v>
      </c>
      <c r="B455" s="52">
        <f>B445</f>
        <v>21</v>
      </c>
      <c r="C455" s="52">
        <f t="shared" ref="C455:K455" si="220">C445</f>
        <v>21</v>
      </c>
      <c r="D455" s="52">
        <f t="shared" si="220"/>
        <v>23</v>
      </c>
      <c r="E455" s="52">
        <f>E445+E447</f>
        <v>13</v>
      </c>
      <c r="F455" s="52">
        <f>F445+F447</f>
        <v>15</v>
      </c>
      <c r="G455" s="52">
        <f>G445+G447</f>
        <v>16</v>
      </c>
      <c r="H455" s="52">
        <f t="shared" si="220"/>
        <v>17</v>
      </c>
      <c r="I455" s="52">
        <f>I445+I447</f>
        <v>16</v>
      </c>
      <c r="J455" s="52">
        <f>J445+J447</f>
        <v>5</v>
      </c>
      <c r="K455" s="52">
        <f t="shared" si="220"/>
        <v>10</v>
      </c>
      <c r="L455" s="52">
        <f>L445+L447</f>
        <v>20</v>
      </c>
      <c r="M455" s="52">
        <f>M445+M447</f>
        <v>9</v>
      </c>
      <c r="N455" s="52">
        <f>N445+N447</f>
        <v>11</v>
      </c>
      <c r="O455" s="52">
        <f>O445+O447</f>
        <v>14</v>
      </c>
      <c r="P455" s="52"/>
    </row>
    <row r="456" spans="1:18" x14ac:dyDescent="0.3">
      <c r="A456" s="30" t="s">
        <v>171</v>
      </c>
      <c r="B456" s="6">
        <f>B444-B446</f>
        <v>18</v>
      </c>
      <c r="C456" s="6">
        <f t="shared" ref="C456:O456" si="221">C444-C446</f>
        <v>12</v>
      </c>
      <c r="D456" s="6">
        <f t="shared" si="221"/>
        <v>16</v>
      </c>
      <c r="E456" s="6">
        <f t="shared" si="221"/>
        <v>13</v>
      </c>
      <c r="F456" s="6">
        <f t="shared" si="221"/>
        <v>15</v>
      </c>
      <c r="G456" s="6">
        <f t="shared" si="221"/>
        <v>16</v>
      </c>
      <c r="H456" s="6">
        <f t="shared" si="221"/>
        <v>13</v>
      </c>
      <c r="I456" s="6">
        <f t="shared" si="221"/>
        <v>16</v>
      </c>
      <c r="J456" s="6">
        <f t="shared" si="221"/>
        <v>5</v>
      </c>
      <c r="K456" s="6">
        <f t="shared" si="221"/>
        <v>6</v>
      </c>
      <c r="L456" s="6">
        <f t="shared" si="221"/>
        <v>20</v>
      </c>
      <c r="M456" s="6">
        <f t="shared" si="221"/>
        <v>9</v>
      </c>
      <c r="N456" s="6">
        <f t="shared" si="221"/>
        <v>11</v>
      </c>
      <c r="O456" s="6">
        <f t="shared" si="221"/>
        <v>14</v>
      </c>
    </row>
    <row r="463" spans="1:18" x14ac:dyDescent="0.3">
      <c r="R463"/>
    </row>
    <row r="464" spans="1:18" x14ac:dyDescent="0.3">
      <c r="R464"/>
    </row>
    <row r="469" spans="1:38" x14ac:dyDescent="0.3">
      <c r="Y469" s="6" t="s">
        <v>288</v>
      </c>
    </row>
    <row r="470" spans="1:38" x14ac:dyDescent="0.3">
      <c r="Z470" s="6" t="s">
        <v>289</v>
      </c>
      <c r="AA470" s="6" t="s">
        <v>291</v>
      </c>
      <c r="AB470" s="6" t="s">
        <v>289</v>
      </c>
      <c r="AC470" s="6" t="s">
        <v>292</v>
      </c>
      <c r="AD470" s="6" t="s">
        <v>289</v>
      </c>
      <c r="AE470" s="6" t="s">
        <v>293</v>
      </c>
    </row>
    <row r="471" spans="1:38" x14ac:dyDescent="0.3">
      <c r="Y471" s="6" t="s">
        <v>290</v>
      </c>
    </row>
    <row r="473" spans="1:38" x14ac:dyDescent="0.3">
      <c r="A473" s="12" t="s">
        <v>247</v>
      </c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X473" s="12" t="s">
        <v>247</v>
      </c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x14ac:dyDescent="0.3">
      <c r="A474" s="12" t="s">
        <v>249</v>
      </c>
      <c r="B474" s="12"/>
      <c r="C474" s="12"/>
      <c r="D474" s="12"/>
      <c r="E474" s="12"/>
      <c r="F474" s="12"/>
      <c r="G474" s="29" t="s">
        <v>51</v>
      </c>
      <c r="H474" s="23" t="s">
        <v>52</v>
      </c>
      <c r="I474" s="12"/>
      <c r="J474" s="12"/>
      <c r="K474" s="12"/>
      <c r="L474" s="12"/>
      <c r="M474" s="12"/>
      <c r="N474" s="12"/>
      <c r="O474" s="12"/>
      <c r="X474" s="12" t="s">
        <v>249</v>
      </c>
      <c r="Y474" s="12"/>
      <c r="Z474" s="12"/>
      <c r="AA474" s="12"/>
      <c r="AB474" s="12"/>
      <c r="AC474" s="12"/>
      <c r="AD474" s="29" t="s">
        <v>51</v>
      </c>
      <c r="AE474" s="23" t="s">
        <v>52</v>
      </c>
      <c r="AF474" s="12"/>
      <c r="AG474" s="12"/>
      <c r="AH474" s="12"/>
      <c r="AI474" s="12"/>
      <c r="AJ474" s="12"/>
      <c r="AK474" s="12"/>
      <c r="AL474" s="12"/>
    </row>
    <row r="475" spans="1:38" x14ac:dyDescent="0.3">
      <c r="A475" s="12" t="s">
        <v>248</v>
      </c>
      <c r="B475" s="86">
        <f t="shared" ref="B475:H475" si="222">Y190</f>
        <v>104</v>
      </c>
      <c r="C475" s="86">
        <f t="shared" si="222"/>
        <v>86</v>
      </c>
      <c r="D475" s="86">
        <f t="shared" si="222"/>
        <v>75</v>
      </c>
      <c r="E475" s="86">
        <f t="shared" si="222"/>
        <v>57</v>
      </c>
      <c r="F475" s="86">
        <f t="shared" si="222"/>
        <v>37</v>
      </c>
      <c r="G475" s="86">
        <f t="shared" si="222"/>
        <v>76</v>
      </c>
      <c r="H475" s="86">
        <f t="shared" si="222"/>
        <v>82</v>
      </c>
      <c r="X475" s="12"/>
      <c r="Y475"/>
      <c r="Z475"/>
      <c r="AA475"/>
      <c r="AB475"/>
      <c r="AC475"/>
      <c r="AD475"/>
      <c r="AE475"/>
    </row>
    <row r="476" spans="1:38" x14ac:dyDescent="0.3">
      <c r="A476" s="87" t="s">
        <v>250</v>
      </c>
      <c r="B476" s="95">
        <f>Ratios!Y169</f>
        <v>73</v>
      </c>
      <c r="C476" s="95">
        <f>Ratios!Z169</f>
        <v>47</v>
      </c>
      <c r="D476" s="95">
        <f>Ratios!AA169</f>
        <v>57</v>
      </c>
      <c r="E476" s="95">
        <f>Ratios!AB169</f>
        <v>57</v>
      </c>
      <c r="F476" s="95">
        <f>Ratios!AC169</f>
        <v>46</v>
      </c>
      <c r="G476" s="95">
        <f>Ratios!AD169</f>
        <v>53</v>
      </c>
      <c r="H476" s="95">
        <f>Ratios!AE169</f>
        <v>60</v>
      </c>
      <c r="X476" s="87" t="s">
        <v>250</v>
      </c>
      <c r="Y476" s="95">
        <f t="shared" ref="Y476:AE477" si="223">B476</f>
        <v>73</v>
      </c>
      <c r="Z476" s="95">
        <f t="shared" si="223"/>
        <v>47</v>
      </c>
      <c r="AA476" s="95">
        <f t="shared" si="223"/>
        <v>57</v>
      </c>
      <c r="AB476" s="95">
        <f t="shared" si="223"/>
        <v>57</v>
      </c>
      <c r="AC476" s="95">
        <f t="shared" si="223"/>
        <v>46</v>
      </c>
      <c r="AD476" s="95">
        <f t="shared" si="223"/>
        <v>53</v>
      </c>
      <c r="AE476" s="95">
        <f t="shared" si="223"/>
        <v>60</v>
      </c>
    </row>
    <row r="477" spans="1:38" x14ac:dyDescent="0.3">
      <c r="A477" s="87" t="s">
        <v>252</v>
      </c>
      <c r="B477" s="45">
        <f>Ratios!Y156</f>
        <v>38</v>
      </c>
      <c r="C477" s="45">
        <f>Ratios!Z156</f>
        <v>41</v>
      </c>
      <c r="D477" s="45">
        <f>Ratios!AA156</f>
        <v>36</v>
      </c>
      <c r="E477" s="45">
        <f>Ratios!AB156</f>
        <v>15</v>
      </c>
      <c r="F477" s="45">
        <f>Ratios!AC156</f>
        <v>16</v>
      </c>
      <c r="G477" s="45">
        <f>Ratios!AD156</f>
        <v>29</v>
      </c>
      <c r="H477" s="45">
        <f>Ratios!AE156</f>
        <v>30</v>
      </c>
      <c r="S477" s="6" t="s">
        <v>283</v>
      </c>
      <c r="X477" s="87" t="s">
        <v>252</v>
      </c>
      <c r="Y477" s="45">
        <f t="shared" si="223"/>
        <v>38</v>
      </c>
      <c r="Z477" s="45">
        <f t="shared" si="223"/>
        <v>41</v>
      </c>
      <c r="AA477" s="45">
        <f t="shared" si="223"/>
        <v>36</v>
      </c>
      <c r="AB477" s="45">
        <f t="shared" si="223"/>
        <v>15</v>
      </c>
      <c r="AC477" s="45">
        <f t="shared" si="223"/>
        <v>16</v>
      </c>
      <c r="AD477" s="45">
        <f t="shared" si="223"/>
        <v>29</v>
      </c>
      <c r="AE477" s="45">
        <f t="shared" si="223"/>
        <v>30</v>
      </c>
    </row>
    <row r="478" spans="1:38" x14ac:dyDescent="0.3">
      <c r="A478" s="87" t="s">
        <v>255</v>
      </c>
      <c r="B478" s="88">
        <f>B477+B476</f>
        <v>111</v>
      </c>
      <c r="C478" s="88">
        <f t="shared" ref="C478:H478" si="224">C477+C476</f>
        <v>88</v>
      </c>
      <c r="D478" s="88">
        <f t="shared" si="224"/>
        <v>93</v>
      </c>
      <c r="E478" s="88">
        <f t="shared" si="224"/>
        <v>72</v>
      </c>
      <c r="F478" s="88">
        <f t="shared" si="224"/>
        <v>62</v>
      </c>
      <c r="G478" s="88">
        <f t="shared" si="224"/>
        <v>82</v>
      </c>
      <c r="H478" s="88">
        <f t="shared" si="224"/>
        <v>90</v>
      </c>
      <c r="S478" s="6" t="s">
        <v>282</v>
      </c>
      <c r="X478" s="87" t="s">
        <v>284</v>
      </c>
      <c r="Y478" s="6">
        <f>Y477/(Y476+Y477)</f>
        <v>0.34234234234234234</v>
      </c>
      <c r="Z478" s="6">
        <f t="shared" ref="Z478:AE478" si="225">Z477/(Z476+Z477)</f>
        <v>0.46590909090909088</v>
      </c>
      <c r="AA478" s="6">
        <f t="shared" si="225"/>
        <v>0.38709677419354838</v>
      </c>
      <c r="AB478" s="6">
        <f t="shared" si="225"/>
        <v>0.20833333333333334</v>
      </c>
      <c r="AC478" s="6">
        <f t="shared" si="225"/>
        <v>0.25806451612903225</v>
      </c>
      <c r="AD478" s="6">
        <f t="shared" si="225"/>
        <v>0.35365853658536583</v>
      </c>
      <c r="AE478" s="6">
        <f t="shared" si="225"/>
        <v>0.33333333333333331</v>
      </c>
    </row>
    <row r="479" spans="1:38" x14ac:dyDescent="0.3">
      <c r="A479" s="12" t="s">
        <v>296</v>
      </c>
      <c r="B479" s="86">
        <f>SUM('04-C1253'!A41:A67,'04-C1253'!A69)</f>
        <v>122</v>
      </c>
      <c r="C479" s="105">
        <f>SUM('04-C1253'!B41:B67,'04-C1253'!B69)</f>
        <v>103</v>
      </c>
      <c r="D479" s="105">
        <f>SUM('04-C1253'!C41:C67,'04-C1253'!C69)</f>
        <v>93</v>
      </c>
      <c r="E479" s="105">
        <f>SUM('04-C1253'!D41:D67,'04-C1253'!D69)</f>
        <v>65</v>
      </c>
      <c r="F479" s="105">
        <f>SUM('04-C1253'!E41:E67,'04-C1253'!E69)</f>
        <v>47</v>
      </c>
      <c r="G479" s="105">
        <f>SUM('04-C1253'!F41:F67,'04-C1253'!F69)</f>
        <v>93</v>
      </c>
      <c r="H479" s="105">
        <f>SUM('04-C1253'!G41:G67,'04-C1253'!G69)</f>
        <v>88</v>
      </c>
      <c r="X479" s="87" t="s">
        <v>255</v>
      </c>
      <c r="Y479" s="88">
        <f t="shared" ref="Y479:AE479" si="226">B478</f>
        <v>111</v>
      </c>
      <c r="Z479" s="88">
        <f t="shared" si="226"/>
        <v>88</v>
      </c>
      <c r="AA479" s="88">
        <f t="shared" si="226"/>
        <v>93</v>
      </c>
      <c r="AB479" s="88">
        <f t="shared" si="226"/>
        <v>72</v>
      </c>
      <c r="AC479" s="88">
        <f t="shared" si="226"/>
        <v>62</v>
      </c>
      <c r="AD479" s="88">
        <f t="shared" si="226"/>
        <v>82</v>
      </c>
      <c r="AE479" s="88">
        <f t="shared" si="226"/>
        <v>90</v>
      </c>
    </row>
    <row r="480" spans="1:38" x14ac:dyDescent="0.3">
      <c r="A480" s="12" t="s">
        <v>251</v>
      </c>
      <c r="B480" s="6">
        <f>B478-B479</f>
        <v>-11</v>
      </c>
      <c r="C480" s="6">
        <f t="shared" ref="C480:H480" si="227">C478-C479</f>
        <v>-15</v>
      </c>
      <c r="D480" s="6">
        <f t="shared" si="227"/>
        <v>0</v>
      </c>
      <c r="E480" s="6">
        <f t="shared" si="227"/>
        <v>7</v>
      </c>
      <c r="F480" s="6">
        <f t="shared" si="227"/>
        <v>15</v>
      </c>
      <c r="G480" s="6">
        <f t="shared" si="227"/>
        <v>-11</v>
      </c>
      <c r="H480" s="6">
        <f t="shared" si="227"/>
        <v>2</v>
      </c>
      <c r="X480" s="12" t="str">
        <f>A479</f>
        <v>C4 (t+0h10')</v>
      </c>
      <c r="Y480" s="102">
        <f t="shared" ref="Y480:AE480" si="228">B479</f>
        <v>122</v>
      </c>
      <c r="Z480" s="102">
        <f t="shared" si="228"/>
        <v>103</v>
      </c>
      <c r="AA480" s="102">
        <f t="shared" si="228"/>
        <v>93</v>
      </c>
      <c r="AB480" s="102">
        <f t="shared" si="228"/>
        <v>65</v>
      </c>
      <c r="AC480" s="102">
        <f t="shared" si="228"/>
        <v>47</v>
      </c>
      <c r="AD480" s="102">
        <f t="shared" si="228"/>
        <v>93</v>
      </c>
      <c r="AE480" s="102">
        <f t="shared" si="228"/>
        <v>88</v>
      </c>
      <c r="AG480"/>
    </row>
    <row r="481" spans="1:38" x14ac:dyDescent="0.3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X481" s="12" t="s">
        <v>298</v>
      </c>
      <c r="Y481" s="104">
        <f>Y480*(1-Y478)</f>
        <v>80.234234234234222</v>
      </c>
      <c r="Z481" s="104">
        <f t="shared" ref="Z481:AE481" si="229">Z480*(1-Z478)</f>
        <v>55.011363636363647</v>
      </c>
      <c r="AA481" s="104">
        <f t="shared" si="229"/>
        <v>57</v>
      </c>
      <c r="AB481" s="104">
        <f t="shared" si="229"/>
        <v>51.458333333333329</v>
      </c>
      <c r="AC481" s="104">
        <f t="shared" si="229"/>
        <v>34.870967741935488</v>
      </c>
      <c r="AD481" s="104">
        <f t="shared" si="229"/>
        <v>60.109756097560975</v>
      </c>
      <c r="AE481" s="104">
        <f t="shared" si="229"/>
        <v>58.666666666666671</v>
      </c>
      <c r="AG481"/>
    </row>
    <row r="482" spans="1:38" x14ac:dyDescent="0.3">
      <c r="A482" s="12" t="s">
        <v>253</v>
      </c>
      <c r="B482" s="91">
        <f>Ratios!$Z$178</f>
        <v>20</v>
      </c>
      <c r="C482" s="92">
        <f>Ratios!$AG$178</f>
        <v>22</v>
      </c>
      <c r="D482" s="92">
        <f>Ratios!$AN$178</f>
        <v>19</v>
      </c>
      <c r="E482" s="93">
        <f>Ratios!$AU$178</f>
        <v>9.5</v>
      </c>
      <c r="F482" s="92">
        <f>Ratios!$BB$178</f>
        <v>11</v>
      </c>
      <c r="G482" s="92">
        <f>Ratios!$BI$178</f>
        <v>18</v>
      </c>
      <c r="H482" s="93">
        <f>Ratios!$BP$178</f>
        <v>15.5</v>
      </c>
      <c r="I482" s="6"/>
      <c r="J482" s="6"/>
      <c r="K482" s="6"/>
      <c r="L482" s="6"/>
      <c r="M482" s="6"/>
      <c r="N482" s="6"/>
      <c r="O482" s="6"/>
      <c r="P482" s="6"/>
      <c r="X482" s="12" t="s">
        <v>299</v>
      </c>
      <c r="Y482" s="89">
        <f>Y480*Y478</f>
        <v>41.765765765765764</v>
      </c>
      <c r="Z482" s="89">
        <f t="shared" ref="Z482:AE482" si="230">Z480*Z478</f>
        <v>47.98863636363636</v>
      </c>
      <c r="AA482" s="89">
        <f t="shared" si="230"/>
        <v>36</v>
      </c>
      <c r="AB482" s="89">
        <f t="shared" si="230"/>
        <v>13.541666666666668</v>
      </c>
      <c r="AC482" s="89">
        <f t="shared" si="230"/>
        <v>12.129032258064516</v>
      </c>
      <c r="AD482" s="89">
        <f t="shared" si="230"/>
        <v>32.890243902439025</v>
      </c>
      <c r="AE482" s="89">
        <f t="shared" si="230"/>
        <v>29.333333333333332</v>
      </c>
      <c r="AG482"/>
    </row>
    <row r="483" spans="1:38" x14ac:dyDescent="0.3">
      <c r="A483" s="12" t="s">
        <v>254</v>
      </c>
      <c r="B483" s="89">
        <f>B477+B482</f>
        <v>58</v>
      </c>
      <c r="C483" s="89">
        <f t="shared" ref="C483:H483" si="231">C477+C482</f>
        <v>63</v>
      </c>
      <c r="D483" s="89">
        <f t="shared" si="231"/>
        <v>55</v>
      </c>
      <c r="E483" s="89">
        <f t="shared" si="231"/>
        <v>24.5</v>
      </c>
      <c r="F483" s="89">
        <f t="shared" si="231"/>
        <v>27</v>
      </c>
      <c r="G483" s="89">
        <f t="shared" si="231"/>
        <v>47</v>
      </c>
      <c r="H483" s="89">
        <f t="shared" si="231"/>
        <v>45.5</v>
      </c>
      <c r="X483" s="12"/>
    </row>
    <row r="484" spans="1:38" x14ac:dyDescent="0.3">
      <c r="A484" s="12" t="s">
        <v>270</v>
      </c>
      <c r="B484" s="94">
        <f>B476+B482</f>
        <v>93</v>
      </c>
      <c r="C484" s="94">
        <f t="shared" ref="C484:H484" si="232">C476+C482</f>
        <v>69</v>
      </c>
      <c r="D484" s="94">
        <f t="shared" si="232"/>
        <v>76</v>
      </c>
      <c r="E484" s="94">
        <f t="shared" si="232"/>
        <v>66.5</v>
      </c>
      <c r="F484" s="94">
        <f t="shared" si="232"/>
        <v>57</v>
      </c>
      <c r="G484" s="94">
        <f t="shared" si="232"/>
        <v>71</v>
      </c>
      <c r="H484" s="94">
        <f t="shared" si="232"/>
        <v>75.5</v>
      </c>
      <c r="X484" s="12" t="s">
        <v>285</v>
      </c>
      <c r="Y484" s="91">
        <f t="shared" ref="Y484:AE484" si="233">B482</f>
        <v>20</v>
      </c>
      <c r="Z484" s="92">
        <f t="shared" si="233"/>
        <v>22</v>
      </c>
      <c r="AA484" s="92">
        <f t="shared" si="233"/>
        <v>19</v>
      </c>
      <c r="AB484" s="93">
        <f t="shared" si="233"/>
        <v>9.5</v>
      </c>
      <c r="AC484" s="92">
        <f t="shared" si="233"/>
        <v>11</v>
      </c>
      <c r="AD484" s="92">
        <f t="shared" si="233"/>
        <v>18</v>
      </c>
      <c r="AE484" s="93">
        <f t="shared" si="233"/>
        <v>15.5</v>
      </c>
    </row>
    <row r="485" spans="1:38" x14ac:dyDescent="0.3">
      <c r="A485" s="87" t="s">
        <v>255</v>
      </c>
      <c r="B485" s="52">
        <f>B483+B484</f>
        <v>151</v>
      </c>
      <c r="C485" s="52">
        <f t="shared" ref="C485:H485" si="234">C483+C484</f>
        <v>132</v>
      </c>
      <c r="D485" s="52">
        <f t="shared" si="234"/>
        <v>131</v>
      </c>
      <c r="E485" s="52">
        <f t="shared" si="234"/>
        <v>91</v>
      </c>
      <c r="F485" s="52">
        <f t="shared" si="234"/>
        <v>84</v>
      </c>
      <c r="G485" s="52">
        <f t="shared" si="234"/>
        <v>118</v>
      </c>
      <c r="H485" s="52">
        <f t="shared" si="234"/>
        <v>121</v>
      </c>
      <c r="X485" s="12" t="s">
        <v>287</v>
      </c>
      <c r="Y485" s="89">
        <f t="shared" ref="Y485:AE486" si="235">B483</f>
        <v>58</v>
      </c>
      <c r="Z485" s="89">
        <f t="shared" si="235"/>
        <v>63</v>
      </c>
      <c r="AA485" s="89">
        <f t="shared" si="235"/>
        <v>55</v>
      </c>
      <c r="AB485" s="89">
        <f t="shared" si="235"/>
        <v>24.5</v>
      </c>
      <c r="AC485" s="89">
        <f t="shared" si="235"/>
        <v>27</v>
      </c>
      <c r="AD485" s="89">
        <f t="shared" si="235"/>
        <v>47</v>
      </c>
      <c r="AE485" s="89">
        <f t="shared" si="235"/>
        <v>45.5</v>
      </c>
    </row>
    <row r="486" spans="1:38" x14ac:dyDescent="0.3">
      <c r="A486" s="12" t="s">
        <v>251</v>
      </c>
      <c r="B486" s="52">
        <f>B485-B479</f>
        <v>29</v>
      </c>
      <c r="C486" s="52">
        <f t="shared" ref="C486:H486" si="236">C485-C479</f>
        <v>29</v>
      </c>
      <c r="D486" s="52">
        <f t="shared" si="236"/>
        <v>38</v>
      </c>
      <c r="E486" s="52">
        <f t="shared" si="236"/>
        <v>26</v>
      </c>
      <c r="F486" s="52">
        <f t="shared" si="236"/>
        <v>37</v>
      </c>
      <c r="G486" s="52">
        <f t="shared" si="236"/>
        <v>25</v>
      </c>
      <c r="H486" s="52">
        <f t="shared" si="236"/>
        <v>33</v>
      </c>
      <c r="X486" s="12" t="s">
        <v>286</v>
      </c>
      <c r="Y486" s="94">
        <f t="shared" si="235"/>
        <v>93</v>
      </c>
      <c r="Z486" s="94">
        <f t="shared" si="235"/>
        <v>69</v>
      </c>
      <c r="AA486" s="94">
        <f t="shared" si="235"/>
        <v>76</v>
      </c>
      <c r="AB486" s="94">
        <f t="shared" si="235"/>
        <v>66.5</v>
      </c>
      <c r="AC486" s="94">
        <f t="shared" si="235"/>
        <v>57</v>
      </c>
      <c r="AD486" s="94">
        <f t="shared" si="235"/>
        <v>71</v>
      </c>
      <c r="AE486" s="94">
        <f t="shared" si="235"/>
        <v>75.5</v>
      </c>
    </row>
    <row r="487" spans="1:38" x14ac:dyDescent="0.3">
      <c r="X487" s="87" t="s">
        <v>284</v>
      </c>
      <c r="Y487" s="6">
        <f>Y485/(Y486+Y485)</f>
        <v>0.38410596026490068</v>
      </c>
      <c r="Z487" s="6">
        <f t="shared" ref="Z487:AE487" si="237">Z485/(Z486+Z485)</f>
        <v>0.47727272727272729</v>
      </c>
      <c r="AA487" s="6">
        <f t="shared" si="237"/>
        <v>0.41984732824427479</v>
      </c>
      <c r="AB487" s="6">
        <f t="shared" si="237"/>
        <v>0.26923076923076922</v>
      </c>
      <c r="AC487" s="6">
        <f t="shared" si="237"/>
        <v>0.32142857142857145</v>
      </c>
      <c r="AD487" s="6">
        <f t="shared" si="237"/>
        <v>0.39830508474576271</v>
      </c>
      <c r="AE487" s="6">
        <f t="shared" si="237"/>
        <v>0.37603305785123969</v>
      </c>
    </row>
    <row r="488" spans="1:38" x14ac:dyDescent="0.3">
      <c r="X488" s="87" t="s">
        <v>255</v>
      </c>
      <c r="Y488" s="52">
        <f>Y485+Y486</f>
        <v>151</v>
      </c>
      <c r="Z488" s="52">
        <f t="shared" ref="Z488:AE488" si="238">Z485+Z486</f>
        <v>132</v>
      </c>
      <c r="AA488" s="52">
        <f t="shared" si="238"/>
        <v>131</v>
      </c>
      <c r="AB488" s="52">
        <f t="shared" si="238"/>
        <v>91</v>
      </c>
      <c r="AC488" s="52">
        <f t="shared" si="238"/>
        <v>84</v>
      </c>
      <c r="AD488" s="52">
        <f t="shared" si="238"/>
        <v>118</v>
      </c>
      <c r="AE488" s="52">
        <f t="shared" si="238"/>
        <v>121</v>
      </c>
    </row>
    <row r="489" spans="1:38" x14ac:dyDescent="0.3">
      <c r="X489" s="12" t="str">
        <f t="shared" ref="X489:AE489" si="239">X480</f>
        <v>C4 (t+0h10')</v>
      </c>
      <c r="Y489" s="103">
        <f t="shared" si="239"/>
        <v>122</v>
      </c>
      <c r="Z489" s="103">
        <f t="shared" si="239"/>
        <v>103</v>
      </c>
      <c r="AA489" s="103">
        <f t="shared" si="239"/>
        <v>93</v>
      </c>
      <c r="AB489" s="103">
        <f t="shared" si="239"/>
        <v>65</v>
      </c>
      <c r="AC489" s="103">
        <f t="shared" si="239"/>
        <v>47</v>
      </c>
      <c r="AD489" s="103">
        <f t="shared" si="239"/>
        <v>93</v>
      </c>
      <c r="AE489" s="103">
        <f t="shared" si="239"/>
        <v>88</v>
      </c>
    </row>
    <row r="490" spans="1:38" x14ac:dyDescent="0.3">
      <c r="X490" s="12" t="s">
        <v>298</v>
      </c>
      <c r="Y490" s="104">
        <f t="shared" ref="Y490:AE490" si="240">Y489*(1-Y487)</f>
        <v>75.139072847682129</v>
      </c>
      <c r="Z490" s="104">
        <f t="shared" si="240"/>
        <v>53.840909090909086</v>
      </c>
      <c r="AA490" s="104">
        <f t="shared" si="240"/>
        <v>53.954198473282453</v>
      </c>
      <c r="AB490" s="104">
        <f t="shared" si="240"/>
        <v>47.500000000000007</v>
      </c>
      <c r="AC490" s="104">
        <f t="shared" si="240"/>
        <v>31.892857142857146</v>
      </c>
      <c r="AD490" s="104">
        <f t="shared" si="240"/>
        <v>55.957627118644062</v>
      </c>
      <c r="AE490" s="104">
        <f t="shared" si="240"/>
        <v>54.909090909090914</v>
      </c>
    </row>
    <row r="491" spans="1:38" x14ac:dyDescent="0.3">
      <c r="X491" s="12" t="s">
        <v>299</v>
      </c>
      <c r="Y491" s="89">
        <f t="shared" ref="Y491:AE491" si="241">Y489*Y487</f>
        <v>46.860927152317885</v>
      </c>
      <c r="Z491" s="89">
        <f t="shared" si="241"/>
        <v>49.159090909090914</v>
      </c>
      <c r="AA491" s="89">
        <f t="shared" si="241"/>
        <v>39.045801526717554</v>
      </c>
      <c r="AB491" s="89">
        <f t="shared" si="241"/>
        <v>17.5</v>
      </c>
      <c r="AC491" s="89">
        <f t="shared" si="241"/>
        <v>15.107142857142858</v>
      </c>
      <c r="AD491" s="89">
        <f t="shared" si="241"/>
        <v>37.042372881355931</v>
      </c>
      <c r="AE491" s="89">
        <f t="shared" si="241"/>
        <v>33.090909090909093</v>
      </c>
    </row>
    <row r="492" spans="1:38" x14ac:dyDescent="0.3">
      <c r="A492" s="12" t="s">
        <v>256</v>
      </c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</row>
    <row r="493" spans="1:38" x14ac:dyDescent="0.3">
      <c r="A493" s="12"/>
      <c r="B493" s="12"/>
      <c r="C493" s="12"/>
      <c r="D493" s="12"/>
      <c r="E493" s="12"/>
      <c r="F493" s="12"/>
      <c r="G493" s="34" t="s">
        <v>62</v>
      </c>
      <c r="H493" s="28" t="s">
        <v>52</v>
      </c>
      <c r="I493" s="12"/>
      <c r="J493" s="12"/>
      <c r="K493" s="12"/>
      <c r="L493" s="12"/>
      <c r="M493" s="12"/>
      <c r="N493" s="12"/>
      <c r="O493" s="12"/>
    </row>
    <row r="494" spans="1:38" x14ac:dyDescent="0.3">
      <c r="A494" s="12" t="s">
        <v>248</v>
      </c>
      <c r="B494" s="13">
        <f>Ratios!Y200</f>
        <v>178</v>
      </c>
      <c r="C494" s="13">
        <f>Ratios!Z200</f>
        <v>138</v>
      </c>
      <c r="D494" s="13">
        <f>Ratios!AA200</f>
        <v>136</v>
      </c>
      <c r="E494" s="13">
        <f>Ratios!AB200</f>
        <v>117</v>
      </c>
      <c r="F494" s="13">
        <f>Ratios!AC200</f>
        <v>148</v>
      </c>
      <c r="G494" s="13">
        <f>Ratios!AD200</f>
        <v>118</v>
      </c>
      <c r="H494" s="13">
        <f>Ratios!AE200</f>
        <v>133</v>
      </c>
      <c r="I494" s="13">
        <f>Ratios!AF200</f>
        <v>20</v>
      </c>
      <c r="J494" s="13">
        <f>Ratios!AG200</f>
        <v>34</v>
      </c>
      <c r="K494" s="13">
        <f>Ratios!AH200</f>
        <v>68</v>
      </c>
      <c r="L494" s="13">
        <f>Ratios!AI200</f>
        <v>17</v>
      </c>
      <c r="M494" s="13">
        <f>Ratios!AJ200</f>
        <v>158</v>
      </c>
      <c r="N494" s="13">
        <f>Ratios!AK200</f>
        <v>50</v>
      </c>
      <c r="O494" s="13">
        <f>Ratios!AL200</f>
        <v>191</v>
      </c>
      <c r="P494" s="13">
        <f>Ratios!AM200</f>
        <v>179</v>
      </c>
      <c r="X494" s="12" t="s">
        <v>256</v>
      </c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spans="1:38" x14ac:dyDescent="0.3">
      <c r="A495" s="12" t="s">
        <v>257</v>
      </c>
      <c r="B495" s="93">
        <v>24.5</v>
      </c>
      <c r="C495" s="93">
        <v>11</v>
      </c>
      <c r="D495" s="93">
        <v>3.5</v>
      </c>
      <c r="E495" s="93">
        <v>6</v>
      </c>
      <c r="F495" s="93">
        <v>6</v>
      </c>
      <c r="G495" s="92">
        <v>5</v>
      </c>
      <c r="H495" s="93">
        <v>9.5</v>
      </c>
      <c r="X495" s="12"/>
      <c r="Y495" s="12"/>
      <c r="Z495" s="12"/>
      <c r="AA495" s="12"/>
      <c r="AB495" s="12"/>
      <c r="AC495" s="12"/>
      <c r="AD495" s="34" t="s">
        <v>62</v>
      </c>
      <c r="AE495" s="28" t="s">
        <v>52</v>
      </c>
      <c r="AF495" s="12"/>
      <c r="AG495" s="12"/>
      <c r="AH495" s="12"/>
      <c r="AI495" s="12"/>
      <c r="AJ495" s="12"/>
      <c r="AK495" s="12"/>
      <c r="AL495" s="12"/>
    </row>
    <row r="496" spans="1:38" x14ac:dyDescent="0.3">
      <c r="A496" s="12" t="s">
        <v>258</v>
      </c>
      <c r="B496" s="69">
        <f>Ratios!$Y$202</f>
        <v>51</v>
      </c>
      <c r="C496" s="69">
        <f>Ratios!$Z$208</f>
        <v>50</v>
      </c>
      <c r="D496" s="69">
        <f>Ratios!$AA$202</f>
        <v>71</v>
      </c>
      <c r="E496" s="69">
        <f>Ratios!$AB$205</f>
        <v>47</v>
      </c>
      <c r="F496" s="69">
        <f>Ratios!$AC$205</f>
        <v>70</v>
      </c>
      <c r="G496" s="69">
        <f>Ratios!$AD$202</f>
        <v>47</v>
      </c>
      <c r="H496" s="69">
        <f>Ratios!$AE$202</f>
        <v>44</v>
      </c>
      <c r="I496" s="6"/>
      <c r="J496" s="6"/>
      <c r="K496" s="6"/>
      <c r="L496" s="6"/>
      <c r="M496" s="6"/>
      <c r="N496" s="6"/>
      <c r="O496" s="6"/>
      <c r="P496" s="6"/>
      <c r="X496" s="12" t="s">
        <v>294</v>
      </c>
      <c r="Y496" s="93">
        <f t="shared" ref="Y496:AE496" si="242">B495</f>
        <v>24.5</v>
      </c>
      <c r="Z496" s="93">
        <f t="shared" si="242"/>
        <v>11</v>
      </c>
      <c r="AA496" s="93">
        <f t="shared" si="242"/>
        <v>3.5</v>
      </c>
      <c r="AB496" s="93">
        <f t="shared" si="242"/>
        <v>6</v>
      </c>
      <c r="AC496" s="93">
        <f t="shared" si="242"/>
        <v>6</v>
      </c>
      <c r="AD496" s="92">
        <f t="shared" si="242"/>
        <v>5</v>
      </c>
      <c r="AE496" s="93">
        <f t="shared" si="242"/>
        <v>9.5</v>
      </c>
    </row>
    <row r="497" spans="1:31" x14ac:dyDescent="0.3">
      <c r="A497" s="12" t="s">
        <v>260</v>
      </c>
      <c r="B497" s="71">
        <f>Ratios!$Y$209</f>
        <v>78</v>
      </c>
      <c r="C497" s="71">
        <f>Ratios!$Z$209</f>
        <v>66</v>
      </c>
      <c r="D497" s="71">
        <f>Ratios!$AA$209</f>
        <v>58</v>
      </c>
      <c r="E497" s="71">
        <f>Ratios!$AB$212</f>
        <v>58</v>
      </c>
      <c r="F497" s="71">
        <f>Ratios!$AC$215</f>
        <v>66</v>
      </c>
      <c r="G497" s="71">
        <f>Ratios!$AD$203</f>
        <v>61</v>
      </c>
      <c r="H497" s="71">
        <f>Ratios!$AE$212</f>
        <v>70</v>
      </c>
      <c r="I497" s="6"/>
      <c r="J497" s="6"/>
      <c r="K497" s="6"/>
      <c r="L497" s="6"/>
      <c r="M497" s="6"/>
      <c r="N497" s="6"/>
      <c r="O497" s="6"/>
      <c r="P497" s="6"/>
      <c r="X497" s="12" t="s">
        <v>287</v>
      </c>
      <c r="Y497" s="89">
        <f t="shared" ref="Y497:AE498" si="243">B498</f>
        <v>75.5</v>
      </c>
      <c r="Z497" s="89">
        <f t="shared" si="243"/>
        <v>61</v>
      </c>
      <c r="AA497" s="89">
        <f t="shared" si="243"/>
        <v>74.5</v>
      </c>
      <c r="AB497" s="89">
        <f t="shared" si="243"/>
        <v>53</v>
      </c>
      <c r="AC497" s="89">
        <f t="shared" si="243"/>
        <v>76</v>
      </c>
      <c r="AD497" s="89">
        <f t="shared" si="243"/>
        <v>52</v>
      </c>
      <c r="AE497" s="89">
        <f t="shared" si="243"/>
        <v>53.5</v>
      </c>
    </row>
    <row r="498" spans="1:31" x14ac:dyDescent="0.3">
      <c r="A498" s="90" t="s">
        <v>259</v>
      </c>
      <c r="B498" s="89">
        <f>B496+B495</f>
        <v>75.5</v>
      </c>
      <c r="C498" s="89">
        <f t="shared" ref="C498:H498" si="244">C496+C495</f>
        <v>61</v>
      </c>
      <c r="D498" s="89">
        <f t="shared" si="244"/>
        <v>74.5</v>
      </c>
      <c r="E498" s="89">
        <f t="shared" si="244"/>
        <v>53</v>
      </c>
      <c r="F498" s="89">
        <f t="shared" si="244"/>
        <v>76</v>
      </c>
      <c r="G498" s="89">
        <f t="shared" si="244"/>
        <v>52</v>
      </c>
      <c r="H498" s="89">
        <f t="shared" si="244"/>
        <v>53.5</v>
      </c>
      <c r="I498" s="6"/>
      <c r="J498" s="6"/>
      <c r="Q498"/>
      <c r="X498" s="12" t="s">
        <v>286</v>
      </c>
      <c r="Y498" s="94">
        <f t="shared" si="243"/>
        <v>102.5</v>
      </c>
      <c r="Z498" s="94">
        <f t="shared" si="243"/>
        <v>77</v>
      </c>
      <c r="AA498" s="94">
        <f t="shared" si="243"/>
        <v>61.5</v>
      </c>
      <c r="AB498" s="94">
        <f t="shared" si="243"/>
        <v>64</v>
      </c>
      <c r="AC498" s="94">
        <f t="shared" si="243"/>
        <v>72</v>
      </c>
      <c r="AD498" s="17">
        <f t="shared" si="243"/>
        <v>66</v>
      </c>
      <c r="AE498" s="94">
        <f t="shared" si="243"/>
        <v>79.5</v>
      </c>
    </row>
    <row r="499" spans="1:31" x14ac:dyDescent="0.3">
      <c r="A499" s="12" t="s">
        <v>261</v>
      </c>
      <c r="B499" s="94">
        <f>B497+B495</f>
        <v>102.5</v>
      </c>
      <c r="C499" s="94">
        <f t="shared" ref="C499:H499" si="245">C497+C495</f>
        <v>77</v>
      </c>
      <c r="D499" s="94">
        <f t="shared" si="245"/>
        <v>61.5</v>
      </c>
      <c r="E499" s="94">
        <f t="shared" si="245"/>
        <v>64</v>
      </c>
      <c r="F499" s="94">
        <f t="shared" si="245"/>
        <v>72</v>
      </c>
      <c r="G499" s="17">
        <f t="shared" si="245"/>
        <v>66</v>
      </c>
      <c r="H499" s="94">
        <f t="shared" si="245"/>
        <v>79.5</v>
      </c>
      <c r="I499" s="6"/>
      <c r="J499" s="6"/>
      <c r="K499" s="6"/>
      <c r="L499" s="6"/>
      <c r="M499" s="6"/>
      <c r="N499" s="6"/>
      <c r="O499" s="6"/>
      <c r="P499" s="6"/>
      <c r="X499" s="87" t="s">
        <v>284</v>
      </c>
      <c r="Y499" s="6">
        <f>Y497/(Y498+Y497)</f>
        <v>0.4241573033707865</v>
      </c>
      <c r="Z499" s="6">
        <f t="shared" ref="Z499:AE499" si="246">Z497/(Z498+Z497)</f>
        <v>0.4420289855072464</v>
      </c>
      <c r="AA499" s="6">
        <f t="shared" si="246"/>
        <v>0.54779411764705888</v>
      </c>
      <c r="AB499" s="6">
        <f t="shared" si="246"/>
        <v>0.45299145299145299</v>
      </c>
      <c r="AC499" s="6">
        <f t="shared" si="246"/>
        <v>0.51351351351351349</v>
      </c>
      <c r="AD499" s="6">
        <f t="shared" si="246"/>
        <v>0.44067796610169491</v>
      </c>
      <c r="AE499" s="6">
        <f t="shared" si="246"/>
        <v>0.40225563909774437</v>
      </c>
    </row>
    <row r="500" spans="1:31" x14ac:dyDescent="0.3">
      <c r="A500" s="12" t="s">
        <v>296</v>
      </c>
      <c r="B500" s="13">
        <f>SUM('04-C1253'!A72:A92,'04-C1253'!A94)</f>
        <v>176</v>
      </c>
      <c r="C500" s="13">
        <f>SUM('04-C1253'!B72:B92,'04-C1253'!B94)</f>
        <v>144</v>
      </c>
      <c r="D500" s="13">
        <f>SUM('04-C1253'!C72:C92,'04-C1253'!C94)</f>
        <v>156</v>
      </c>
      <c r="E500" s="13">
        <f>SUM('04-C1253'!D72:D92,'04-C1253'!D94)</f>
        <v>126</v>
      </c>
      <c r="F500" s="13">
        <f>SUM('04-C1253'!E72:E92,'04-C1253'!E94)</f>
        <v>148</v>
      </c>
      <c r="G500" s="13">
        <f>SUM('04-C1253'!F72:F92,'04-C1253'!F94)</f>
        <v>137</v>
      </c>
      <c r="H500" s="13">
        <f>SUM('04-C1253'!G72:G92,'04-C1253'!G94)</f>
        <v>140</v>
      </c>
      <c r="I500" s="6"/>
      <c r="J500" s="6"/>
      <c r="K500" s="6"/>
      <c r="L500" s="6"/>
      <c r="M500" s="6"/>
      <c r="N500" s="6"/>
      <c r="O500" s="6"/>
      <c r="P500" s="6"/>
      <c r="X500" s="87" t="s">
        <v>255</v>
      </c>
      <c r="Y500" s="52">
        <f>Y497+Y498</f>
        <v>178</v>
      </c>
      <c r="Z500" s="52">
        <f t="shared" ref="Z500:AE500" si="247">Z497+Z498</f>
        <v>138</v>
      </c>
      <c r="AA500" s="52">
        <f t="shared" si="247"/>
        <v>136</v>
      </c>
      <c r="AB500" s="52">
        <f t="shared" si="247"/>
        <v>117</v>
      </c>
      <c r="AC500" s="52">
        <f t="shared" si="247"/>
        <v>148</v>
      </c>
      <c r="AD500" s="52">
        <f t="shared" si="247"/>
        <v>118</v>
      </c>
      <c r="AE500" s="52">
        <f t="shared" si="247"/>
        <v>133</v>
      </c>
    </row>
    <row r="501" spans="1:31" x14ac:dyDescent="0.3">
      <c r="A501" s="12" t="s">
        <v>251</v>
      </c>
      <c r="B501" s="97">
        <f>(B498+B499)-B500</f>
        <v>2</v>
      </c>
      <c r="C501" s="52">
        <f t="shared" ref="C501:H501" si="248">(C498+C499)-C500</f>
        <v>-6</v>
      </c>
      <c r="D501" s="52">
        <f t="shared" si="248"/>
        <v>-20</v>
      </c>
      <c r="E501" s="52">
        <f t="shared" si="248"/>
        <v>-9</v>
      </c>
      <c r="F501" s="52">
        <f t="shared" si="248"/>
        <v>0</v>
      </c>
      <c r="G501" s="52">
        <f t="shared" si="248"/>
        <v>-19</v>
      </c>
      <c r="H501" s="52">
        <f t="shared" si="248"/>
        <v>-7</v>
      </c>
      <c r="I501" s="6"/>
      <c r="J501" s="6"/>
      <c r="K501" s="6"/>
      <c r="L501" s="6"/>
      <c r="M501" s="6"/>
      <c r="N501" s="6"/>
      <c r="O501" s="6"/>
      <c r="P501" s="6"/>
      <c r="X501" s="12" t="str">
        <f>A500</f>
        <v>C4 (t+0h10')</v>
      </c>
      <c r="Y501" s="13">
        <f t="shared" ref="Y501:AE501" si="249">B500</f>
        <v>176</v>
      </c>
      <c r="Z501" s="13">
        <f t="shared" si="249"/>
        <v>144</v>
      </c>
      <c r="AA501" s="13">
        <f t="shared" si="249"/>
        <v>156</v>
      </c>
      <c r="AB501" s="13">
        <f t="shared" si="249"/>
        <v>126</v>
      </c>
      <c r="AC501" s="13">
        <f t="shared" si="249"/>
        <v>148</v>
      </c>
      <c r="AD501" s="13">
        <f t="shared" si="249"/>
        <v>137</v>
      </c>
      <c r="AE501" s="13">
        <f t="shared" si="249"/>
        <v>140</v>
      </c>
    </row>
    <row r="502" spans="1:31" x14ac:dyDescent="0.3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X502" s="12" t="s">
        <v>298</v>
      </c>
      <c r="Y502" s="104">
        <f t="shared" ref="Y502:AE502" si="250">Y501*(1-Y499)</f>
        <v>101.34831460674158</v>
      </c>
      <c r="Z502" s="104">
        <f t="shared" si="250"/>
        <v>80.34782608695653</v>
      </c>
      <c r="AA502" s="104">
        <f t="shared" si="250"/>
        <v>70.544117647058812</v>
      </c>
      <c r="AB502" s="104">
        <f t="shared" si="250"/>
        <v>68.923076923076934</v>
      </c>
      <c r="AC502" s="104">
        <f t="shared" si="250"/>
        <v>72</v>
      </c>
      <c r="AD502" s="104">
        <f t="shared" si="250"/>
        <v>76.627118644067806</v>
      </c>
      <c r="AE502" s="104">
        <f t="shared" si="250"/>
        <v>83.684210526315795</v>
      </c>
    </row>
    <row r="503" spans="1:31" x14ac:dyDescent="0.3">
      <c r="A503" s="12" t="s">
        <v>253</v>
      </c>
      <c r="B503" s="93">
        <v>32</v>
      </c>
      <c r="C503" s="93">
        <v>17.5</v>
      </c>
      <c r="D503" s="93">
        <v>14</v>
      </c>
      <c r="E503" s="93">
        <v>15.5</v>
      </c>
      <c r="F503" s="93">
        <v>24.5</v>
      </c>
      <c r="G503" s="38">
        <v>14</v>
      </c>
      <c r="H503" s="93">
        <v>17</v>
      </c>
      <c r="X503" s="12" t="s">
        <v>299</v>
      </c>
      <c r="Y503" s="89">
        <f t="shared" ref="Y503:AE503" si="251">Y501*Y499</f>
        <v>74.651685393258418</v>
      </c>
      <c r="Z503" s="89">
        <f t="shared" si="251"/>
        <v>63.652173913043484</v>
      </c>
      <c r="AA503" s="89">
        <f t="shared" si="251"/>
        <v>85.455882352941188</v>
      </c>
      <c r="AB503" s="89">
        <f t="shared" si="251"/>
        <v>57.07692307692308</v>
      </c>
      <c r="AC503" s="89">
        <f t="shared" si="251"/>
        <v>76</v>
      </c>
      <c r="AD503" s="89">
        <f t="shared" si="251"/>
        <v>60.372881355932201</v>
      </c>
      <c r="AE503" s="89">
        <f t="shared" si="251"/>
        <v>56.315789473684212</v>
      </c>
    </row>
    <row r="504" spans="1:31" x14ac:dyDescent="0.3">
      <c r="A504" s="12" t="s">
        <v>258</v>
      </c>
      <c r="B504" s="69">
        <f>Ratios!$Y$214</f>
        <v>43</v>
      </c>
      <c r="C504" s="69">
        <f>Ratios!$Z$214</f>
        <v>48</v>
      </c>
      <c r="D504" s="69">
        <f>Ratios!$AA$211</f>
        <v>57</v>
      </c>
      <c r="E504" s="69">
        <f>Ratios!$AB$214</f>
        <v>35</v>
      </c>
      <c r="F504" s="69">
        <f>Ratios!$AC$214</f>
        <v>40</v>
      </c>
      <c r="G504" s="69">
        <f>Ratios!$AD$214</f>
        <v>37</v>
      </c>
      <c r="H504" s="69">
        <f>Ratios!$AE$214</f>
        <v>30</v>
      </c>
      <c r="X504" s="12"/>
    </row>
    <row r="505" spans="1:31" x14ac:dyDescent="0.3">
      <c r="A505" s="12" t="s">
        <v>260</v>
      </c>
      <c r="B505" s="71">
        <f>Ratios!$Y$203</f>
        <v>71</v>
      </c>
      <c r="C505" s="71">
        <f>Ratios!$Z$203</f>
        <v>55</v>
      </c>
      <c r="D505" s="71">
        <f>Ratios!$AA$203</f>
        <v>51</v>
      </c>
      <c r="E505" s="71">
        <f>Ratios!$AB$206</f>
        <v>51</v>
      </c>
      <c r="F505" s="71">
        <f>Ratios!$AC$203</f>
        <v>59</v>
      </c>
      <c r="G505" s="71">
        <f>Ratios!$AD$215</f>
        <v>53</v>
      </c>
      <c r="H505" s="71">
        <f>Ratios!$AE$203</f>
        <v>64</v>
      </c>
      <c r="X505" s="12" t="s">
        <v>285</v>
      </c>
      <c r="Y505" s="93">
        <f t="shared" ref="Y505:AE505" si="252">B503</f>
        <v>32</v>
      </c>
      <c r="Z505" s="93">
        <f t="shared" si="252"/>
        <v>17.5</v>
      </c>
      <c r="AA505" s="93">
        <f t="shared" si="252"/>
        <v>14</v>
      </c>
      <c r="AB505" s="93">
        <f t="shared" si="252"/>
        <v>15.5</v>
      </c>
      <c r="AC505" s="93">
        <f t="shared" si="252"/>
        <v>24.5</v>
      </c>
      <c r="AD505" s="38">
        <f t="shared" si="252"/>
        <v>14</v>
      </c>
      <c r="AE505" s="93">
        <f t="shared" si="252"/>
        <v>17</v>
      </c>
    </row>
    <row r="506" spans="1:31" x14ac:dyDescent="0.3">
      <c r="A506" s="90" t="s">
        <v>259</v>
      </c>
      <c r="B506" s="89">
        <f t="shared" ref="B506:H506" si="253">B504+B503</f>
        <v>75</v>
      </c>
      <c r="C506" s="89">
        <f t="shared" si="253"/>
        <v>65.5</v>
      </c>
      <c r="D506" s="89">
        <f t="shared" si="253"/>
        <v>71</v>
      </c>
      <c r="E506" s="89">
        <f t="shared" si="253"/>
        <v>50.5</v>
      </c>
      <c r="F506" s="89">
        <f t="shared" si="253"/>
        <v>64.5</v>
      </c>
      <c r="G506" s="89">
        <f t="shared" si="253"/>
        <v>51</v>
      </c>
      <c r="H506" s="89">
        <f t="shared" si="253"/>
        <v>47</v>
      </c>
      <c r="X506" s="12" t="s">
        <v>287</v>
      </c>
      <c r="Y506" s="89">
        <f t="shared" ref="Y506:AE507" si="254">B506</f>
        <v>75</v>
      </c>
      <c r="Z506" s="89">
        <f t="shared" si="254"/>
        <v>65.5</v>
      </c>
      <c r="AA506" s="89">
        <f t="shared" si="254"/>
        <v>71</v>
      </c>
      <c r="AB506" s="89">
        <f t="shared" si="254"/>
        <v>50.5</v>
      </c>
      <c r="AC506" s="89">
        <f t="shared" si="254"/>
        <v>64.5</v>
      </c>
      <c r="AD506" s="89">
        <f t="shared" si="254"/>
        <v>51</v>
      </c>
      <c r="AE506" s="89">
        <f t="shared" si="254"/>
        <v>47</v>
      </c>
    </row>
    <row r="507" spans="1:31" x14ac:dyDescent="0.3">
      <c r="A507" s="12" t="s">
        <v>261</v>
      </c>
      <c r="B507" s="94">
        <f t="shared" ref="B507:H507" si="255">B505+B503</f>
        <v>103</v>
      </c>
      <c r="C507" s="94">
        <f t="shared" si="255"/>
        <v>72.5</v>
      </c>
      <c r="D507" s="94">
        <f t="shared" si="255"/>
        <v>65</v>
      </c>
      <c r="E507" s="94">
        <f t="shared" si="255"/>
        <v>66.5</v>
      </c>
      <c r="F507" s="94">
        <f t="shared" si="255"/>
        <v>83.5</v>
      </c>
      <c r="G507" s="17">
        <f t="shared" si="255"/>
        <v>67</v>
      </c>
      <c r="H507" s="94">
        <f t="shared" si="255"/>
        <v>81</v>
      </c>
      <c r="X507" s="12" t="s">
        <v>286</v>
      </c>
      <c r="Y507" s="94">
        <f t="shared" si="254"/>
        <v>103</v>
      </c>
      <c r="Z507" s="94">
        <f t="shared" si="254"/>
        <v>72.5</v>
      </c>
      <c r="AA507" s="94">
        <f t="shared" si="254"/>
        <v>65</v>
      </c>
      <c r="AB507" s="94">
        <f t="shared" si="254"/>
        <v>66.5</v>
      </c>
      <c r="AC507" s="94">
        <f t="shared" si="254"/>
        <v>83.5</v>
      </c>
      <c r="AD507" s="17">
        <f t="shared" si="254"/>
        <v>67</v>
      </c>
      <c r="AE507" s="94">
        <f t="shared" si="254"/>
        <v>81</v>
      </c>
    </row>
    <row r="508" spans="1:31" x14ac:dyDescent="0.3">
      <c r="A508" s="12" t="s">
        <v>251</v>
      </c>
      <c r="B508" s="52">
        <f>(B507+B506)-B500</f>
        <v>2</v>
      </c>
      <c r="C508" s="52">
        <f t="shared" ref="C508:H508" si="256">(C507+C506)-C500</f>
        <v>-6</v>
      </c>
      <c r="D508" s="52">
        <f t="shared" si="256"/>
        <v>-20</v>
      </c>
      <c r="E508" s="52">
        <f t="shared" si="256"/>
        <v>-9</v>
      </c>
      <c r="F508" s="52">
        <f t="shared" si="256"/>
        <v>0</v>
      </c>
      <c r="G508" s="52">
        <f t="shared" si="256"/>
        <v>-19</v>
      </c>
      <c r="H508" s="52">
        <f t="shared" si="256"/>
        <v>-12</v>
      </c>
      <c r="X508" s="87" t="s">
        <v>284</v>
      </c>
      <c r="Y508" s="6">
        <f t="shared" ref="Y508:AE508" si="257">Y506/(Y507+Y506)</f>
        <v>0.42134831460674155</v>
      </c>
      <c r="Z508" s="6">
        <f t="shared" si="257"/>
        <v>0.47463768115942029</v>
      </c>
      <c r="AA508" s="6">
        <f t="shared" si="257"/>
        <v>0.5220588235294118</v>
      </c>
      <c r="AB508" s="6">
        <f t="shared" si="257"/>
        <v>0.43162393162393164</v>
      </c>
      <c r="AC508" s="6">
        <f t="shared" si="257"/>
        <v>0.4358108108108108</v>
      </c>
      <c r="AD508" s="6">
        <f t="shared" si="257"/>
        <v>0.43220338983050849</v>
      </c>
      <c r="AE508" s="6">
        <f t="shared" si="257"/>
        <v>0.3671875</v>
      </c>
    </row>
    <row r="509" spans="1:31" x14ac:dyDescent="0.3">
      <c r="X509" s="87" t="s">
        <v>255</v>
      </c>
      <c r="Y509" s="52">
        <f>Y506+Y507</f>
        <v>178</v>
      </c>
      <c r="Z509" s="52">
        <f t="shared" ref="Z509:AE509" si="258">Z506+Z507</f>
        <v>138</v>
      </c>
      <c r="AA509" s="52">
        <f t="shared" si="258"/>
        <v>136</v>
      </c>
      <c r="AB509" s="52">
        <f t="shared" si="258"/>
        <v>117</v>
      </c>
      <c r="AC509" s="52">
        <f t="shared" si="258"/>
        <v>148</v>
      </c>
      <c r="AD509" s="52">
        <f t="shared" si="258"/>
        <v>118</v>
      </c>
      <c r="AE509" s="52">
        <f t="shared" si="258"/>
        <v>128</v>
      </c>
    </row>
    <row r="510" spans="1:31" x14ac:dyDescent="0.3">
      <c r="X510" s="12" t="str">
        <f t="shared" ref="X510" si="259">X501</f>
        <v>C4 (t+0h10')</v>
      </c>
      <c r="Y510" s="13">
        <f t="shared" ref="Y510:AE510" si="260">B500</f>
        <v>176</v>
      </c>
      <c r="Z510" s="13">
        <f t="shared" si="260"/>
        <v>144</v>
      </c>
      <c r="AA510" s="13">
        <f t="shared" si="260"/>
        <v>156</v>
      </c>
      <c r="AB510" s="13">
        <f t="shared" si="260"/>
        <v>126</v>
      </c>
      <c r="AC510" s="13">
        <f t="shared" si="260"/>
        <v>148</v>
      </c>
      <c r="AD510" s="13">
        <f t="shared" si="260"/>
        <v>137</v>
      </c>
      <c r="AE510" s="13">
        <f t="shared" si="260"/>
        <v>140</v>
      </c>
    </row>
    <row r="511" spans="1:31" x14ac:dyDescent="0.3">
      <c r="X511" s="12" t="s">
        <v>298</v>
      </c>
      <c r="Y511" s="104">
        <f t="shared" ref="Y511:AE511" si="261">Y510*(1-Y508)</f>
        <v>101.84269662921348</v>
      </c>
      <c r="Z511" s="104">
        <f t="shared" si="261"/>
        <v>75.652173913043484</v>
      </c>
      <c r="AA511" s="104">
        <f t="shared" si="261"/>
        <v>74.558823529411754</v>
      </c>
      <c r="AB511" s="104">
        <f t="shared" si="261"/>
        <v>71.615384615384613</v>
      </c>
      <c r="AC511" s="104">
        <f t="shared" si="261"/>
        <v>83.500000000000014</v>
      </c>
      <c r="AD511" s="104">
        <f t="shared" si="261"/>
        <v>77.788135593220346</v>
      </c>
      <c r="AE511" s="104">
        <f t="shared" si="261"/>
        <v>88.59375</v>
      </c>
    </row>
    <row r="512" spans="1:31" x14ac:dyDescent="0.3">
      <c r="X512" s="12" t="s">
        <v>299</v>
      </c>
      <c r="Y512" s="89">
        <f t="shared" ref="Y512:AE512" si="262">Y510*Y508</f>
        <v>74.157303370786508</v>
      </c>
      <c r="Z512" s="89">
        <f t="shared" si="262"/>
        <v>68.347826086956516</v>
      </c>
      <c r="AA512" s="89">
        <f t="shared" si="262"/>
        <v>81.441176470588246</v>
      </c>
      <c r="AB512" s="89">
        <f t="shared" si="262"/>
        <v>54.384615384615387</v>
      </c>
      <c r="AC512" s="89">
        <f t="shared" si="262"/>
        <v>64.5</v>
      </c>
      <c r="AD512" s="89">
        <f t="shared" si="262"/>
        <v>59.211864406779661</v>
      </c>
      <c r="AE512" s="89">
        <f t="shared" si="262"/>
        <v>51.40625</v>
      </c>
    </row>
    <row r="514" spans="1:38" x14ac:dyDescent="0.3">
      <c r="A514" s="12" t="s">
        <v>262</v>
      </c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</row>
    <row r="515" spans="1:38" x14ac:dyDescent="0.3">
      <c r="A515" s="12"/>
      <c r="B515" s="12"/>
      <c r="C515" s="12"/>
      <c r="D515" s="12"/>
      <c r="E515" s="12"/>
      <c r="F515" s="12"/>
      <c r="G515" s="31" t="s">
        <v>66</v>
      </c>
      <c r="H515" s="32" t="s">
        <v>52</v>
      </c>
      <c r="I515" s="12"/>
      <c r="J515" s="12"/>
      <c r="K515" s="12"/>
      <c r="L515" s="12"/>
      <c r="M515" s="12"/>
      <c r="N515" s="12"/>
      <c r="O515" s="12"/>
      <c r="X515" s="12" t="s">
        <v>262</v>
      </c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 x14ac:dyDescent="0.3">
      <c r="A516" s="12" t="s">
        <v>248</v>
      </c>
      <c r="B516" s="6">
        <f>Ratios!Y246</f>
        <v>499</v>
      </c>
      <c r="C516" s="6">
        <f>Ratios!Z246</f>
        <v>313</v>
      </c>
      <c r="D516" s="6">
        <f>Ratios!AA246</f>
        <v>236</v>
      </c>
      <c r="E516" s="6">
        <f>Ratios!AB246</f>
        <v>156</v>
      </c>
      <c r="F516" s="6">
        <f>Ratios!AC246</f>
        <v>290</v>
      </c>
      <c r="G516" s="6">
        <f>Ratios!AD246</f>
        <v>248</v>
      </c>
      <c r="H516" s="6">
        <f>Ratios!AE246</f>
        <v>190</v>
      </c>
      <c r="I516" s="6">
        <f>Ratios!AF246</f>
        <v>39</v>
      </c>
      <c r="J516" s="6">
        <f>Ratios!AG246</f>
        <v>49</v>
      </c>
      <c r="K516" s="6">
        <f>Ratios!AH246</f>
        <v>106</v>
      </c>
      <c r="L516" s="6">
        <f>Ratios!AI246</f>
        <v>23</v>
      </c>
      <c r="M516" s="6">
        <f>Ratios!AJ246</f>
        <v>171</v>
      </c>
      <c r="N516" s="6">
        <f>Ratios!AK246</f>
        <v>114</v>
      </c>
      <c r="O516" s="6">
        <f>Ratios!AL246</f>
        <v>269</v>
      </c>
      <c r="P516" s="6">
        <f>Ratios!AM246</f>
        <v>396</v>
      </c>
      <c r="X516" s="12"/>
      <c r="Y516" s="12"/>
      <c r="Z516" s="12"/>
      <c r="AA516" s="12"/>
      <c r="AB516" s="12"/>
      <c r="AC516" s="12"/>
      <c r="AD516" s="31" t="s">
        <v>66</v>
      </c>
      <c r="AE516" s="32" t="s">
        <v>52</v>
      </c>
      <c r="AF516" s="12"/>
      <c r="AG516" s="12"/>
      <c r="AH516" s="12"/>
      <c r="AI516" s="12"/>
      <c r="AJ516" s="12"/>
      <c r="AK516" s="12"/>
      <c r="AL516" s="12"/>
    </row>
    <row r="517" spans="1:38" x14ac:dyDescent="0.3">
      <c r="A517" s="12" t="s">
        <v>257</v>
      </c>
      <c r="B517" s="38">
        <v>147</v>
      </c>
      <c r="C517" s="93">
        <v>65</v>
      </c>
      <c r="D517" s="38">
        <v>7</v>
      </c>
      <c r="E517" s="93">
        <v>9.5</v>
      </c>
      <c r="F517" s="93">
        <v>10</v>
      </c>
      <c r="G517" s="93">
        <v>38</v>
      </c>
      <c r="H517" s="93">
        <v>15.5</v>
      </c>
      <c r="X517" s="12" t="s">
        <v>294</v>
      </c>
      <c r="Y517" s="38">
        <f t="shared" ref="Y517:AE517" si="263">B517</f>
        <v>147</v>
      </c>
      <c r="Z517" s="93">
        <f t="shared" si="263"/>
        <v>65</v>
      </c>
      <c r="AA517" s="38">
        <f t="shared" si="263"/>
        <v>7</v>
      </c>
      <c r="AB517" s="93">
        <f t="shared" si="263"/>
        <v>9.5</v>
      </c>
      <c r="AC517" s="93">
        <f t="shared" si="263"/>
        <v>10</v>
      </c>
      <c r="AD517" s="93">
        <f t="shared" si="263"/>
        <v>38</v>
      </c>
      <c r="AE517" s="93">
        <f t="shared" si="263"/>
        <v>15.5</v>
      </c>
    </row>
    <row r="518" spans="1:38" x14ac:dyDescent="0.3">
      <c r="A518" s="12" t="s">
        <v>258</v>
      </c>
      <c r="B518" s="69">
        <f>Ratios!Y248</f>
        <v>118</v>
      </c>
      <c r="C518" s="69">
        <f>Ratios!Z248</f>
        <v>111</v>
      </c>
      <c r="D518" s="69">
        <f>Ratios!$AA$260</f>
        <v>111</v>
      </c>
      <c r="E518" s="69">
        <f>Ratios!$AB$257</f>
        <v>66</v>
      </c>
      <c r="F518" s="69">
        <f>Ratios!$AC$257</f>
        <v>166</v>
      </c>
      <c r="G518" s="69">
        <f>Ratios!$AD$251</f>
        <v>91</v>
      </c>
      <c r="H518" s="69">
        <f>Ratios!$AE$260</f>
        <v>86</v>
      </c>
      <c r="X518" s="12" t="s">
        <v>287</v>
      </c>
      <c r="Y518" s="89">
        <f t="shared" ref="Y518:AE519" si="264">B520</f>
        <v>265</v>
      </c>
      <c r="Z518" s="89">
        <f t="shared" si="264"/>
        <v>176</v>
      </c>
      <c r="AA518" s="89">
        <f t="shared" si="264"/>
        <v>118</v>
      </c>
      <c r="AB518" s="89">
        <f t="shared" si="264"/>
        <v>75.5</v>
      </c>
      <c r="AC518" s="89">
        <f t="shared" si="264"/>
        <v>176</v>
      </c>
      <c r="AD518" s="89">
        <f t="shared" si="264"/>
        <v>129</v>
      </c>
      <c r="AE518" s="89">
        <f t="shared" si="264"/>
        <v>101.5</v>
      </c>
    </row>
    <row r="519" spans="1:38" x14ac:dyDescent="0.3">
      <c r="A519" s="12" t="s">
        <v>260</v>
      </c>
      <c r="B519" s="71">
        <f>Ratios!Y249</f>
        <v>87</v>
      </c>
      <c r="C519" s="71">
        <f>Ratios!Z249</f>
        <v>72</v>
      </c>
      <c r="D519" s="71">
        <f>Ratios!$AA$249</f>
        <v>111</v>
      </c>
      <c r="E519" s="71">
        <f>Ratios!$AB$249</f>
        <v>71</v>
      </c>
      <c r="F519" s="71">
        <f>Ratios!$AC$252</f>
        <v>104</v>
      </c>
      <c r="G519" s="71">
        <f>Ratios!$AD$249</f>
        <v>81</v>
      </c>
      <c r="H519" s="71">
        <f>Ratios!$AE$249</f>
        <v>73</v>
      </c>
      <c r="X519" s="12" t="s">
        <v>286</v>
      </c>
      <c r="Y519" s="17">
        <f t="shared" si="264"/>
        <v>234</v>
      </c>
      <c r="Z519" s="94">
        <f t="shared" si="264"/>
        <v>137</v>
      </c>
      <c r="AA519" s="17">
        <f t="shared" si="264"/>
        <v>118</v>
      </c>
      <c r="AB519" s="94">
        <f t="shared" si="264"/>
        <v>80.5</v>
      </c>
      <c r="AC519" s="94">
        <f t="shared" si="264"/>
        <v>114</v>
      </c>
      <c r="AD519" s="94">
        <f t="shared" si="264"/>
        <v>119</v>
      </c>
      <c r="AE519" s="94">
        <f t="shared" si="264"/>
        <v>88.5</v>
      </c>
    </row>
    <row r="520" spans="1:38" x14ac:dyDescent="0.3">
      <c r="A520" s="90" t="s">
        <v>259</v>
      </c>
      <c r="B520" s="89">
        <f>B518+B517</f>
        <v>265</v>
      </c>
      <c r="C520" s="89">
        <f t="shared" ref="C520:H520" si="265">C518+C517</f>
        <v>176</v>
      </c>
      <c r="D520" s="89">
        <f t="shared" si="265"/>
        <v>118</v>
      </c>
      <c r="E520" s="89">
        <f t="shared" si="265"/>
        <v>75.5</v>
      </c>
      <c r="F520" s="89">
        <f t="shared" si="265"/>
        <v>176</v>
      </c>
      <c r="G520" s="89">
        <f t="shared" si="265"/>
        <v>129</v>
      </c>
      <c r="H520" s="89">
        <f t="shared" si="265"/>
        <v>101.5</v>
      </c>
      <c r="X520" s="87" t="s">
        <v>417</v>
      </c>
      <c r="Y520" s="127">
        <f t="shared" ref="Y520:AE520" si="266">Y518/(Y519+Y518)</f>
        <v>0.53106212424849697</v>
      </c>
      <c r="Z520" s="127">
        <f t="shared" si="266"/>
        <v>0.56230031948881787</v>
      </c>
      <c r="AA520" s="127">
        <f t="shared" si="266"/>
        <v>0.5</v>
      </c>
      <c r="AB520" s="127">
        <f t="shared" si="266"/>
        <v>0.48397435897435898</v>
      </c>
      <c r="AC520" s="127">
        <f t="shared" si="266"/>
        <v>0.60689655172413792</v>
      </c>
      <c r="AD520" s="127">
        <f t="shared" si="266"/>
        <v>0.52016129032258063</v>
      </c>
      <c r="AE520" s="127">
        <f t="shared" si="266"/>
        <v>0.53421052631578947</v>
      </c>
    </row>
    <row r="521" spans="1:38" x14ac:dyDescent="0.3">
      <c r="A521" s="12" t="s">
        <v>261</v>
      </c>
      <c r="B521" s="17">
        <f>B519+B517</f>
        <v>234</v>
      </c>
      <c r="C521" s="94">
        <f t="shared" ref="C521:H521" si="267">C519+C517</f>
        <v>137</v>
      </c>
      <c r="D521" s="17">
        <f t="shared" si="267"/>
        <v>118</v>
      </c>
      <c r="E521" s="94">
        <f t="shared" si="267"/>
        <v>80.5</v>
      </c>
      <c r="F521" s="94">
        <f t="shared" si="267"/>
        <v>114</v>
      </c>
      <c r="G521" s="94">
        <f t="shared" si="267"/>
        <v>119</v>
      </c>
      <c r="H521" s="94">
        <f t="shared" si="267"/>
        <v>88.5</v>
      </c>
      <c r="Q521"/>
      <c r="R521"/>
      <c r="X521" s="87"/>
      <c r="Y521" s="52"/>
      <c r="Z521" s="52"/>
      <c r="AA521" s="52"/>
      <c r="AB521" s="52"/>
      <c r="AC521" s="52"/>
      <c r="AD521" s="52"/>
      <c r="AE521" s="52"/>
    </row>
    <row r="522" spans="1:38" x14ac:dyDescent="0.3">
      <c r="A522" s="12" t="s">
        <v>296</v>
      </c>
      <c r="B522" s="13">
        <f>SUM('04-C1253'!A97:A129,'04-C1253'!A131)</f>
        <v>482</v>
      </c>
      <c r="C522" s="13">
        <f>SUM('04-C1253'!B97:B129,'04-C1253'!B131)</f>
        <v>311</v>
      </c>
      <c r="D522" s="13">
        <f>SUM('04-C1253'!C97:C129,'04-C1253'!C131)</f>
        <v>271</v>
      </c>
      <c r="E522" s="13">
        <f>SUM('04-C1253'!D97:D129,'04-C1253'!D131)</f>
        <v>165</v>
      </c>
      <c r="F522" s="13">
        <f>SUM('04-C1253'!E97:E129,'04-C1253'!E131)</f>
        <v>311</v>
      </c>
      <c r="G522" s="13">
        <f>SUM('04-C1253'!F97:F129,'04-C1253'!F131)</f>
        <v>239</v>
      </c>
      <c r="H522" s="13">
        <f>SUM('04-C1253'!G97:G129,'04-C1253'!G131)</f>
        <v>189</v>
      </c>
      <c r="X522" s="12" t="s">
        <v>296</v>
      </c>
      <c r="Y522" s="13">
        <f t="shared" ref="Y522:AE522" si="268">B522</f>
        <v>482</v>
      </c>
      <c r="Z522" s="13">
        <f t="shared" si="268"/>
        <v>311</v>
      </c>
      <c r="AA522" s="13">
        <f t="shared" si="268"/>
        <v>271</v>
      </c>
      <c r="AB522" s="13">
        <f t="shared" si="268"/>
        <v>165</v>
      </c>
      <c r="AC522" s="13">
        <f t="shared" si="268"/>
        <v>311</v>
      </c>
      <c r="AD522" s="13">
        <f t="shared" si="268"/>
        <v>239</v>
      </c>
      <c r="AE522" s="13">
        <f t="shared" si="268"/>
        <v>189</v>
      </c>
    </row>
    <row r="523" spans="1:38" x14ac:dyDescent="0.3">
      <c r="A523" s="12" t="s">
        <v>251</v>
      </c>
      <c r="B523" s="52">
        <f>B521+B520-B522</f>
        <v>17</v>
      </c>
      <c r="C523" s="52">
        <f t="shared" ref="C523:H523" si="269">C521+C520-C522</f>
        <v>2</v>
      </c>
      <c r="D523" s="52">
        <f t="shared" si="269"/>
        <v>-35</v>
      </c>
      <c r="E523" s="52">
        <f t="shared" si="269"/>
        <v>-9</v>
      </c>
      <c r="F523" s="52">
        <f t="shared" si="269"/>
        <v>-21</v>
      </c>
      <c r="G523" s="52">
        <f t="shared" si="269"/>
        <v>9</v>
      </c>
      <c r="H523" s="52">
        <f t="shared" si="269"/>
        <v>1</v>
      </c>
      <c r="X523" s="12" t="s">
        <v>298</v>
      </c>
      <c r="Y523" s="104">
        <f t="shared" ref="Y523:AE523" si="270">Y522*(1-Y520)</f>
        <v>226.02805611222445</v>
      </c>
      <c r="Z523" s="104">
        <f t="shared" si="270"/>
        <v>136.12460063897765</v>
      </c>
      <c r="AA523" s="104">
        <f t="shared" si="270"/>
        <v>135.5</v>
      </c>
      <c r="AB523" s="104">
        <f t="shared" si="270"/>
        <v>85.144230769230759</v>
      </c>
      <c r="AC523" s="104">
        <f t="shared" si="270"/>
        <v>122.2551724137931</v>
      </c>
      <c r="AD523" s="104">
        <f t="shared" si="270"/>
        <v>114.68145161290323</v>
      </c>
      <c r="AE523" s="104">
        <f t="shared" si="270"/>
        <v>88.034210526315789</v>
      </c>
    </row>
    <row r="524" spans="1:38" x14ac:dyDescent="0.3">
      <c r="A524" s="12"/>
      <c r="B524" s="6"/>
      <c r="C524" s="6"/>
      <c r="D524" s="6"/>
      <c r="E524" s="6"/>
      <c r="F524" s="6"/>
      <c r="G524" s="6"/>
      <c r="H524" s="6"/>
      <c r="X524" s="12" t="s">
        <v>299</v>
      </c>
      <c r="Y524" s="89">
        <f t="shared" ref="Y524:AE524" si="271">Y522*Y520</f>
        <v>255.97194388777555</v>
      </c>
      <c r="Z524" s="89">
        <f t="shared" si="271"/>
        <v>174.87539936102235</v>
      </c>
      <c r="AA524" s="89">
        <f t="shared" si="271"/>
        <v>135.5</v>
      </c>
      <c r="AB524" s="89">
        <f t="shared" si="271"/>
        <v>79.855769230769226</v>
      </c>
      <c r="AC524" s="89">
        <f t="shared" si="271"/>
        <v>188.7448275862069</v>
      </c>
      <c r="AD524" s="89">
        <f t="shared" si="271"/>
        <v>124.31854838709677</v>
      </c>
      <c r="AE524" s="89">
        <f t="shared" si="271"/>
        <v>100.96578947368421</v>
      </c>
    </row>
    <row r="525" spans="1:38" x14ac:dyDescent="0.3">
      <c r="A525" s="12" t="s">
        <v>253</v>
      </c>
      <c r="B525" s="38">
        <v>166</v>
      </c>
      <c r="C525" s="93">
        <v>86.5</v>
      </c>
      <c r="D525" s="38">
        <v>26</v>
      </c>
      <c r="E525" s="93">
        <v>25.5</v>
      </c>
      <c r="F525" s="93">
        <v>36.5</v>
      </c>
      <c r="G525" s="93">
        <v>55.5</v>
      </c>
      <c r="H525" s="93">
        <v>60</v>
      </c>
      <c r="X525" s="12"/>
    </row>
    <row r="526" spans="1:38" x14ac:dyDescent="0.3">
      <c r="A526" s="12" t="s">
        <v>258</v>
      </c>
      <c r="B526" s="69">
        <f>Ratios!$Y$254</f>
        <v>103</v>
      </c>
      <c r="C526" s="69">
        <f>Ratios!$Z$257</f>
        <v>87</v>
      </c>
      <c r="D526" s="69">
        <f>Ratios!$AA$248</f>
        <v>99</v>
      </c>
      <c r="E526" s="69">
        <f>Ratios!$AB$248</f>
        <v>54</v>
      </c>
      <c r="F526" s="69">
        <f>Ratios!$AC$248</f>
        <v>148</v>
      </c>
      <c r="G526" s="69">
        <f>Ratios!$AD$248</f>
        <v>83</v>
      </c>
      <c r="H526" s="69">
        <f>Ratios!$AE$251</f>
        <v>78</v>
      </c>
      <c r="X526" s="12" t="s">
        <v>285</v>
      </c>
      <c r="Y526" s="38">
        <f t="shared" ref="Y526:AE526" si="272">B525</f>
        <v>166</v>
      </c>
      <c r="Z526" s="93">
        <f t="shared" si="272"/>
        <v>86.5</v>
      </c>
      <c r="AA526" s="38">
        <f t="shared" si="272"/>
        <v>26</v>
      </c>
      <c r="AB526" s="93">
        <f t="shared" si="272"/>
        <v>25.5</v>
      </c>
      <c r="AC526" s="93">
        <f t="shared" si="272"/>
        <v>36.5</v>
      </c>
      <c r="AD526" s="93">
        <f t="shared" si="272"/>
        <v>55.5</v>
      </c>
      <c r="AE526" s="93">
        <f t="shared" si="272"/>
        <v>60</v>
      </c>
    </row>
    <row r="527" spans="1:38" x14ac:dyDescent="0.3">
      <c r="A527" s="12" t="s">
        <v>260</v>
      </c>
      <c r="B527" s="71">
        <f>Ratios!$Y$261</f>
        <v>64</v>
      </c>
      <c r="C527" s="71">
        <f>Ratios!Z261</f>
        <v>53</v>
      </c>
      <c r="D527" s="71">
        <f>Ratios!AA261</f>
        <v>85</v>
      </c>
      <c r="E527" s="71">
        <f>Ratios!AB261</f>
        <v>51</v>
      </c>
      <c r="F527" s="71">
        <f>Ratios!AC261</f>
        <v>69</v>
      </c>
      <c r="G527" s="71">
        <f>Ratios!AD261</f>
        <v>54</v>
      </c>
      <c r="H527" s="71">
        <f>Ratios!AE261</f>
        <v>53</v>
      </c>
      <c r="X527" s="12" t="s">
        <v>287</v>
      </c>
      <c r="Y527" s="89">
        <f t="shared" ref="Y527:AE528" si="273">B528</f>
        <v>269</v>
      </c>
      <c r="Z527" s="89">
        <f t="shared" si="273"/>
        <v>173.5</v>
      </c>
      <c r="AA527" s="89">
        <f t="shared" si="273"/>
        <v>125</v>
      </c>
      <c r="AB527" s="89">
        <f t="shared" si="273"/>
        <v>79.5</v>
      </c>
      <c r="AC527" s="89">
        <f t="shared" si="273"/>
        <v>184.5</v>
      </c>
      <c r="AD527" s="89">
        <f t="shared" si="273"/>
        <v>138.5</v>
      </c>
      <c r="AE527" s="89">
        <f t="shared" si="273"/>
        <v>138</v>
      </c>
    </row>
    <row r="528" spans="1:38" x14ac:dyDescent="0.3">
      <c r="A528" s="90" t="s">
        <v>259</v>
      </c>
      <c r="B528" s="89">
        <f>B526+B525</f>
        <v>269</v>
      </c>
      <c r="C528" s="89">
        <f t="shared" ref="C528:H528" si="274">C526+C525</f>
        <v>173.5</v>
      </c>
      <c r="D528" s="89">
        <f t="shared" si="274"/>
        <v>125</v>
      </c>
      <c r="E528" s="89">
        <f t="shared" si="274"/>
        <v>79.5</v>
      </c>
      <c r="F528" s="89">
        <f t="shared" si="274"/>
        <v>184.5</v>
      </c>
      <c r="G528" s="89">
        <f t="shared" si="274"/>
        <v>138.5</v>
      </c>
      <c r="H528" s="89">
        <f t="shared" si="274"/>
        <v>138</v>
      </c>
      <c r="X528" s="12" t="s">
        <v>286</v>
      </c>
      <c r="Y528" s="17">
        <f t="shared" si="273"/>
        <v>230</v>
      </c>
      <c r="Z528" s="94">
        <f t="shared" si="273"/>
        <v>139.5</v>
      </c>
      <c r="AA528" s="17">
        <f t="shared" si="273"/>
        <v>111</v>
      </c>
      <c r="AB528" s="94">
        <f t="shared" si="273"/>
        <v>76.5</v>
      </c>
      <c r="AC528" s="94">
        <f t="shared" si="273"/>
        <v>105.5</v>
      </c>
      <c r="AD528" s="94">
        <f t="shared" si="273"/>
        <v>109.5</v>
      </c>
      <c r="AE528" s="17">
        <f t="shared" si="273"/>
        <v>113</v>
      </c>
    </row>
    <row r="529" spans="1:38" x14ac:dyDescent="0.3">
      <c r="A529" s="12" t="s">
        <v>261</v>
      </c>
      <c r="B529" s="17">
        <f>B527+B525</f>
        <v>230</v>
      </c>
      <c r="C529" s="94">
        <f t="shared" ref="C529:H529" si="275">C527+C525</f>
        <v>139.5</v>
      </c>
      <c r="D529" s="17">
        <f t="shared" si="275"/>
        <v>111</v>
      </c>
      <c r="E529" s="94">
        <f t="shared" si="275"/>
        <v>76.5</v>
      </c>
      <c r="F529" s="94">
        <f t="shared" si="275"/>
        <v>105.5</v>
      </c>
      <c r="G529" s="94">
        <f t="shared" si="275"/>
        <v>109.5</v>
      </c>
      <c r="H529" s="17">
        <f t="shared" si="275"/>
        <v>113</v>
      </c>
      <c r="X529" s="87" t="s">
        <v>417</v>
      </c>
      <c r="Y529" s="127">
        <f t="shared" ref="Y529:AE529" si="276">Y527/(Y528+Y527)</f>
        <v>0.53907815631262523</v>
      </c>
      <c r="Z529" s="127">
        <f t="shared" si="276"/>
        <v>0.55431309904153359</v>
      </c>
      <c r="AA529" s="127">
        <f t="shared" si="276"/>
        <v>0.52966101694915257</v>
      </c>
      <c r="AB529" s="127">
        <f t="shared" si="276"/>
        <v>0.50961538461538458</v>
      </c>
      <c r="AC529" s="127">
        <f t="shared" si="276"/>
        <v>0.63620689655172413</v>
      </c>
      <c r="AD529" s="127">
        <f t="shared" si="276"/>
        <v>0.55846774193548387</v>
      </c>
      <c r="AE529" s="127">
        <f t="shared" si="276"/>
        <v>0.54980079681274896</v>
      </c>
    </row>
    <row r="530" spans="1:38" x14ac:dyDescent="0.3">
      <c r="A530" s="12" t="s">
        <v>251</v>
      </c>
      <c r="B530" s="52">
        <f>B529+B528-B522</f>
        <v>17</v>
      </c>
      <c r="C530" s="52">
        <f t="shared" ref="C530:H530" si="277">C529+C528-C522</f>
        <v>2</v>
      </c>
      <c r="D530" s="52">
        <f t="shared" si="277"/>
        <v>-35</v>
      </c>
      <c r="E530" s="52">
        <f t="shared" si="277"/>
        <v>-9</v>
      </c>
      <c r="F530" s="52">
        <f t="shared" si="277"/>
        <v>-21</v>
      </c>
      <c r="G530" s="52">
        <f t="shared" si="277"/>
        <v>9</v>
      </c>
      <c r="H530" s="52">
        <f t="shared" si="277"/>
        <v>62</v>
      </c>
      <c r="X530" s="87"/>
      <c r="Y530" s="52"/>
      <c r="Z530" s="52"/>
      <c r="AA530" s="52"/>
      <c r="AB530" s="52"/>
      <c r="AC530" s="52"/>
      <c r="AD530" s="52"/>
      <c r="AE530" s="52"/>
    </row>
    <row r="531" spans="1:38" x14ac:dyDescent="0.3">
      <c r="X531" s="12" t="str">
        <f t="shared" ref="X531" si="278">X522</f>
        <v>C4 (t+0h10')</v>
      </c>
      <c r="Y531" s="13">
        <f t="shared" ref="Y531:AE531" si="279">B522</f>
        <v>482</v>
      </c>
      <c r="Z531" s="13">
        <f t="shared" si="279"/>
        <v>311</v>
      </c>
      <c r="AA531" s="13">
        <f t="shared" si="279"/>
        <v>271</v>
      </c>
      <c r="AB531" s="13">
        <f t="shared" si="279"/>
        <v>165</v>
      </c>
      <c r="AC531" s="13">
        <f t="shared" si="279"/>
        <v>311</v>
      </c>
      <c r="AD531" s="13">
        <f t="shared" si="279"/>
        <v>239</v>
      </c>
      <c r="AE531" s="13">
        <f t="shared" si="279"/>
        <v>189</v>
      </c>
    </row>
    <row r="532" spans="1:38" x14ac:dyDescent="0.3">
      <c r="X532" s="12" t="s">
        <v>298</v>
      </c>
      <c r="Y532" s="104">
        <f t="shared" ref="Y532:AE532" si="280">Y531*(1-Y529)</f>
        <v>222.16432865731463</v>
      </c>
      <c r="Z532" s="104">
        <f t="shared" si="280"/>
        <v>138.60862619808304</v>
      </c>
      <c r="AA532" s="104">
        <f t="shared" si="280"/>
        <v>127.46186440677965</v>
      </c>
      <c r="AB532" s="104">
        <f t="shared" si="280"/>
        <v>80.913461538461547</v>
      </c>
      <c r="AC532" s="104">
        <f t="shared" si="280"/>
        <v>113.1396551724138</v>
      </c>
      <c r="AD532" s="104">
        <f t="shared" si="280"/>
        <v>105.52620967741936</v>
      </c>
      <c r="AE532" s="104">
        <f t="shared" si="280"/>
        <v>85.08764940239044</v>
      </c>
    </row>
    <row r="533" spans="1:38" x14ac:dyDescent="0.3">
      <c r="X533" s="12" t="s">
        <v>299</v>
      </c>
      <c r="Y533" s="89">
        <f t="shared" ref="Y533:AE533" si="281">Y531*Y529</f>
        <v>259.83567134268537</v>
      </c>
      <c r="Z533" s="89">
        <f t="shared" si="281"/>
        <v>172.39137380191696</v>
      </c>
      <c r="AA533" s="89">
        <f t="shared" si="281"/>
        <v>143.53813559322035</v>
      </c>
      <c r="AB533" s="89">
        <f t="shared" si="281"/>
        <v>84.086538461538453</v>
      </c>
      <c r="AC533" s="89">
        <f t="shared" si="281"/>
        <v>197.8603448275862</v>
      </c>
      <c r="AD533" s="89">
        <f t="shared" si="281"/>
        <v>133.47379032258064</v>
      </c>
      <c r="AE533" s="89">
        <f t="shared" si="281"/>
        <v>103.91235059760956</v>
      </c>
    </row>
    <row r="535" spans="1:38" x14ac:dyDescent="0.3">
      <c r="X535" s="12" t="s">
        <v>264</v>
      </c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spans="1:38" x14ac:dyDescent="0.3">
      <c r="A536" s="12" t="s">
        <v>264</v>
      </c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X536" s="12"/>
      <c r="Y536" s="12"/>
      <c r="Z536" s="12"/>
      <c r="AA536" s="12"/>
      <c r="AB536" s="12"/>
      <c r="AC536" s="12"/>
      <c r="AD536" s="54" t="s">
        <v>44</v>
      </c>
      <c r="AE536" s="55" t="s">
        <v>52</v>
      </c>
      <c r="AF536" s="12"/>
      <c r="AG536" s="12"/>
      <c r="AH536" s="12"/>
      <c r="AI536" s="12"/>
      <c r="AJ536" s="12"/>
      <c r="AK536" s="12"/>
      <c r="AL536" s="12"/>
    </row>
    <row r="537" spans="1:38" x14ac:dyDescent="0.3">
      <c r="A537" s="12"/>
      <c r="B537" s="12"/>
      <c r="C537" s="12"/>
      <c r="D537" s="12"/>
      <c r="E537" s="12"/>
      <c r="F537" s="12"/>
      <c r="G537" s="54" t="s">
        <v>44</v>
      </c>
      <c r="H537" s="55" t="s">
        <v>52</v>
      </c>
      <c r="I537" s="12"/>
      <c r="J537" s="12"/>
      <c r="K537" s="12"/>
      <c r="L537" s="12"/>
      <c r="M537" s="12"/>
      <c r="N537" s="12"/>
      <c r="O537" s="12"/>
      <c r="X537" s="12" t="s">
        <v>294</v>
      </c>
      <c r="Y537" s="38">
        <f t="shared" ref="Y537:AE537" si="282">B539</f>
        <v>85</v>
      </c>
      <c r="Z537" s="93">
        <f t="shared" si="282"/>
        <v>21.5</v>
      </c>
      <c r="AA537" s="38">
        <f t="shared" si="282"/>
        <v>0</v>
      </c>
      <c r="AB537" s="38">
        <f t="shared" si="282"/>
        <v>0</v>
      </c>
      <c r="AC537" s="38">
        <f t="shared" si="282"/>
        <v>0</v>
      </c>
      <c r="AD537" s="38">
        <f t="shared" si="282"/>
        <v>11</v>
      </c>
      <c r="AE537" s="38">
        <f t="shared" si="282"/>
        <v>0</v>
      </c>
      <c r="AF537"/>
      <c r="AG537"/>
      <c r="AH537"/>
      <c r="AI537"/>
      <c r="AJ537"/>
      <c r="AK537"/>
      <c r="AL537"/>
    </row>
    <row r="538" spans="1:38" x14ac:dyDescent="0.3">
      <c r="A538" s="12" t="s">
        <v>248</v>
      </c>
      <c r="B538" s="6">
        <f>Ratios!Y291</f>
        <v>265</v>
      </c>
      <c r="C538" s="6">
        <f>Ratios!Z291</f>
        <v>116</v>
      </c>
      <c r="D538" s="6">
        <f>Ratios!AA291</f>
        <v>57</v>
      </c>
      <c r="E538" s="6">
        <f>Ratios!AB291</f>
        <v>25</v>
      </c>
      <c r="F538" s="6">
        <f>Ratios!AC291</f>
        <v>57</v>
      </c>
      <c r="G538" s="6">
        <f>Ratios!AD291</f>
        <v>94</v>
      </c>
      <c r="H538" s="6">
        <f>Ratios!AE291</f>
        <v>63</v>
      </c>
      <c r="I538" s="6">
        <f>Ratios!AF291</f>
        <v>6</v>
      </c>
      <c r="J538" s="6">
        <f>Ratios!AG291</f>
        <v>11</v>
      </c>
      <c r="K538" s="6">
        <f>Ratios!AH291</f>
        <v>25</v>
      </c>
      <c r="L538" s="6">
        <f>Ratios!AI291</f>
        <v>9</v>
      </c>
      <c r="M538" s="6">
        <f>Ratios!AJ291</f>
        <v>27</v>
      </c>
      <c r="N538" s="6">
        <f>Ratios!AK291</f>
        <v>27</v>
      </c>
      <c r="O538" s="6">
        <f>Ratios!AL291</f>
        <v>40</v>
      </c>
      <c r="X538" s="12" t="s">
        <v>287</v>
      </c>
      <c r="Y538" s="89">
        <f t="shared" ref="Y538:AE539" si="283">B542</f>
        <v>146</v>
      </c>
      <c r="Z538" s="89">
        <f t="shared" si="283"/>
        <v>73.5</v>
      </c>
      <c r="AA538" s="89">
        <f t="shared" si="283"/>
        <v>46</v>
      </c>
      <c r="AB538" s="89">
        <f t="shared" si="283"/>
        <v>24</v>
      </c>
      <c r="AC538" s="89">
        <f t="shared" si="283"/>
        <v>49</v>
      </c>
      <c r="AD538" s="89">
        <f t="shared" si="283"/>
        <v>56</v>
      </c>
      <c r="AE538" s="89">
        <f t="shared" si="283"/>
        <v>53</v>
      </c>
    </row>
    <row r="539" spans="1:38" x14ac:dyDescent="0.3">
      <c r="A539" s="12" t="s">
        <v>257</v>
      </c>
      <c r="B539" s="38">
        <f>Ratios!$Z$316</f>
        <v>85</v>
      </c>
      <c r="C539" s="93">
        <f>Ratios!$AG$316</f>
        <v>21.5</v>
      </c>
      <c r="D539" s="38">
        <v>0</v>
      </c>
      <c r="E539" s="38">
        <v>0</v>
      </c>
      <c r="F539" s="38">
        <v>0</v>
      </c>
      <c r="G539" s="38">
        <f>Ratios!$BI$316</f>
        <v>11</v>
      </c>
      <c r="H539" s="38">
        <v>0</v>
      </c>
      <c r="I539" s="6"/>
      <c r="J539" s="6"/>
      <c r="K539" s="6"/>
      <c r="L539" s="6"/>
      <c r="M539" s="6"/>
      <c r="N539" s="6"/>
      <c r="O539" s="6"/>
      <c r="X539" s="12" t="s">
        <v>286</v>
      </c>
      <c r="Y539" s="17">
        <f t="shared" si="283"/>
        <v>119</v>
      </c>
      <c r="Z539" s="94">
        <f t="shared" si="283"/>
        <v>42.5</v>
      </c>
      <c r="AA539" s="17">
        <f t="shared" si="283"/>
        <v>29</v>
      </c>
      <c r="AB539" s="17">
        <f t="shared" si="283"/>
        <v>9</v>
      </c>
      <c r="AC539" s="17">
        <f t="shared" si="283"/>
        <v>13</v>
      </c>
      <c r="AD539" s="17">
        <f t="shared" si="283"/>
        <v>38</v>
      </c>
      <c r="AE539" s="17">
        <f t="shared" si="283"/>
        <v>29</v>
      </c>
    </row>
    <row r="540" spans="1:38" x14ac:dyDescent="0.3">
      <c r="A540" s="12" t="s">
        <v>258</v>
      </c>
      <c r="B540" s="69">
        <f>Ratios!$Y$302</f>
        <v>61</v>
      </c>
      <c r="C540" s="69">
        <f>Ratios!$Z$305</f>
        <v>52</v>
      </c>
      <c r="D540" s="69">
        <f>Ratios!AA305</f>
        <v>46</v>
      </c>
      <c r="E540" s="69">
        <f>Ratios!AB305</f>
        <v>24</v>
      </c>
      <c r="F540" s="69">
        <f>Ratios!AC305</f>
        <v>49</v>
      </c>
      <c r="G540" s="69">
        <f>Ratios!AD305</f>
        <v>45</v>
      </c>
      <c r="H540" s="69">
        <f>Ratios!AE305</f>
        <v>53</v>
      </c>
      <c r="I540" s="6"/>
      <c r="J540" s="6"/>
      <c r="K540" s="6"/>
      <c r="L540" s="6"/>
      <c r="M540" s="6"/>
      <c r="N540" s="6"/>
      <c r="O540" s="6"/>
      <c r="X540" s="87" t="s">
        <v>284</v>
      </c>
      <c r="Y540" s="6">
        <f t="shared" ref="Y540:AE540" si="284">Y538/(Y539+Y538)</f>
        <v>0.55094339622641508</v>
      </c>
      <c r="Z540" s="6">
        <f t="shared" si="284"/>
        <v>0.63362068965517238</v>
      </c>
      <c r="AA540" s="6">
        <f t="shared" si="284"/>
        <v>0.61333333333333329</v>
      </c>
      <c r="AB540" s="6">
        <f t="shared" si="284"/>
        <v>0.72727272727272729</v>
      </c>
      <c r="AC540" s="6">
        <f t="shared" si="284"/>
        <v>0.79032258064516125</v>
      </c>
      <c r="AD540" s="6">
        <f t="shared" si="284"/>
        <v>0.5957446808510638</v>
      </c>
      <c r="AE540" s="6">
        <f t="shared" si="284"/>
        <v>0.64634146341463417</v>
      </c>
    </row>
    <row r="541" spans="1:38" x14ac:dyDescent="0.3">
      <c r="A541" s="12" t="s">
        <v>260</v>
      </c>
      <c r="B541" s="71">
        <f>Ratios!$Y$294</f>
        <v>34</v>
      </c>
      <c r="C541" s="71">
        <f>Ratios!$Z$297</f>
        <v>21</v>
      </c>
      <c r="D541" s="71">
        <f>Ratios!AA294</f>
        <v>29</v>
      </c>
      <c r="E541" s="71">
        <f>Ratios!AB294</f>
        <v>9</v>
      </c>
      <c r="F541" s="71">
        <f>Ratios!AC294</f>
        <v>13</v>
      </c>
      <c r="G541" s="71">
        <f>Ratios!AD294</f>
        <v>27</v>
      </c>
      <c r="H541" s="71">
        <f>Ratios!AE294</f>
        <v>29</v>
      </c>
      <c r="I541" s="6"/>
      <c r="J541" s="6"/>
      <c r="K541" s="6"/>
      <c r="L541" s="6"/>
      <c r="M541" s="6"/>
      <c r="N541" s="6"/>
      <c r="O541" s="6"/>
      <c r="X541" s="87" t="s">
        <v>255</v>
      </c>
      <c r="Y541" s="52">
        <f t="shared" ref="Y541:AE541" si="285">Y538+Y539</f>
        <v>265</v>
      </c>
      <c r="Z541" s="52">
        <f t="shared" si="285"/>
        <v>116</v>
      </c>
      <c r="AA541" s="52">
        <f t="shared" si="285"/>
        <v>75</v>
      </c>
      <c r="AB541" s="52">
        <f t="shared" si="285"/>
        <v>33</v>
      </c>
      <c r="AC541" s="52">
        <f t="shared" si="285"/>
        <v>62</v>
      </c>
      <c r="AD541" s="52">
        <f t="shared" si="285"/>
        <v>94</v>
      </c>
      <c r="AE541" s="52">
        <f t="shared" si="285"/>
        <v>82</v>
      </c>
    </row>
    <row r="542" spans="1:38" x14ac:dyDescent="0.3">
      <c r="A542" s="90" t="s">
        <v>259</v>
      </c>
      <c r="B542" s="89">
        <f>B540+B539</f>
        <v>146</v>
      </c>
      <c r="C542" s="89">
        <f t="shared" ref="C542:H542" si="286">C540+C539</f>
        <v>73.5</v>
      </c>
      <c r="D542" s="89">
        <f t="shared" si="286"/>
        <v>46</v>
      </c>
      <c r="E542" s="89">
        <f t="shared" si="286"/>
        <v>24</v>
      </c>
      <c r="F542" s="89">
        <f t="shared" si="286"/>
        <v>49</v>
      </c>
      <c r="G542" s="89">
        <f t="shared" si="286"/>
        <v>56</v>
      </c>
      <c r="H542" s="89">
        <f t="shared" si="286"/>
        <v>53</v>
      </c>
      <c r="I542" s="6"/>
      <c r="J542" s="6"/>
      <c r="K542" s="6"/>
      <c r="L542" s="6"/>
      <c r="M542" s="6"/>
      <c r="N542" s="6"/>
      <c r="O542" s="6"/>
      <c r="X542" s="12" t="s">
        <v>296</v>
      </c>
      <c r="Y542" s="13">
        <f t="shared" ref="Y542:AE542" si="287">B544</f>
        <v>274</v>
      </c>
      <c r="Z542" s="13">
        <f t="shared" si="287"/>
        <v>115</v>
      </c>
      <c r="AA542" s="13">
        <f t="shared" si="287"/>
        <v>64</v>
      </c>
      <c r="AB542" s="13">
        <f t="shared" si="287"/>
        <v>21</v>
      </c>
      <c r="AC542" s="13">
        <f t="shared" si="287"/>
        <v>50</v>
      </c>
      <c r="AD542" s="13">
        <f t="shared" si="287"/>
        <v>87</v>
      </c>
      <c r="AE542" s="13">
        <f t="shared" si="287"/>
        <v>69</v>
      </c>
    </row>
    <row r="543" spans="1:38" x14ac:dyDescent="0.3">
      <c r="A543" s="12" t="s">
        <v>261</v>
      </c>
      <c r="B543" s="17">
        <f>B541+B539</f>
        <v>119</v>
      </c>
      <c r="C543" s="94">
        <f t="shared" ref="C543:H543" si="288">C541+C539</f>
        <v>42.5</v>
      </c>
      <c r="D543" s="17">
        <f t="shared" si="288"/>
        <v>29</v>
      </c>
      <c r="E543" s="17">
        <f t="shared" si="288"/>
        <v>9</v>
      </c>
      <c r="F543" s="17">
        <f t="shared" si="288"/>
        <v>13</v>
      </c>
      <c r="G543" s="17">
        <f t="shared" si="288"/>
        <v>38</v>
      </c>
      <c r="H543" s="17">
        <f t="shared" si="288"/>
        <v>29</v>
      </c>
      <c r="I543" s="6"/>
      <c r="J543" s="6"/>
      <c r="K543" s="6"/>
      <c r="L543" s="6"/>
      <c r="M543" s="6"/>
      <c r="N543" s="6"/>
      <c r="O543" s="6"/>
      <c r="X543" s="12" t="s">
        <v>298</v>
      </c>
      <c r="Y543" s="104">
        <f t="shared" ref="Y543:AE543" si="289">Y542*(1-Y540)</f>
        <v>123.04150943396226</v>
      </c>
      <c r="Z543" s="104">
        <f t="shared" si="289"/>
        <v>42.133620689655174</v>
      </c>
      <c r="AA543" s="104">
        <f t="shared" si="289"/>
        <v>24.74666666666667</v>
      </c>
      <c r="AB543" s="104">
        <f t="shared" si="289"/>
        <v>5.7272727272727266</v>
      </c>
      <c r="AC543" s="104">
        <f t="shared" si="289"/>
        <v>10.483870967741938</v>
      </c>
      <c r="AD543" s="104">
        <f t="shared" si="289"/>
        <v>35.170212765957451</v>
      </c>
      <c r="AE543" s="104">
        <f t="shared" si="289"/>
        <v>24.402439024390244</v>
      </c>
    </row>
    <row r="544" spans="1:38" x14ac:dyDescent="0.3">
      <c r="A544" s="12" t="s">
        <v>296</v>
      </c>
      <c r="B544" s="13">
        <f>SUM('04-C1253'!A134:A148,'04-C1253'!B1:B13)</f>
        <v>274</v>
      </c>
      <c r="C544" s="13">
        <f>SUM('04-C1253'!B134:B148,'04-C1253'!C1:C13)</f>
        <v>115</v>
      </c>
      <c r="D544" s="13">
        <f>SUM('04-C1253'!C134:C148,'04-C1253'!D1:D13)</f>
        <v>64</v>
      </c>
      <c r="E544" s="13">
        <f>SUM('04-C1253'!D134:D148,'04-C1253'!E1:E13)</f>
        <v>21</v>
      </c>
      <c r="F544" s="13">
        <f>SUM('04-C1253'!E134:E148,'04-C1253'!F1:F13)</f>
        <v>50</v>
      </c>
      <c r="G544" s="13">
        <f>SUM('04-C1253'!F134:F148,'04-C1253'!G1:G13)</f>
        <v>87</v>
      </c>
      <c r="H544" s="13">
        <f>SUM('04-C1253'!G134:G148,'04-C1253'!H1:H13)</f>
        <v>69</v>
      </c>
      <c r="I544" s="6"/>
      <c r="J544" s="6"/>
      <c r="K544" s="6"/>
      <c r="L544" s="6"/>
      <c r="M544" s="6"/>
      <c r="N544" s="6"/>
      <c r="O544" s="6"/>
      <c r="X544" s="12" t="s">
        <v>299</v>
      </c>
      <c r="Y544" s="89">
        <f t="shared" ref="Y544:AE544" si="290">Y542*Y540</f>
        <v>150.95849056603774</v>
      </c>
      <c r="Z544" s="89">
        <f t="shared" si="290"/>
        <v>72.866379310344826</v>
      </c>
      <c r="AA544" s="89">
        <f t="shared" si="290"/>
        <v>39.25333333333333</v>
      </c>
      <c r="AB544" s="89">
        <f t="shared" si="290"/>
        <v>15.272727272727273</v>
      </c>
      <c r="AC544" s="89">
        <f t="shared" si="290"/>
        <v>39.516129032258064</v>
      </c>
      <c r="AD544" s="89">
        <f t="shared" si="290"/>
        <v>51.829787234042549</v>
      </c>
      <c r="AE544" s="89">
        <f t="shared" si="290"/>
        <v>44.59756097560976</v>
      </c>
    </row>
    <row r="545" spans="1:45" x14ac:dyDescent="0.3">
      <c r="A545" s="12" t="s">
        <v>251</v>
      </c>
      <c r="B545" s="52">
        <f>B542+B543-B544</f>
        <v>-9</v>
      </c>
      <c r="C545" s="52">
        <f t="shared" ref="C545:H545" si="291">C542+C543-C544</f>
        <v>1</v>
      </c>
      <c r="D545" s="52">
        <f t="shared" si="291"/>
        <v>11</v>
      </c>
      <c r="E545" s="52">
        <f t="shared" si="291"/>
        <v>12</v>
      </c>
      <c r="F545" s="52">
        <f t="shared" si="291"/>
        <v>12</v>
      </c>
      <c r="G545" s="52">
        <f t="shared" si="291"/>
        <v>7</v>
      </c>
      <c r="H545" s="52">
        <f t="shared" si="291"/>
        <v>13</v>
      </c>
      <c r="I545" s="6"/>
      <c r="J545" s="6"/>
      <c r="K545" s="6"/>
      <c r="L545" s="6"/>
      <c r="M545" s="6"/>
      <c r="N545" s="6"/>
      <c r="O545" s="6"/>
      <c r="X545" s="12"/>
    </row>
    <row r="546" spans="1:45" x14ac:dyDescent="0.3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X546" s="12" t="s">
        <v>285</v>
      </c>
      <c r="Y546" s="38">
        <f t="shared" ref="Y546:AE546" si="292">B547</f>
        <v>108</v>
      </c>
      <c r="Z546" s="93">
        <f t="shared" si="292"/>
        <v>39.5</v>
      </c>
      <c r="AA546" s="93">
        <f t="shared" si="292"/>
        <v>7.5</v>
      </c>
      <c r="AB546" s="38">
        <f t="shared" si="292"/>
        <v>4</v>
      </c>
      <c r="AC546" s="38">
        <f t="shared" si="292"/>
        <v>8</v>
      </c>
      <c r="AD546" s="93">
        <f t="shared" si="292"/>
        <v>34.5</v>
      </c>
      <c r="AE546" s="93">
        <f t="shared" si="292"/>
        <v>11.5</v>
      </c>
    </row>
    <row r="547" spans="1:45" x14ac:dyDescent="0.3">
      <c r="A547" s="12" t="s">
        <v>253</v>
      </c>
      <c r="B547" s="38">
        <f>Ratios!$Z$315</f>
        <v>108</v>
      </c>
      <c r="C547" s="93">
        <f>Ratios!$AG$315</f>
        <v>39.5</v>
      </c>
      <c r="D547" s="93">
        <f>Ratios!$AN$315</f>
        <v>7.5</v>
      </c>
      <c r="E547" s="38">
        <f>Ratios!$AU$315</f>
        <v>4</v>
      </c>
      <c r="F547" s="38">
        <f>Ratios!$BB$315</f>
        <v>8</v>
      </c>
      <c r="G547" s="93">
        <f>Ratios!$BI$315</f>
        <v>34.5</v>
      </c>
      <c r="H547" s="93">
        <f>Ratios!$BP$315</f>
        <v>11.5</v>
      </c>
      <c r="I547" s="6"/>
      <c r="J547" s="6"/>
      <c r="K547" s="6"/>
      <c r="L547" s="6"/>
      <c r="M547" s="6"/>
      <c r="N547" s="6"/>
      <c r="O547" s="6"/>
      <c r="X547" s="12" t="s">
        <v>287</v>
      </c>
      <c r="Y547" s="89">
        <f t="shared" ref="Y547:AE548" si="293">B550</f>
        <v>139</v>
      </c>
      <c r="Z547" s="89">
        <f t="shared" si="293"/>
        <v>60.5</v>
      </c>
      <c r="AA547" s="89">
        <f t="shared" si="293"/>
        <v>38.5</v>
      </c>
      <c r="AB547" s="89">
        <f t="shared" si="293"/>
        <v>16</v>
      </c>
      <c r="AC547" s="89">
        <f t="shared" si="293"/>
        <v>40</v>
      </c>
      <c r="AD547" s="89">
        <f t="shared" si="293"/>
        <v>59.5</v>
      </c>
      <c r="AE547" s="89">
        <f t="shared" si="293"/>
        <v>38.5</v>
      </c>
    </row>
    <row r="548" spans="1:45" x14ac:dyDescent="0.3">
      <c r="A548" s="12" t="s">
        <v>258</v>
      </c>
      <c r="B548" s="69">
        <f>Ratios!$Y$293</f>
        <v>31</v>
      </c>
      <c r="C548" s="69">
        <f>Ratios!Z293</f>
        <v>21</v>
      </c>
      <c r="D548" s="69">
        <f>Ratios!AA293</f>
        <v>31</v>
      </c>
      <c r="E548" s="69">
        <f>Ratios!AB293</f>
        <v>12</v>
      </c>
      <c r="F548" s="69">
        <f>Ratios!AC293</f>
        <v>32</v>
      </c>
      <c r="G548" s="69">
        <f>Ratios!$AD$296</f>
        <v>25</v>
      </c>
      <c r="H548" s="69">
        <f>Ratios!$AE$293</f>
        <v>27</v>
      </c>
      <c r="I548" s="6"/>
      <c r="J548" s="6"/>
      <c r="K548" s="6"/>
      <c r="L548" s="6"/>
      <c r="M548" s="6"/>
      <c r="N548" s="6"/>
      <c r="O548" s="6"/>
      <c r="X548" s="12" t="s">
        <v>286</v>
      </c>
      <c r="Y548" s="17">
        <f t="shared" si="293"/>
        <v>126</v>
      </c>
      <c r="Z548" s="94">
        <f t="shared" si="293"/>
        <v>55.5</v>
      </c>
      <c r="AA548" s="94">
        <f t="shared" si="293"/>
        <v>18.5</v>
      </c>
      <c r="AB548" s="17">
        <f t="shared" si="293"/>
        <v>9</v>
      </c>
      <c r="AC548" s="17">
        <f t="shared" si="293"/>
        <v>17</v>
      </c>
      <c r="AD548" s="94">
        <f t="shared" si="293"/>
        <v>55.5</v>
      </c>
      <c r="AE548" s="94">
        <f t="shared" si="293"/>
        <v>24.5</v>
      </c>
    </row>
    <row r="549" spans="1:45" x14ac:dyDescent="0.3">
      <c r="A549" s="12" t="s">
        <v>260</v>
      </c>
      <c r="B549" s="71">
        <f>Ratios!$Y$306</f>
        <v>18</v>
      </c>
      <c r="C549" s="71">
        <f>Ratios!Z306</f>
        <v>16</v>
      </c>
      <c r="D549" s="71">
        <f>Ratios!AA306</f>
        <v>11</v>
      </c>
      <c r="E549" s="71">
        <f>Ratios!AB306</f>
        <v>5</v>
      </c>
      <c r="F549" s="71">
        <f>Ratios!AC306</f>
        <v>9</v>
      </c>
      <c r="G549" s="71">
        <f>Ratios!$AD$303</f>
        <v>21</v>
      </c>
      <c r="H549" s="71">
        <f>Ratios!$AE$306</f>
        <v>13</v>
      </c>
      <c r="I549" s="6"/>
      <c r="J549" s="6"/>
      <c r="K549" s="6"/>
      <c r="L549" s="6"/>
      <c r="M549" s="6"/>
      <c r="N549" s="6"/>
      <c r="O549" s="6"/>
      <c r="X549" s="87" t="s">
        <v>284</v>
      </c>
      <c r="Y549" s="6">
        <f t="shared" ref="Y549:AE549" si="294">Y547/(Y548+Y547)</f>
        <v>0.52452830188679245</v>
      </c>
      <c r="Z549" s="6">
        <f t="shared" si="294"/>
        <v>0.52155172413793105</v>
      </c>
      <c r="AA549" s="6">
        <f t="shared" si="294"/>
        <v>0.67543859649122806</v>
      </c>
      <c r="AB549" s="6">
        <f t="shared" si="294"/>
        <v>0.64</v>
      </c>
      <c r="AC549" s="6">
        <f t="shared" si="294"/>
        <v>0.70175438596491224</v>
      </c>
      <c r="AD549" s="6">
        <f t="shared" si="294"/>
        <v>0.5173913043478261</v>
      </c>
      <c r="AE549" s="6">
        <f t="shared" si="294"/>
        <v>0.61111111111111116</v>
      </c>
    </row>
    <row r="550" spans="1:45" x14ac:dyDescent="0.3">
      <c r="A550" s="90" t="s">
        <v>259</v>
      </c>
      <c r="B550" s="89">
        <f>B548+B547</f>
        <v>139</v>
      </c>
      <c r="C550" s="89">
        <f t="shared" ref="C550:H550" si="295">C548+C547</f>
        <v>60.5</v>
      </c>
      <c r="D550" s="89">
        <f t="shared" si="295"/>
        <v>38.5</v>
      </c>
      <c r="E550" s="89">
        <f t="shared" si="295"/>
        <v>16</v>
      </c>
      <c r="F550" s="89">
        <f t="shared" si="295"/>
        <v>40</v>
      </c>
      <c r="G550" s="89">
        <f t="shared" si="295"/>
        <v>59.5</v>
      </c>
      <c r="H550" s="89">
        <f t="shared" si="295"/>
        <v>38.5</v>
      </c>
      <c r="I550" s="6"/>
      <c r="J550" s="6"/>
      <c r="K550" s="6"/>
      <c r="L550" s="6"/>
      <c r="M550" s="6"/>
      <c r="N550" s="6"/>
      <c r="O550" s="6"/>
      <c r="X550" s="87" t="s">
        <v>255</v>
      </c>
      <c r="Y550" s="52">
        <f t="shared" ref="Y550:AE550" si="296">Y547+Y548</f>
        <v>265</v>
      </c>
      <c r="Z550" s="52">
        <f t="shared" si="296"/>
        <v>116</v>
      </c>
      <c r="AA550" s="52">
        <f t="shared" si="296"/>
        <v>57</v>
      </c>
      <c r="AB550" s="52">
        <f t="shared" si="296"/>
        <v>25</v>
      </c>
      <c r="AC550" s="52">
        <f t="shared" si="296"/>
        <v>57</v>
      </c>
      <c r="AD550" s="52">
        <f t="shared" si="296"/>
        <v>115</v>
      </c>
      <c r="AE550" s="52">
        <f t="shared" si="296"/>
        <v>63</v>
      </c>
    </row>
    <row r="551" spans="1:45" x14ac:dyDescent="0.3">
      <c r="A551" s="12" t="s">
        <v>261</v>
      </c>
      <c r="B551" s="17">
        <f>B549+B547</f>
        <v>126</v>
      </c>
      <c r="C551" s="94">
        <f t="shared" ref="C551:H551" si="297">C549+C547</f>
        <v>55.5</v>
      </c>
      <c r="D551" s="94">
        <f t="shared" si="297"/>
        <v>18.5</v>
      </c>
      <c r="E551" s="17">
        <f t="shared" si="297"/>
        <v>9</v>
      </c>
      <c r="F551" s="17">
        <f t="shared" si="297"/>
        <v>17</v>
      </c>
      <c r="G551" s="94">
        <f t="shared" si="297"/>
        <v>55.5</v>
      </c>
      <c r="H551" s="94">
        <f t="shared" si="297"/>
        <v>24.5</v>
      </c>
      <c r="I551" s="6"/>
      <c r="J551" s="6"/>
      <c r="K551" s="6"/>
      <c r="L551" s="6"/>
      <c r="M551" s="6"/>
      <c r="N551" s="6"/>
      <c r="O551" s="6"/>
      <c r="X551" s="12" t="str">
        <f t="shared" ref="X551" si="298">X542</f>
        <v>C4 (t+0h10')</v>
      </c>
      <c r="Y551" s="13">
        <f t="shared" ref="Y551:AE551" si="299">B544</f>
        <v>274</v>
      </c>
      <c r="Z551" s="13">
        <f t="shared" si="299"/>
        <v>115</v>
      </c>
      <c r="AA551" s="13">
        <f t="shared" si="299"/>
        <v>64</v>
      </c>
      <c r="AB551" s="13">
        <f t="shared" si="299"/>
        <v>21</v>
      </c>
      <c r="AC551" s="13">
        <f t="shared" si="299"/>
        <v>50</v>
      </c>
      <c r="AD551" s="13">
        <f t="shared" si="299"/>
        <v>87</v>
      </c>
      <c r="AE551" s="13">
        <f t="shared" si="299"/>
        <v>69</v>
      </c>
    </row>
    <row r="552" spans="1:45" x14ac:dyDescent="0.3">
      <c r="A552" s="12" t="s">
        <v>251</v>
      </c>
      <c r="B552" s="52">
        <f>B550+B551-B544</f>
        <v>-9</v>
      </c>
      <c r="C552" s="52">
        <f t="shared" ref="C552:H552" si="300">C550+C551-C544</f>
        <v>1</v>
      </c>
      <c r="D552" s="52">
        <f t="shared" si="300"/>
        <v>-7</v>
      </c>
      <c r="E552" s="52">
        <f t="shared" si="300"/>
        <v>4</v>
      </c>
      <c r="F552" s="52">
        <f t="shared" si="300"/>
        <v>7</v>
      </c>
      <c r="G552" s="52">
        <f t="shared" si="300"/>
        <v>28</v>
      </c>
      <c r="H552" s="52">
        <f t="shared" si="300"/>
        <v>-6</v>
      </c>
      <c r="I552" s="6"/>
      <c r="J552" s="6"/>
      <c r="K552" s="6"/>
      <c r="L552" s="6"/>
      <c r="M552" s="6"/>
      <c r="N552" s="6"/>
      <c r="O552" s="6"/>
      <c r="X552" s="12" t="s">
        <v>298</v>
      </c>
      <c r="Y552" s="104">
        <f t="shared" ref="Y552:AE552" si="301">Y551*(1-Y549)</f>
        <v>130.27924528301887</v>
      </c>
      <c r="Z552" s="104">
        <f t="shared" si="301"/>
        <v>55.021551724137929</v>
      </c>
      <c r="AA552" s="104">
        <f t="shared" si="301"/>
        <v>20.771929824561404</v>
      </c>
      <c r="AB552" s="104">
        <f t="shared" si="301"/>
        <v>7.56</v>
      </c>
      <c r="AC552" s="104">
        <f t="shared" si="301"/>
        <v>14.912280701754387</v>
      </c>
      <c r="AD552" s="104">
        <f t="shared" si="301"/>
        <v>41.986956521739131</v>
      </c>
      <c r="AE552" s="104">
        <f t="shared" si="301"/>
        <v>26.833333333333329</v>
      </c>
    </row>
    <row r="553" spans="1:45" x14ac:dyDescent="0.3">
      <c r="X553" s="12" t="s">
        <v>299</v>
      </c>
      <c r="Y553" s="89">
        <f t="shared" ref="Y553:AE553" si="302">Y551*Y549</f>
        <v>143.72075471698113</v>
      </c>
      <c r="Z553" s="89">
        <f t="shared" si="302"/>
        <v>59.978448275862071</v>
      </c>
      <c r="AA553" s="89">
        <f t="shared" si="302"/>
        <v>43.228070175438596</v>
      </c>
      <c r="AB553" s="89">
        <f t="shared" si="302"/>
        <v>13.44</v>
      </c>
      <c r="AC553" s="89">
        <f t="shared" si="302"/>
        <v>35.087719298245609</v>
      </c>
      <c r="AD553" s="89">
        <f t="shared" si="302"/>
        <v>45.013043478260869</v>
      </c>
      <c r="AE553" s="89">
        <f t="shared" si="302"/>
        <v>42.166666666666671</v>
      </c>
    </row>
    <row r="554" spans="1:45" s="3" customFormat="1" x14ac:dyDescent="0.3">
      <c r="A554" s="3" t="s">
        <v>335</v>
      </c>
      <c r="Q554" s="53"/>
      <c r="R554" s="53"/>
      <c r="S554" s="53"/>
      <c r="T554" s="53"/>
      <c r="U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</row>
    <row r="555" spans="1:45" s="3" customFormat="1" ht="15.6" x14ac:dyDescent="0.3">
      <c r="A555" s="113" t="s">
        <v>266</v>
      </c>
      <c r="Q555" s="53"/>
      <c r="R555" s="53"/>
      <c r="S555" s="53"/>
      <c r="T555" s="53"/>
      <c r="U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</row>
    <row r="556" spans="1:45" x14ac:dyDescent="0.3">
      <c r="AS556"/>
    </row>
    <row r="557" spans="1:45" x14ac:dyDescent="0.3">
      <c r="A557" s="12" t="s">
        <v>268</v>
      </c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X557" s="12" t="s">
        <v>300</v>
      </c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S557"/>
    </row>
    <row r="558" spans="1:45" x14ac:dyDescent="0.3">
      <c r="A558" s="12" t="s">
        <v>267</v>
      </c>
      <c r="B558" s="12"/>
      <c r="C558" s="12"/>
      <c r="D558" s="12"/>
      <c r="E558" s="12"/>
      <c r="F558" s="12"/>
      <c r="G558" s="29" t="s">
        <v>51</v>
      </c>
      <c r="H558" s="23" t="s">
        <v>52</v>
      </c>
      <c r="I558" s="12"/>
      <c r="J558" s="12"/>
      <c r="K558" s="12"/>
      <c r="L558" s="12"/>
      <c r="M558" s="12"/>
      <c r="N558" s="12"/>
      <c r="O558" s="12"/>
      <c r="X558" s="12" t="s">
        <v>267</v>
      </c>
      <c r="Y558" s="12"/>
      <c r="Z558" s="12"/>
      <c r="AA558" s="12"/>
      <c r="AB558" s="12"/>
      <c r="AC558" s="12"/>
      <c r="AD558" s="29" t="s">
        <v>51</v>
      </c>
      <c r="AE558" s="23" t="s">
        <v>52</v>
      </c>
      <c r="AF558" s="12"/>
      <c r="AG558" s="12"/>
      <c r="AH558" s="12"/>
      <c r="AI558" s="12"/>
      <c r="AJ558" s="12"/>
      <c r="AK558" s="12"/>
      <c r="AL558" s="12"/>
      <c r="AS558"/>
    </row>
    <row r="559" spans="1:45" x14ac:dyDescent="0.3">
      <c r="A559" s="87" t="s">
        <v>269</v>
      </c>
      <c r="B559" s="95">
        <f t="shared" ref="B559:H561" si="303">B476</f>
        <v>73</v>
      </c>
      <c r="C559" s="95">
        <f t="shared" si="303"/>
        <v>47</v>
      </c>
      <c r="D559" s="95">
        <f t="shared" si="303"/>
        <v>57</v>
      </c>
      <c r="E559" s="95">
        <f t="shared" si="303"/>
        <v>57</v>
      </c>
      <c r="F559" s="95">
        <f t="shared" si="303"/>
        <v>46</v>
      </c>
      <c r="G559" s="95">
        <f t="shared" si="303"/>
        <v>53</v>
      </c>
      <c r="H559" s="95">
        <f t="shared" si="303"/>
        <v>60</v>
      </c>
      <c r="X559" s="12" t="s">
        <v>301</v>
      </c>
      <c r="Y559" s="13">
        <f t="shared" ref="Y559:AE559" si="304">B563</f>
        <v>145</v>
      </c>
      <c r="Z559" s="13">
        <f t="shared" si="304"/>
        <v>121</v>
      </c>
      <c r="AA559" s="13">
        <f t="shared" si="304"/>
        <v>112</v>
      </c>
      <c r="AB559" s="13">
        <f t="shared" si="304"/>
        <v>94</v>
      </c>
      <c r="AC559" s="13">
        <f t="shared" si="304"/>
        <v>68</v>
      </c>
      <c r="AD559" s="13">
        <f t="shared" si="304"/>
        <v>122</v>
      </c>
      <c r="AE559" s="13">
        <f t="shared" si="304"/>
        <v>129</v>
      </c>
      <c r="AF559"/>
      <c r="AG559"/>
      <c r="AH559"/>
      <c r="AI559"/>
      <c r="AJ559"/>
      <c r="AK559"/>
      <c r="AL559"/>
      <c r="AS559"/>
    </row>
    <row r="560" spans="1:45" x14ac:dyDescent="0.3">
      <c r="A560" s="87" t="s">
        <v>281</v>
      </c>
      <c r="B560" s="45">
        <f t="shared" si="303"/>
        <v>38</v>
      </c>
      <c r="C560" s="45">
        <f t="shared" si="303"/>
        <v>41</v>
      </c>
      <c r="D560" s="45">
        <f t="shared" si="303"/>
        <v>36</v>
      </c>
      <c r="E560" s="45">
        <f t="shared" si="303"/>
        <v>15</v>
      </c>
      <c r="F560" s="45">
        <f t="shared" si="303"/>
        <v>16</v>
      </c>
      <c r="G560" s="45">
        <f t="shared" si="303"/>
        <v>29</v>
      </c>
      <c r="H560" s="45">
        <f t="shared" si="303"/>
        <v>30</v>
      </c>
      <c r="X560" s="12" t="s">
        <v>296</v>
      </c>
      <c r="Y560" s="13">
        <f>SUM('04-C1253'!A43:A67,'04-C1253'!A69:A71)</f>
        <v>138</v>
      </c>
      <c r="Z560" s="13">
        <f>SUM('04-C1253'!B43:B67,'04-C1253'!B69:B71)</f>
        <v>109</v>
      </c>
      <c r="AA560" s="13">
        <f>SUM('04-C1253'!C43:C67,'04-C1253'!C69:C71)</f>
        <v>104</v>
      </c>
      <c r="AB560" s="13">
        <f>SUM('04-C1253'!D43:D67,'04-C1253'!D69:D71)</f>
        <v>75</v>
      </c>
      <c r="AC560" s="13">
        <f>SUM('04-C1253'!E43:E67,'04-C1253'!E69:E71)</f>
        <v>63</v>
      </c>
      <c r="AD560" s="13">
        <f>SUM('04-C1253'!F43:F67,'04-C1253'!F69:F71)</f>
        <v>102</v>
      </c>
      <c r="AE560" s="13">
        <f>SUM('04-C1253'!G43:G67,'04-C1253'!G69:G71)</f>
        <v>98</v>
      </c>
      <c r="AF560"/>
      <c r="AG560"/>
      <c r="AH560"/>
      <c r="AI560"/>
      <c r="AJ560"/>
      <c r="AK560"/>
      <c r="AL560"/>
      <c r="AS560"/>
    </row>
    <row r="561" spans="1:74" x14ac:dyDescent="0.3">
      <c r="A561" s="87" t="s">
        <v>255</v>
      </c>
      <c r="B561" s="88">
        <f t="shared" si="303"/>
        <v>111</v>
      </c>
      <c r="C561" s="88">
        <f t="shared" si="303"/>
        <v>88</v>
      </c>
      <c r="D561" s="88">
        <f t="shared" si="303"/>
        <v>93</v>
      </c>
      <c r="E561" s="88">
        <f t="shared" si="303"/>
        <v>72</v>
      </c>
      <c r="F561" s="88">
        <f t="shared" si="303"/>
        <v>62</v>
      </c>
      <c r="G561" s="88">
        <f t="shared" si="303"/>
        <v>82</v>
      </c>
      <c r="H561" s="88">
        <f t="shared" si="303"/>
        <v>90</v>
      </c>
      <c r="X561" s="90" t="s">
        <v>302</v>
      </c>
      <c r="Y561" s="89">
        <f t="shared" ref="Y561:AE561" si="305">Y482</f>
        <v>41.765765765765764</v>
      </c>
      <c r="Z561" s="89">
        <f t="shared" si="305"/>
        <v>47.98863636363636</v>
      </c>
      <c r="AA561" s="89">
        <f t="shared" si="305"/>
        <v>36</v>
      </c>
      <c r="AB561" s="89">
        <f t="shared" si="305"/>
        <v>13.541666666666668</v>
      </c>
      <c r="AC561" s="89">
        <f t="shared" si="305"/>
        <v>12.129032258064516</v>
      </c>
      <c r="AD561" s="89">
        <f t="shared" si="305"/>
        <v>32.890243902439025</v>
      </c>
      <c r="AE561" s="89">
        <f t="shared" si="305"/>
        <v>29.333333333333332</v>
      </c>
      <c r="AF561"/>
      <c r="AG561"/>
      <c r="AH561"/>
      <c r="AI561"/>
      <c r="AJ561"/>
      <c r="AK561"/>
      <c r="AL561"/>
      <c r="AS561"/>
    </row>
    <row r="562" spans="1:74" x14ac:dyDescent="0.3">
      <c r="A562" s="12"/>
      <c r="X562" s="12" t="s">
        <v>303</v>
      </c>
      <c r="Y562" s="94">
        <f>Y560*(1-Y478)</f>
        <v>90.756756756756744</v>
      </c>
      <c r="Z562" s="94">
        <f t="shared" ref="Z562:AE562" si="306">Z560*(1-Z478)</f>
        <v>58.215909090909101</v>
      </c>
      <c r="AA562" s="94">
        <f t="shared" si="306"/>
        <v>63.741935483870968</v>
      </c>
      <c r="AB562" s="94">
        <f t="shared" si="306"/>
        <v>59.375</v>
      </c>
      <c r="AC562" s="94">
        <f t="shared" si="306"/>
        <v>46.741935483870968</v>
      </c>
      <c r="AD562" s="94">
        <f t="shared" si="306"/>
        <v>65.926829268292678</v>
      </c>
      <c r="AE562" s="94">
        <f t="shared" si="306"/>
        <v>65.333333333333343</v>
      </c>
      <c r="AF562"/>
      <c r="AG562"/>
      <c r="AS562"/>
    </row>
    <row r="563" spans="1:74" x14ac:dyDescent="0.3">
      <c r="A563" s="12" t="s">
        <v>297</v>
      </c>
      <c r="B563" s="13">
        <f>SUM('03-C4481'!A43:A68,'03-C4481'!A70:A71)</f>
        <v>145</v>
      </c>
      <c r="C563" s="13">
        <f>SUM('03-C4481'!B43:B68,'03-C4481'!B70:B71)</f>
        <v>121</v>
      </c>
      <c r="D563" s="13">
        <f>SUM('03-C4481'!C43:C68,'03-C4481'!C70:C71)</f>
        <v>112</v>
      </c>
      <c r="E563" s="13">
        <f>SUM('03-C4481'!D43:D68,'03-C4481'!D70:D71)</f>
        <v>94</v>
      </c>
      <c r="F563" s="13">
        <f>SUM('03-C4481'!E43:E68,'03-C4481'!E70:E71)</f>
        <v>68</v>
      </c>
      <c r="G563" s="13">
        <f>SUM('03-C4481'!F43:F68,'03-C4481'!F70:F71)</f>
        <v>122</v>
      </c>
      <c r="H563" s="13">
        <f>SUM('03-C4481'!G43:G68,'03-C4481'!G70:G71)</f>
        <v>129</v>
      </c>
      <c r="X563" s="87"/>
      <c r="Y563" s="52"/>
      <c r="Z563" s="52"/>
      <c r="AA563" s="52"/>
      <c r="AB563" s="52"/>
      <c r="AC563" s="52"/>
      <c r="AD563" s="52"/>
      <c r="AE563" s="52"/>
      <c r="AF563"/>
      <c r="AG563"/>
      <c r="AS563"/>
    </row>
    <row r="564" spans="1:74" x14ac:dyDescent="0.3">
      <c r="A564" s="12"/>
      <c r="X564" s="90" t="s">
        <v>311</v>
      </c>
      <c r="Y564" s="89">
        <f t="shared" ref="Y564:AE564" si="307">Y491</f>
        <v>46.860927152317885</v>
      </c>
      <c r="Z564" s="89">
        <f t="shared" si="307"/>
        <v>49.159090909090914</v>
      </c>
      <c r="AA564" s="89">
        <f t="shared" si="307"/>
        <v>39.045801526717554</v>
      </c>
      <c r="AB564" s="89">
        <f t="shared" si="307"/>
        <v>17.5</v>
      </c>
      <c r="AC564" s="89">
        <f t="shared" si="307"/>
        <v>15.107142857142858</v>
      </c>
      <c r="AD564" s="89">
        <f t="shared" si="307"/>
        <v>37.042372881355931</v>
      </c>
      <c r="AE564" s="89">
        <f t="shared" si="307"/>
        <v>33.090909090909093</v>
      </c>
      <c r="AF564"/>
      <c r="AG564"/>
      <c r="AS564"/>
    </row>
    <row r="565" spans="1:74" x14ac:dyDescent="0.3">
      <c r="A565" s="12" t="str">
        <f t="shared" ref="A565:H568" si="308">A482</f>
        <v>Max b differs for each day:</v>
      </c>
      <c r="B565" s="91">
        <f t="shared" si="308"/>
        <v>20</v>
      </c>
      <c r="C565" s="92">
        <f t="shared" si="308"/>
        <v>22</v>
      </c>
      <c r="D565" s="92">
        <f t="shared" si="308"/>
        <v>19</v>
      </c>
      <c r="E565" s="93">
        <f t="shared" si="308"/>
        <v>9.5</v>
      </c>
      <c r="F565" s="92">
        <f t="shared" si="308"/>
        <v>11</v>
      </c>
      <c r="G565" s="92">
        <f t="shared" si="308"/>
        <v>18</v>
      </c>
      <c r="H565" s="93">
        <f t="shared" si="308"/>
        <v>15.5</v>
      </c>
      <c r="X565" s="12" t="s">
        <v>312</v>
      </c>
      <c r="Y565" s="94">
        <f>Y560*(1-Y487)</f>
        <v>84.993377483443709</v>
      </c>
      <c r="Z565" s="94">
        <f t="shared" ref="Z565:AE565" si="309">Z560*(1-Z487)</f>
        <v>56.977272727272727</v>
      </c>
      <c r="AA565" s="94">
        <f t="shared" si="309"/>
        <v>60.335877862595424</v>
      </c>
      <c r="AB565" s="94">
        <f t="shared" si="309"/>
        <v>54.807692307692314</v>
      </c>
      <c r="AC565" s="94">
        <f t="shared" si="309"/>
        <v>42.75</v>
      </c>
      <c r="AD565" s="94">
        <f t="shared" si="309"/>
        <v>61.372881355932201</v>
      </c>
      <c r="AE565" s="94">
        <f t="shared" si="309"/>
        <v>61.148760330578519</v>
      </c>
      <c r="AF565"/>
      <c r="AG565"/>
      <c r="AS565"/>
    </row>
    <row r="566" spans="1:74" x14ac:dyDescent="0.3">
      <c r="A566" s="12" t="str">
        <f t="shared" si="308"/>
        <v>So, q would be also different:</v>
      </c>
      <c r="B566" s="89">
        <f t="shared" si="308"/>
        <v>58</v>
      </c>
      <c r="C566" s="89">
        <f t="shared" si="308"/>
        <v>63</v>
      </c>
      <c r="D566" s="89">
        <f t="shared" si="308"/>
        <v>55</v>
      </c>
      <c r="E566" s="89">
        <f t="shared" si="308"/>
        <v>24.5</v>
      </c>
      <c r="F566" s="89">
        <f t="shared" si="308"/>
        <v>27</v>
      </c>
      <c r="G566" s="89">
        <f t="shared" si="308"/>
        <v>47</v>
      </c>
      <c r="H566" s="89">
        <f t="shared" si="308"/>
        <v>45.5</v>
      </c>
      <c r="X566" s="87"/>
      <c r="Y566" s="52"/>
      <c r="Z566" s="52"/>
      <c r="AA566" s="52"/>
      <c r="AB566" s="52"/>
      <c r="AC566" s="52"/>
      <c r="AD566" s="52"/>
      <c r="AE566" s="52"/>
      <c r="AF566"/>
      <c r="AG566"/>
      <c r="AH566" s="109" t="s">
        <v>319</v>
      </c>
      <c r="AS566"/>
    </row>
    <row r="567" spans="1:74" x14ac:dyDescent="0.3">
      <c r="A567" s="12" t="str">
        <f t="shared" si="308"/>
        <v>So will s be:</v>
      </c>
      <c r="B567" s="94">
        <f t="shared" si="308"/>
        <v>93</v>
      </c>
      <c r="C567" s="94">
        <f t="shared" si="308"/>
        <v>69</v>
      </c>
      <c r="D567" s="94">
        <f t="shared" si="308"/>
        <v>76</v>
      </c>
      <c r="E567" s="94">
        <f t="shared" si="308"/>
        <v>66.5</v>
      </c>
      <c r="F567" s="94">
        <f t="shared" si="308"/>
        <v>57</v>
      </c>
      <c r="G567" s="94">
        <f t="shared" si="308"/>
        <v>71</v>
      </c>
      <c r="H567" s="94">
        <f t="shared" si="308"/>
        <v>75.5</v>
      </c>
      <c r="X567" s="12" t="s">
        <v>321</v>
      </c>
      <c r="Y567" s="13">
        <f>SUM('04-C1253'!A49:A67,'04-C1253'!A69:A77)</f>
        <v>175</v>
      </c>
      <c r="Z567" s="13">
        <f>SUM('04-C1253'!B49:B67,'04-C1253'!B69:B77)</f>
        <v>134</v>
      </c>
      <c r="AA567" s="13">
        <f>SUM('04-C1253'!C49:C67,'04-C1253'!C69:C77)</f>
        <v>145</v>
      </c>
      <c r="AB567" s="13">
        <f>SUM('04-C1253'!D49:D67,'04-C1253'!D69:D77)</f>
        <v>98</v>
      </c>
      <c r="AC567" s="13">
        <f>SUM('04-C1253'!E49:E67,'04-C1253'!E69:E77)</f>
        <v>94</v>
      </c>
      <c r="AD567" s="13">
        <f>SUM('04-C1253'!F49:F67,'04-C1253'!F69:F77)</f>
        <v>122</v>
      </c>
      <c r="AE567" s="13">
        <f>SUM('04-C1253'!G49:G67,'04-C1253'!G69:G77)</f>
        <v>124</v>
      </c>
      <c r="AF567"/>
      <c r="AG567"/>
      <c r="AH567" s="74" t="s">
        <v>310</v>
      </c>
      <c r="AI567" s="128" t="s">
        <v>10</v>
      </c>
      <c r="AJ567" s="128"/>
      <c r="AK567" s="128"/>
      <c r="AL567" s="128"/>
      <c r="AM567"/>
      <c r="AN567" s="74" t="s">
        <v>310</v>
      </c>
      <c r="AO567" s="128" t="s">
        <v>11</v>
      </c>
      <c r="AP567" s="128"/>
      <c r="AQ567" s="128"/>
      <c r="AR567" s="128"/>
      <c r="AS567"/>
      <c r="AT567" s="74" t="s">
        <v>310</v>
      </c>
      <c r="AU567" s="128" t="s">
        <v>12</v>
      </c>
      <c r="AV567" s="128"/>
      <c r="AW567" s="128"/>
      <c r="AX567" s="128"/>
      <c r="AZ567" s="74" t="s">
        <v>310</v>
      </c>
      <c r="BA567" s="128" t="s">
        <v>13</v>
      </c>
      <c r="BB567" s="128"/>
      <c r="BC567" s="128"/>
      <c r="BD567" s="128"/>
      <c r="BF567" s="74" t="s">
        <v>310</v>
      </c>
      <c r="BG567" s="128" t="s">
        <v>14</v>
      </c>
      <c r="BH567" s="128"/>
      <c r="BI567" s="128"/>
      <c r="BJ567" s="128"/>
      <c r="BL567" s="74" t="s">
        <v>310</v>
      </c>
      <c r="BM567" s="128" t="s">
        <v>0</v>
      </c>
      <c r="BN567" s="128"/>
      <c r="BO567" s="128"/>
      <c r="BP567" s="128"/>
      <c r="BR567" s="74" t="s">
        <v>310</v>
      </c>
      <c r="BS567" s="128" t="s">
        <v>1</v>
      </c>
      <c r="BT567" s="128"/>
      <c r="BU567" s="128"/>
      <c r="BV567" s="128"/>
    </row>
    <row r="568" spans="1:74" x14ac:dyDescent="0.3">
      <c r="A568" s="87" t="str">
        <f t="shared" si="308"/>
        <v>(q+s)</v>
      </c>
      <c r="B568" s="52">
        <f t="shared" si="308"/>
        <v>151</v>
      </c>
      <c r="C568" s="52">
        <f t="shared" si="308"/>
        <v>132</v>
      </c>
      <c r="D568" s="52">
        <f t="shared" si="308"/>
        <v>131</v>
      </c>
      <c r="E568" s="52">
        <f t="shared" si="308"/>
        <v>91</v>
      </c>
      <c r="F568" s="52">
        <f t="shared" si="308"/>
        <v>84</v>
      </c>
      <c r="G568" s="52">
        <f t="shared" si="308"/>
        <v>118</v>
      </c>
      <c r="H568" s="52">
        <f t="shared" si="308"/>
        <v>121</v>
      </c>
      <c r="X568" s="12" t="s">
        <v>322</v>
      </c>
      <c r="Y568" s="13">
        <f>SUM('04-C1253'!A34:A36,'04-C1253'!A38:A62)</f>
        <v>79</v>
      </c>
      <c r="Z568" s="13">
        <f>SUM('04-C1253'!B34:B36,'04-C1253'!B38:B62)</f>
        <v>60</v>
      </c>
      <c r="AA568" s="13">
        <f>SUM('04-C1253'!C34:C36,'04-C1253'!C38:C62)</f>
        <v>58</v>
      </c>
      <c r="AB568" s="13">
        <f>SUM('04-C1253'!D34:D36,'04-C1253'!D38:D62)</f>
        <v>36</v>
      </c>
      <c r="AC568" s="13">
        <f>SUM('04-C1253'!E34:E36,'04-C1253'!E38:E62)</f>
        <v>22</v>
      </c>
      <c r="AD568" s="13">
        <f>SUM('04-C1253'!F34:F36,'04-C1253'!F38:F62)</f>
        <v>64</v>
      </c>
      <c r="AE568" s="13">
        <f>SUM('04-C1253'!G34:G36,'04-C1253'!G38:G62)</f>
        <v>62</v>
      </c>
      <c r="AF568"/>
      <c r="AG568"/>
      <c r="AH568" s="74"/>
      <c r="AI568" s="52">
        <f>Y562+Y561</f>
        <v>132.52252252252251</v>
      </c>
      <c r="AJ568" s="52">
        <f>Y562+Y569</f>
        <v>117.80180180180179</v>
      </c>
      <c r="AK568" s="52">
        <f>Y562+Y577</f>
        <v>110.61261261261259</v>
      </c>
      <c r="AL568" s="52">
        <f>Y562+Y585</f>
        <v>109.24324324324323</v>
      </c>
      <c r="AN568" s="74"/>
      <c r="AO568" s="52">
        <f>Z562+Z561</f>
        <v>106.20454545454547</v>
      </c>
      <c r="AP568" s="52">
        <f>Z562+Z569</f>
        <v>86.170454545454561</v>
      </c>
      <c r="AQ568" s="52">
        <f>Z562+Z577</f>
        <v>81.977272727272734</v>
      </c>
      <c r="AR568" s="52">
        <f>Z562+Z585</f>
        <v>76.852272727272734</v>
      </c>
      <c r="AS568"/>
      <c r="AT568" s="74"/>
      <c r="AU568" s="52">
        <f>AA562+AA561</f>
        <v>99.741935483870975</v>
      </c>
      <c r="AV568" s="52">
        <f>AA562+AA569</f>
        <v>86.193548387096769</v>
      </c>
      <c r="AW568" s="52">
        <f>AA562+AA577</f>
        <v>78.838709677419359</v>
      </c>
      <c r="AX568" s="52">
        <f>AA562+AA585</f>
        <v>74.967741935483872</v>
      </c>
      <c r="AZ568" s="74"/>
      <c r="BA568" s="52">
        <f>AB562+AB561</f>
        <v>72.916666666666671</v>
      </c>
      <c r="BB568" s="52">
        <f>AB562+AB569</f>
        <v>66.875</v>
      </c>
      <c r="BC568" s="52">
        <f>AB562+AB577</f>
        <v>65</v>
      </c>
      <c r="BD568" s="52">
        <f>AB562+AB585</f>
        <v>63.125</v>
      </c>
      <c r="BF568" s="74"/>
      <c r="BG568" s="110">
        <f>AC562+AC561</f>
        <v>58.870967741935488</v>
      </c>
      <c r="BH568" s="52">
        <f>AC562+AC569</f>
        <v>52.41935483870968</v>
      </c>
      <c r="BI568" s="52">
        <f>AC562+AC577</f>
        <v>50.870967741935488</v>
      </c>
      <c r="BJ568" s="52">
        <f>AC562+AC585</f>
        <v>49.58064516129032</v>
      </c>
      <c r="BL568" s="74"/>
      <c r="BM568" s="52">
        <f>AD562+AD561</f>
        <v>98.817073170731703</v>
      </c>
      <c r="BN568" s="52">
        <f>AD562+AD569</f>
        <v>88.560975609756099</v>
      </c>
      <c r="BO568" s="52">
        <f>AD562+AD577</f>
        <v>84.317073170731703</v>
      </c>
      <c r="BP568" s="52">
        <f>AD562+AD585</f>
        <v>80.780487804878049</v>
      </c>
      <c r="BR568" s="74"/>
      <c r="BS568" s="52">
        <f>AE562+AE561</f>
        <v>94.666666666666671</v>
      </c>
      <c r="BT568" s="52">
        <f>AE562+AE569</f>
        <v>86</v>
      </c>
      <c r="BU568" s="52">
        <f>AE562+AE577</f>
        <v>81.000000000000014</v>
      </c>
      <c r="BV568" s="52">
        <f>AE562+AE585</f>
        <v>76.000000000000014</v>
      </c>
    </row>
    <row r="569" spans="1:74" x14ac:dyDescent="0.3">
      <c r="X569" s="90" t="s">
        <v>304</v>
      </c>
      <c r="Y569" s="89">
        <f>Y568*Y478</f>
        <v>27.045045045045047</v>
      </c>
      <c r="Z569" s="89">
        <f t="shared" ref="Z569:AE569" si="310">Z568*Z478</f>
        <v>27.954545454545453</v>
      </c>
      <c r="AA569" s="89">
        <f t="shared" si="310"/>
        <v>22.451612903225804</v>
      </c>
      <c r="AB569" s="89">
        <f t="shared" si="310"/>
        <v>7.5</v>
      </c>
      <c r="AC569" s="89">
        <f t="shared" si="310"/>
        <v>5.67741935483871</v>
      </c>
      <c r="AD569" s="89">
        <f t="shared" si="310"/>
        <v>22.634146341463413</v>
      </c>
      <c r="AE569" s="89">
        <f t="shared" si="310"/>
        <v>20.666666666666664</v>
      </c>
      <c r="AF569"/>
      <c r="AG569"/>
      <c r="AH569" s="107"/>
      <c r="AI569" s="52">
        <f>Y570+Y561</f>
        <v>156.85585585585585</v>
      </c>
      <c r="AJ569" s="52">
        <f>Y570+Y569</f>
        <v>142.13513513513513</v>
      </c>
      <c r="AK569" s="52">
        <f>Y570+Y577</f>
        <v>134.94594594594594</v>
      </c>
      <c r="AL569" s="52">
        <f>Y570+Y585</f>
        <v>133.57657657657657</v>
      </c>
      <c r="AN569" s="107"/>
      <c r="AO569" s="110">
        <f>Z570+Z561</f>
        <v>119.55681818181819</v>
      </c>
      <c r="AP569" s="52">
        <f>Z570+Z569</f>
        <v>99.52272727272728</v>
      </c>
      <c r="AQ569" s="52">
        <f>Z570+Z577</f>
        <v>95.329545454545467</v>
      </c>
      <c r="AR569" s="52">
        <f>Z570+Z585</f>
        <v>90.204545454545467</v>
      </c>
      <c r="AS569"/>
      <c r="AT569" s="107"/>
      <c r="AU569" s="52">
        <f>AA570+AA561</f>
        <v>124.87096774193549</v>
      </c>
      <c r="AV569" s="111">
        <f>AA570+AA569</f>
        <v>111.3225806451613</v>
      </c>
      <c r="AW569" s="52">
        <f>AA570+AA577</f>
        <v>103.96774193548387</v>
      </c>
      <c r="AX569" s="52">
        <f>AA570+AA585</f>
        <v>100.09677419354838</v>
      </c>
      <c r="AZ569" s="107"/>
      <c r="BA569" s="52">
        <f>AB570+AB561</f>
        <v>91.125</v>
      </c>
      <c r="BB569" s="52">
        <f>AB570+AB569</f>
        <v>85.083333333333329</v>
      </c>
      <c r="BC569" s="52">
        <f>AB570+AB577</f>
        <v>83.208333333333329</v>
      </c>
      <c r="BD569" s="52">
        <f>AB570+AB585</f>
        <v>81.333333333333329</v>
      </c>
      <c r="BF569" s="107"/>
      <c r="BG569" s="52">
        <f>AC570+AC561</f>
        <v>81.870967741935488</v>
      </c>
      <c r="BH569" s="52">
        <f>AC570+AC569</f>
        <v>75.41935483870968</v>
      </c>
      <c r="BI569" s="52">
        <f>AC570+AC577</f>
        <v>73.870967741935488</v>
      </c>
      <c r="BJ569" s="52">
        <f>AC570+AC585</f>
        <v>72.580645161290334</v>
      </c>
      <c r="BL569" s="107"/>
      <c r="BM569" s="52">
        <f>AD570+AD561</f>
        <v>111.7439024390244</v>
      </c>
      <c r="BN569" s="52">
        <f>AD570+AD569</f>
        <v>101.48780487804879</v>
      </c>
      <c r="BO569" s="52">
        <f>AD570+AD577</f>
        <v>97.243902439024396</v>
      </c>
      <c r="BP569" s="52">
        <f>AD570+AD585</f>
        <v>93.707317073170742</v>
      </c>
      <c r="BR569" s="107"/>
      <c r="BS569" s="52">
        <f>AE570+AE561</f>
        <v>112</v>
      </c>
      <c r="BT569" s="52">
        <f>AE570+AE569</f>
        <v>103.33333333333334</v>
      </c>
      <c r="BU569" s="52">
        <f>AE570+AE577</f>
        <v>98.333333333333343</v>
      </c>
      <c r="BV569" s="52">
        <f>AE570+AE585</f>
        <v>93.333333333333343</v>
      </c>
    </row>
    <row r="570" spans="1:74" x14ac:dyDescent="0.3">
      <c r="X570" s="12" t="s">
        <v>305</v>
      </c>
      <c r="Y570" s="94">
        <f>Y567*(1-Y478)</f>
        <v>115.09009009009009</v>
      </c>
      <c r="Z570" s="94">
        <f t="shared" ref="Z570:AE570" si="311">Z567*(1-Z478)</f>
        <v>71.568181818181827</v>
      </c>
      <c r="AA570" s="94">
        <f t="shared" si="311"/>
        <v>88.870967741935488</v>
      </c>
      <c r="AB570" s="94">
        <f t="shared" si="311"/>
        <v>77.583333333333329</v>
      </c>
      <c r="AC570" s="94">
        <f t="shared" si="311"/>
        <v>69.741935483870975</v>
      </c>
      <c r="AD570" s="94">
        <f t="shared" si="311"/>
        <v>78.853658536585371</v>
      </c>
      <c r="AE570" s="94">
        <f t="shared" si="311"/>
        <v>82.666666666666671</v>
      </c>
      <c r="AF570"/>
      <c r="AG570"/>
      <c r="AH570" s="74"/>
      <c r="AI570" s="52">
        <f>Y578+Y561</f>
        <v>168.69369369369366</v>
      </c>
      <c r="AJ570" s="52">
        <f>Y578+Y569</f>
        <v>153.97297297297297</v>
      </c>
      <c r="AK570" s="52">
        <f>Y578+Y577</f>
        <v>146.78378378378378</v>
      </c>
      <c r="AL570" s="110">
        <f>Y578+Y585</f>
        <v>145.41441441441441</v>
      </c>
      <c r="AN570" s="74"/>
      <c r="AO570" s="52">
        <f>Z578+Z561</f>
        <v>125.96590909090909</v>
      </c>
      <c r="AP570" s="52">
        <f>Z578+Z569</f>
        <v>105.93181818181819</v>
      </c>
      <c r="AQ570" s="52">
        <f>Z578+Z577</f>
        <v>101.73863636363637</v>
      </c>
      <c r="AR570" s="52">
        <f>Z578+Z585</f>
        <v>96.613636363636374</v>
      </c>
      <c r="AS570"/>
      <c r="AT570" s="74"/>
      <c r="AU570" s="52">
        <f>AA578+AA561</f>
        <v>132.83870967741936</v>
      </c>
      <c r="AV570" s="52">
        <f>AA578+AA569</f>
        <v>119.29032258064517</v>
      </c>
      <c r="AW570" s="110">
        <f>AA578+AA577</f>
        <v>111.93548387096774</v>
      </c>
      <c r="AX570" s="52">
        <f>AA578+AA585</f>
        <v>108.06451612903226</v>
      </c>
      <c r="AZ570" s="74"/>
      <c r="BA570" s="110">
        <f>AB578+AB561</f>
        <v>94.291666666666671</v>
      </c>
      <c r="BB570" s="52">
        <f>AB578+AB569</f>
        <v>88.25</v>
      </c>
      <c r="BC570" s="52">
        <f>AB578+AB577</f>
        <v>86.375</v>
      </c>
      <c r="BD570" s="52">
        <f>AB578+AB585</f>
        <v>84.5</v>
      </c>
      <c r="BF570" s="74"/>
      <c r="BG570" s="52">
        <f>AC578+AC561</f>
        <v>95.225806451612897</v>
      </c>
      <c r="BH570" s="52">
        <f>AC578+AC569</f>
        <v>88.774193548387089</v>
      </c>
      <c r="BI570" s="52">
        <f>AC578+AC577</f>
        <v>87.225806451612897</v>
      </c>
      <c r="BJ570" s="52">
        <f>AC578+AC585</f>
        <v>85.935483870967744</v>
      </c>
      <c r="BL570" s="74"/>
      <c r="BM570" s="110">
        <f>AD578+AD561</f>
        <v>118.85365853658537</v>
      </c>
      <c r="BN570" s="52">
        <f>AD578+AD569</f>
        <v>108.59756097560975</v>
      </c>
      <c r="BO570" s="52">
        <f>AD578+AD577</f>
        <v>104.35365853658537</v>
      </c>
      <c r="BP570" s="52">
        <f>AD578+AD585</f>
        <v>100.81707317073172</v>
      </c>
      <c r="BR570" s="74"/>
      <c r="BS570" s="52">
        <f>AE578+AE561</f>
        <v>118.66666666666667</v>
      </c>
      <c r="BT570" s="52">
        <f>AE578+AE569</f>
        <v>110</v>
      </c>
      <c r="BU570" s="52">
        <f>AE578+AE577</f>
        <v>105.00000000000001</v>
      </c>
      <c r="BV570" s="52">
        <f>AE578+AE585</f>
        <v>100.00000000000001</v>
      </c>
    </row>
    <row r="571" spans="1:74" x14ac:dyDescent="0.3">
      <c r="X571" s="87"/>
      <c r="Y571"/>
      <c r="Z571"/>
      <c r="AA571"/>
      <c r="AB571"/>
      <c r="AC571"/>
      <c r="AD571"/>
      <c r="AE571"/>
      <c r="AF571"/>
      <c r="AG571"/>
      <c r="AH571" s="74"/>
      <c r="AI571" s="52">
        <f>Y586+Y561</f>
        <v>170.66666666666666</v>
      </c>
      <c r="AJ571" s="52">
        <f>Y586+Y569</f>
        <v>155.94594594594594</v>
      </c>
      <c r="AK571" s="52">
        <f>Y586+Y577</f>
        <v>148.75675675675674</v>
      </c>
      <c r="AL571" s="52">
        <f>Y586+Y585</f>
        <v>147.38738738738738</v>
      </c>
      <c r="AN571" s="74"/>
      <c r="AO571" s="52">
        <f>Z586+Z561</f>
        <v>132.90909090909093</v>
      </c>
      <c r="AP571" s="52">
        <f>Z586+Z569</f>
        <v>112.87500000000001</v>
      </c>
      <c r="AQ571" s="52">
        <f>Z586+Z577</f>
        <v>108.6818181818182</v>
      </c>
      <c r="AR571" s="52">
        <f>Z586+Z585</f>
        <v>103.5568181818182</v>
      </c>
      <c r="AS571"/>
      <c r="AT571" s="74"/>
      <c r="AU571" s="52">
        <f>AA586+AA561</f>
        <v>140.19354838709677</v>
      </c>
      <c r="AV571" s="52">
        <f>AA586+AA569</f>
        <v>126.64516129032259</v>
      </c>
      <c r="AW571" s="52">
        <f>AA586+AA577</f>
        <v>119.29032258064517</v>
      </c>
      <c r="AX571" s="52">
        <f>AA586+AA585</f>
        <v>115.41935483870968</v>
      </c>
      <c r="AZ571" s="74"/>
      <c r="BA571" s="52">
        <f>AB586+AB561</f>
        <v>103.79166666666667</v>
      </c>
      <c r="BB571" s="52">
        <f>AB586+AB569</f>
        <v>97.75</v>
      </c>
      <c r="BC571" s="52">
        <f>AB586+AB577</f>
        <v>95.875</v>
      </c>
      <c r="BD571" s="52">
        <f>AB586+AB585</f>
        <v>94</v>
      </c>
      <c r="BF571" s="74"/>
      <c r="BG571" s="52">
        <f>AC586+AC561</f>
        <v>108.58064516129032</v>
      </c>
      <c r="BH571" s="52">
        <f>AC586+AC569</f>
        <v>102.12903225806451</v>
      </c>
      <c r="BI571" s="52">
        <f>AC586+AC577</f>
        <v>100.58064516129032</v>
      </c>
      <c r="BJ571" s="52">
        <f>AC586+AC585</f>
        <v>99.290322580645167</v>
      </c>
      <c r="BL571" s="74"/>
      <c r="BM571" s="52">
        <f>AD586+AD561</f>
        <v>123.3780487804878</v>
      </c>
      <c r="BN571" s="52">
        <f>AD586+AD569</f>
        <v>113.1219512195122</v>
      </c>
      <c r="BO571" s="52">
        <f>AD586+AD577</f>
        <v>108.8780487804878</v>
      </c>
      <c r="BP571" s="52">
        <f>AD586+AD585</f>
        <v>105.34146341463415</v>
      </c>
      <c r="BR571" s="74"/>
      <c r="BS571" s="111">
        <f>AE586+AE561</f>
        <v>130.66666666666669</v>
      </c>
      <c r="BT571" s="110">
        <f>AE586+AE569</f>
        <v>122</v>
      </c>
      <c r="BU571" s="52">
        <f>AE586+AE577</f>
        <v>117.00000000000001</v>
      </c>
      <c r="BV571" s="52">
        <f>AE586+AE585</f>
        <v>112.00000000000001</v>
      </c>
    </row>
    <row r="572" spans="1:74" x14ac:dyDescent="0.3">
      <c r="A572" s="12" t="s">
        <v>271</v>
      </c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X572" s="90" t="s">
        <v>313</v>
      </c>
      <c r="Y572" s="89">
        <f>Y568*Y487</f>
        <v>30.344370860927153</v>
      </c>
      <c r="Z572" s="89">
        <f t="shared" ref="Z572:AE572" si="312">Z568*Z487</f>
        <v>28.636363636363637</v>
      </c>
      <c r="AA572" s="89">
        <f t="shared" si="312"/>
        <v>24.351145038167939</v>
      </c>
      <c r="AB572" s="89">
        <f t="shared" si="312"/>
        <v>9.6923076923076916</v>
      </c>
      <c r="AC572" s="89">
        <f t="shared" si="312"/>
        <v>7.0714285714285721</v>
      </c>
      <c r="AD572" s="89">
        <f t="shared" si="312"/>
        <v>25.491525423728813</v>
      </c>
      <c r="AE572" s="89">
        <f t="shared" si="312"/>
        <v>23.314049586776861</v>
      </c>
      <c r="AF572"/>
      <c r="AG572"/>
      <c r="AH572"/>
      <c r="AI572"/>
      <c r="AJ572"/>
      <c r="AK572"/>
      <c r="AL572"/>
      <c r="AS572"/>
    </row>
    <row r="573" spans="1:74" x14ac:dyDescent="0.3">
      <c r="A573" s="12"/>
      <c r="B573" s="12"/>
      <c r="C573" s="12"/>
      <c r="D573" s="12"/>
      <c r="E573" s="12"/>
      <c r="F573" s="12"/>
      <c r="G573" s="34" t="s">
        <v>62</v>
      </c>
      <c r="H573" s="28" t="s">
        <v>52</v>
      </c>
      <c r="I573" s="12"/>
      <c r="J573" s="12"/>
      <c r="K573" s="12"/>
      <c r="L573" s="12"/>
      <c r="M573" s="12"/>
      <c r="N573" s="12"/>
      <c r="O573" s="12"/>
      <c r="X573" s="12" t="s">
        <v>314</v>
      </c>
      <c r="Y573" s="94">
        <f>Y567*(1-Y487)</f>
        <v>107.78145695364239</v>
      </c>
      <c r="Z573" s="94">
        <f t="shared" ref="Z573:AE573" si="313">Z567*(1-Z487)</f>
        <v>70.045454545454547</v>
      </c>
      <c r="AA573" s="94">
        <f t="shared" si="313"/>
        <v>84.122137404580158</v>
      </c>
      <c r="AB573" s="94">
        <f t="shared" si="313"/>
        <v>71.615384615384627</v>
      </c>
      <c r="AC573" s="94">
        <f t="shared" si="313"/>
        <v>63.785714285714292</v>
      </c>
      <c r="AD573" s="94">
        <f t="shared" si="313"/>
        <v>73.406779661016941</v>
      </c>
      <c r="AE573" s="94">
        <f t="shared" si="313"/>
        <v>77.371900826446279</v>
      </c>
      <c r="AF573"/>
      <c r="AG573"/>
      <c r="AH573"/>
      <c r="AI573"/>
      <c r="AJ573"/>
      <c r="AK573"/>
      <c r="AL573"/>
      <c r="AS573"/>
    </row>
    <row r="574" spans="1:74" x14ac:dyDescent="0.3">
      <c r="A574" s="12" t="str">
        <f t="shared" ref="A574:H578" si="314">A495</f>
        <v>Min b differs for each day:</v>
      </c>
      <c r="B574" s="93">
        <f t="shared" si="314"/>
        <v>24.5</v>
      </c>
      <c r="C574" s="93">
        <f t="shared" si="314"/>
        <v>11</v>
      </c>
      <c r="D574" s="93">
        <f t="shared" si="314"/>
        <v>3.5</v>
      </c>
      <c r="E574" s="93">
        <f t="shared" si="314"/>
        <v>6</v>
      </c>
      <c r="F574" s="93">
        <f t="shared" si="314"/>
        <v>6</v>
      </c>
      <c r="G574" s="92">
        <f t="shared" si="314"/>
        <v>5</v>
      </c>
      <c r="H574" s="93">
        <f t="shared" si="314"/>
        <v>9.5</v>
      </c>
      <c r="X574" s="87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S574"/>
    </row>
    <row r="575" spans="1:74" x14ac:dyDescent="0.3">
      <c r="A575" s="12" t="str">
        <f t="shared" si="314"/>
        <v xml:space="preserve">corresponding z: </v>
      </c>
      <c r="B575" s="69">
        <f t="shared" si="314"/>
        <v>51</v>
      </c>
      <c r="C575" s="69">
        <f t="shared" si="314"/>
        <v>50</v>
      </c>
      <c r="D575" s="69">
        <f t="shared" si="314"/>
        <v>71</v>
      </c>
      <c r="E575" s="69">
        <f t="shared" si="314"/>
        <v>47</v>
      </c>
      <c r="F575" s="69">
        <f t="shared" si="314"/>
        <v>70</v>
      </c>
      <c r="G575" s="69">
        <f t="shared" si="314"/>
        <v>47</v>
      </c>
      <c r="H575" s="69">
        <f t="shared" si="314"/>
        <v>44</v>
      </c>
      <c r="X575" s="12" t="s">
        <v>323</v>
      </c>
      <c r="Y575" s="13">
        <f>SUM('04-C1253'!A52:A67,'04-C1253'!A69:A80)</f>
        <v>193</v>
      </c>
      <c r="Z575" s="13">
        <f>SUM('04-C1253'!B52:B67,'04-C1253'!B69:B80)</f>
        <v>146</v>
      </c>
      <c r="AA575" s="13">
        <f>SUM('04-C1253'!C52:C67,'04-C1253'!C69:C80)</f>
        <v>158</v>
      </c>
      <c r="AB575" s="13">
        <f>SUM('04-C1253'!D52:D67,'04-C1253'!D69:D80)</f>
        <v>102</v>
      </c>
      <c r="AC575" s="13">
        <f>SUM('04-C1253'!E52:E67,'04-C1253'!E69:E80)</f>
        <v>112</v>
      </c>
      <c r="AD575" s="13">
        <f>SUM('04-C1253'!F52:F67,'04-C1253'!F69:F80)</f>
        <v>133</v>
      </c>
      <c r="AE575" s="13">
        <f>SUM('04-C1253'!G52:G67,'04-C1253'!G69:G80)</f>
        <v>134</v>
      </c>
      <c r="AF575"/>
      <c r="AG575"/>
      <c r="AH575"/>
      <c r="AI575"/>
      <c r="AJ575"/>
      <c r="AK575"/>
      <c r="AL575"/>
      <c r="AS575"/>
    </row>
    <row r="576" spans="1:74" x14ac:dyDescent="0.3">
      <c r="A576" s="12" t="str">
        <f t="shared" si="314"/>
        <v xml:space="preserve">corresponding x: </v>
      </c>
      <c r="B576" s="71">
        <f t="shared" si="314"/>
        <v>78</v>
      </c>
      <c r="C576" s="71">
        <f t="shared" si="314"/>
        <v>66</v>
      </c>
      <c r="D576" s="71">
        <f t="shared" si="314"/>
        <v>58</v>
      </c>
      <c r="E576" s="71">
        <f t="shared" si="314"/>
        <v>58</v>
      </c>
      <c r="F576" s="71">
        <f t="shared" si="314"/>
        <v>66</v>
      </c>
      <c r="G576" s="71">
        <f t="shared" si="314"/>
        <v>61</v>
      </c>
      <c r="H576" s="71">
        <f t="shared" si="314"/>
        <v>70</v>
      </c>
      <c r="X576" s="12" t="s">
        <v>324</v>
      </c>
      <c r="Y576" s="13">
        <f>SUM('04-C1253'!A31:A36,'04-C1253'!A38:A59)</f>
        <v>58</v>
      </c>
      <c r="Z576" s="13">
        <f>SUM('04-C1253'!B31:B36,'04-C1253'!B38:B59)</f>
        <v>51</v>
      </c>
      <c r="AA576" s="13">
        <f>SUM('04-C1253'!C31:C36,'04-C1253'!C38:C59)</f>
        <v>39</v>
      </c>
      <c r="AB576" s="13">
        <f>SUM('04-C1253'!D31:D36,'04-C1253'!D38:D59)</f>
        <v>27</v>
      </c>
      <c r="AC576" s="13">
        <f>SUM('04-C1253'!E31:E36,'04-C1253'!E38:E59)</f>
        <v>16</v>
      </c>
      <c r="AD576" s="13">
        <f>SUM('04-C1253'!F31:F36,'04-C1253'!F38:F59)</f>
        <v>52</v>
      </c>
      <c r="AE576" s="13">
        <f>SUM('04-C1253'!G31:G36,'04-C1253'!G38:G59)</f>
        <v>47</v>
      </c>
      <c r="AF576"/>
      <c r="AG576"/>
      <c r="AH576"/>
      <c r="AI576"/>
      <c r="AJ576"/>
      <c r="AK576"/>
      <c r="AL576"/>
      <c r="AS576"/>
    </row>
    <row r="577" spans="1:74" x14ac:dyDescent="0.3">
      <c r="A577" s="90" t="str">
        <f t="shared" si="314"/>
        <v>q = z + b</v>
      </c>
      <c r="B577" s="89">
        <f t="shared" si="314"/>
        <v>75.5</v>
      </c>
      <c r="C577" s="89">
        <f t="shared" si="314"/>
        <v>61</v>
      </c>
      <c r="D577" s="89">
        <f t="shared" si="314"/>
        <v>74.5</v>
      </c>
      <c r="E577" s="89">
        <f t="shared" si="314"/>
        <v>53</v>
      </c>
      <c r="F577" s="89">
        <f t="shared" si="314"/>
        <v>76</v>
      </c>
      <c r="G577" s="89">
        <f t="shared" si="314"/>
        <v>52</v>
      </c>
      <c r="H577" s="89">
        <f t="shared" si="314"/>
        <v>53.5</v>
      </c>
      <c r="X577" s="90" t="s">
        <v>306</v>
      </c>
      <c r="Y577" s="89">
        <f>Y576*Y478</f>
        <v>19.855855855855857</v>
      </c>
      <c r="Z577" s="89">
        <f t="shared" ref="Z577:AE577" si="315">Z576*Z478</f>
        <v>23.761363636363637</v>
      </c>
      <c r="AA577" s="89">
        <f t="shared" si="315"/>
        <v>15.096774193548386</v>
      </c>
      <c r="AB577" s="89">
        <f t="shared" si="315"/>
        <v>5.625</v>
      </c>
      <c r="AC577" s="89">
        <f t="shared" si="315"/>
        <v>4.129032258064516</v>
      </c>
      <c r="AD577" s="89">
        <f t="shared" si="315"/>
        <v>18.390243902439025</v>
      </c>
      <c r="AE577" s="89">
        <f t="shared" si="315"/>
        <v>15.666666666666666</v>
      </c>
      <c r="AF577"/>
      <c r="AG577"/>
      <c r="AH577"/>
      <c r="AI577"/>
      <c r="AJ577"/>
      <c r="AK577"/>
      <c r="AL577"/>
      <c r="AS577"/>
    </row>
    <row r="578" spans="1:74" x14ac:dyDescent="0.3">
      <c r="A578" s="12" t="str">
        <f t="shared" si="314"/>
        <v>s = x + b</v>
      </c>
      <c r="B578" s="94">
        <f t="shared" si="314"/>
        <v>102.5</v>
      </c>
      <c r="C578" s="94">
        <f t="shared" si="314"/>
        <v>77</v>
      </c>
      <c r="D578" s="94">
        <f t="shared" si="314"/>
        <v>61.5</v>
      </c>
      <c r="E578" s="94">
        <f t="shared" si="314"/>
        <v>64</v>
      </c>
      <c r="F578" s="94">
        <f t="shared" si="314"/>
        <v>72</v>
      </c>
      <c r="G578" s="17">
        <f t="shared" si="314"/>
        <v>66</v>
      </c>
      <c r="H578" s="94">
        <f t="shared" si="314"/>
        <v>79.5</v>
      </c>
      <c r="X578" s="12" t="s">
        <v>307</v>
      </c>
      <c r="Y578" s="94">
        <f>Y575*(1-Y478)</f>
        <v>126.92792792792791</v>
      </c>
      <c r="Z578" s="94">
        <f t="shared" ref="Z578:AE578" si="316">Z575*(1-Z478)</f>
        <v>77.977272727272734</v>
      </c>
      <c r="AA578" s="94">
        <f t="shared" si="316"/>
        <v>96.838709677419359</v>
      </c>
      <c r="AB578" s="94">
        <f t="shared" si="316"/>
        <v>80.75</v>
      </c>
      <c r="AC578" s="94">
        <f t="shared" si="316"/>
        <v>83.096774193548384</v>
      </c>
      <c r="AD578" s="94">
        <f t="shared" si="316"/>
        <v>85.963414634146346</v>
      </c>
      <c r="AE578" s="94">
        <f t="shared" si="316"/>
        <v>89.333333333333343</v>
      </c>
      <c r="AF578"/>
      <c r="AG578"/>
      <c r="AH578"/>
      <c r="AI578"/>
      <c r="AJ578"/>
      <c r="AK578"/>
      <c r="AL578"/>
      <c r="AS578"/>
    </row>
    <row r="579" spans="1:74" x14ac:dyDescent="0.3">
      <c r="A579" s="87" t="s">
        <v>255</v>
      </c>
      <c r="B579" s="52">
        <f>B577+B578</f>
        <v>178</v>
      </c>
      <c r="C579" s="52">
        <f t="shared" ref="C579:H579" si="317">C577+C578</f>
        <v>138</v>
      </c>
      <c r="D579" s="52">
        <f t="shared" si="317"/>
        <v>136</v>
      </c>
      <c r="E579" s="52">
        <f t="shared" si="317"/>
        <v>117</v>
      </c>
      <c r="F579" s="52">
        <f t="shared" si="317"/>
        <v>148</v>
      </c>
      <c r="G579" s="52">
        <f t="shared" si="317"/>
        <v>118</v>
      </c>
      <c r="H579" s="52">
        <f t="shared" si="317"/>
        <v>133</v>
      </c>
      <c r="X579" s="87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S579"/>
    </row>
    <row r="580" spans="1:74" x14ac:dyDescent="0.3">
      <c r="A580" s="12"/>
      <c r="X580" s="90" t="s">
        <v>315</v>
      </c>
      <c r="Y580" s="89">
        <f>Y576*Y487</f>
        <v>22.278145695364241</v>
      </c>
      <c r="Z580" s="89">
        <f t="shared" ref="Z580:AE580" si="318">Z576*Z487</f>
        <v>24.340909090909093</v>
      </c>
      <c r="AA580" s="89">
        <f t="shared" si="318"/>
        <v>16.374045801526716</v>
      </c>
      <c r="AB580" s="89">
        <f t="shared" si="318"/>
        <v>7.2692307692307692</v>
      </c>
      <c r="AC580" s="89">
        <f t="shared" si="318"/>
        <v>5.1428571428571432</v>
      </c>
      <c r="AD580" s="89">
        <f t="shared" si="318"/>
        <v>20.711864406779661</v>
      </c>
      <c r="AE580" s="89">
        <f t="shared" si="318"/>
        <v>17.673553719008265</v>
      </c>
      <c r="AF580"/>
      <c r="AG580"/>
      <c r="AH580"/>
      <c r="AI580"/>
      <c r="AJ580"/>
      <c r="AK580"/>
      <c r="AL580"/>
      <c r="AS580"/>
    </row>
    <row r="581" spans="1:74" x14ac:dyDescent="0.3">
      <c r="A581" s="12" t="s">
        <v>297</v>
      </c>
      <c r="B581" s="13">
        <f>SUM('03-C4481'!A74:A93,'03-C4481'!A95:A96)</f>
        <v>200</v>
      </c>
      <c r="C581" s="13">
        <f>SUM('03-C4481'!B74:B93,'03-C4481'!B95:B96)</f>
        <v>173</v>
      </c>
      <c r="D581" s="13">
        <f>SUM('03-C4481'!C74:C93,'03-C4481'!C95:C96)</f>
        <v>167</v>
      </c>
      <c r="E581" s="13">
        <f>SUM('03-C4481'!D74:D93,'03-C4481'!D95:D96)</f>
        <v>151</v>
      </c>
      <c r="F581" s="13">
        <f>SUM('03-C4481'!E74:E93,'03-C4481'!E95:E96)</f>
        <v>174</v>
      </c>
      <c r="G581" s="13">
        <f>SUM('03-C4481'!F74:F93,'03-C4481'!F95:F96)</f>
        <v>153</v>
      </c>
      <c r="H581" s="13">
        <f>SUM('03-C4481'!G74:G93,'03-C4481'!G95:G96)</f>
        <v>149</v>
      </c>
      <c r="X581" s="12" t="s">
        <v>316</v>
      </c>
      <c r="Y581" s="94">
        <f>Y575*(1-Y487)</f>
        <v>118.86754966887418</v>
      </c>
      <c r="Z581" s="94">
        <f t="shared" ref="Z581:AE581" si="319">Z575*(1-Z487)</f>
        <v>76.318181818181813</v>
      </c>
      <c r="AA581" s="94">
        <f t="shared" si="319"/>
        <v>91.66412213740459</v>
      </c>
      <c r="AB581" s="94">
        <f t="shared" si="319"/>
        <v>74.538461538461547</v>
      </c>
      <c r="AC581" s="94">
        <f t="shared" si="319"/>
        <v>76</v>
      </c>
      <c r="AD581" s="94">
        <f t="shared" si="319"/>
        <v>80.02542372881355</v>
      </c>
      <c r="AE581" s="94">
        <f t="shared" si="319"/>
        <v>83.611570247933884</v>
      </c>
      <c r="AF581"/>
      <c r="AG581"/>
      <c r="AH581"/>
      <c r="AI581"/>
      <c r="AJ581"/>
      <c r="AK581"/>
      <c r="AL581"/>
      <c r="AS581"/>
    </row>
    <row r="582" spans="1:74" x14ac:dyDescent="0.3">
      <c r="A582" s="12"/>
      <c r="X582" s="87"/>
      <c r="Y582"/>
      <c r="Z582"/>
      <c r="AA582"/>
      <c r="AB582"/>
      <c r="AC582"/>
      <c r="AD582"/>
      <c r="AE582"/>
      <c r="AF582"/>
      <c r="AG582"/>
      <c r="AH582" s="109" t="s">
        <v>320</v>
      </c>
      <c r="AI582"/>
      <c r="AJ582"/>
      <c r="AK582"/>
      <c r="AL582"/>
      <c r="AS582"/>
    </row>
    <row r="583" spans="1:74" x14ac:dyDescent="0.3">
      <c r="A583" s="12" t="str">
        <f t="shared" ref="A583:H587" si="320">A503</f>
        <v>Max b differs for each day:</v>
      </c>
      <c r="B583" s="93">
        <f t="shared" si="320"/>
        <v>32</v>
      </c>
      <c r="C583" s="93">
        <f t="shared" si="320"/>
        <v>17.5</v>
      </c>
      <c r="D583" s="93">
        <f t="shared" si="320"/>
        <v>14</v>
      </c>
      <c r="E583" s="93">
        <f t="shared" si="320"/>
        <v>15.5</v>
      </c>
      <c r="F583" s="93">
        <f t="shared" si="320"/>
        <v>24.5</v>
      </c>
      <c r="G583" s="38">
        <f t="shared" si="320"/>
        <v>14</v>
      </c>
      <c r="H583" s="93">
        <f t="shared" si="320"/>
        <v>17</v>
      </c>
      <c r="X583" s="12" t="s">
        <v>325</v>
      </c>
      <c r="Y583" s="13">
        <f>SUM('04-C1253'!A55:A67,'04-C1253'!A69:A83)</f>
        <v>196</v>
      </c>
      <c r="Z583" s="13">
        <f>SUM('04-C1253'!B55:B67,'04-C1253'!B69:B83)</f>
        <v>159</v>
      </c>
      <c r="AA583" s="13">
        <f>SUM('04-C1253'!C55:C67,'04-C1253'!C69:C83)</f>
        <v>170</v>
      </c>
      <c r="AB583" s="13">
        <f>SUM('04-C1253'!D55:D67,'04-C1253'!D69:D83)</f>
        <v>114</v>
      </c>
      <c r="AC583" s="13">
        <f>SUM('04-C1253'!E55:E67,'04-C1253'!E69:E83)</f>
        <v>130</v>
      </c>
      <c r="AD583" s="13">
        <f>SUM('04-C1253'!F55:F67,'04-C1253'!F69:F83)</f>
        <v>140</v>
      </c>
      <c r="AE583" s="13">
        <f>SUM('04-C1253'!G55:G67,'04-C1253'!G69:G83)</f>
        <v>152</v>
      </c>
      <c r="AF583"/>
      <c r="AG583"/>
      <c r="AH583" s="74" t="s">
        <v>310</v>
      </c>
      <c r="AI583" s="128" t="s">
        <v>10</v>
      </c>
      <c r="AJ583" s="128"/>
      <c r="AK583" s="128"/>
      <c r="AL583" s="128"/>
      <c r="AM583"/>
      <c r="AN583" s="74" t="s">
        <v>310</v>
      </c>
      <c r="AO583" s="128" t="s">
        <v>11</v>
      </c>
      <c r="AP583" s="128"/>
      <c r="AQ583" s="128"/>
      <c r="AR583" s="128"/>
      <c r="AS583"/>
      <c r="AT583" s="74" t="s">
        <v>310</v>
      </c>
      <c r="AU583" s="128" t="s">
        <v>12</v>
      </c>
      <c r="AV583" s="128"/>
      <c r="AW583" s="128"/>
      <c r="AX583" s="128"/>
      <c r="AZ583" s="74" t="s">
        <v>310</v>
      </c>
      <c r="BA583" s="128" t="s">
        <v>13</v>
      </c>
      <c r="BB583" s="128"/>
      <c r="BC583" s="128"/>
      <c r="BD583" s="128"/>
      <c r="BF583" s="74" t="s">
        <v>310</v>
      </c>
      <c r="BG583" s="128" t="s">
        <v>14</v>
      </c>
      <c r="BH583" s="128"/>
      <c r="BI583" s="128"/>
      <c r="BJ583" s="128"/>
      <c r="BL583" s="74" t="s">
        <v>310</v>
      </c>
      <c r="BM583" s="128" t="s">
        <v>0</v>
      </c>
      <c r="BN583" s="128"/>
      <c r="BO583" s="128"/>
      <c r="BP583" s="128"/>
      <c r="BR583" s="74" t="s">
        <v>310</v>
      </c>
      <c r="BS583" s="128" t="s">
        <v>1</v>
      </c>
      <c r="BT583" s="128"/>
      <c r="BU583" s="128"/>
      <c r="BV583" s="128"/>
    </row>
    <row r="584" spans="1:74" x14ac:dyDescent="0.3">
      <c r="A584" s="12" t="str">
        <f t="shared" si="320"/>
        <v xml:space="preserve">corresponding z: </v>
      </c>
      <c r="B584" s="69">
        <f t="shared" si="320"/>
        <v>43</v>
      </c>
      <c r="C584" s="69">
        <f t="shared" si="320"/>
        <v>48</v>
      </c>
      <c r="D584" s="69">
        <f t="shared" si="320"/>
        <v>57</v>
      </c>
      <c r="E584" s="69">
        <f t="shared" si="320"/>
        <v>35</v>
      </c>
      <c r="F584" s="69">
        <f t="shared" si="320"/>
        <v>40</v>
      </c>
      <c r="G584" s="69">
        <f t="shared" si="320"/>
        <v>37</v>
      </c>
      <c r="H584" s="69">
        <f t="shared" si="320"/>
        <v>30</v>
      </c>
      <c r="X584" s="12" t="s">
        <v>326</v>
      </c>
      <c r="Y584" s="13">
        <f>SUM('04-C1253'!A28:A36,'04-C1253'!A38:A56)</f>
        <v>54</v>
      </c>
      <c r="Z584" s="13">
        <f>SUM('04-C1253'!B28:B36,'04-C1253'!B38:B56)</f>
        <v>40</v>
      </c>
      <c r="AA584" s="13">
        <f>SUM('04-C1253'!C28:C36,'04-C1253'!C38:C56)</f>
        <v>29</v>
      </c>
      <c r="AB584" s="13">
        <f>SUM('04-C1253'!D28:D36,'04-C1253'!D38:D56)</f>
        <v>18</v>
      </c>
      <c r="AC584" s="13">
        <f>SUM('04-C1253'!E28:E36,'04-C1253'!E38:E56)</f>
        <v>11</v>
      </c>
      <c r="AD584" s="13">
        <f>SUM('04-C1253'!F28:F36,'04-C1253'!F38:F56)</f>
        <v>42</v>
      </c>
      <c r="AE584" s="13">
        <f>SUM('04-C1253'!G28:G36,'04-C1253'!G38:G56)</f>
        <v>32</v>
      </c>
      <c r="AF584"/>
      <c r="AG584"/>
      <c r="AH584" s="74"/>
      <c r="AI584" s="52">
        <f>Y565+Y564</f>
        <v>131.85430463576159</v>
      </c>
      <c r="AJ584" s="52">
        <f>Y565+Y572</f>
        <v>115.33774834437087</v>
      </c>
      <c r="AK584" s="52">
        <f>Y565+Y580</f>
        <v>107.27152317880795</v>
      </c>
      <c r="AL584" s="52">
        <f>Y565+Y588</f>
        <v>105.73509933774835</v>
      </c>
      <c r="AN584" s="74"/>
      <c r="AO584" s="52">
        <f>Z565+Z564</f>
        <v>106.13636363636364</v>
      </c>
      <c r="AP584" s="52">
        <f>Z565+Z572</f>
        <v>85.61363636363636</v>
      </c>
      <c r="AQ584" s="52">
        <f>Z565+Z580</f>
        <v>81.318181818181813</v>
      </c>
      <c r="AR584" s="52">
        <f>Z565+Z588</f>
        <v>76.068181818181813</v>
      </c>
      <c r="AS584"/>
      <c r="AT584" s="74"/>
      <c r="AU584" s="52">
        <f>AA565+AA564</f>
        <v>99.381679389312978</v>
      </c>
      <c r="AV584" s="52">
        <f>AA565+AA572</f>
        <v>84.687022900763367</v>
      </c>
      <c r="AW584" s="52">
        <f>AA565+AA580</f>
        <v>76.709923664122144</v>
      </c>
      <c r="AX584" s="52">
        <f>AA565+AA588</f>
        <v>72.511450381679396</v>
      </c>
      <c r="AZ584" s="74"/>
      <c r="BA584" s="52">
        <f>AB565+AB564</f>
        <v>72.307692307692321</v>
      </c>
      <c r="BB584" s="52">
        <f>AB565+AB572</f>
        <v>64.5</v>
      </c>
      <c r="BC584" s="52">
        <f>AB565+AB580</f>
        <v>62.07692307692308</v>
      </c>
      <c r="BD584" s="52">
        <f>AB565+AB588</f>
        <v>59.65384615384616</v>
      </c>
      <c r="BF584" s="74"/>
      <c r="BG584" s="52">
        <f>AC565+AC564</f>
        <v>57.857142857142861</v>
      </c>
      <c r="BH584" s="52">
        <f>AC565+AC572</f>
        <v>49.821428571428569</v>
      </c>
      <c r="BI584" s="52">
        <f>AC565+AC580</f>
        <v>47.892857142857146</v>
      </c>
      <c r="BJ584" s="52">
        <f>AC565+AC588</f>
        <v>46.285714285714285</v>
      </c>
      <c r="BL584" s="74"/>
      <c r="BM584" s="52">
        <f>AD565+AD564</f>
        <v>98.415254237288138</v>
      </c>
      <c r="BN584" s="52">
        <f>AD565+AD572</f>
        <v>86.86440677966101</v>
      </c>
      <c r="BO584" s="52">
        <f>AD565+AD580</f>
        <v>82.084745762711862</v>
      </c>
      <c r="BP584" s="52">
        <f>AD565+AD588</f>
        <v>78.101694915254228</v>
      </c>
      <c r="BR584" s="74"/>
      <c r="BS584" s="52">
        <f>AE565+AE564</f>
        <v>94.239669421487605</v>
      </c>
      <c r="BT584" s="52">
        <f>AE565+AE572</f>
        <v>84.462809917355372</v>
      </c>
      <c r="BU584" s="52">
        <f>AE565+AE580</f>
        <v>78.82231404958678</v>
      </c>
      <c r="BV584" s="52">
        <f>AE565+AE588</f>
        <v>73.181818181818187</v>
      </c>
    </row>
    <row r="585" spans="1:74" x14ac:dyDescent="0.3">
      <c r="A585" s="12" t="str">
        <f t="shared" si="320"/>
        <v xml:space="preserve">corresponding x: </v>
      </c>
      <c r="B585" s="71">
        <f t="shared" si="320"/>
        <v>71</v>
      </c>
      <c r="C585" s="71">
        <f t="shared" si="320"/>
        <v>55</v>
      </c>
      <c r="D585" s="71">
        <f t="shared" si="320"/>
        <v>51</v>
      </c>
      <c r="E585" s="71">
        <f t="shared" si="320"/>
        <v>51</v>
      </c>
      <c r="F585" s="71">
        <f t="shared" si="320"/>
        <v>59</v>
      </c>
      <c r="G585" s="71">
        <f t="shared" si="320"/>
        <v>53</v>
      </c>
      <c r="H585" s="71">
        <f t="shared" si="320"/>
        <v>64</v>
      </c>
      <c r="X585" s="90" t="s">
        <v>308</v>
      </c>
      <c r="Y585" s="89">
        <f>Y584*Y478</f>
        <v>18.486486486486488</v>
      </c>
      <c r="Z585" s="89">
        <f t="shared" ref="Z585:AE585" si="321">Z584*Z478</f>
        <v>18.636363636363637</v>
      </c>
      <c r="AA585" s="89">
        <f t="shared" si="321"/>
        <v>11.225806451612902</v>
      </c>
      <c r="AB585" s="89">
        <f t="shared" si="321"/>
        <v>3.75</v>
      </c>
      <c r="AC585" s="89">
        <f t="shared" si="321"/>
        <v>2.838709677419355</v>
      </c>
      <c r="AD585" s="89">
        <f t="shared" si="321"/>
        <v>14.853658536585366</v>
      </c>
      <c r="AE585" s="89">
        <f t="shared" si="321"/>
        <v>10.666666666666666</v>
      </c>
      <c r="AF585"/>
      <c r="AG585"/>
      <c r="AH585" s="107"/>
      <c r="AI585" s="52">
        <f>Y573+Y564</f>
        <v>154.64238410596028</v>
      </c>
      <c r="AJ585" s="52">
        <f>Y573+Y572</f>
        <v>138.12582781456953</v>
      </c>
      <c r="AK585" s="52">
        <f>Y573+Y580</f>
        <v>130.05960264900662</v>
      </c>
      <c r="AL585" s="52">
        <f>Y573+Y588</f>
        <v>128.52317880794703</v>
      </c>
      <c r="AN585" s="107"/>
      <c r="AO585" s="110">
        <f>Z573+Z564</f>
        <v>119.20454545454547</v>
      </c>
      <c r="AP585" s="52">
        <f>Z573+Z572</f>
        <v>98.681818181818187</v>
      </c>
      <c r="AQ585" s="52">
        <f>Z573+Z580</f>
        <v>94.38636363636364</v>
      </c>
      <c r="AR585" s="52">
        <f>Z573+Z588</f>
        <v>89.13636363636364</v>
      </c>
      <c r="AS585"/>
      <c r="AT585" s="107"/>
      <c r="AU585" s="52">
        <f>AA573+AA564</f>
        <v>123.16793893129771</v>
      </c>
      <c r="AV585" s="111">
        <f>AA573+AA572</f>
        <v>108.4732824427481</v>
      </c>
      <c r="AW585" s="52">
        <f>AA573+AA580</f>
        <v>100.49618320610688</v>
      </c>
      <c r="AX585" s="52">
        <f>AA573+AA588</f>
        <v>96.297709923664129</v>
      </c>
      <c r="AZ585" s="107"/>
      <c r="BA585" s="52">
        <f>AB573+AB564</f>
        <v>89.115384615384627</v>
      </c>
      <c r="BB585" s="52">
        <f>AB573+AB572</f>
        <v>81.307692307692321</v>
      </c>
      <c r="BC585" s="52">
        <f>AB573+AB580</f>
        <v>78.884615384615401</v>
      </c>
      <c r="BD585" s="52">
        <f>AB573+AB588</f>
        <v>76.461538461538467</v>
      </c>
      <c r="BF585" s="107"/>
      <c r="BG585" s="52">
        <f>AC573+AC564</f>
        <v>78.892857142857153</v>
      </c>
      <c r="BH585" s="111">
        <f>AC573+AC572</f>
        <v>70.857142857142861</v>
      </c>
      <c r="BI585" s="52">
        <f>AC573+AC580</f>
        <v>68.928571428571431</v>
      </c>
      <c r="BJ585" s="110">
        <f>AC573+AC588</f>
        <v>67.321428571428584</v>
      </c>
      <c r="BL585" s="107"/>
      <c r="BM585" s="52">
        <f>AD573+AD564</f>
        <v>110.44915254237287</v>
      </c>
      <c r="BN585" s="52">
        <f>AD573+AD572</f>
        <v>98.898305084745758</v>
      </c>
      <c r="BO585" s="52">
        <f>AD573+AD580</f>
        <v>94.118644067796595</v>
      </c>
      <c r="BP585" s="52">
        <f>AD573+AD588</f>
        <v>90.135593220338976</v>
      </c>
      <c r="BR585" s="107"/>
      <c r="BS585" s="52">
        <f>AE573+AE564</f>
        <v>110.46280991735537</v>
      </c>
      <c r="BT585" s="52">
        <f>AE573+AE572</f>
        <v>100.68595041322314</v>
      </c>
      <c r="BU585" s="52">
        <f>AE573+AE580</f>
        <v>95.045454545454547</v>
      </c>
      <c r="BV585" s="52">
        <f>AE573+AE588</f>
        <v>89.404958677685954</v>
      </c>
    </row>
    <row r="586" spans="1:74" x14ac:dyDescent="0.3">
      <c r="A586" s="90" t="str">
        <f t="shared" si="320"/>
        <v>q = z + b</v>
      </c>
      <c r="B586" s="89">
        <f t="shared" si="320"/>
        <v>75</v>
      </c>
      <c r="C586" s="89">
        <f t="shared" si="320"/>
        <v>65.5</v>
      </c>
      <c r="D586" s="89">
        <f t="shared" si="320"/>
        <v>71</v>
      </c>
      <c r="E586" s="89">
        <f t="shared" si="320"/>
        <v>50.5</v>
      </c>
      <c r="F586" s="89">
        <f t="shared" si="320"/>
        <v>64.5</v>
      </c>
      <c r="G586" s="89">
        <f t="shared" si="320"/>
        <v>51</v>
      </c>
      <c r="H586" s="89">
        <f t="shared" si="320"/>
        <v>47</v>
      </c>
      <c r="X586" s="12" t="s">
        <v>309</v>
      </c>
      <c r="Y586" s="94">
        <f>Y583*(1-Y478)</f>
        <v>128.90090090090089</v>
      </c>
      <c r="Z586" s="94">
        <f t="shared" ref="Z586:AE586" si="322">Z583*(1-Z478)</f>
        <v>84.920454545454561</v>
      </c>
      <c r="AA586" s="94">
        <f t="shared" si="322"/>
        <v>104.19354838709678</v>
      </c>
      <c r="AB586" s="94">
        <f t="shared" si="322"/>
        <v>90.25</v>
      </c>
      <c r="AC586" s="94">
        <f t="shared" si="322"/>
        <v>96.451612903225808</v>
      </c>
      <c r="AD586" s="94">
        <f t="shared" si="322"/>
        <v>90.487804878048777</v>
      </c>
      <c r="AE586" s="94">
        <f t="shared" si="322"/>
        <v>101.33333333333334</v>
      </c>
      <c r="AF586"/>
      <c r="AG586"/>
      <c r="AH586" s="74"/>
      <c r="AI586" s="52">
        <f>Y581+Y564</f>
        <v>165.72847682119206</v>
      </c>
      <c r="AJ586" s="111">
        <f>Y581+Y572</f>
        <v>149.21192052980132</v>
      </c>
      <c r="AK586" s="52">
        <f>Y581+Y580</f>
        <v>141.14569536423841</v>
      </c>
      <c r="AL586" s="52">
        <f>Y581+Y588</f>
        <v>139.60927152317882</v>
      </c>
      <c r="AN586" s="74"/>
      <c r="AO586" s="52">
        <f>Z581+Z564</f>
        <v>125.47727272727272</v>
      </c>
      <c r="AP586" s="52">
        <f>Z581+Z572</f>
        <v>104.95454545454545</v>
      </c>
      <c r="AQ586" s="52">
        <f>Z581+Z580</f>
        <v>100.65909090909091</v>
      </c>
      <c r="AR586" s="52">
        <f>Z581+Z588</f>
        <v>95.409090909090907</v>
      </c>
      <c r="AS586"/>
      <c r="AT586" s="74"/>
      <c r="AU586" s="52">
        <f>AA581+AA564</f>
        <v>130.70992366412213</v>
      </c>
      <c r="AV586" s="52">
        <f>AA581+AA572</f>
        <v>116.01526717557253</v>
      </c>
      <c r="AW586" s="52">
        <f>AA581+AA580</f>
        <v>108.03816793893131</v>
      </c>
      <c r="AX586" s="52">
        <f>AA581+AA588</f>
        <v>103.83969465648856</v>
      </c>
      <c r="AZ586" s="74"/>
      <c r="BA586" s="52">
        <f>AB581+AB564</f>
        <v>92.038461538461547</v>
      </c>
      <c r="BB586" s="52">
        <f>AB581+AB572</f>
        <v>84.230769230769241</v>
      </c>
      <c r="BC586" s="52">
        <f>AB581+AB580</f>
        <v>81.807692307692321</v>
      </c>
      <c r="BD586" s="52">
        <f>AB581+AB588</f>
        <v>79.384615384615387</v>
      </c>
      <c r="BF586" s="74"/>
      <c r="BG586" s="52">
        <f>AC581+AC564</f>
        <v>91.107142857142861</v>
      </c>
      <c r="BH586" s="52">
        <f>AC581+AC572</f>
        <v>83.071428571428569</v>
      </c>
      <c r="BI586" s="52">
        <f>AC581+AC580</f>
        <v>81.142857142857139</v>
      </c>
      <c r="BJ586" s="52">
        <f>AC581+AC588</f>
        <v>79.535714285714292</v>
      </c>
      <c r="BL586" s="74"/>
      <c r="BM586" s="52">
        <f>AD581+AD564</f>
        <v>117.06779661016948</v>
      </c>
      <c r="BN586" s="52">
        <f>AD581+AD572</f>
        <v>105.51694915254237</v>
      </c>
      <c r="BO586" s="52">
        <f>AD581+AD580</f>
        <v>100.73728813559322</v>
      </c>
      <c r="BP586" s="52">
        <f>AD581+AD588</f>
        <v>96.754237288135585</v>
      </c>
      <c r="BR586" s="74"/>
      <c r="BS586" s="52">
        <f>AE581+AE564</f>
        <v>116.70247933884298</v>
      </c>
      <c r="BT586" s="52">
        <f>AE581+AE572</f>
        <v>106.92561983471074</v>
      </c>
      <c r="BU586" s="52">
        <f>AE581+AE580</f>
        <v>101.28512396694215</v>
      </c>
      <c r="BV586" s="52">
        <f>AE581+AE588</f>
        <v>95.644628099173559</v>
      </c>
    </row>
    <row r="587" spans="1:74" x14ac:dyDescent="0.3">
      <c r="A587" s="12" t="str">
        <f t="shared" si="320"/>
        <v>s = x + b</v>
      </c>
      <c r="B587" s="94">
        <f t="shared" si="320"/>
        <v>103</v>
      </c>
      <c r="C587" s="94">
        <f t="shared" si="320"/>
        <v>72.5</v>
      </c>
      <c r="D587" s="94">
        <f t="shared" si="320"/>
        <v>65</v>
      </c>
      <c r="E587" s="94">
        <f t="shared" si="320"/>
        <v>66.5</v>
      </c>
      <c r="F587" s="94">
        <f t="shared" si="320"/>
        <v>83.5</v>
      </c>
      <c r="G587" s="17">
        <f t="shared" si="320"/>
        <v>67</v>
      </c>
      <c r="H587" s="94">
        <f t="shared" si="320"/>
        <v>81</v>
      </c>
      <c r="X587" s="87"/>
      <c r="Y587"/>
      <c r="Z587"/>
      <c r="AA587"/>
      <c r="AB587"/>
      <c r="AC587"/>
      <c r="AD587"/>
      <c r="AE587"/>
      <c r="AF587"/>
      <c r="AG587"/>
      <c r="AH587" s="74"/>
      <c r="AI587" s="52">
        <f>Y589+Y564</f>
        <v>167.57615894039736</v>
      </c>
      <c r="AJ587" s="52">
        <f>Y589+Y572</f>
        <v>151.05960264900662</v>
      </c>
      <c r="AK587" s="110">
        <f>Y589+Y580</f>
        <v>142.99337748344371</v>
      </c>
      <c r="AL587" s="52">
        <f>Y589+Y588</f>
        <v>141.45695364238412</v>
      </c>
      <c r="AN587" s="74"/>
      <c r="AO587" s="52">
        <f>Z589+Z564</f>
        <v>132.27272727272728</v>
      </c>
      <c r="AP587" s="52">
        <f>Z589+Z572</f>
        <v>111.75</v>
      </c>
      <c r="AQ587" s="52">
        <f>Z589+Z580</f>
        <v>107.45454545454545</v>
      </c>
      <c r="AR587" s="52">
        <f>Z589+Z588</f>
        <v>102.20454545454545</v>
      </c>
      <c r="AS587"/>
      <c r="AT587" s="74"/>
      <c r="AU587" s="52">
        <f>AA589+AA564</f>
        <v>137.67175572519085</v>
      </c>
      <c r="AV587" s="52">
        <f>AA589+AA572</f>
        <v>122.97709923664124</v>
      </c>
      <c r="AW587" s="52">
        <f>AA589+AA580</f>
        <v>115.00000000000001</v>
      </c>
      <c r="AX587" s="110">
        <f>AA589+AA588</f>
        <v>110.80152671755727</v>
      </c>
      <c r="AZ587" s="74"/>
      <c r="BA587" s="52">
        <f>AB589+AB564</f>
        <v>100.80769230769232</v>
      </c>
      <c r="BB587" s="111">
        <f>AB589+AB572</f>
        <v>93.000000000000014</v>
      </c>
      <c r="BC587" s="52">
        <f>AB589+AB580</f>
        <v>90.576923076923094</v>
      </c>
      <c r="BD587" s="52">
        <f>AB589+AB588</f>
        <v>88.15384615384616</v>
      </c>
      <c r="BF587" s="74"/>
      <c r="BG587" s="52">
        <f>AC589+AC564</f>
        <v>103.32142857142858</v>
      </c>
      <c r="BH587" s="52">
        <f>AC589+AC572</f>
        <v>95.285714285714292</v>
      </c>
      <c r="BI587" s="52">
        <f>AC589+AC580</f>
        <v>93.357142857142861</v>
      </c>
      <c r="BJ587" s="52">
        <f>AC589+AC588</f>
        <v>91.750000000000014</v>
      </c>
      <c r="BL587" s="74"/>
      <c r="BM587" s="110">
        <f>AD589+AD564</f>
        <v>121.27966101694915</v>
      </c>
      <c r="BN587" s="52">
        <f>AD589+AD572</f>
        <v>109.72881355932203</v>
      </c>
      <c r="BO587" s="52">
        <f>AD589+AD580</f>
        <v>104.94915254237287</v>
      </c>
      <c r="BP587" s="52">
        <f>AD589+AD588</f>
        <v>100.96610169491525</v>
      </c>
      <c r="BR587" s="74"/>
      <c r="BS587" s="110">
        <f>AE589+AE564</f>
        <v>127.93388429752066</v>
      </c>
      <c r="BT587" s="52">
        <f>AE589+AE572</f>
        <v>118.15702479338843</v>
      </c>
      <c r="BU587" s="52">
        <f>AE589+AE580</f>
        <v>112.51652892561984</v>
      </c>
      <c r="BV587" s="52">
        <f>AE589+AE588</f>
        <v>106.87603305785125</v>
      </c>
    </row>
    <row r="588" spans="1:74" x14ac:dyDescent="0.3">
      <c r="A588" s="87" t="s">
        <v>255</v>
      </c>
      <c r="B588" s="52">
        <f>B586+B587</f>
        <v>178</v>
      </c>
      <c r="C588" s="52">
        <f t="shared" ref="C588:H588" si="323">C586+C587</f>
        <v>138</v>
      </c>
      <c r="D588" s="52">
        <f t="shared" si="323"/>
        <v>136</v>
      </c>
      <c r="E588" s="52">
        <f t="shared" si="323"/>
        <v>117</v>
      </c>
      <c r="F588" s="52">
        <f t="shared" si="323"/>
        <v>148</v>
      </c>
      <c r="G588" s="52">
        <f t="shared" si="323"/>
        <v>118</v>
      </c>
      <c r="H588" s="52">
        <f t="shared" si="323"/>
        <v>128</v>
      </c>
      <c r="X588" s="90" t="s">
        <v>317</v>
      </c>
      <c r="Y588" s="89">
        <f>Y584*Y487</f>
        <v>20.741721854304636</v>
      </c>
      <c r="Z588" s="89">
        <f t="shared" ref="Z588:AE588" si="324">Z584*Z487</f>
        <v>19.090909090909093</v>
      </c>
      <c r="AA588" s="89">
        <f t="shared" si="324"/>
        <v>12.175572519083969</v>
      </c>
      <c r="AB588" s="89">
        <f t="shared" si="324"/>
        <v>4.8461538461538458</v>
      </c>
      <c r="AC588" s="89">
        <f t="shared" si="324"/>
        <v>3.535714285714286</v>
      </c>
      <c r="AD588" s="89">
        <f t="shared" si="324"/>
        <v>16.728813559322035</v>
      </c>
      <c r="AE588" s="89">
        <f t="shared" si="324"/>
        <v>12.03305785123967</v>
      </c>
      <c r="AF588"/>
      <c r="AG588"/>
      <c r="AH588"/>
      <c r="AI588"/>
      <c r="AJ588"/>
      <c r="AK588"/>
      <c r="AL588"/>
      <c r="AS588"/>
    </row>
    <row r="589" spans="1:74" x14ac:dyDescent="0.3">
      <c r="X589" s="12" t="s">
        <v>318</v>
      </c>
      <c r="Y589" s="94">
        <f>Y583*(1-Y487)</f>
        <v>120.71523178807948</v>
      </c>
      <c r="Z589" s="94">
        <f t="shared" ref="Z589:AE589" si="325">Z583*(1-Z487)</f>
        <v>83.11363636363636</v>
      </c>
      <c r="AA589" s="94">
        <f t="shared" si="325"/>
        <v>98.625954198473295</v>
      </c>
      <c r="AB589" s="94">
        <f t="shared" si="325"/>
        <v>83.307692307692321</v>
      </c>
      <c r="AC589" s="94">
        <f t="shared" si="325"/>
        <v>88.214285714285722</v>
      </c>
      <c r="AD589" s="94">
        <f t="shared" si="325"/>
        <v>84.237288135593218</v>
      </c>
      <c r="AE589" s="94">
        <f t="shared" si="325"/>
        <v>94.84297520661157</v>
      </c>
      <c r="AF589"/>
      <c r="AG589"/>
      <c r="AH589"/>
      <c r="AI589"/>
      <c r="AJ589"/>
      <c r="AK589"/>
      <c r="AL589"/>
      <c r="AS589"/>
    </row>
    <row r="590" spans="1:74" x14ac:dyDescent="0.3"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S590"/>
    </row>
    <row r="591" spans="1:74" x14ac:dyDescent="0.3"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S591"/>
    </row>
    <row r="592" spans="1:74" x14ac:dyDescent="0.3">
      <c r="A592" s="12" t="s">
        <v>272</v>
      </c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S592"/>
    </row>
    <row r="593" spans="1:74" x14ac:dyDescent="0.3">
      <c r="A593" s="12"/>
      <c r="B593" s="12"/>
      <c r="C593" s="12"/>
      <c r="D593" s="12"/>
      <c r="E593" s="12"/>
      <c r="F593" s="12"/>
      <c r="G593" s="31" t="s">
        <v>66</v>
      </c>
      <c r="H593" s="32" t="s">
        <v>52</v>
      </c>
      <c r="I593" s="12"/>
      <c r="J593" s="12"/>
      <c r="K593" s="12"/>
      <c r="L593" s="12"/>
      <c r="M593" s="12"/>
      <c r="N593" s="12"/>
      <c r="O593" s="12"/>
      <c r="X593" s="12" t="s">
        <v>327</v>
      </c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S593"/>
    </row>
    <row r="594" spans="1:74" x14ac:dyDescent="0.3">
      <c r="A594" s="12" t="s">
        <v>273</v>
      </c>
      <c r="B594" s="93">
        <f t="shared" ref="B594:H598" si="326">B517</f>
        <v>147</v>
      </c>
      <c r="C594" s="93">
        <f t="shared" si="326"/>
        <v>65</v>
      </c>
      <c r="D594" s="93">
        <f t="shared" si="326"/>
        <v>7</v>
      </c>
      <c r="E594" s="93">
        <f t="shared" si="326"/>
        <v>9.5</v>
      </c>
      <c r="F594" s="93">
        <f t="shared" si="326"/>
        <v>10</v>
      </c>
      <c r="G594" s="92">
        <f t="shared" si="326"/>
        <v>38</v>
      </c>
      <c r="H594" s="93">
        <f t="shared" si="326"/>
        <v>15.5</v>
      </c>
      <c r="X594" s="12"/>
      <c r="Y594" s="12"/>
      <c r="Z594" s="12"/>
      <c r="AA594" s="12"/>
      <c r="AB594" s="12"/>
      <c r="AC594" s="12"/>
      <c r="AD594" s="34" t="s">
        <v>62</v>
      </c>
      <c r="AE594" s="28" t="s">
        <v>52</v>
      </c>
      <c r="AF594" s="12"/>
      <c r="AG594" s="12"/>
      <c r="AH594" s="12"/>
      <c r="AI594" s="12"/>
      <c r="AJ594" s="12"/>
      <c r="AK594" s="12"/>
      <c r="AL594" s="12"/>
      <c r="AS594"/>
    </row>
    <row r="595" spans="1:74" x14ac:dyDescent="0.3">
      <c r="A595" s="12" t="s">
        <v>274</v>
      </c>
      <c r="B595" s="69">
        <f t="shared" si="326"/>
        <v>118</v>
      </c>
      <c r="C595" s="69">
        <f t="shared" si="326"/>
        <v>111</v>
      </c>
      <c r="D595" s="69">
        <f t="shared" si="326"/>
        <v>111</v>
      </c>
      <c r="E595" s="69">
        <f t="shared" si="326"/>
        <v>66</v>
      </c>
      <c r="F595" s="69">
        <f t="shared" si="326"/>
        <v>166</v>
      </c>
      <c r="G595" s="69">
        <f t="shared" si="326"/>
        <v>91</v>
      </c>
      <c r="H595" s="69">
        <f t="shared" si="326"/>
        <v>86</v>
      </c>
      <c r="X595" s="12" t="s">
        <v>301</v>
      </c>
      <c r="Y595" s="13">
        <f t="shared" ref="Y595:AE595" si="327">B581</f>
        <v>200</v>
      </c>
      <c r="Z595" s="13">
        <f t="shared" si="327"/>
        <v>173</v>
      </c>
      <c r="AA595" s="13">
        <f t="shared" si="327"/>
        <v>167</v>
      </c>
      <c r="AB595" s="13">
        <f t="shared" si="327"/>
        <v>151</v>
      </c>
      <c r="AC595" s="13">
        <f t="shared" si="327"/>
        <v>174</v>
      </c>
      <c r="AD595" s="13">
        <f t="shared" si="327"/>
        <v>153</v>
      </c>
      <c r="AE595" s="13">
        <f t="shared" si="327"/>
        <v>149</v>
      </c>
      <c r="AF595"/>
      <c r="AG595"/>
      <c r="AH595"/>
      <c r="AI595"/>
      <c r="AJ595"/>
      <c r="AK595"/>
      <c r="AL595"/>
      <c r="AS595"/>
    </row>
    <row r="596" spans="1:74" x14ac:dyDescent="0.3">
      <c r="A596" s="12" t="s">
        <v>275</v>
      </c>
      <c r="B596" s="71">
        <f t="shared" si="326"/>
        <v>87</v>
      </c>
      <c r="C596" s="71">
        <f t="shared" si="326"/>
        <v>72</v>
      </c>
      <c r="D596" s="71">
        <f t="shared" si="326"/>
        <v>111</v>
      </c>
      <c r="E596" s="71">
        <f t="shared" si="326"/>
        <v>71</v>
      </c>
      <c r="F596" s="71">
        <f t="shared" si="326"/>
        <v>104</v>
      </c>
      <c r="G596" s="71">
        <f t="shared" si="326"/>
        <v>81</v>
      </c>
      <c r="H596" s="71">
        <f t="shared" si="326"/>
        <v>73</v>
      </c>
      <c r="X596" s="12" t="s">
        <v>296</v>
      </c>
      <c r="Y596" s="13">
        <f>SUM('04-C1253'!A74:A92,'04-C1253'!A94:A96)</f>
        <v>182</v>
      </c>
      <c r="Z596" s="13">
        <f>SUM('04-C1253'!B74:B92,'04-C1253'!B94:B96)</f>
        <v>144</v>
      </c>
      <c r="AA596" s="13">
        <f>SUM('04-C1253'!C74:C92,'04-C1253'!C94:C96)</f>
        <v>156</v>
      </c>
      <c r="AB596" s="13">
        <f>SUM('04-C1253'!D74:D92,'04-C1253'!D94:D96)</f>
        <v>129</v>
      </c>
      <c r="AC596" s="13">
        <f>SUM('04-C1253'!E74:E92,'04-C1253'!E94:E96)</f>
        <v>145</v>
      </c>
      <c r="AD596" s="13">
        <f>SUM('04-C1253'!F74:F92,'04-C1253'!F94:F96)</f>
        <v>134</v>
      </c>
      <c r="AE596" s="13">
        <f>SUM('04-C1253'!G74:G92,'04-C1253'!G94:G96)</f>
        <v>146</v>
      </c>
      <c r="AF596"/>
      <c r="AG596"/>
      <c r="AH596"/>
      <c r="AI596"/>
      <c r="AJ596"/>
      <c r="AK596"/>
      <c r="AL596"/>
      <c r="AS596"/>
    </row>
    <row r="597" spans="1:74" x14ac:dyDescent="0.3">
      <c r="A597" s="90" t="s">
        <v>276</v>
      </c>
      <c r="B597" s="89">
        <f t="shared" si="326"/>
        <v>265</v>
      </c>
      <c r="C597" s="89">
        <f t="shared" si="326"/>
        <v>176</v>
      </c>
      <c r="D597" s="89">
        <f t="shared" si="326"/>
        <v>118</v>
      </c>
      <c r="E597" s="89">
        <f t="shared" si="326"/>
        <v>75.5</v>
      </c>
      <c r="F597" s="89">
        <f t="shared" si="326"/>
        <v>176</v>
      </c>
      <c r="G597" s="89">
        <f t="shared" si="326"/>
        <v>129</v>
      </c>
      <c r="H597" s="89">
        <f t="shared" si="326"/>
        <v>101.5</v>
      </c>
      <c r="X597" s="90" t="s">
        <v>302</v>
      </c>
      <c r="Y597" s="89">
        <f t="shared" ref="Y597:AE597" si="328">Y503</f>
        <v>74.651685393258418</v>
      </c>
      <c r="Z597" s="89">
        <f t="shared" si="328"/>
        <v>63.652173913043484</v>
      </c>
      <c r="AA597" s="89">
        <f t="shared" si="328"/>
        <v>85.455882352941188</v>
      </c>
      <c r="AB597" s="89">
        <f t="shared" si="328"/>
        <v>57.07692307692308</v>
      </c>
      <c r="AC597" s="89">
        <f t="shared" si="328"/>
        <v>76</v>
      </c>
      <c r="AD597" s="89">
        <f t="shared" si="328"/>
        <v>60.372881355932201</v>
      </c>
      <c r="AE597" s="89">
        <f t="shared" si="328"/>
        <v>56.315789473684212</v>
      </c>
      <c r="AF597"/>
      <c r="AG597"/>
      <c r="AH597"/>
      <c r="AI597"/>
      <c r="AJ597"/>
      <c r="AK597"/>
      <c r="AL597"/>
      <c r="AS597"/>
    </row>
    <row r="598" spans="1:74" x14ac:dyDescent="0.3">
      <c r="A598" s="12" t="s">
        <v>277</v>
      </c>
      <c r="B598" s="94">
        <f t="shared" si="326"/>
        <v>234</v>
      </c>
      <c r="C598" s="94">
        <f t="shared" si="326"/>
        <v>137</v>
      </c>
      <c r="D598" s="94">
        <f t="shared" si="326"/>
        <v>118</v>
      </c>
      <c r="E598" s="94">
        <f t="shared" si="326"/>
        <v>80.5</v>
      </c>
      <c r="F598" s="94">
        <f t="shared" si="326"/>
        <v>114</v>
      </c>
      <c r="G598" s="17">
        <f t="shared" si="326"/>
        <v>119</v>
      </c>
      <c r="H598" s="94">
        <f t="shared" si="326"/>
        <v>88.5</v>
      </c>
      <c r="X598" s="12" t="s">
        <v>303</v>
      </c>
      <c r="Y598" s="94">
        <f>Y596*(1-Y499)</f>
        <v>104.80337078651685</v>
      </c>
      <c r="Z598" s="94">
        <f t="shared" ref="Z598:AE598" si="329">Z596*(1-Z499)</f>
        <v>80.34782608695653</v>
      </c>
      <c r="AA598" s="94">
        <f t="shared" si="329"/>
        <v>70.544117647058812</v>
      </c>
      <c r="AB598" s="94">
        <f t="shared" si="329"/>
        <v>70.564102564102569</v>
      </c>
      <c r="AC598" s="94">
        <f t="shared" si="329"/>
        <v>70.540540540540547</v>
      </c>
      <c r="AD598" s="94">
        <f t="shared" si="329"/>
        <v>74.949152542372886</v>
      </c>
      <c r="AE598" s="94">
        <f t="shared" si="329"/>
        <v>87.270676691729335</v>
      </c>
      <c r="AF598"/>
      <c r="AG598"/>
      <c r="AH598"/>
      <c r="AI598"/>
      <c r="AJ598"/>
      <c r="AK598"/>
      <c r="AL598"/>
      <c r="AS598"/>
    </row>
    <row r="599" spans="1:74" x14ac:dyDescent="0.3">
      <c r="A599" s="87" t="s">
        <v>255</v>
      </c>
      <c r="B599" s="52">
        <f>B597+B598</f>
        <v>499</v>
      </c>
      <c r="C599" s="52">
        <f t="shared" ref="C599:H599" si="330">C597+C598</f>
        <v>313</v>
      </c>
      <c r="D599" s="52">
        <f t="shared" si="330"/>
        <v>236</v>
      </c>
      <c r="E599" s="52">
        <f t="shared" si="330"/>
        <v>156</v>
      </c>
      <c r="F599" s="52">
        <f t="shared" si="330"/>
        <v>290</v>
      </c>
      <c r="G599" s="52">
        <f t="shared" si="330"/>
        <v>248</v>
      </c>
      <c r="H599" s="52">
        <f t="shared" si="330"/>
        <v>190</v>
      </c>
      <c r="X599" s="87"/>
      <c r="Y599" s="52"/>
      <c r="Z599" s="52"/>
      <c r="AA599" s="52"/>
      <c r="AB599" s="52"/>
      <c r="AC599" s="52"/>
      <c r="AD599" s="52"/>
      <c r="AE599" s="52"/>
      <c r="AF599"/>
      <c r="AG599"/>
      <c r="AH599"/>
      <c r="AI599"/>
      <c r="AJ599"/>
      <c r="AK599"/>
      <c r="AL599"/>
      <c r="AS599"/>
    </row>
    <row r="600" spans="1:74" x14ac:dyDescent="0.3">
      <c r="A600" s="12"/>
      <c r="X600" s="90" t="s">
        <v>311</v>
      </c>
      <c r="Y600" s="89">
        <f t="shared" ref="Y600:AE600" si="331">Y512</f>
        <v>74.157303370786508</v>
      </c>
      <c r="Z600" s="89">
        <f t="shared" si="331"/>
        <v>68.347826086956516</v>
      </c>
      <c r="AA600" s="89">
        <f t="shared" si="331"/>
        <v>81.441176470588246</v>
      </c>
      <c r="AB600" s="89">
        <f t="shared" si="331"/>
        <v>54.384615384615387</v>
      </c>
      <c r="AC600" s="89">
        <f t="shared" si="331"/>
        <v>64.5</v>
      </c>
      <c r="AD600" s="89">
        <f t="shared" si="331"/>
        <v>59.211864406779661</v>
      </c>
      <c r="AE600" s="89">
        <f t="shared" si="331"/>
        <v>51.40625</v>
      </c>
      <c r="AF600"/>
      <c r="AG600"/>
      <c r="AH600"/>
      <c r="AI600"/>
      <c r="AJ600"/>
      <c r="AK600"/>
      <c r="AL600"/>
      <c r="AS600"/>
    </row>
    <row r="601" spans="1:74" x14ac:dyDescent="0.3">
      <c r="A601" s="12" t="s">
        <v>279</v>
      </c>
      <c r="B601" s="13">
        <f>SUM('03-C4481'!A99:A130,'03-C4481'!A132:A133)</f>
        <v>528</v>
      </c>
      <c r="C601" s="13">
        <f>SUM('03-C4481'!B99:B130,'03-C4481'!B132:B133)</f>
        <v>341</v>
      </c>
      <c r="D601" s="13">
        <f>SUM('03-C4481'!C99:C130,'03-C4481'!C132:C133)</f>
        <v>302</v>
      </c>
      <c r="E601" s="13">
        <f>SUM('03-C4481'!D99:D130,'03-C4481'!D132:D133)</f>
        <v>202</v>
      </c>
      <c r="F601" s="13">
        <f>SUM('03-C4481'!E99:E130,'03-C4481'!E132:E133)</f>
        <v>328</v>
      </c>
      <c r="G601" s="13">
        <f>SUM('03-C4481'!F99:F130,'03-C4481'!F132:F133)</f>
        <v>281</v>
      </c>
      <c r="H601" s="13">
        <f>SUM('03-C4481'!G99:G130,'03-C4481'!G132:G133)</f>
        <v>213</v>
      </c>
      <c r="X601" s="12" t="s">
        <v>312</v>
      </c>
      <c r="Y601" s="94">
        <f>Y596*(1-Y508)</f>
        <v>105.31460674157303</v>
      </c>
      <c r="Z601" s="94">
        <f t="shared" ref="Z601:AE601" si="332">Z596*(1-Z508)</f>
        <v>75.652173913043484</v>
      </c>
      <c r="AA601" s="94">
        <f t="shared" si="332"/>
        <v>74.558823529411754</v>
      </c>
      <c r="AB601" s="94">
        <f t="shared" si="332"/>
        <v>73.320512820512818</v>
      </c>
      <c r="AC601" s="94">
        <f t="shared" si="332"/>
        <v>81.807432432432435</v>
      </c>
      <c r="AD601" s="94">
        <f t="shared" si="332"/>
        <v>76.084745762711876</v>
      </c>
      <c r="AE601" s="94">
        <f t="shared" si="332"/>
        <v>92.390625</v>
      </c>
      <c r="AF601"/>
      <c r="AG601"/>
      <c r="AH601"/>
      <c r="AI601"/>
      <c r="AJ601"/>
      <c r="AK601"/>
      <c r="AL601"/>
      <c r="AS601"/>
    </row>
    <row r="602" spans="1:74" x14ac:dyDescent="0.3">
      <c r="A602" s="12"/>
      <c r="X602" s="87"/>
      <c r="Y602" s="52"/>
      <c r="Z602" s="52"/>
      <c r="AA602" s="52"/>
      <c r="AB602" s="52"/>
      <c r="AC602" s="52"/>
      <c r="AD602" s="52"/>
      <c r="AE602" s="52"/>
      <c r="AF602"/>
      <c r="AG602"/>
      <c r="AH602" s="109" t="s">
        <v>319</v>
      </c>
      <c r="AS602"/>
    </row>
    <row r="603" spans="1:74" x14ac:dyDescent="0.3">
      <c r="A603" s="12" t="s">
        <v>278</v>
      </c>
      <c r="B603" s="93">
        <f t="shared" ref="B603:H607" si="333">B525</f>
        <v>166</v>
      </c>
      <c r="C603" s="93">
        <f t="shared" si="333"/>
        <v>86.5</v>
      </c>
      <c r="D603" s="93">
        <f t="shared" si="333"/>
        <v>26</v>
      </c>
      <c r="E603" s="93">
        <f t="shared" si="333"/>
        <v>25.5</v>
      </c>
      <c r="F603" s="93">
        <f t="shared" si="333"/>
        <v>36.5</v>
      </c>
      <c r="G603" s="93">
        <f t="shared" si="333"/>
        <v>55.5</v>
      </c>
      <c r="H603" s="93">
        <f t="shared" si="333"/>
        <v>60</v>
      </c>
      <c r="X603" s="12" t="s">
        <v>321</v>
      </c>
      <c r="Y603" s="13">
        <f>SUM('04-C1253'!A80:A92,'04-C1253'!A94:A102)</f>
        <v>191</v>
      </c>
      <c r="Z603" s="13">
        <f>SUM('04-C1253'!B80:B92,'04-C1253'!B94:B102)</f>
        <v>152</v>
      </c>
      <c r="AA603" s="13">
        <f>SUM('04-C1253'!C80:C92,'04-C1253'!C94:C102)</f>
        <v>161</v>
      </c>
      <c r="AB603" s="13">
        <f>SUM('04-C1253'!D80:D92,'04-C1253'!D94:D102)</f>
        <v>148</v>
      </c>
      <c r="AC603" s="13">
        <f>SUM('04-C1253'!E80:E92,'04-C1253'!E94:E102)</f>
        <v>174</v>
      </c>
      <c r="AD603" s="13">
        <f>SUM('04-C1253'!F80:F92,'04-C1253'!F94:F102)</f>
        <v>143</v>
      </c>
      <c r="AE603" s="13">
        <f>SUM('04-C1253'!G80:G92,'04-C1253'!G94:G102)</f>
        <v>151</v>
      </c>
      <c r="AF603"/>
      <c r="AG603"/>
      <c r="AH603" s="74" t="s">
        <v>310</v>
      </c>
      <c r="AI603" s="128" t="s">
        <v>10</v>
      </c>
      <c r="AJ603" s="128"/>
      <c r="AK603" s="128"/>
      <c r="AL603" s="128"/>
      <c r="AM603"/>
      <c r="AN603" s="74" t="s">
        <v>310</v>
      </c>
      <c r="AO603" s="128" t="s">
        <v>11</v>
      </c>
      <c r="AP603" s="128"/>
      <c r="AQ603" s="128"/>
      <c r="AR603" s="128"/>
      <c r="AS603"/>
      <c r="AT603" s="74" t="s">
        <v>310</v>
      </c>
      <c r="AU603" s="128" t="s">
        <v>12</v>
      </c>
      <c r="AV603" s="128"/>
      <c r="AW603" s="128"/>
      <c r="AX603" s="128"/>
      <c r="AZ603" s="74" t="s">
        <v>310</v>
      </c>
      <c r="BA603" s="128" t="s">
        <v>13</v>
      </c>
      <c r="BB603" s="128"/>
      <c r="BC603" s="128"/>
      <c r="BD603" s="128"/>
      <c r="BF603" s="74" t="s">
        <v>310</v>
      </c>
      <c r="BG603" s="128" t="s">
        <v>14</v>
      </c>
      <c r="BH603" s="128"/>
      <c r="BI603" s="128"/>
      <c r="BJ603" s="128"/>
      <c r="BL603" s="74" t="s">
        <v>310</v>
      </c>
      <c r="BM603" s="128" t="s">
        <v>0</v>
      </c>
      <c r="BN603" s="128"/>
      <c r="BO603" s="128"/>
      <c r="BP603" s="128"/>
      <c r="BR603" s="74" t="s">
        <v>310</v>
      </c>
      <c r="BS603" s="128" t="s">
        <v>1</v>
      </c>
      <c r="BT603" s="128"/>
      <c r="BU603" s="128"/>
      <c r="BV603" s="128"/>
    </row>
    <row r="604" spans="1:74" x14ac:dyDescent="0.3">
      <c r="A604" s="12" t="s">
        <v>274</v>
      </c>
      <c r="B604" s="69">
        <f t="shared" si="333"/>
        <v>103</v>
      </c>
      <c r="C604" s="69">
        <f t="shared" si="333"/>
        <v>87</v>
      </c>
      <c r="D604" s="69">
        <f t="shared" si="333"/>
        <v>99</v>
      </c>
      <c r="E604" s="69">
        <f t="shared" si="333"/>
        <v>54</v>
      </c>
      <c r="F604" s="69">
        <f t="shared" si="333"/>
        <v>148</v>
      </c>
      <c r="G604" s="69">
        <f t="shared" si="333"/>
        <v>83</v>
      </c>
      <c r="H604" s="69">
        <f t="shared" si="333"/>
        <v>78</v>
      </c>
      <c r="X604" s="12" t="s">
        <v>322</v>
      </c>
      <c r="Y604" s="13">
        <f>SUM('04-C1253'!A65:A67,'04-C1253'!A69:A87)</f>
        <v>171</v>
      </c>
      <c r="Z604" s="13">
        <f>SUM('04-C1253'!B65:B67,'04-C1253'!B69:B87)</f>
        <v>156</v>
      </c>
      <c r="AA604" s="13">
        <f>SUM('04-C1253'!C65:C67,'04-C1253'!C69:C87)</f>
        <v>157</v>
      </c>
      <c r="AB604" s="13">
        <f>SUM('04-C1253'!D65:D67,'04-C1253'!D69:D87)</f>
        <v>119</v>
      </c>
      <c r="AC604" s="13">
        <f>SUM('04-C1253'!E65:E67,'04-C1253'!E69:E87)</f>
        <v>138</v>
      </c>
      <c r="AD604" s="13">
        <f>SUM('04-C1253'!F65:F67,'04-C1253'!F69:F87)</f>
        <v>128</v>
      </c>
      <c r="AE604" s="13">
        <f>SUM('04-C1253'!G65:G67,'04-C1253'!G69:G87)</f>
        <v>142</v>
      </c>
      <c r="AF604"/>
      <c r="AG604"/>
      <c r="AH604" s="74"/>
      <c r="AI604" s="52">
        <f>Y598+Y597</f>
        <v>179.45505617977528</v>
      </c>
      <c r="AJ604" s="52">
        <f>Y598+Y605</f>
        <v>177.33426966292134</v>
      </c>
      <c r="AK604" s="52">
        <f>Y598+Y613</f>
        <v>176.48595505617976</v>
      </c>
      <c r="AL604" s="52">
        <f>Y598+Y621</f>
        <v>178.18258426966293</v>
      </c>
      <c r="AN604" s="74"/>
      <c r="AO604" s="52">
        <f>Z598+Z597</f>
        <v>144</v>
      </c>
      <c r="AP604" s="52">
        <f>Z598+Z605</f>
        <v>149.30434782608697</v>
      </c>
      <c r="AQ604" s="52">
        <f>Z598+Z613</f>
        <v>146.6521739130435</v>
      </c>
      <c r="AR604" s="52">
        <f>Z598+Z621</f>
        <v>138.69565217391306</v>
      </c>
      <c r="AS604"/>
      <c r="AT604" s="74"/>
      <c r="AU604" s="52">
        <f>AA598+AA597</f>
        <v>156</v>
      </c>
      <c r="AV604" s="52">
        <f>AA598+AA605</f>
        <v>156.54779411764707</v>
      </c>
      <c r="AW604" s="52">
        <f>AA598+AA613</f>
        <v>154.35661764705884</v>
      </c>
      <c r="AX604" s="52">
        <f>AA598+AA621</f>
        <v>151.61764705882354</v>
      </c>
      <c r="AZ604" s="74"/>
      <c r="BA604" s="52">
        <f>AB598+AB597</f>
        <v>127.64102564102565</v>
      </c>
      <c r="BB604" s="52">
        <f>AB598+AB605</f>
        <v>124.47008547008548</v>
      </c>
      <c r="BC604" s="52">
        <f>AB598+AB613</f>
        <v>115.86324786324786</v>
      </c>
      <c r="BD604" s="52">
        <f>AB598+AB621</f>
        <v>111.33333333333334</v>
      </c>
      <c r="BF604" s="74"/>
      <c r="BG604" s="52">
        <f>AC598+AC597</f>
        <v>146.54054054054055</v>
      </c>
      <c r="BH604" s="52">
        <f>AC598+AC605</f>
        <v>141.40540540540542</v>
      </c>
      <c r="BI604" s="52">
        <f>AC598+AC613</f>
        <v>135.75675675675677</v>
      </c>
      <c r="BJ604" s="52">
        <f>AC598+AC621</f>
        <v>127.54054054054055</v>
      </c>
      <c r="BL604" s="74"/>
      <c r="BM604" s="52">
        <f>AD598+AD597</f>
        <v>135.32203389830508</v>
      </c>
      <c r="BN604" s="52">
        <f>AD598+AD605</f>
        <v>131.35593220338984</v>
      </c>
      <c r="BO604" s="52">
        <f>AD598+AD613</f>
        <v>128.71186440677968</v>
      </c>
      <c r="BP604" s="52">
        <f>AD598+AD621</f>
        <v>126.06779661016949</v>
      </c>
      <c r="BR604" s="74"/>
      <c r="BS604" s="52">
        <f>AE598+AE597</f>
        <v>143.58646616541355</v>
      </c>
      <c r="BT604" s="52">
        <f>AE598+AE605</f>
        <v>144.39097744360902</v>
      </c>
      <c r="BU604" s="52">
        <f>AE598+AE613</f>
        <v>137.95488721804512</v>
      </c>
      <c r="BV604" s="52">
        <f>AE598+AE621</f>
        <v>135.94360902255642</v>
      </c>
    </row>
    <row r="605" spans="1:74" x14ac:dyDescent="0.3">
      <c r="A605" s="12" t="s">
        <v>275</v>
      </c>
      <c r="B605" s="71">
        <f t="shared" si="333"/>
        <v>64</v>
      </c>
      <c r="C605" s="71">
        <f t="shared" si="333"/>
        <v>53</v>
      </c>
      <c r="D605" s="71">
        <f t="shared" si="333"/>
        <v>85</v>
      </c>
      <c r="E605" s="71">
        <f t="shared" si="333"/>
        <v>51</v>
      </c>
      <c r="F605" s="71">
        <f t="shared" si="333"/>
        <v>69</v>
      </c>
      <c r="G605" s="71">
        <f t="shared" si="333"/>
        <v>54</v>
      </c>
      <c r="H605" s="71">
        <f t="shared" si="333"/>
        <v>53</v>
      </c>
      <c r="X605" s="90" t="s">
        <v>304</v>
      </c>
      <c r="Y605" s="89">
        <f>Y604*Y499</f>
        <v>72.530898876404493</v>
      </c>
      <c r="Z605" s="89">
        <f t="shared" ref="Z605:AE605" si="334">Z604*Z499</f>
        <v>68.956521739130437</v>
      </c>
      <c r="AA605" s="89">
        <f t="shared" si="334"/>
        <v>86.003676470588246</v>
      </c>
      <c r="AB605" s="89">
        <f t="shared" si="334"/>
        <v>53.905982905982903</v>
      </c>
      <c r="AC605" s="89">
        <f t="shared" si="334"/>
        <v>70.864864864864856</v>
      </c>
      <c r="AD605" s="89">
        <f t="shared" si="334"/>
        <v>56.406779661016948</v>
      </c>
      <c r="AE605" s="89">
        <f t="shared" si="334"/>
        <v>57.120300751879697</v>
      </c>
      <c r="AF605"/>
      <c r="AG605"/>
      <c r="AH605" s="108"/>
      <c r="AI605" s="52">
        <f>Y606+Y597</f>
        <v>184.63764044943821</v>
      </c>
      <c r="AJ605" s="52">
        <f>Y606+Y605</f>
        <v>182.51685393258427</v>
      </c>
      <c r="AK605" s="52">
        <f>Y606+Y613</f>
        <v>181.66853932584269</v>
      </c>
      <c r="AL605" s="52">
        <f>Y606+Y621</f>
        <v>183.36516853932585</v>
      </c>
      <c r="AN605" s="108"/>
      <c r="AO605" s="52">
        <f>Z606+Z597</f>
        <v>148.46376811594206</v>
      </c>
      <c r="AP605" s="52">
        <f>Z606+Z605</f>
        <v>153.768115942029</v>
      </c>
      <c r="AQ605" s="52">
        <f>Z606+Z613</f>
        <v>151.1159420289855</v>
      </c>
      <c r="AR605" s="52">
        <f>Z606+Z621</f>
        <v>143.15942028985509</v>
      </c>
      <c r="AS605"/>
      <c r="AT605" s="108"/>
      <c r="AU605" s="52">
        <f>AA606+AA597</f>
        <v>158.2610294117647</v>
      </c>
      <c r="AV605" s="52">
        <f>AA606+AA605</f>
        <v>158.80882352941177</v>
      </c>
      <c r="AW605" s="52">
        <f>AA606+AA613</f>
        <v>156.61764705882354</v>
      </c>
      <c r="AX605" s="52">
        <f>AA606+AA621</f>
        <v>153.87867647058823</v>
      </c>
      <c r="AZ605" s="108"/>
      <c r="BA605" s="52">
        <f>AB606+AB597</f>
        <v>138.03418803418805</v>
      </c>
      <c r="BB605" s="52">
        <f>AB606+AB605</f>
        <v>134.86324786324786</v>
      </c>
      <c r="BC605" s="52">
        <f>AB606+AB613</f>
        <v>126.25641025641028</v>
      </c>
      <c r="BD605" s="52">
        <f>AB606+AB621</f>
        <v>121.72649572649573</v>
      </c>
      <c r="BF605" s="108"/>
      <c r="BG605" s="52">
        <f>AC606+AC597</f>
        <v>160.64864864864865</v>
      </c>
      <c r="BH605" s="52">
        <f>AC606+AC605</f>
        <v>155.51351351351352</v>
      </c>
      <c r="BI605" s="52">
        <f>AC606+AC613</f>
        <v>149.86486486486487</v>
      </c>
      <c r="BJ605" s="52">
        <f>AC606+AC621</f>
        <v>141.64864864864865</v>
      </c>
      <c r="BL605" s="108"/>
      <c r="BM605" s="52">
        <f>AD606+AD597</f>
        <v>140.35593220338984</v>
      </c>
      <c r="BN605" s="52">
        <f>AD606+AD605</f>
        <v>136.38983050847457</v>
      </c>
      <c r="BO605" s="52">
        <f>AD606+AD613</f>
        <v>133.74576271186442</v>
      </c>
      <c r="BP605" s="52">
        <f>AD606+AD621</f>
        <v>131.10169491525426</v>
      </c>
      <c r="BR605" s="108"/>
      <c r="BS605" s="52">
        <f>AE606+AE597</f>
        <v>146.57518796992483</v>
      </c>
      <c r="BT605" s="52">
        <f>AE606+AE605</f>
        <v>147.37969924812029</v>
      </c>
      <c r="BU605" s="52">
        <f>AE606+AE613</f>
        <v>140.94360902255639</v>
      </c>
      <c r="BV605" s="52">
        <f>AE606+AE621</f>
        <v>138.93233082706769</v>
      </c>
    </row>
    <row r="606" spans="1:74" x14ac:dyDescent="0.3">
      <c r="A606" s="90" t="s">
        <v>276</v>
      </c>
      <c r="B606" s="89">
        <f t="shared" si="333"/>
        <v>269</v>
      </c>
      <c r="C606" s="89">
        <f t="shared" si="333"/>
        <v>173.5</v>
      </c>
      <c r="D606" s="89">
        <f t="shared" si="333"/>
        <v>125</v>
      </c>
      <c r="E606" s="89">
        <f t="shared" si="333"/>
        <v>79.5</v>
      </c>
      <c r="F606" s="89">
        <f t="shared" si="333"/>
        <v>184.5</v>
      </c>
      <c r="G606" s="89">
        <f t="shared" si="333"/>
        <v>138.5</v>
      </c>
      <c r="H606" s="89">
        <f t="shared" si="333"/>
        <v>138</v>
      </c>
      <c r="X606" s="12" t="s">
        <v>305</v>
      </c>
      <c r="Y606" s="94">
        <f>Y603*(1-Y499)</f>
        <v>109.98595505617978</v>
      </c>
      <c r="Z606" s="94">
        <f t="shared" ref="Z606:AE606" si="335">Z603*(1-Z499)</f>
        <v>84.811594202898561</v>
      </c>
      <c r="AA606" s="94">
        <f t="shared" si="335"/>
        <v>72.805147058823522</v>
      </c>
      <c r="AB606" s="94">
        <f t="shared" si="335"/>
        <v>80.957264957264968</v>
      </c>
      <c r="AC606" s="94">
        <f t="shared" si="335"/>
        <v>84.64864864864866</v>
      </c>
      <c r="AD606" s="94">
        <f t="shared" si="335"/>
        <v>79.983050847457633</v>
      </c>
      <c r="AE606" s="94">
        <f t="shared" si="335"/>
        <v>90.259398496240607</v>
      </c>
      <c r="AF606"/>
      <c r="AG606"/>
      <c r="AH606" s="74"/>
      <c r="AI606" s="110">
        <f>Y614+Y597</f>
        <v>196.7303370786517</v>
      </c>
      <c r="AJ606" s="52">
        <f>Y614+Y605</f>
        <v>194.60955056179776</v>
      </c>
      <c r="AK606" s="52">
        <f>Y614+Y613</f>
        <v>193.76123595505618</v>
      </c>
      <c r="AL606" s="52">
        <f>Y614+Y621</f>
        <v>195.45786516853934</v>
      </c>
      <c r="AN606" s="74"/>
      <c r="AO606" s="52">
        <f>Z614+Z597</f>
        <v>154.04347826086956</v>
      </c>
      <c r="AP606" s="52">
        <f>Z614+Z605</f>
        <v>159.34782608695653</v>
      </c>
      <c r="AQ606" s="52">
        <f>Z614+Z613</f>
        <v>156.69565217391306</v>
      </c>
      <c r="AR606" s="52">
        <f>Z614+Z621</f>
        <v>148.73913043478262</v>
      </c>
      <c r="AS606"/>
      <c r="AT606" s="74"/>
      <c r="AU606" s="52">
        <f>AA614+AA597</f>
        <v>162.78308823529412</v>
      </c>
      <c r="AV606" s="52">
        <f>AA614+AA605</f>
        <v>163.33088235294116</v>
      </c>
      <c r="AW606" s="52">
        <f>AA614+AA613</f>
        <v>161.13970588235293</v>
      </c>
      <c r="AX606" s="52">
        <f>AA614+AA621</f>
        <v>158.40073529411762</v>
      </c>
      <c r="AZ606" s="74"/>
      <c r="BA606" s="110">
        <f>AB614+AB597</f>
        <v>140.76923076923077</v>
      </c>
      <c r="BB606" s="52">
        <f>AB614+AB605</f>
        <v>137.59829059829062</v>
      </c>
      <c r="BC606" s="52">
        <f>AB614+AB613</f>
        <v>128.991452991453</v>
      </c>
      <c r="BD606" s="52">
        <f>AB614+AB621</f>
        <v>124.46153846153848</v>
      </c>
      <c r="BF606" s="74"/>
      <c r="BG606" s="52">
        <f>AC614+AC597</f>
        <v>166.97297297297297</v>
      </c>
      <c r="BH606" s="52">
        <f>AC614+AC605</f>
        <v>161.83783783783784</v>
      </c>
      <c r="BI606" s="52">
        <f>AC614+AC613</f>
        <v>156.18918918918919</v>
      </c>
      <c r="BJ606" s="52">
        <f>AC614+AC621</f>
        <v>147.97297297297297</v>
      </c>
      <c r="BL606" s="74"/>
      <c r="BM606" s="111">
        <f>AD614+AD597</f>
        <v>146.5084745762712</v>
      </c>
      <c r="BN606" s="52">
        <f>AD614+AD605</f>
        <v>142.54237288135593</v>
      </c>
      <c r="BO606" s="52">
        <f>AD614+AD613</f>
        <v>139.89830508474577</v>
      </c>
      <c r="BP606" s="52">
        <f>AD614+AD621</f>
        <v>137.25423728813558</v>
      </c>
      <c r="BR606" s="74"/>
      <c r="BS606" s="52">
        <f>AE614+AE597</f>
        <v>147.17293233082708</v>
      </c>
      <c r="BT606" s="110">
        <f>AE614+AE605</f>
        <v>147.97744360902254</v>
      </c>
      <c r="BU606" s="52">
        <f>AE614+AE613</f>
        <v>141.54135338345864</v>
      </c>
      <c r="BV606" s="52">
        <f>AE614+AE621</f>
        <v>139.53007518796994</v>
      </c>
    </row>
    <row r="607" spans="1:74" x14ac:dyDescent="0.3">
      <c r="A607" s="12" t="s">
        <v>277</v>
      </c>
      <c r="B607" s="94">
        <f t="shared" si="333"/>
        <v>230</v>
      </c>
      <c r="C607" s="94">
        <f t="shared" si="333"/>
        <v>139.5</v>
      </c>
      <c r="D607" s="94">
        <f t="shared" si="333"/>
        <v>111</v>
      </c>
      <c r="E607" s="94">
        <f t="shared" si="333"/>
        <v>76.5</v>
      </c>
      <c r="F607" s="94">
        <f t="shared" si="333"/>
        <v>105.5</v>
      </c>
      <c r="G607" s="94">
        <f t="shared" si="333"/>
        <v>109.5</v>
      </c>
      <c r="H607" s="94">
        <f t="shared" si="333"/>
        <v>113</v>
      </c>
      <c r="X607" s="87"/>
      <c r="Y607"/>
      <c r="Z607"/>
      <c r="AA607"/>
      <c r="AB607"/>
      <c r="AC607"/>
      <c r="AD607"/>
      <c r="AE607"/>
      <c r="AF607"/>
      <c r="AG607"/>
      <c r="AH607" s="74"/>
      <c r="AI607" s="52">
        <f>Y622+Y597</f>
        <v>214.58146067415731</v>
      </c>
      <c r="AJ607" s="52">
        <f>Y622+Y605</f>
        <v>212.4606741573034</v>
      </c>
      <c r="AK607" s="52">
        <f>Y622+Y613</f>
        <v>211.61235955056182</v>
      </c>
      <c r="AL607" s="52">
        <f>Y622+Y621</f>
        <v>213.30898876404495</v>
      </c>
      <c r="AN607" s="74"/>
      <c r="AO607" s="52">
        <f>Z622+Z597</f>
        <v>164.08695652173913</v>
      </c>
      <c r="AP607" s="110">
        <f>Z622+Z605</f>
        <v>169.39130434782609</v>
      </c>
      <c r="AQ607" s="52">
        <f>Z622+Z613</f>
        <v>166.73913043478262</v>
      </c>
      <c r="AR607" s="52">
        <f>Z622+Z621</f>
        <v>158.78260869565219</v>
      </c>
      <c r="AS607"/>
      <c r="AT607" s="74"/>
      <c r="AU607" s="110">
        <f>AA622+AA597</f>
        <v>166.85294117647061</v>
      </c>
      <c r="AV607" s="52">
        <f>AA622+AA605</f>
        <v>167.40073529411765</v>
      </c>
      <c r="AW607" s="52">
        <f>AA622+AA613</f>
        <v>165.20955882352942</v>
      </c>
      <c r="AX607" s="52">
        <f>AA622+AA621</f>
        <v>162.47058823529412</v>
      </c>
      <c r="AZ607" s="74"/>
      <c r="BA607" s="52">
        <f>AB622+AB597</f>
        <v>136.39316239316241</v>
      </c>
      <c r="BB607" s="52">
        <f>AB622+AB605</f>
        <v>133.22222222222223</v>
      </c>
      <c r="BC607" s="52">
        <f>AB622+AB613</f>
        <v>124.61538461538461</v>
      </c>
      <c r="BD607" s="52">
        <f>AB622+AB621</f>
        <v>120.08547008547009</v>
      </c>
      <c r="BF607" s="74"/>
      <c r="BG607" s="110">
        <f>AC622+AC597</f>
        <v>170.37837837837839</v>
      </c>
      <c r="BH607" s="52">
        <f>AC622+AC605</f>
        <v>165.24324324324323</v>
      </c>
      <c r="BI607" s="52">
        <f>AC622+AC613</f>
        <v>159.59459459459458</v>
      </c>
      <c r="BJ607" s="52">
        <f>AC622+AC621</f>
        <v>151.37837837837839</v>
      </c>
      <c r="BL607" s="74"/>
      <c r="BM607" s="52">
        <f>AD622+AD597</f>
        <v>158.81355932203391</v>
      </c>
      <c r="BN607" s="52">
        <f>AD622+AD605</f>
        <v>154.84745762711864</v>
      </c>
      <c r="BO607" s="110">
        <f>AD622+AD613</f>
        <v>152.20338983050848</v>
      </c>
      <c r="BP607" s="52">
        <f>AD622+AD621</f>
        <v>149.5593220338983</v>
      </c>
      <c r="BR607" s="74"/>
      <c r="BS607" s="52">
        <f>AE622+AE597</f>
        <v>145.97744360902257</v>
      </c>
      <c r="BT607" s="52">
        <f>AE622+AE605</f>
        <v>146.78195488721803</v>
      </c>
      <c r="BU607" s="52">
        <f>AE622+AE613</f>
        <v>140.34586466165413</v>
      </c>
      <c r="BV607" s="52">
        <f>AE622+AE621</f>
        <v>138.33458646616543</v>
      </c>
    </row>
    <row r="608" spans="1:74" x14ac:dyDescent="0.3">
      <c r="A608" s="87" t="s">
        <v>255</v>
      </c>
      <c r="B608" s="52">
        <f>B606+B607</f>
        <v>499</v>
      </c>
      <c r="C608" s="52">
        <f t="shared" ref="C608:H608" si="336">C606+C607</f>
        <v>313</v>
      </c>
      <c r="D608" s="52">
        <f t="shared" si="336"/>
        <v>236</v>
      </c>
      <c r="E608" s="52">
        <f t="shared" si="336"/>
        <v>156</v>
      </c>
      <c r="F608" s="52">
        <f t="shared" si="336"/>
        <v>290</v>
      </c>
      <c r="G608" s="52">
        <f t="shared" si="336"/>
        <v>248</v>
      </c>
      <c r="H608" s="52">
        <f t="shared" si="336"/>
        <v>251</v>
      </c>
      <c r="X608" s="90" t="s">
        <v>313</v>
      </c>
      <c r="Y608" s="89">
        <f>Y604*Y508</f>
        <v>72.050561797752806</v>
      </c>
      <c r="Z608" s="89">
        <f>Z604*Z508</f>
        <v>74.043478260869563</v>
      </c>
      <c r="AA608" s="89">
        <f t="shared" ref="AA608:AE608" si="337">AA604*AA508</f>
        <v>81.963235294117652</v>
      </c>
      <c r="AB608" s="89">
        <f t="shared" si="337"/>
        <v>51.363247863247864</v>
      </c>
      <c r="AC608" s="89">
        <f t="shared" si="337"/>
        <v>60.141891891891888</v>
      </c>
      <c r="AD608" s="89">
        <f t="shared" si="337"/>
        <v>55.322033898305087</v>
      </c>
      <c r="AE608" s="89">
        <f t="shared" si="337"/>
        <v>52.140625</v>
      </c>
      <c r="AF608"/>
      <c r="AG608"/>
      <c r="AH608"/>
      <c r="AI608"/>
      <c r="AJ608"/>
      <c r="AK608"/>
      <c r="AL608"/>
      <c r="AS608"/>
    </row>
    <row r="609" spans="1:74" x14ac:dyDescent="0.3">
      <c r="X609" s="12" t="s">
        <v>314</v>
      </c>
      <c r="Y609" s="94">
        <f>Y603*(1-Y508)</f>
        <v>110.52247191011236</v>
      </c>
      <c r="Z609" s="94">
        <f t="shared" ref="Z609:AE609" si="338">Z603*(1-Z508)</f>
        <v>79.85507246376811</v>
      </c>
      <c r="AA609" s="94">
        <f t="shared" si="338"/>
        <v>76.948529411764696</v>
      </c>
      <c r="AB609" s="94">
        <f t="shared" si="338"/>
        <v>84.119658119658112</v>
      </c>
      <c r="AC609" s="94">
        <f t="shared" si="338"/>
        <v>98.168918918918934</v>
      </c>
      <c r="AD609" s="94">
        <f t="shared" si="338"/>
        <v>81.194915254237287</v>
      </c>
      <c r="AE609" s="94">
        <f t="shared" si="338"/>
        <v>95.5546875</v>
      </c>
      <c r="AF609"/>
      <c r="AG609"/>
      <c r="AH609"/>
      <c r="AI609"/>
      <c r="AJ609"/>
      <c r="AK609"/>
      <c r="AL609"/>
      <c r="AS609"/>
    </row>
    <row r="610" spans="1:74" x14ac:dyDescent="0.3">
      <c r="X610" s="87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S610"/>
    </row>
    <row r="611" spans="1:74" x14ac:dyDescent="0.3">
      <c r="X611" s="12" t="s">
        <v>323</v>
      </c>
      <c r="Y611" s="13">
        <f>SUM('04-C1253'!A83:A92,'04-C1253'!A94:A105)</f>
        <v>212</v>
      </c>
      <c r="Z611" s="13">
        <f>SUM('04-C1253'!B83:B92,'04-C1253'!B94:B105)</f>
        <v>162</v>
      </c>
      <c r="AA611" s="13">
        <f>SUM('04-C1253'!C83:C92,'04-C1253'!C94:C105)</f>
        <v>171</v>
      </c>
      <c r="AB611" s="13">
        <f>SUM('04-C1253'!D83:D92,'04-C1253'!D94:D105)</f>
        <v>153</v>
      </c>
      <c r="AC611" s="13">
        <f>SUM('04-C1253'!E83:E92,'04-C1253'!E94:E105)</f>
        <v>187</v>
      </c>
      <c r="AD611" s="13">
        <f>SUM('04-C1253'!F83:F92,'04-C1253'!F94:F105)</f>
        <v>154</v>
      </c>
      <c r="AE611" s="13">
        <f>SUM('04-C1253'!G83:G92,'04-C1253'!G94:G105)</f>
        <v>152</v>
      </c>
      <c r="AF611"/>
      <c r="AG611"/>
      <c r="AH611"/>
      <c r="AI611"/>
      <c r="AJ611"/>
      <c r="AK611"/>
      <c r="AL611"/>
      <c r="AS611"/>
    </row>
    <row r="612" spans="1:74" x14ac:dyDescent="0.3">
      <c r="A612" s="12" t="s">
        <v>280</v>
      </c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X612" s="12" t="s">
        <v>324</v>
      </c>
      <c r="Y612" s="13">
        <f>SUM('04-C1253'!A62:A67,'04-C1253'!A69:A84)</f>
        <v>169</v>
      </c>
      <c r="Z612" s="13">
        <f>SUM('04-C1253'!B62:B67,'04-C1253'!B69:B84)</f>
        <v>150</v>
      </c>
      <c r="AA612" s="13">
        <f>SUM('04-C1253'!C62:C67,'04-C1253'!C69:C84)</f>
        <v>153</v>
      </c>
      <c r="AB612" s="13">
        <f>SUM('04-C1253'!D62:D67,'04-C1253'!D69:D84)</f>
        <v>100</v>
      </c>
      <c r="AC612" s="13">
        <f>SUM('04-C1253'!E62:E67,'04-C1253'!E69:E84)</f>
        <v>127</v>
      </c>
      <c r="AD612" s="13">
        <f>SUM('04-C1253'!F62:F67,'04-C1253'!F69:F84)</f>
        <v>122</v>
      </c>
      <c r="AE612" s="13">
        <f>SUM('04-C1253'!G62:G67,'04-C1253'!G69:G84)</f>
        <v>126</v>
      </c>
      <c r="AF612"/>
      <c r="AG612"/>
      <c r="AH612"/>
      <c r="AI612"/>
      <c r="AJ612"/>
      <c r="AK612"/>
      <c r="AL612"/>
      <c r="AS612"/>
    </row>
    <row r="613" spans="1:74" x14ac:dyDescent="0.3">
      <c r="A613" s="12"/>
      <c r="B613" s="12"/>
      <c r="C613" s="12"/>
      <c r="D613" s="12"/>
      <c r="E613" s="12"/>
      <c r="F613" s="12"/>
      <c r="G613" s="54" t="s">
        <v>44</v>
      </c>
      <c r="H613" s="55" t="s">
        <v>52</v>
      </c>
      <c r="I613" s="12"/>
      <c r="J613" s="12"/>
      <c r="K613" s="12"/>
      <c r="L613" s="12"/>
      <c r="M613" s="12"/>
      <c r="N613" s="12"/>
      <c r="O613" s="12"/>
      <c r="X613" s="90" t="s">
        <v>306</v>
      </c>
      <c r="Y613" s="89">
        <f>Y612*Y499</f>
        <v>71.682584269662925</v>
      </c>
      <c r="Z613" s="89">
        <f t="shared" ref="Z613:AE613" si="339">Z612*Z499</f>
        <v>66.304347826086953</v>
      </c>
      <c r="AA613" s="89">
        <f t="shared" si="339"/>
        <v>83.812500000000014</v>
      </c>
      <c r="AB613" s="89">
        <f t="shared" si="339"/>
        <v>45.299145299145302</v>
      </c>
      <c r="AC613" s="89">
        <f t="shared" si="339"/>
        <v>65.21621621621621</v>
      </c>
      <c r="AD613" s="89">
        <f t="shared" si="339"/>
        <v>53.762711864406782</v>
      </c>
      <c r="AE613" s="89">
        <f t="shared" si="339"/>
        <v>50.684210526315788</v>
      </c>
      <c r="AF613"/>
      <c r="AG613"/>
      <c r="AH613"/>
      <c r="AI613"/>
      <c r="AJ613"/>
      <c r="AK613"/>
      <c r="AL613"/>
      <c r="AS613"/>
    </row>
    <row r="614" spans="1:74" x14ac:dyDescent="0.3">
      <c r="A614" s="12" t="s">
        <v>273</v>
      </c>
      <c r="B614" s="93">
        <f t="shared" ref="B614:H618" si="340">B539</f>
        <v>85</v>
      </c>
      <c r="C614" s="93">
        <f t="shared" si="340"/>
        <v>21.5</v>
      </c>
      <c r="D614" s="93">
        <f t="shared" si="340"/>
        <v>0</v>
      </c>
      <c r="E614" s="93">
        <f t="shared" si="340"/>
        <v>0</v>
      </c>
      <c r="F614" s="93">
        <f t="shared" si="340"/>
        <v>0</v>
      </c>
      <c r="G614" s="92">
        <f t="shared" si="340"/>
        <v>11</v>
      </c>
      <c r="H614" s="93">
        <f t="shared" si="340"/>
        <v>0</v>
      </c>
      <c r="X614" s="12" t="s">
        <v>307</v>
      </c>
      <c r="Y614" s="94">
        <f>Y611*(1-Y499)</f>
        <v>122.07865168539327</v>
      </c>
      <c r="Z614" s="94">
        <f t="shared" ref="Z614:AE614" si="341">Z611*(1-Z499)</f>
        <v>90.391304347826093</v>
      </c>
      <c r="AA614" s="94">
        <f t="shared" si="341"/>
        <v>77.327205882352928</v>
      </c>
      <c r="AB614" s="94">
        <f t="shared" si="341"/>
        <v>83.692307692307708</v>
      </c>
      <c r="AC614" s="94">
        <f t="shared" si="341"/>
        <v>90.972972972972983</v>
      </c>
      <c r="AD614" s="94">
        <f t="shared" si="341"/>
        <v>86.13559322033899</v>
      </c>
      <c r="AE614" s="94">
        <f t="shared" si="341"/>
        <v>90.857142857142861</v>
      </c>
      <c r="AF614"/>
      <c r="AG614"/>
      <c r="AH614"/>
      <c r="AI614"/>
      <c r="AJ614"/>
      <c r="AK614"/>
      <c r="AL614"/>
      <c r="AS614"/>
    </row>
    <row r="615" spans="1:74" x14ac:dyDescent="0.3">
      <c r="A615" s="12" t="s">
        <v>274</v>
      </c>
      <c r="B615" s="69">
        <f t="shared" si="340"/>
        <v>61</v>
      </c>
      <c r="C615" s="69">
        <f t="shared" si="340"/>
        <v>52</v>
      </c>
      <c r="D615" s="69">
        <f t="shared" si="340"/>
        <v>46</v>
      </c>
      <c r="E615" s="69">
        <f t="shared" si="340"/>
        <v>24</v>
      </c>
      <c r="F615" s="69">
        <f t="shared" si="340"/>
        <v>49</v>
      </c>
      <c r="G615" s="69">
        <f t="shared" si="340"/>
        <v>45</v>
      </c>
      <c r="H615" s="69">
        <f t="shared" si="340"/>
        <v>53</v>
      </c>
      <c r="X615" s="87"/>
      <c r="Y615"/>
      <c r="Z615"/>
      <c r="AA615"/>
      <c r="AB615"/>
      <c r="AC615"/>
      <c r="AD615"/>
      <c r="AE615"/>
      <c r="AF615"/>
      <c r="AG615"/>
      <c r="AH615" s="109" t="s">
        <v>320</v>
      </c>
      <c r="AS615"/>
    </row>
    <row r="616" spans="1:74" x14ac:dyDescent="0.3">
      <c r="A616" s="12" t="s">
        <v>275</v>
      </c>
      <c r="B616" s="71">
        <f t="shared" si="340"/>
        <v>34</v>
      </c>
      <c r="C616" s="71">
        <f t="shared" si="340"/>
        <v>21</v>
      </c>
      <c r="D616" s="71">
        <f t="shared" si="340"/>
        <v>29</v>
      </c>
      <c r="E616" s="71">
        <f t="shared" si="340"/>
        <v>9</v>
      </c>
      <c r="F616" s="71">
        <f t="shared" si="340"/>
        <v>13</v>
      </c>
      <c r="G616" s="71">
        <f t="shared" si="340"/>
        <v>27</v>
      </c>
      <c r="H616" s="71">
        <f t="shared" si="340"/>
        <v>29</v>
      </c>
      <c r="X616" s="90" t="s">
        <v>315</v>
      </c>
      <c r="Y616" s="89">
        <f>Y612*Y508</f>
        <v>71.207865168539328</v>
      </c>
      <c r="Z616" s="89">
        <f t="shared" ref="Z616:AE616" si="342">Z612*Z508</f>
        <v>71.195652173913047</v>
      </c>
      <c r="AA616" s="89">
        <f t="shared" si="342"/>
        <v>79.875</v>
      </c>
      <c r="AB616" s="89">
        <f t="shared" si="342"/>
        <v>43.162393162393165</v>
      </c>
      <c r="AC616" s="89">
        <f t="shared" si="342"/>
        <v>55.347972972972968</v>
      </c>
      <c r="AD616" s="89">
        <f t="shared" si="342"/>
        <v>52.728813559322035</v>
      </c>
      <c r="AE616" s="89">
        <f t="shared" si="342"/>
        <v>46.265625</v>
      </c>
      <c r="AF616"/>
      <c r="AG616"/>
      <c r="AH616" s="74" t="s">
        <v>310</v>
      </c>
      <c r="AI616" s="128" t="s">
        <v>10</v>
      </c>
      <c r="AJ616" s="128"/>
      <c r="AK616" s="128"/>
      <c r="AL616" s="128"/>
      <c r="AM616"/>
      <c r="AN616" s="74" t="s">
        <v>310</v>
      </c>
      <c r="AO616" s="128" t="s">
        <v>11</v>
      </c>
      <c r="AP616" s="128"/>
      <c r="AQ616" s="128"/>
      <c r="AR616" s="128"/>
      <c r="AS616"/>
      <c r="AT616" s="74" t="s">
        <v>310</v>
      </c>
      <c r="AU616" s="128" t="s">
        <v>12</v>
      </c>
      <c r="AV616" s="128"/>
      <c r="AW616" s="128"/>
      <c r="AX616" s="128"/>
      <c r="AZ616" s="74" t="s">
        <v>310</v>
      </c>
      <c r="BA616" s="128" t="s">
        <v>13</v>
      </c>
      <c r="BB616" s="128"/>
      <c r="BC616" s="128"/>
      <c r="BD616" s="128"/>
      <c r="BF616" s="74" t="s">
        <v>310</v>
      </c>
      <c r="BG616" s="128" t="s">
        <v>14</v>
      </c>
      <c r="BH616" s="128"/>
      <c r="BI616" s="128"/>
      <c r="BJ616" s="128"/>
      <c r="BL616" s="74" t="s">
        <v>310</v>
      </c>
      <c r="BM616" s="128" t="s">
        <v>0</v>
      </c>
      <c r="BN616" s="128"/>
      <c r="BO616" s="128"/>
      <c r="BP616" s="128"/>
      <c r="BR616" s="74" t="s">
        <v>310</v>
      </c>
      <c r="BS616" s="128" t="s">
        <v>1</v>
      </c>
      <c r="BT616" s="128"/>
      <c r="BU616" s="128"/>
      <c r="BV616" s="128"/>
    </row>
    <row r="617" spans="1:74" x14ac:dyDescent="0.3">
      <c r="A617" s="90" t="s">
        <v>276</v>
      </c>
      <c r="B617" s="89">
        <f t="shared" si="340"/>
        <v>146</v>
      </c>
      <c r="C617" s="89">
        <f t="shared" si="340"/>
        <v>73.5</v>
      </c>
      <c r="D617" s="89">
        <f t="shared" si="340"/>
        <v>46</v>
      </c>
      <c r="E617" s="89">
        <f t="shared" si="340"/>
        <v>24</v>
      </c>
      <c r="F617" s="89">
        <f t="shared" si="340"/>
        <v>49</v>
      </c>
      <c r="G617" s="89">
        <f t="shared" si="340"/>
        <v>56</v>
      </c>
      <c r="H617" s="89">
        <f t="shared" si="340"/>
        <v>53</v>
      </c>
      <c r="X617" s="12" t="s">
        <v>316</v>
      </c>
      <c r="Y617" s="94">
        <f>Y611*(1-Y508)</f>
        <v>122.67415730337078</v>
      </c>
      <c r="Z617" s="94">
        <f t="shared" ref="Z617:AE617" si="343">Z611*(1-Z508)</f>
        <v>85.108695652173907</v>
      </c>
      <c r="AA617" s="94">
        <f t="shared" si="343"/>
        <v>81.72794117647058</v>
      </c>
      <c r="AB617" s="94">
        <f t="shared" si="343"/>
        <v>86.961538461538453</v>
      </c>
      <c r="AC617" s="94">
        <f t="shared" si="343"/>
        <v>105.50337837837839</v>
      </c>
      <c r="AD617" s="94">
        <f t="shared" si="343"/>
        <v>87.440677966101703</v>
      </c>
      <c r="AE617" s="94">
        <f t="shared" si="343"/>
        <v>96.1875</v>
      </c>
      <c r="AF617"/>
      <c r="AG617"/>
      <c r="AH617" s="74"/>
      <c r="AI617" s="52">
        <f>Y601+Y600</f>
        <v>179.47191011235952</v>
      </c>
      <c r="AJ617" s="52">
        <f>Y601+Y608</f>
        <v>177.36516853932585</v>
      </c>
      <c r="AK617" s="52">
        <f>Y601+Y616</f>
        <v>176.52247191011236</v>
      </c>
      <c r="AL617" s="52">
        <f>Y601+Y624</f>
        <v>178.20786516853931</v>
      </c>
      <c r="AN617" s="74"/>
      <c r="AO617" s="52">
        <f>Z601+Z600</f>
        <v>144</v>
      </c>
      <c r="AP617" s="52">
        <f>Z601+Z608</f>
        <v>149.69565217391306</v>
      </c>
      <c r="AQ617" s="52">
        <f>Z601+Z616</f>
        <v>146.84782608695653</v>
      </c>
      <c r="AR617" s="52">
        <f>Z601+Z624</f>
        <v>138.30434782608697</v>
      </c>
      <c r="AS617"/>
      <c r="AT617" s="74"/>
      <c r="AU617" s="52">
        <f>AA601+AA600</f>
        <v>156</v>
      </c>
      <c r="AV617" s="52">
        <f>AA601+AA608</f>
        <v>156.52205882352939</v>
      </c>
      <c r="AW617" s="52">
        <f>AA601+AA616</f>
        <v>154.43382352941177</v>
      </c>
      <c r="AX617" s="52">
        <f>AA601+AA624</f>
        <v>151.8235294117647</v>
      </c>
      <c r="AZ617" s="74"/>
      <c r="BA617" s="52">
        <f>AB601+AB600</f>
        <v>127.7051282051282</v>
      </c>
      <c r="BB617" s="52">
        <f>AB601+AB608</f>
        <v>124.68376068376068</v>
      </c>
      <c r="BC617" s="52">
        <f>AB601+AB616</f>
        <v>116.48290598290598</v>
      </c>
      <c r="BD617" s="52">
        <f>AB601+AB624</f>
        <v>112.16666666666666</v>
      </c>
      <c r="BF617" s="74"/>
      <c r="BG617" s="52">
        <f>AC601+AC600</f>
        <v>146.30743243243245</v>
      </c>
      <c r="BH617" s="52">
        <f>AC601+AC608</f>
        <v>141.94932432432432</v>
      </c>
      <c r="BI617" s="52">
        <f>AC601+AC616</f>
        <v>137.15540540540542</v>
      </c>
      <c r="BJ617" s="52">
        <f>AC601+AC624</f>
        <v>130.18243243243245</v>
      </c>
      <c r="BL617" s="74"/>
      <c r="BM617" s="52">
        <f>AD601+AD600</f>
        <v>135.29661016949154</v>
      </c>
      <c r="BN617" s="52">
        <f>AD601+AD608</f>
        <v>131.40677966101697</v>
      </c>
      <c r="BO617" s="52">
        <f>AD601+AD616</f>
        <v>128.81355932203391</v>
      </c>
      <c r="BP617" s="52">
        <f>AD601+AD624</f>
        <v>126.22033898305085</v>
      </c>
      <c r="BR617" s="74"/>
      <c r="BS617" s="52">
        <f>AE601+AE600</f>
        <v>143.796875</v>
      </c>
      <c r="BT617" s="52">
        <f>AE601+AE608</f>
        <v>144.53125</v>
      </c>
      <c r="BU617" s="52">
        <f>AE601+AE616</f>
        <v>138.65625</v>
      </c>
      <c r="BV617" s="52">
        <f>AE601+AE624</f>
        <v>136.8203125</v>
      </c>
    </row>
    <row r="618" spans="1:74" x14ac:dyDescent="0.3">
      <c r="A618" s="12" t="s">
        <v>277</v>
      </c>
      <c r="B618" s="94">
        <f t="shared" si="340"/>
        <v>119</v>
      </c>
      <c r="C618" s="94">
        <f t="shared" si="340"/>
        <v>42.5</v>
      </c>
      <c r="D618" s="94">
        <f t="shared" si="340"/>
        <v>29</v>
      </c>
      <c r="E618" s="94">
        <f t="shared" si="340"/>
        <v>9</v>
      </c>
      <c r="F618" s="94">
        <f t="shared" si="340"/>
        <v>13</v>
      </c>
      <c r="G618" s="17">
        <f t="shared" si="340"/>
        <v>38</v>
      </c>
      <c r="H618" s="94">
        <f t="shared" si="340"/>
        <v>29</v>
      </c>
      <c r="X618" s="87"/>
      <c r="Y618"/>
      <c r="Z618"/>
      <c r="AA618"/>
      <c r="AB618"/>
      <c r="AC618"/>
      <c r="AD618"/>
      <c r="AE618"/>
      <c r="AF618"/>
      <c r="AG618"/>
      <c r="AH618" s="108"/>
      <c r="AI618" s="52">
        <f>Y609+Y600</f>
        <v>184.67977528089887</v>
      </c>
      <c r="AJ618" s="52">
        <f>Y609+Y608</f>
        <v>182.57303370786516</v>
      </c>
      <c r="AK618" s="52">
        <f>Y609+Y616</f>
        <v>181.7303370786517</v>
      </c>
      <c r="AL618" s="52">
        <f>Y609+Y624</f>
        <v>183.41573033707863</v>
      </c>
      <c r="AN618" s="108"/>
      <c r="AO618" s="52">
        <f>Z609+Z600</f>
        <v>148.20289855072463</v>
      </c>
      <c r="AP618" s="52">
        <f>Z609+Z608</f>
        <v>153.89855072463769</v>
      </c>
      <c r="AQ618" s="52">
        <f>Z609+Z616</f>
        <v>151.05072463768116</v>
      </c>
      <c r="AR618" s="52">
        <f>Z609+Z624</f>
        <v>142.50724637681159</v>
      </c>
      <c r="AS618"/>
      <c r="AT618" s="108"/>
      <c r="AU618" s="52">
        <f>AA609+AA600</f>
        <v>158.38970588235293</v>
      </c>
      <c r="AV618" s="52">
        <f>AA609+AA608</f>
        <v>158.91176470588235</v>
      </c>
      <c r="AW618" s="52">
        <f>AA609+AA616</f>
        <v>156.8235294117647</v>
      </c>
      <c r="AX618" s="52">
        <f>AA609+AA624</f>
        <v>154.21323529411762</v>
      </c>
      <c r="AZ618" s="108"/>
      <c r="BA618" s="52">
        <f>AB609+AB600</f>
        <v>138.5042735042735</v>
      </c>
      <c r="BB618" s="52">
        <f>AB609+AB608</f>
        <v>135.48290598290598</v>
      </c>
      <c r="BC618" s="52">
        <f>AB609+AB616</f>
        <v>127.28205128205127</v>
      </c>
      <c r="BD618" s="52">
        <f>AB609+AB624</f>
        <v>122.96581196581195</v>
      </c>
      <c r="BF618" s="108"/>
      <c r="BG618" s="52">
        <f>AC609+AC600</f>
        <v>162.66891891891893</v>
      </c>
      <c r="BH618" s="52">
        <f>AC609+AC608</f>
        <v>158.31081081081084</v>
      </c>
      <c r="BI618" s="52">
        <f>AC609+AC616</f>
        <v>153.5168918918919</v>
      </c>
      <c r="BJ618" s="52">
        <f>AC609+AC624</f>
        <v>146.54391891891893</v>
      </c>
      <c r="BL618" s="108"/>
      <c r="BM618" s="52">
        <f>AD609+AD600</f>
        <v>140.40677966101694</v>
      </c>
      <c r="BN618" s="52">
        <f>AD609+AD608</f>
        <v>136.51694915254237</v>
      </c>
      <c r="BO618" s="52">
        <f>AD609+AD616</f>
        <v>133.92372881355931</v>
      </c>
      <c r="BP618" s="52">
        <f>AD609+AD624</f>
        <v>131.33050847457628</v>
      </c>
      <c r="BR618" s="108"/>
      <c r="BS618" s="52">
        <f>AE609+AE600</f>
        <v>146.9609375</v>
      </c>
      <c r="BT618" s="52">
        <f>AE609+AE608</f>
        <v>147.6953125</v>
      </c>
      <c r="BU618" s="52">
        <f>AE609+AE616</f>
        <v>141.8203125</v>
      </c>
      <c r="BV618" s="52">
        <f>AE609+AE624</f>
        <v>139.984375</v>
      </c>
    </row>
    <row r="619" spans="1:74" x14ac:dyDescent="0.3">
      <c r="A619" s="87" t="s">
        <v>255</v>
      </c>
      <c r="B619" s="52">
        <f>B617+B618</f>
        <v>265</v>
      </c>
      <c r="C619" s="52">
        <f t="shared" ref="C619:H619" si="344">C617+C618</f>
        <v>116</v>
      </c>
      <c r="D619" s="52">
        <f t="shared" si="344"/>
        <v>75</v>
      </c>
      <c r="E619" s="52">
        <f t="shared" si="344"/>
        <v>33</v>
      </c>
      <c r="F619" s="52">
        <f t="shared" si="344"/>
        <v>62</v>
      </c>
      <c r="G619" s="52">
        <f t="shared" si="344"/>
        <v>94</v>
      </c>
      <c r="H619" s="52">
        <f t="shared" si="344"/>
        <v>82</v>
      </c>
      <c r="X619" s="12" t="s">
        <v>325</v>
      </c>
      <c r="Y619" s="13">
        <f>SUM('04-C1253'!A86:A92,'04-C1253'!A94:A108)</f>
        <v>243</v>
      </c>
      <c r="Z619" s="13">
        <f>SUM('04-C1253'!B86:B92,'04-C1253'!B94:B108)</f>
        <v>180</v>
      </c>
      <c r="AA619" s="13">
        <f>SUM('04-C1253'!C86:C92,'04-C1253'!C94:C108)</f>
        <v>180</v>
      </c>
      <c r="AB619" s="13">
        <f>SUM('04-C1253'!D86:D92,'04-C1253'!D94:D108)</f>
        <v>145</v>
      </c>
      <c r="AC619" s="13">
        <f>SUM('04-C1253'!E86:E92,'04-C1253'!E94:E108)</f>
        <v>194</v>
      </c>
      <c r="AD619" s="13">
        <f>SUM('04-C1253'!F86:F92,'04-C1253'!F94:F108)</f>
        <v>176</v>
      </c>
      <c r="AE619" s="13">
        <f>SUM('04-C1253'!G86:G92,'04-C1253'!G94:G108)</f>
        <v>150</v>
      </c>
      <c r="AF619"/>
      <c r="AG619"/>
      <c r="AH619" s="74"/>
      <c r="AI619" s="110">
        <f>Y617+Y600</f>
        <v>196.83146067415728</v>
      </c>
      <c r="AJ619" s="52">
        <f>Y617+Y608</f>
        <v>194.72471910112358</v>
      </c>
      <c r="AK619" s="52">
        <f>Y617+Y616</f>
        <v>193.88202247191009</v>
      </c>
      <c r="AL619" s="52">
        <f>Y617+Y624</f>
        <v>195.56741573033707</v>
      </c>
      <c r="AN619" s="74"/>
      <c r="AO619" s="52">
        <f>Z617+Z600</f>
        <v>153.45652173913044</v>
      </c>
      <c r="AP619" s="52">
        <f>Z617+Z608</f>
        <v>159.15217391304347</v>
      </c>
      <c r="AQ619" s="52">
        <f>Z617+Z616</f>
        <v>156.30434782608694</v>
      </c>
      <c r="AR619" s="52">
        <f>Z617+Z624</f>
        <v>147.76086956521738</v>
      </c>
      <c r="AS619"/>
      <c r="AT619" s="74"/>
      <c r="AU619" s="52">
        <f>AA617+AA600</f>
        <v>163.16911764705884</v>
      </c>
      <c r="AV619" s="52">
        <f>AA617+AA608</f>
        <v>163.69117647058823</v>
      </c>
      <c r="AW619" s="52">
        <f>AA617+AA616</f>
        <v>161.60294117647058</v>
      </c>
      <c r="AX619" s="52">
        <f>AA617+AA624</f>
        <v>158.99264705882354</v>
      </c>
      <c r="AZ619" s="74"/>
      <c r="BA619" s="110">
        <f>AB617+AB600</f>
        <v>141.34615384615384</v>
      </c>
      <c r="BB619" s="52">
        <f>AB617+AB608</f>
        <v>138.32478632478632</v>
      </c>
      <c r="BC619" s="52">
        <f>AB617+AB616</f>
        <v>130.12393162393161</v>
      </c>
      <c r="BD619" s="52">
        <f>AB617+AB624</f>
        <v>125.80769230769229</v>
      </c>
      <c r="BF619" s="74"/>
      <c r="BG619" s="52">
        <f>AC617+AC600</f>
        <v>170.00337837837839</v>
      </c>
      <c r="BH619" s="52">
        <f>AC617+AC608</f>
        <v>165.64527027027026</v>
      </c>
      <c r="BI619" s="52">
        <f>AC617+AC616</f>
        <v>160.85135135135135</v>
      </c>
      <c r="BJ619" s="52">
        <f>AC617+AC624</f>
        <v>153.87837837837839</v>
      </c>
      <c r="BL619" s="74"/>
      <c r="BM619" s="111">
        <f>AD617+AD600</f>
        <v>146.65254237288136</v>
      </c>
      <c r="BN619" s="52">
        <f>AD617+AD608</f>
        <v>142.76271186440678</v>
      </c>
      <c r="BO619" s="52">
        <f>AD617+AD616</f>
        <v>140.16949152542372</v>
      </c>
      <c r="BP619" s="52">
        <f>AD617+AD624</f>
        <v>137.57627118644069</v>
      </c>
      <c r="BR619" s="74"/>
      <c r="BS619" s="110">
        <f>AE617+AE600</f>
        <v>147.59375</v>
      </c>
      <c r="BT619" s="52">
        <f>AE617+AE608</f>
        <v>148.328125</v>
      </c>
      <c r="BU619" s="52">
        <f>AE617+AE616</f>
        <v>142.453125</v>
      </c>
      <c r="BV619" s="52">
        <f>AE617+AE624</f>
        <v>140.6171875</v>
      </c>
    </row>
    <row r="620" spans="1:74" x14ac:dyDescent="0.3">
      <c r="A620" s="12"/>
      <c r="X620" s="12" t="s">
        <v>326</v>
      </c>
      <c r="Y620" s="13">
        <f>SUM('04-C1253'!A59:A67,'04-C1253'!A69:A81)</f>
        <v>173</v>
      </c>
      <c r="Z620" s="13">
        <f>SUM('04-C1253'!B59:B67,'04-C1253'!B69:B81)</f>
        <v>132</v>
      </c>
      <c r="AA620" s="13">
        <f>SUM('04-C1253'!C59:C67,'04-C1253'!C69:C81)</f>
        <v>148</v>
      </c>
      <c r="AB620" s="13">
        <f>SUM('04-C1253'!D59:D67,'04-C1253'!D69:D81)</f>
        <v>90</v>
      </c>
      <c r="AC620" s="13">
        <f>SUM('04-C1253'!E59:E67,'04-C1253'!E69:E81)</f>
        <v>111</v>
      </c>
      <c r="AD620" s="13">
        <f>SUM('04-C1253'!F59:F67,'04-C1253'!F69:F81)</f>
        <v>116</v>
      </c>
      <c r="AE620" s="13">
        <f>SUM('04-C1253'!G59:G67,'04-C1253'!G69:G81)</f>
        <v>121</v>
      </c>
      <c r="AF620"/>
      <c r="AG620"/>
      <c r="AH620" s="74"/>
      <c r="AI620" s="52">
        <f>Y625+Y600</f>
        <v>214.7696629213483</v>
      </c>
      <c r="AJ620" s="52">
        <f>Y625+Y608</f>
        <v>212.6629213483146</v>
      </c>
      <c r="AK620" s="52">
        <f>Y625+Y616</f>
        <v>211.82022471910113</v>
      </c>
      <c r="AL620" s="52">
        <f>Y625+Y624</f>
        <v>213.50561797752806</v>
      </c>
      <c r="AN620" s="74"/>
      <c r="AO620" s="52">
        <f>Z625+Z600</f>
        <v>162.91304347826087</v>
      </c>
      <c r="AP620" s="110">
        <f>Z625+Z608</f>
        <v>168.60869565217391</v>
      </c>
      <c r="AQ620" s="52">
        <f>Z625+Z616</f>
        <v>165.76086956521738</v>
      </c>
      <c r="AR620" s="52">
        <f>Z625+Z624</f>
        <v>157.21739130434781</v>
      </c>
      <c r="AS620"/>
      <c r="AT620" s="74"/>
      <c r="AU620" s="110">
        <f>AA625+AA600</f>
        <v>167.47058823529412</v>
      </c>
      <c r="AV620" s="52">
        <f>AA625+AA608</f>
        <v>167.99264705882354</v>
      </c>
      <c r="AW620" s="52">
        <f>AA625+AA616</f>
        <v>165.90441176470586</v>
      </c>
      <c r="AX620" s="52">
        <f>AA625+AA624</f>
        <v>163.29411764705881</v>
      </c>
      <c r="AZ620" s="74"/>
      <c r="BA620" s="52">
        <f>AB625+AB600</f>
        <v>136.79914529914529</v>
      </c>
      <c r="BB620" s="52">
        <f>AB625+AB608</f>
        <v>133.77777777777777</v>
      </c>
      <c r="BC620" s="52">
        <f>AB625+AB616</f>
        <v>125.57692307692307</v>
      </c>
      <c r="BD620" s="52">
        <f>AB625+AB624</f>
        <v>121.26068376068375</v>
      </c>
      <c r="BF620" s="74"/>
      <c r="BG620" s="110">
        <f>AC625+AC600</f>
        <v>173.95270270270271</v>
      </c>
      <c r="BH620" s="52">
        <f>AC625+AC608</f>
        <v>169.59459459459458</v>
      </c>
      <c r="BI620" s="52">
        <f>AC625+AC616</f>
        <v>164.80067567567568</v>
      </c>
      <c r="BJ620" s="52">
        <f>AC625+AC624</f>
        <v>157.82770270270271</v>
      </c>
      <c r="BL620" s="74"/>
      <c r="BM620" s="52">
        <f>AD625+AD600</f>
        <v>159.14406779661019</v>
      </c>
      <c r="BN620" s="52">
        <f>AD625+AD608</f>
        <v>155.25423728813561</v>
      </c>
      <c r="BO620" s="110">
        <f>AD625+AD616</f>
        <v>152.66101694915255</v>
      </c>
      <c r="BP620" s="52">
        <f>AD625+AD624</f>
        <v>150.06779661016949</v>
      </c>
      <c r="BR620" s="74"/>
      <c r="BS620" s="52">
        <f>AE625+AE600</f>
        <v>146.328125</v>
      </c>
      <c r="BT620" s="52">
        <f>AE625+AE608</f>
        <v>147.0625</v>
      </c>
      <c r="BU620" s="52">
        <f>AE625+AE616</f>
        <v>141.1875</v>
      </c>
      <c r="BV620" s="52">
        <f>AE625+AE624</f>
        <v>139.3515625</v>
      </c>
    </row>
    <row r="621" spans="1:74" x14ac:dyDescent="0.3">
      <c r="A621" s="12" t="s">
        <v>279</v>
      </c>
      <c r="B621" s="13">
        <f>SUM('03-C4481'!A136:A149,'03-C4481'!B1:B12,'03-C4481'!B14:B15)</f>
        <v>307</v>
      </c>
      <c r="C621" s="13">
        <f>SUM('03-C4481'!B136:B149,'03-C4481'!C1:C12,'03-C4481'!C14:C15)</f>
        <v>128</v>
      </c>
      <c r="D621" s="13">
        <f>SUM('03-C4481'!C136:C149,'03-C4481'!D1:D12,'03-C4481'!D14:D15)</f>
        <v>71</v>
      </c>
      <c r="E621" s="13">
        <f>SUM('03-C4481'!D136:D149,'03-C4481'!E1:E12,'03-C4481'!E14:E15)</f>
        <v>27</v>
      </c>
      <c r="F621" s="13">
        <f>SUM('03-C4481'!E136:E149,'03-C4481'!F1:F12,'03-C4481'!F14:F15)</f>
        <v>58</v>
      </c>
      <c r="G621" s="13">
        <f>SUM('03-C4481'!F136:F149,'03-C4481'!G1:G12,'03-C4481'!G14:G15)</f>
        <v>95</v>
      </c>
      <c r="H621" s="13">
        <f>SUM('03-C4481'!G136:G149,'03-C4481'!H1:H12,'03-C4481'!H14:H15)</f>
        <v>82</v>
      </c>
      <c r="X621" s="90" t="s">
        <v>308</v>
      </c>
      <c r="Y621" s="89">
        <f>Y620*Y499</f>
        <v>73.37921348314606</v>
      </c>
      <c r="Z621" s="89">
        <f t="shared" ref="Z621:AE621" si="345">Z620*Z499</f>
        <v>58.347826086956523</v>
      </c>
      <c r="AA621" s="89">
        <f t="shared" si="345"/>
        <v>81.07352941176471</v>
      </c>
      <c r="AB621" s="89">
        <f t="shared" si="345"/>
        <v>40.769230769230766</v>
      </c>
      <c r="AC621" s="89">
        <f t="shared" si="345"/>
        <v>57</v>
      </c>
      <c r="AD621" s="89">
        <f t="shared" si="345"/>
        <v>51.118644067796609</v>
      </c>
      <c r="AE621" s="89">
        <f t="shared" si="345"/>
        <v>48.672932330827066</v>
      </c>
      <c r="AF621"/>
      <c r="AG621"/>
      <c r="AH621"/>
      <c r="AI621"/>
      <c r="AJ621"/>
      <c r="AK621"/>
      <c r="AL621"/>
      <c r="AS621"/>
    </row>
    <row r="622" spans="1:74" x14ac:dyDescent="0.3">
      <c r="A622" s="12"/>
      <c r="X622" s="12" t="s">
        <v>309</v>
      </c>
      <c r="Y622" s="94">
        <f>Y619*(1-Y499)</f>
        <v>139.92977528089889</v>
      </c>
      <c r="Z622" s="94">
        <f t="shared" ref="Z622:AE622" si="346">Z619*(1-Z499)</f>
        <v>100.43478260869566</v>
      </c>
      <c r="AA622" s="94">
        <f t="shared" si="346"/>
        <v>81.397058823529406</v>
      </c>
      <c r="AB622" s="94">
        <f t="shared" si="346"/>
        <v>79.316239316239319</v>
      </c>
      <c r="AC622" s="94">
        <f t="shared" si="346"/>
        <v>94.378378378378386</v>
      </c>
      <c r="AD622" s="94">
        <f t="shared" si="346"/>
        <v>98.440677966101703</v>
      </c>
      <c r="AE622" s="94">
        <f t="shared" si="346"/>
        <v>89.661654135338352</v>
      </c>
      <c r="AF622"/>
      <c r="AG622"/>
      <c r="AH622"/>
      <c r="AI622"/>
      <c r="AJ622"/>
      <c r="AK622"/>
      <c r="AL622"/>
      <c r="AS622"/>
    </row>
    <row r="623" spans="1:74" x14ac:dyDescent="0.3">
      <c r="A623" s="12" t="s">
        <v>278</v>
      </c>
      <c r="B623" s="93">
        <f t="shared" ref="B623:H627" si="347">B547</f>
        <v>108</v>
      </c>
      <c r="C623" s="93">
        <f t="shared" si="347"/>
        <v>39.5</v>
      </c>
      <c r="D623" s="93">
        <f t="shared" si="347"/>
        <v>7.5</v>
      </c>
      <c r="E623" s="93">
        <f t="shared" si="347"/>
        <v>4</v>
      </c>
      <c r="F623" s="93">
        <f t="shared" si="347"/>
        <v>8</v>
      </c>
      <c r="G623" s="93">
        <f t="shared" si="347"/>
        <v>34.5</v>
      </c>
      <c r="H623" s="93">
        <f t="shared" si="347"/>
        <v>11.5</v>
      </c>
      <c r="X623" s="87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S623"/>
    </row>
    <row r="624" spans="1:74" x14ac:dyDescent="0.3">
      <c r="A624" s="12" t="s">
        <v>274</v>
      </c>
      <c r="B624" s="69">
        <f t="shared" si="347"/>
        <v>31</v>
      </c>
      <c r="C624" s="69">
        <f t="shared" si="347"/>
        <v>21</v>
      </c>
      <c r="D624" s="69">
        <f t="shared" si="347"/>
        <v>31</v>
      </c>
      <c r="E624" s="69">
        <f t="shared" si="347"/>
        <v>12</v>
      </c>
      <c r="F624" s="69">
        <f t="shared" si="347"/>
        <v>32</v>
      </c>
      <c r="G624" s="69">
        <f t="shared" si="347"/>
        <v>25</v>
      </c>
      <c r="H624" s="69">
        <f t="shared" si="347"/>
        <v>27</v>
      </c>
      <c r="X624" s="90" t="s">
        <v>317</v>
      </c>
      <c r="Y624" s="89">
        <f>Y620*Y508</f>
        <v>72.893258426966284</v>
      </c>
      <c r="Z624" s="89">
        <f t="shared" ref="Z624:AE624" si="348">Z620*Z508</f>
        <v>62.652173913043477</v>
      </c>
      <c r="AA624" s="89">
        <f t="shared" si="348"/>
        <v>77.264705882352942</v>
      </c>
      <c r="AB624" s="89">
        <f t="shared" si="348"/>
        <v>38.846153846153847</v>
      </c>
      <c r="AC624" s="89">
        <f t="shared" si="348"/>
        <v>48.375</v>
      </c>
      <c r="AD624" s="89">
        <f t="shared" si="348"/>
        <v>50.135593220338983</v>
      </c>
      <c r="AE624" s="89">
        <f t="shared" si="348"/>
        <v>44.4296875</v>
      </c>
      <c r="AF624"/>
      <c r="AG624"/>
      <c r="AH624"/>
      <c r="AI624"/>
      <c r="AJ624"/>
      <c r="AK624"/>
      <c r="AL624"/>
      <c r="AS624"/>
    </row>
    <row r="625" spans="1:74" x14ac:dyDescent="0.3">
      <c r="A625" s="12" t="s">
        <v>275</v>
      </c>
      <c r="B625" s="71">
        <f t="shared" si="347"/>
        <v>18</v>
      </c>
      <c r="C625" s="71">
        <f t="shared" si="347"/>
        <v>16</v>
      </c>
      <c r="D625" s="71">
        <f t="shared" si="347"/>
        <v>11</v>
      </c>
      <c r="E625" s="71">
        <f t="shared" si="347"/>
        <v>5</v>
      </c>
      <c r="F625" s="71">
        <f t="shared" si="347"/>
        <v>9</v>
      </c>
      <c r="G625" s="71">
        <f t="shared" si="347"/>
        <v>21</v>
      </c>
      <c r="H625" s="71">
        <f t="shared" si="347"/>
        <v>13</v>
      </c>
      <c r="X625" s="12" t="s">
        <v>318</v>
      </c>
      <c r="Y625" s="94">
        <f>Y619*(1-Y508)</f>
        <v>140.61235955056179</v>
      </c>
      <c r="Z625" s="94">
        <f t="shared" ref="Z625:AE625" si="349">Z619*(1-Z508)</f>
        <v>94.565217391304344</v>
      </c>
      <c r="AA625" s="94">
        <f t="shared" si="349"/>
        <v>86.02941176470587</v>
      </c>
      <c r="AB625" s="94">
        <f t="shared" si="349"/>
        <v>82.414529914529908</v>
      </c>
      <c r="AC625" s="94">
        <f t="shared" si="349"/>
        <v>109.45270270270271</v>
      </c>
      <c r="AD625" s="94">
        <f t="shared" si="349"/>
        <v>99.932203389830519</v>
      </c>
      <c r="AE625" s="94">
        <f t="shared" si="349"/>
        <v>94.921875</v>
      </c>
      <c r="AF625"/>
      <c r="AG625"/>
      <c r="AH625"/>
      <c r="AI625"/>
      <c r="AJ625"/>
      <c r="AK625"/>
      <c r="AL625"/>
      <c r="AS625"/>
    </row>
    <row r="626" spans="1:74" x14ac:dyDescent="0.3">
      <c r="A626" s="90" t="s">
        <v>276</v>
      </c>
      <c r="B626" s="89">
        <f t="shared" si="347"/>
        <v>139</v>
      </c>
      <c r="C626" s="89">
        <f t="shared" si="347"/>
        <v>60.5</v>
      </c>
      <c r="D626" s="89">
        <f t="shared" si="347"/>
        <v>38.5</v>
      </c>
      <c r="E626" s="89">
        <f t="shared" si="347"/>
        <v>16</v>
      </c>
      <c r="F626" s="89">
        <f t="shared" si="347"/>
        <v>40</v>
      </c>
      <c r="G626" s="89">
        <f t="shared" si="347"/>
        <v>59.5</v>
      </c>
      <c r="H626" s="89">
        <f t="shared" si="347"/>
        <v>38.5</v>
      </c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S626"/>
    </row>
    <row r="627" spans="1:74" x14ac:dyDescent="0.3">
      <c r="A627" s="12" t="s">
        <v>277</v>
      </c>
      <c r="B627" s="94">
        <f t="shared" si="347"/>
        <v>126</v>
      </c>
      <c r="C627" s="94">
        <f t="shared" si="347"/>
        <v>55.5</v>
      </c>
      <c r="D627" s="94">
        <f t="shared" si="347"/>
        <v>18.5</v>
      </c>
      <c r="E627" s="94">
        <f t="shared" si="347"/>
        <v>9</v>
      </c>
      <c r="F627" s="94">
        <f t="shared" si="347"/>
        <v>17</v>
      </c>
      <c r="G627" s="94">
        <f t="shared" si="347"/>
        <v>55.5</v>
      </c>
      <c r="H627" s="94">
        <f t="shared" si="347"/>
        <v>24.5</v>
      </c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S627"/>
    </row>
    <row r="628" spans="1:74" x14ac:dyDescent="0.3">
      <c r="A628" s="87" t="s">
        <v>255</v>
      </c>
      <c r="B628" s="52">
        <f t="shared" ref="B628:H628" si="350">B626+B627</f>
        <v>265</v>
      </c>
      <c r="C628" s="52">
        <f t="shared" si="350"/>
        <v>116</v>
      </c>
      <c r="D628" s="52">
        <f t="shared" si="350"/>
        <v>57</v>
      </c>
      <c r="E628" s="52">
        <f t="shared" si="350"/>
        <v>25</v>
      </c>
      <c r="F628" s="52">
        <f t="shared" si="350"/>
        <v>57</v>
      </c>
      <c r="G628" s="52">
        <f t="shared" si="350"/>
        <v>115</v>
      </c>
      <c r="H628" s="52">
        <f t="shared" si="350"/>
        <v>63</v>
      </c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S628"/>
    </row>
    <row r="629" spans="1:74" x14ac:dyDescent="0.3">
      <c r="X629" s="12" t="s">
        <v>329</v>
      </c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S629"/>
    </row>
    <row r="630" spans="1:74" x14ac:dyDescent="0.3">
      <c r="X630" s="12"/>
      <c r="Y630" s="12"/>
      <c r="Z630" s="12"/>
      <c r="AA630" s="12"/>
      <c r="AB630" s="12"/>
      <c r="AC630" s="12"/>
      <c r="AD630" s="31" t="s">
        <v>66</v>
      </c>
      <c r="AE630" s="32" t="s">
        <v>52</v>
      </c>
      <c r="AF630" s="12"/>
      <c r="AG630" s="12"/>
      <c r="AH630" s="12"/>
      <c r="AI630" s="12"/>
      <c r="AJ630" s="12"/>
      <c r="AK630" s="12"/>
      <c r="AL630" s="12"/>
      <c r="AS630"/>
    </row>
    <row r="631" spans="1:74" x14ac:dyDescent="0.3">
      <c r="X631" s="12" t="s">
        <v>301</v>
      </c>
      <c r="Y631" s="13">
        <f t="shared" ref="Y631:AE631" si="351">B601</f>
        <v>528</v>
      </c>
      <c r="Z631" s="13">
        <f t="shared" si="351"/>
        <v>341</v>
      </c>
      <c r="AA631" s="13">
        <f t="shared" si="351"/>
        <v>302</v>
      </c>
      <c r="AB631" s="13">
        <f t="shared" si="351"/>
        <v>202</v>
      </c>
      <c r="AC631" s="13">
        <f t="shared" si="351"/>
        <v>328</v>
      </c>
      <c r="AD631" s="13">
        <f t="shared" si="351"/>
        <v>281</v>
      </c>
      <c r="AE631" s="13">
        <f t="shared" si="351"/>
        <v>213</v>
      </c>
      <c r="AF631"/>
      <c r="AG631"/>
      <c r="AH631"/>
      <c r="AI631"/>
      <c r="AJ631"/>
      <c r="AK631"/>
      <c r="AL631"/>
      <c r="AS631"/>
    </row>
    <row r="632" spans="1:74" x14ac:dyDescent="0.3">
      <c r="X632" s="12" t="s">
        <v>296</v>
      </c>
      <c r="Y632" s="13">
        <f>SUM('04-C1253'!A99:A129,'04-C1253'!A131:A133)</f>
        <v>471</v>
      </c>
      <c r="Z632" s="13">
        <f>SUM('04-C1253'!B99:B129,'04-C1253'!B131:B133)</f>
        <v>303</v>
      </c>
      <c r="AA632" s="13">
        <f>SUM('04-C1253'!C99:C129,'04-C1253'!C131:C133)</f>
        <v>265</v>
      </c>
      <c r="AB632" s="13">
        <f>SUM('04-C1253'!D99:D129,'04-C1253'!D131:D133)</f>
        <v>156</v>
      </c>
      <c r="AC632" s="13">
        <f>SUM('04-C1253'!E99:E129,'04-C1253'!E131:E133)</f>
        <v>310</v>
      </c>
      <c r="AD632" s="13">
        <f>SUM('04-C1253'!F99:F129,'04-C1253'!F131:F133)</f>
        <v>234</v>
      </c>
      <c r="AE632" s="13">
        <f>SUM('04-C1253'!G99:G129,'04-C1253'!G131:G133)</f>
        <v>181</v>
      </c>
      <c r="AF632"/>
      <c r="AG632"/>
      <c r="AH632"/>
      <c r="AI632"/>
      <c r="AJ632"/>
      <c r="AK632"/>
      <c r="AL632"/>
      <c r="AS632"/>
    </row>
    <row r="633" spans="1:74" x14ac:dyDescent="0.3">
      <c r="X633" s="90" t="s">
        <v>302</v>
      </c>
      <c r="Y633" s="89">
        <f t="shared" ref="Y633:AE633" si="352">Y524</f>
        <v>255.97194388777555</v>
      </c>
      <c r="Z633" s="89">
        <f t="shared" si="352"/>
        <v>174.87539936102235</v>
      </c>
      <c r="AA633" s="89">
        <f t="shared" si="352"/>
        <v>135.5</v>
      </c>
      <c r="AB633" s="89">
        <f t="shared" si="352"/>
        <v>79.855769230769226</v>
      </c>
      <c r="AC633" s="89">
        <f t="shared" si="352"/>
        <v>188.7448275862069</v>
      </c>
      <c r="AD633" s="89">
        <f t="shared" si="352"/>
        <v>124.31854838709677</v>
      </c>
      <c r="AE633" s="89">
        <f t="shared" si="352"/>
        <v>100.96578947368421</v>
      </c>
      <c r="AF633"/>
      <c r="AG633"/>
      <c r="AH633"/>
      <c r="AI633"/>
      <c r="AJ633"/>
      <c r="AK633"/>
      <c r="AL633"/>
      <c r="AS633"/>
    </row>
    <row r="634" spans="1:74" x14ac:dyDescent="0.3">
      <c r="X634" s="12" t="s">
        <v>303</v>
      </c>
      <c r="Y634" s="94">
        <f>Y632*(1-Y520)</f>
        <v>220.86973947895794</v>
      </c>
      <c r="Z634" s="94">
        <f t="shared" ref="Z634:AE634" si="353">Z632*(1-Z520)</f>
        <v>132.62300319488818</v>
      </c>
      <c r="AA634" s="94">
        <f t="shared" si="353"/>
        <v>132.5</v>
      </c>
      <c r="AB634" s="94">
        <f t="shared" si="353"/>
        <v>80.499999999999986</v>
      </c>
      <c r="AC634" s="94">
        <f t="shared" si="353"/>
        <v>121.86206896551724</v>
      </c>
      <c r="AD634" s="94">
        <f t="shared" si="353"/>
        <v>112.28225806451613</v>
      </c>
      <c r="AE634" s="94">
        <f t="shared" si="353"/>
        <v>84.307894736842101</v>
      </c>
      <c r="AF634"/>
      <c r="AG634"/>
      <c r="AH634"/>
      <c r="AI634"/>
      <c r="AJ634"/>
      <c r="AK634"/>
      <c r="AL634"/>
      <c r="AS634"/>
    </row>
    <row r="635" spans="1:74" s="1" customFormat="1" x14ac:dyDescent="0.3">
      <c r="Q635" s="37"/>
      <c r="R635" s="37"/>
      <c r="S635" s="37"/>
      <c r="T635" s="37"/>
      <c r="U635" s="37"/>
      <c r="W635"/>
      <c r="X635" s="87"/>
      <c r="Y635" s="52"/>
      <c r="Z635" s="52"/>
      <c r="AA635" s="52"/>
      <c r="AB635" s="52"/>
      <c r="AC635" s="52"/>
      <c r="AD635" s="52"/>
      <c r="AE635" s="52"/>
      <c r="AF635"/>
      <c r="AG635"/>
      <c r="AH635"/>
      <c r="AI635"/>
      <c r="AJ635"/>
      <c r="AK635"/>
      <c r="AL635"/>
      <c r="AM635" s="6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1:74" s="1" customFormat="1" x14ac:dyDescent="0.3">
      <c r="Q636" s="37"/>
      <c r="R636" s="37"/>
      <c r="S636" s="37"/>
      <c r="T636" s="37"/>
      <c r="U636" s="37"/>
      <c r="W636"/>
      <c r="X636" s="90" t="s">
        <v>311</v>
      </c>
      <c r="Y636" s="89">
        <f t="shared" ref="Y636:AE636" si="354">Y533</f>
        <v>259.83567134268537</v>
      </c>
      <c r="Z636" s="89">
        <f>Z533</f>
        <v>172.39137380191696</v>
      </c>
      <c r="AA636" s="89">
        <f t="shared" si="354"/>
        <v>143.53813559322035</v>
      </c>
      <c r="AB636" s="89">
        <f t="shared" si="354"/>
        <v>84.086538461538453</v>
      </c>
      <c r="AC636" s="89">
        <f t="shared" si="354"/>
        <v>197.8603448275862</v>
      </c>
      <c r="AD636" s="89">
        <f t="shared" si="354"/>
        <v>133.47379032258064</v>
      </c>
      <c r="AE636" s="89">
        <f t="shared" si="354"/>
        <v>103.91235059760956</v>
      </c>
      <c r="AF636"/>
      <c r="AG636"/>
      <c r="AH636"/>
      <c r="AI636"/>
      <c r="AJ636"/>
      <c r="AK636"/>
      <c r="AL636"/>
      <c r="AM636" s="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1:74" x14ac:dyDescent="0.3">
      <c r="X637" s="12" t="s">
        <v>312</v>
      </c>
      <c r="Y637" s="94">
        <f>Y632*(1-Y529)</f>
        <v>217.09418837675352</v>
      </c>
      <c r="Z637" s="94">
        <f t="shared" ref="Z637:AE637" si="355">Z632*(1-Z529)</f>
        <v>135.04313099041534</v>
      </c>
      <c r="AA637" s="94">
        <f t="shared" si="355"/>
        <v>124.63983050847457</v>
      </c>
      <c r="AB637" s="94">
        <f t="shared" si="355"/>
        <v>76.5</v>
      </c>
      <c r="AC637" s="94">
        <f t="shared" si="355"/>
        <v>112.77586206896552</v>
      </c>
      <c r="AD637" s="94">
        <f t="shared" si="355"/>
        <v>103.31854838709677</v>
      </c>
      <c r="AE637" s="94">
        <f t="shared" si="355"/>
        <v>81.486055776892442</v>
      </c>
      <c r="AF637"/>
      <c r="AG637"/>
      <c r="AH637"/>
      <c r="AI637"/>
      <c r="AJ637"/>
      <c r="AK637"/>
      <c r="AL637"/>
      <c r="AS637"/>
    </row>
    <row r="638" spans="1:74" x14ac:dyDescent="0.3">
      <c r="X638" s="87"/>
      <c r="Y638" s="52"/>
      <c r="Z638" s="52"/>
      <c r="AA638" s="52"/>
      <c r="AB638" s="52"/>
      <c r="AC638" s="52"/>
      <c r="AD638" s="52"/>
      <c r="AE638" s="52"/>
      <c r="AF638"/>
      <c r="AG638"/>
      <c r="AH638" s="109" t="s">
        <v>319</v>
      </c>
      <c r="AS638"/>
    </row>
    <row r="639" spans="1:74" x14ac:dyDescent="0.3">
      <c r="X639" s="12" t="s">
        <v>321</v>
      </c>
      <c r="Y639" s="13">
        <f>SUM('04-C1253'!A105:A129,'04-C1253'!A131:A139)</f>
        <v>436</v>
      </c>
      <c r="Z639" s="13">
        <f>SUM('04-C1253'!B105:B129,'04-C1253'!B131:B139)</f>
        <v>263</v>
      </c>
      <c r="AA639" s="13">
        <f>SUM('04-C1253'!C105:C129,'04-C1253'!C131:C139)</f>
        <v>242</v>
      </c>
      <c r="AB639" s="13">
        <f>SUM('04-C1253'!D105:D129,'04-C1253'!D131:D139)</f>
        <v>131</v>
      </c>
      <c r="AC639" s="13">
        <f>SUM('04-C1253'!E105:E129,'04-C1253'!E131:E139)</f>
        <v>264</v>
      </c>
      <c r="AD639" s="13">
        <f>SUM('04-C1253'!F105:F129,'04-C1253'!F131:F139)</f>
        <v>185</v>
      </c>
      <c r="AE639" s="13">
        <f>SUM('04-C1253'!G105:G129,'04-C1253'!G131:G139)</f>
        <v>165</v>
      </c>
      <c r="AF639"/>
      <c r="AG639"/>
      <c r="AH639" s="74" t="s">
        <v>310</v>
      </c>
      <c r="AI639" s="128" t="s">
        <v>10</v>
      </c>
      <c r="AJ639" s="128"/>
      <c r="AK639" s="128"/>
      <c r="AL639" s="128"/>
      <c r="AM639"/>
      <c r="AN639" s="74" t="s">
        <v>310</v>
      </c>
      <c r="AO639" s="128" t="s">
        <v>11</v>
      </c>
      <c r="AP639" s="128"/>
      <c r="AQ639" s="128"/>
      <c r="AR639" s="128"/>
      <c r="AS639"/>
      <c r="AT639" s="74" t="s">
        <v>310</v>
      </c>
      <c r="AU639" s="128" t="s">
        <v>12</v>
      </c>
      <c r="AV639" s="128"/>
      <c r="AW639" s="128"/>
      <c r="AX639" s="128"/>
      <c r="AZ639" s="74" t="s">
        <v>310</v>
      </c>
      <c r="BA639" s="128" t="s">
        <v>13</v>
      </c>
      <c r="BB639" s="128"/>
      <c r="BC639" s="128"/>
      <c r="BD639" s="128"/>
      <c r="BF639" s="74" t="s">
        <v>310</v>
      </c>
      <c r="BG639" s="128" t="s">
        <v>14</v>
      </c>
      <c r="BH639" s="128"/>
      <c r="BI639" s="128"/>
      <c r="BJ639" s="128"/>
      <c r="BL639" s="74" t="s">
        <v>310</v>
      </c>
      <c r="BM639" s="128" t="s">
        <v>0</v>
      </c>
      <c r="BN639" s="128"/>
      <c r="BO639" s="128"/>
      <c r="BP639" s="128"/>
      <c r="BR639" s="74" t="s">
        <v>310</v>
      </c>
      <c r="BS639" s="128" t="s">
        <v>1</v>
      </c>
      <c r="BT639" s="128"/>
      <c r="BU639" s="128"/>
      <c r="BV639" s="128"/>
    </row>
    <row r="640" spans="1:74" x14ac:dyDescent="0.3">
      <c r="X640" s="12" t="s">
        <v>322</v>
      </c>
      <c r="Y640" s="13">
        <f>SUM('04-C1253'!A90:A92,'04-C1253'!A94:A124)</f>
        <v>491</v>
      </c>
      <c r="Z640" s="13">
        <f>SUM('04-C1253'!B90:B92,'04-C1253'!B94:B124)</f>
        <v>297</v>
      </c>
      <c r="AA640" s="13">
        <f>SUM('04-C1253'!C90:C92,'04-C1253'!C94:C124)</f>
        <v>277</v>
      </c>
      <c r="AB640" s="13">
        <f>SUM('04-C1253'!D90:D92,'04-C1253'!D94:D124)</f>
        <v>194</v>
      </c>
      <c r="AC640" s="13">
        <f>SUM('04-C1253'!E90:E92,'04-C1253'!E94:E124)</f>
        <v>325</v>
      </c>
      <c r="AD640" s="13">
        <f>SUM('04-C1253'!F90:F92,'04-C1253'!F94:F124)</f>
        <v>262</v>
      </c>
      <c r="AE640" s="13">
        <f>SUM('04-C1253'!G90:G92,'04-C1253'!G94:G124)</f>
        <v>202</v>
      </c>
      <c r="AF640"/>
      <c r="AG640"/>
      <c r="AH640" s="74"/>
      <c r="AI640" s="52">
        <f>Y634+Y633</f>
        <v>476.84168336673349</v>
      </c>
      <c r="AJ640" s="110">
        <f>Y634+Y641</f>
        <v>481.62124248496991</v>
      </c>
      <c r="AK640" s="52">
        <f>Y634+Y649</f>
        <v>480.55911823647295</v>
      </c>
      <c r="AL640" s="52">
        <f>Y634+Y657</f>
        <v>473.65531062124251</v>
      </c>
      <c r="AN640" s="74"/>
      <c r="AO640" s="110">
        <f>Z634+Z633</f>
        <v>307.4984025559105</v>
      </c>
      <c r="AP640" s="52">
        <f>Z634+Z641</f>
        <v>299.6261980830671</v>
      </c>
      <c r="AQ640" s="52">
        <f>Z634+Z649</f>
        <v>297.37699680511184</v>
      </c>
      <c r="AR640" s="52">
        <f>Z634+Z657</f>
        <v>298.5015974440895</v>
      </c>
      <c r="AS640"/>
      <c r="AT640" s="74"/>
      <c r="AU640" s="52">
        <f>AA634+AA633</f>
        <v>268</v>
      </c>
      <c r="AV640" s="52">
        <f>AA634+AA641</f>
        <v>271</v>
      </c>
      <c r="AW640" s="52">
        <f>AA634+AA649</f>
        <v>273</v>
      </c>
      <c r="AX640" s="110">
        <f>AA634+AA657</f>
        <v>276.5</v>
      </c>
      <c r="AZ640" s="74"/>
      <c r="BA640" s="52">
        <f>AB634+AB633</f>
        <v>160.35576923076923</v>
      </c>
      <c r="BB640" s="52">
        <f>AB634+AB641</f>
        <v>174.39102564102564</v>
      </c>
      <c r="BC640" s="52">
        <f>AB634+AB649</f>
        <v>174.875</v>
      </c>
      <c r="BD640" s="110">
        <f>AB634+AB657</f>
        <v>177.77884615384613</v>
      </c>
      <c r="BF640" s="74"/>
      <c r="BG640" s="52">
        <f>AC634+AC633</f>
        <v>310.60689655172416</v>
      </c>
      <c r="BH640" s="52">
        <f>AC634+AC641</f>
        <v>319.10344827586209</v>
      </c>
      <c r="BI640" s="110">
        <f>AC634+AC649</f>
        <v>324.56551724137933</v>
      </c>
      <c r="BJ640" s="52">
        <f>AC634+AC657</f>
        <v>319.7103448275862</v>
      </c>
      <c r="BL640" s="74"/>
      <c r="BM640" s="52">
        <f>AD634+AD633</f>
        <v>236.6008064516129</v>
      </c>
      <c r="BN640" s="52">
        <f>AD634+AD641</f>
        <v>248.56451612903226</v>
      </c>
      <c r="BO640" s="110">
        <f>AD634+AD649</f>
        <v>250.64516129032256</v>
      </c>
      <c r="BP640" s="52">
        <f>AD634+AD657</f>
        <v>245.96370967741936</v>
      </c>
      <c r="BR640" s="74"/>
      <c r="BS640" s="52">
        <f>AE634+AE633</f>
        <v>185.27368421052631</v>
      </c>
      <c r="BT640" s="52">
        <f>AE634+AE641</f>
        <v>192.21842105263158</v>
      </c>
      <c r="BU640" s="52">
        <f>AE634+AE649</f>
        <v>195.42368421052629</v>
      </c>
      <c r="BV640" s="52">
        <f>AE634+AE657</f>
        <v>203.43684210526317</v>
      </c>
    </row>
    <row r="641" spans="24:74" x14ac:dyDescent="0.3">
      <c r="X641" s="90" t="s">
        <v>304</v>
      </c>
      <c r="Y641" s="89">
        <f>Y640*Y520</f>
        <v>260.751503006012</v>
      </c>
      <c r="Z641" s="89">
        <f t="shared" ref="Z641:AE641" si="356">Z640*Z520</f>
        <v>167.00319488817891</v>
      </c>
      <c r="AA641" s="89">
        <f t="shared" si="356"/>
        <v>138.5</v>
      </c>
      <c r="AB641" s="89">
        <f t="shared" si="356"/>
        <v>93.891025641025635</v>
      </c>
      <c r="AC641" s="89">
        <f t="shared" si="356"/>
        <v>197.24137931034483</v>
      </c>
      <c r="AD641" s="89">
        <f t="shared" si="356"/>
        <v>136.28225806451613</v>
      </c>
      <c r="AE641" s="89">
        <f t="shared" si="356"/>
        <v>107.91052631578947</v>
      </c>
      <c r="AF641"/>
      <c r="AG641"/>
      <c r="AH641" s="108"/>
      <c r="AI641" s="52">
        <f>Y642+Y633</f>
        <v>460.42885771543087</v>
      </c>
      <c r="AJ641" s="52">
        <f>Y642+Y641</f>
        <v>465.20841683366734</v>
      </c>
      <c r="AK641" s="52">
        <f>Y642+Y649</f>
        <v>464.14629258517039</v>
      </c>
      <c r="AL641" s="52">
        <f>Y642+Y657</f>
        <v>457.24248496993988</v>
      </c>
      <c r="AN641" s="108"/>
      <c r="AO641" s="52">
        <f>Z642+Z633</f>
        <v>289.99041533546324</v>
      </c>
      <c r="AP641" s="52">
        <f>Z642+Z641</f>
        <v>282.11821086261978</v>
      </c>
      <c r="AQ641" s="52">
        <f>Z642+Z649</f>
        <v>279.86900958466452</v>
      </c>
      <c r="AR641" s="52">
        <f>Z642+Z657</f>
        <v>280.99361022364218</v>
      </c>
      <c r="AS641"/>
      <c r="AT641" s="108"/>
      <c r="AU641" s="52">
        <f>AA642+AA633</f>
        <v>256.5</v>
      </c>
      <c r="AV641" s="52">
        <f>AA642+AA641</f>
        <v>259.5</v>
      </c>
      <c r="AW641" s="52">
        <f>AA642+AA649</f>
        <v>261.5</v>
      </c>
      <c r="AX641" s="52">
        <f>AA642+AA657</f>
        <v>265</v>
      </c>
      <c r="AZ641" s="108"/>
      <c r="BA641" s="52">
        <f>AB642+AB633</f>
        <v>147.45512820512818</v>
      </c>
      <c r="BB641" s="52">
        <f>AB642+AB641</f>
        <v>161.49038461538458</v>
      </c>
      <c r="BC641" s="52">
        <f>AB642+AB649</f>
        <v>161.97435897435895</v>
      </c>
      <c r="BD641" s="52">
        <f>AB642+AB657</f>
        <v>164.87820512820514</v>
      </c>
      <c r="BF641" s="108"/>
      <c r="BG641" s="52">
        <f>AC642+AC633</f>
        <v>292.52413793103449</v>
      </c>
      <c r="BH641" s="52">
        <f>AC642+AC641</f>
        <v>301.02068965517242</v>
      </c>
      <c r="BI641" s="52">
        <f>AC642+AC649</f>
        <v>306.48275862068965</v>
      </c>
      <c r="BJ641" s="52">
        <f>AC642+AC657</f>
        <v>301.62758620689658</v>
      </c>
      <c r="BL641" s="108"/>
      <c r="BM641" s="52">
        <f>AD642+AD633</f>
        <v>213.08870967741936</v>
      </c>
      <c r="BN641" s="52">
        <f>AD642+AD641</f>
        <v>225.05241935483872</v>
      </c>
      <c r="BO641" s="52">
        <f>AD642+AD649</f>
        <v>227.13306451612902</v>
      </c>
      <c r="BP641" s="52">
        <f>AD642+AD657</f>
        <v>222.45161290322582</v>
      </c>
      <c r="BR641" s="108"/>
      <c r="BS641" s="52">
        <f>AE642+AE633</f>
        <v>177.82105263157894</v>
      </c>
      <c r="BT641" s="52">
        <f>AE642+AE641</f>
        <v>184.76578947368421</v>
      </c>
      <c r="BU641" s="52">
        <f>AE642+AE649</f>
        <v>187.97105263157894</v>
      </c>
      <c r="BV641" s="110">
        <f>AE642+AE657</f>
        <v>195.98421052631579</v>
      </c>
    </row>
    <row r="642" spans="24:74" x14ac:dyDescent="0.3">
      <c r="X642" s="12" t="s">
        <v>305</v>
      </c>
      <c r="Y642" s="94">
        <f>Y639*(1-Y520)</f>
        <v>204.45691382765531</v>
      </c>
      <c r="Z642" s="94">
        <f t="shared" ref="Z642:AE642" si="357">Z639*(1-Z520)</f>
        <v>115.11501597444089</v>
      </c>
      <c r="AA642" s="94">
        <f t="shared" si="357"/>
        <v>121</v>
      </c>
      <c r="AB642" s="94">
        <f t="shared" si="357"/>
        <v>67.599358974358964</v>
      </c>
      <c r="AC642" s="94">
        <f t="shared" si="357"/>
        <v>103.77931034482759</v>
      </c>
      <c r="AD642" s="94">
        <f t="shared" si="357"/>
        <v>88.770161290322591</v>
      </c>
      <c r="AE642" s="94">
        <f t="shared" si="357"/>
        <v>76.85526315789474</v>
      </c>
      <c r="AF642"/>
      <c r="AG642"/>
      <c r="AH642" s="74"/>
      <c r="AI642" s="52">
        <f>Y650+Y633</f>
        <v>447.7675350701403</v>
      </c>
      <c r="AJ642" s="52">
        <f>Y650+Y641</f>
        <v>452.54709418837672</v>
      </c>
      <c r="AK642" s="52">
        <f>Y650+Y649</f>
        <v>451.48496993987976</v>
      </c>
      <c r="AL642" s="52">
        <f>Y650+Y657</f>
        <v>444.58116232464931</v>
      </c>
      <c r="AN642" s="74"/>
      <c r="AO642" s="52">
        <f>Z650+Z633</f>
        <v>277.29712460063899</v>
      </c>
      <c r="AP642" s="52">
        <f>Z650+Z641</f>
        <v>269.42492012779553</v>
      </c>
      <c r="AQ642" s="52">
        <f>Z650+Z649</f>
        <v>267.17571884984022</v>
      </c>
      <c r="AR642" s="52">
        <f>Z650+Z657</f>
        <v>268.30031948881788</v>
      </c>
      <c r="AS642"/>
      <c r="AT642" s="74"/>
      <c r="AU642" s="52">
        <f>AA650+AA633</f>
        <v>242</v>
      </c>
      <c r="AV642" s="52">
        <f>AA650+AA641</f>
        <v>245</v>
      </c>
      <c r="AW642" s="52">
        <f>AA650+AA649</f>
        <v>247</v>
      </c>
      <c r="AX642" s="52">
        <f>AA650+AA657</f>
        <v>250.5</v>
      </c>
      <c r="AZ642" s="74"/>
      <c r="BA642" s="52">
        <f>AB650+AB633</f>
        <v>139.71474358974359</v>
      </c>
      <c r="BB642" s="52">
        <f>AB650+AB641</f>
        <v>153.75</v>
      </c>
      <c r="BC642" s="52">
        <f>AB650+AB649</f>
        <v>154.23397435897436</v>
      </c>
      <c r="BD642" s="52">
        <f>AB650+AB657</f>
        <v>157.1378205128205</v>
      </c>
      <c r="BF642" s="74"/>
      <c r="BG642" s="52">
        <f>AC650+AC633</f>
        <v>282.69655172413792</v>
      </c>
      <c r="BH642" s="52">
        <f>AC650+AC641</f>
        <v>291.19310344827585</v>
      </c>
      <c r="BI642" s="52">
        <f>AC650+AC649</f>
        <v>296.65517241379308</v>
      </c>
      <c r="BJ642" s="52">
        <f>AC650+AC657</f>
        <v>291.8</v>
      </c>
      <c r="BL642" s="74"/>
      <c r="BM642" s="52">
        <f>AD650+AD633</f>
        <v>203.97177419354838</v>
      </c>
      <c r="BN642" s="52">
        <f>AD650+AD641</f>
        <v>215.93548387096774</v>
      </c>
      <c r="BO642" s="52">
        <f>AD650+AD649</f>
        <v>218.01612903225805</v>
      </c>
      <c r="BP642" s="52">
        <f>AD650+AD657</f>
        <v>213.33467741935485</v>
      </c>
      <c r="BR642" s="74"/>
      <c r="BS642" s="52">
        <f>AE650+AE633</f>
        <v>172.69736842105263</v>
      </c>
      <c r="BT642" s="52">
        <f>AE650+AE641</f>
        <v>179.64210526315787</v>
      </c>
      <c r="BU642" s="52">
        <f>AE650+AE649</f>
        <v>182.84736842105264</v>
      </c>
      <c r="BV642" s="52">
        <f>AE650+AE657</f>
        <v>190.86052631578946</v>
      </c>
    </row>
    <row r="643" spans="24:74" x14ac:dyDescent="0.3">
      <c r="X643" s="87"/>
      <c r="Y643"/>
      <c r="Z643"/>
      <c r="AA643"/>
      <c r="AB643"/>
      <c r="AC643"/>
      <c r="AD643"/>
      <c r="AE643"/>
      <c r="AF643"/>
      <c r="AG643"/>
      <c r="AH643" s="74"/>
      <c r="AI643" s="52">
        <f>Y658+Y633</f>
        <v>430.88577154308621</v>
      </c>
      <c r="AJ643" s="52">
        <f>Y658+Y641</f>
        <v>435.66533066132263</v>
      </c>
      <c r="AK643" s="52">
        <f>Y658+Y649</f>
        <v>434.60320641282567</v>
      </c>
      <c r="AL643" s="52">
        <f>Y658+Y657</f>
        <v>427.69939879759522</v>
      </c>
      <c r="AN643" s="74"/>
      <c r="AO643" s="52">
        <f>Z658+Z633</f>
        <v>264.60383386581469</v>
      </c>
      <c r="AP643" s="52">
        <f>Z658+Z641</f>
        <v>256.73162939297123</v>
      </c>
      <c r="AQ643" s="52">
        <f>Z658+Z649</f>
        <v>254.48242811501598</v>
      </c>
      <c r="AR643" s="52">
        <f>Z658+Z657</f>
        <v>255.60702875399363</v>
      </c>
      <c r="AS643"/>
      <c r="AT643" s="74"/>
      <c r="AU643" s="52">
        <f>AA658+AA633</f>
        <v>234.5</v>
      </c>
      <c r="AV643" s="52">
        <f>AA658+AA641</f>
        <v>237.5</v>
      </c>
      <c r="AW643" s="52">
        <f>AA658+AA649</f>
        <v>239.5</v>
      </c>
      <c r="AX643" s="52">
        <f>AA658+AA657</f>
        <v>243</v>
      </c>
      <c r="AZ643" s="74"/>
      <c r="BA643" s="52">
        <f>AB658+AB633</f>
        <v>133.00641025641025</v>
      </c>
      <c r="BB643" s="52">
        <f>AB658+AB641</f>
        <v>147.04166666666666</v>
      </c>
      <c r="BC643" s="52">
        <f>AB658+AB649</f>
        <v>147.52564102564102</v>
      </c>
      <c r="BD643" s="52">
        <f>AB658+AB657</f>
        <v>150.42948717948718</v>
      </c>
      <c r="BF643" s="74"/>
      <c r="BG643" s="52">
        <f>AC658+AC633</f>
        <v>271.29655172413794</v>
      </c>
      <c r="BH643" s="52">
        <f>AC658+AC641</f>
        <v>279.79310344827587</v>
      </c>
      <c r="BI643" s="52">
        <f>AC658+AC649</f>
        <v>285.2551724137931</v>
      </c>
      <c r="BJ643" s="52">
        <f>AC658+AC657</f>
        <v>280.39999999999998</v>
      </c>
      <c r="BL643" s="74"/>
      <c r="BM643" s="52">
        <f>AD658+AD633</f>
        <v>192.93548387096774</v>
      </c>
      <c r="BN643" s="52">
        <f>AD658+AD641</f>
        <v>204.8991935483871</v>
      </c>
      <c r="BO643" s="52">
        <f>AD658+AD649</f>
        <v>206.97983870967741</v>
      </c>
      <c r="BP643" s="52">
        <f>AD658+AD657</f>
        <v>202.29838709677421</v>
      </c>
      <c r="BR643" s="74"/>
      <c r="BS643" s="52">
        <f>AE658+AE633</f>
        <v>166.17631578947368</v>
      </c>
      <c r="BT643" s="52">
        <f>AE658+AE641</f>
        <v>173.12105263157895</v>
      </c>
      <c r="BU643" s="52">
        <f>AE658+AE649</f>
        <v>176.32631578947368</v>
      </c>
      <c r="BV643" s="52">
        <f>AE658+AE657</f>
        <v>184.33947368421053</v>
      </c>
    </row>
    <row r="644" spans="24:74" x14ac:dyDescent="0.3">
      <c r="X644" s="90" t="s">
        <v>313</v>
      </c>
      <c r="Y644" s="89">
        <f>Y640*Y529</f>
        <v>264.68737474949899</v>
      </c>
      <c r="Z644" s="89">
        <f t="shared" ref="Z644:AE644" si="358">Z640*Z529</f>
        <v>164.63099041533548</v>
      </c>
      <c r="AA644" s="89">
        <f t="shared" si="358"/>
        <v>146.71610169491527</v>
      </c>
      <c r="AB644" s="89">
        <f t="shared" si="358"/>
        <v>98.865384615384613</v>
      </c>
      <c r="AC644" s="89">
        <f t="shared" si="358"/>
        <v>206.76724137931035</v>
      </c>
      <c r="AD644" s="89">
        <f t="shared" si="358"/>
        <v>146.31854838709677</v>
      </c>
      <c r="AE644" s="89">
        <f t="shared" si="358"/>
        <v>111.0597609561753</v>
      </c>
      <c r="AF644"/>
      <c r="AG644"/>
      <c r="AH644"/>
      <c r="AI644"/>
      <c r="AJ644"/>
      <c r="AK644"/>
      <c r="AL644"/>
      <c r="AS644"/>
    </row>
    <row r="645" spans="24:74" x14ac:dyDescent="0.3">
      <c r="X645" s="12" t="s">
        <v>314</v>
      </c>
      <c r="Y645" s="94">
        <f>Y639*(1-Y529)</f>
        <v>200.9619238476954</v>
      </c>
      <c r="Z645" s="94">
        <f t="shared" ref="Z645:AE645" si="359">Z639*(1-Z529)</f>
        <v>117.21565495207666</v>
      </c>
      <c r="AA645" s="94">
        <f t="shared" si="359"/>
        <v>113.82203389830508</v>
      </c>
      <c r="AB645" s="94">
        <f t="shared" si="359"/>
        <v>64.240384615384613</v>
      </c>
      <c r="AC645" s="94">
        <f t="shared" si="359"/>
        <v>96.041379310344823</v>
      </c>
      <c r="AD645" s="94">
        <f t="shared" si="359"/>
        <v>81.683467741935488</v>
      </c>
      <c r="AE645" s="94">
        <f t="shared" si="359"/>
        <v>74.282868525896419</v>
      </c>
      <c r="AF645"/>
      <c r="AG645"/>
      <c r="AH645"/>
      <c r="AI645"/>
      <c r="AJ645"/>
      <c r="AK645"/>
      <c r="AL645"/>
      <c r="AS645"/>
    </row>
    <row r="646" spans="24:74" x14ac:dyDescent="0.3">
      <c r="X646" s="87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S646"/>
    </row>
    <row r="647" spans="24:74" x14ac:dyDescent="0.3">
      <c r="X647" s="12" t="s">
        <v>323</v>
      </c>
      <c r="Y647" s="13">
        <f>SUM('04-C1253'!A108:A129,'04-C1253'!A131:A142)</f>
        <v>409</v>
      </c>
      <c r="Z647" s="13">
        <f>SUM('04-C1253'!B108:B129,'04-C1253'!B131:B142)</f>
        <v>234</v>
      </c>
      <c r="AA647" s="13">
        <f>SUM('04-C1253'!C108:C129,'04-C1253'!C131:C142)</f>
        <v>213</v>
      </c>
      <c r="AB647" s="13">
        <f>SUM('04-C1253'!D108:D129,'04-C1253'!D131:D142)</f>
        <v>116</v>
      </c>
      <c r="AC647" s="13">
        <f>SUM('04-C1253'!E108:E129,'04-C1253'!E131:E142)</f>
        <v>239</v>
      </c>
      <c r="AD647" s="13">
        <f>SUM('04-C1253'!F108:F129,'04-C1253'!F131:F142)</f>
        <v>166</v>
      </c>
      <c r="AE647" s="13">
        <f>SUM('04-C1253'!G108:G129,'04-C1253'!G131:G142)</f>
        <v>154</v>
      </c>
      <c r="AF647"/>
      <c r="AG647"/>
      <c r="AH647"/>
      <c r="AI647"/>
      <c r="AJ647"/>
      <c r="AK647"/>
      <c r="AL647"/>
      <c r="AS647"/>
    </row>
    <row r="648" spans="24:74" x14ac:dyDescent="0.3">
      <c r="X648" s="12" t="s">
        <v>324</v>
      </c>
      <c r="Y648" s="13">
        <f>SUM('04-C1253'!A87:A92,'04-C1253'!A94:A121)</f>
        <v>489</v>
      </c>
      <c r="Z648" s="13">
        <f>SUM('04-C1253'!B87:B92,'04-C1253'!B94:B121)</f>
        <v>293</v>
      </c>
      <c r="AA648" s="13">
        <f>SUM('04-C1253'!C87:C92,'04-C1253'!C94:C121)</f>
        <v>281</v>
      </c>
      <c r="AB648" s="13">
        <f>SUM('04-C1253'!D87:D92,'04-C1253'!D94:D121)</f>
        <v>195</v>
      </c>
      <c r="AC648" s="13">
        <f>SUM('04-C1253'!E87:E92,'04-C1253'!E94:E121)</f>
        <v>334</v>
      </c>
      <c r="AD648" s="13">
        <f>SUM('04-C1253'!F87:F92,'04-C1253'!F94:F121)</f>
        <v>266</v>
      </c>
      <c r="AE648" s="13">
        <f>SUM('04-C1253'!G87:G92,'04-C1253'!G94:G121)</f>
        <v>208</v>
      </c>
      <c r="AF648"/>
      <c r="AG648"/>
      <c r="AH648"/>
      <c r="AI648"/>
      <c r="AJ648"/>
      <c r="AK648"/>
      <c r="AL648"/>
      <c r="AS648"/>
    </row>
    <row r="649" spans="24:74" x14ac:dyDescent="0.3">
      <c r="X649" s="90" t="s">
        <v>306</v>
      </c>
      <c r="Y649" s="89">
        <f>Y648*Y520</f>
        <v>259.68937875751504</v>
      </c>
      <c r="Z649" s="89">
        <f t="shared" ref="Z649:AE649" si="360">Z648*Z520</f>
        <v>164.75399361022363</v>
      </c>
      <c r="AA649" s="89">
        <f t="shared" si="360"/>
        <v>140.5</v>
      </c>
      <c r="AB649" s="89">
        <f t="shared" si="360"/>
        <v>94.375</v>
      </c>
      <c r="AC649" s="89">
        <f t="shared" si="360"/>
        <v>202.70344827586206</v>
      </c>
      <c r="AD649" s="89">
        <f t="shared" si="360"/>
        <v>138.36290322580643</v>
      </c>
      <c r="AE649" s="89">
        <f t="shared" si="360"/>
        <v>111.1157894736842</v>
      </c>
      <c r="AF649"/>
      <c r="AG649"/>
      <c r="AH649"/>
      <c r="AI649"/>
      <c r="AJ649"/>
      <c r="AK649"/>
      <c r="AL649"/>
      <c r="AS649"/>
    </row>
    <row r="650" spans="24:74" x14ac:dyDescent="0.3">
      <c r="X650" s="12" t="s">
        <v>307</v>
      </c>
      <c r="Y650" s="94">
        <f>Y647*(1-Y520)</f>
        <v>191.79559118236475</v>
      </c>
      <c r="Z650" s="94">
        <f t="shared" ref="Z650:AE650" si="361">Z647*(1-Z520)</f>
        <v>102.42172523961662</v>
      </c>
      <c r="AA650" s="94">
        <f t="shared" si="361"/>
        <v>106.5</v>
      </c>
      <c r="AB650" s="94">
        <f t="shared" si="361"/>
        <v>59.858974358974351</v>
      </c>
      <c r="AC650" s="94">
        <f t="shared" si="361"/>
        <v>93.951724137931038</v>
      </c>
      <c r="AD650" s="94">
        <f t="shared" si="361"/>
        <v>79.653225806451616</v>
      </c>
      <c r="AE650" s="94">
        <f t="shared" si="361"/>
        <v>71.731578947368419</v>
      </c>
      <c r="AF650"/>
      <c r="AG650"/>
      <c r="AH650"/>
      <c r="AI650"/>
      <c r="AJ650"/>
      <c r="AK650"/>
      <c r="AL650"/>
      <c r="AS650"/>
    </row>
    <row r="651" spans="24:74" x14ac:dyDescent="0.3">
      <c r="X651" s="87"/>
      <c r="Y651"/>
      <c r="Z651"/>
      <c r="AA651"/>
      <c r="AB651"/>
      <c r="AC651"/>
      <c r="AD651"/>
      <c r="AE651"/>
      <c r="AF651"/>
      <c r="AG651"/>
      <c r="AH651" s="109" t="s">
        <v>320</v>
      </c>
      <c r="AS651"/>
    </row>
    <row r="652" spans="24:74" x14ac:dyDescent="0.3">
      <c r="X652" s="90" t="s">
        <v>315</v>
      </c>
      <c r="Y652" s="89">
        <f>Y648*Y529</f>
        <v>263.60921843687373</v>
      </c>
      <c r="Z652" s="89">
        <f t="shared" ref="Z652:AE652" si="362">Z648*Z529</f>
        <v>162.41373801916933</v>
      </c>
      <c r="AA652" s="89">
        <f t="shared" si="362"/>
        <v>148.83474576271186</v>
      </c>
      <c r="AB652" s="89">
        <f t="shared" si="362"/>
        <v>99.375</v>
      </c>
      <c r="AC652" s="89">
        <f t="shared" si="362"/>
        <v>212.49310344827586</v>
      </c>
      <c r="AD652" s="89">
        <f t="shared" si="362"/>
        <v>148.55241935483872</v>
      </c>
      <c r="AE652" s="89">
        <f t="shared" si="362"/>
        <v>114.35856573705178</v>
      </c>
      <c r="AF652"/>
      <c r="AG652"/>
      <c r="AH652" s="74" t="s">
        <v>310</v>
      </c>
      <c r="AI652" s="128" t="s">
        <v>10</v>
      </c>
      <c r="AJ652" s="128"/>
      <c r="AK652" s="128"/>
      <c r="AL652" s="128"/>
      <c r="AM652"/>
      <c r="AN652" s="74" t="s">
        <v>310</v>
      </c>
      <c r="AO652" s="128" t="s">
        <v>11</v>
      </c>
      <c r="AP652" s="128"/>
      <c r="AQ652" s="128"/>
      <c r="AR652" s="128"/>
      <c r="AS652"/>
      <c r="AT652" s="74" t="s">
        <v>310</v>
      </c>
      <c r="AU652" s="128" t="s">
        <v>12</v>
      </c>
      <c r="AV652" s="128"/>
      <c r="AW652" s="128"/>
      <c r="AX652" s="128"/>
      <c r="AZ652" s="74" t="s">
        <v>310</v>
      </c>
      <c r="BA652" s="128" t="s">
        <v>13</v>
      </c>
      <c r="BB652" s="128"/>
      <c r="BC652" s="128"/>
      <c r="BD652" s="128"/>
      <c r="BF652" s="74" t="s">
        <v>310</v>
      </c>
      <c r="BG652" s="128" t="s">
        <v>14</v>
      </c>
      <c r="BH652" s="128"/>
      <c r="BI652" s="128"/>
      <c r="BJ652" s="128"/>
      <c r="BL652" s="74" t="s">
        <v>310</v>
      </c>
      <c r="BM652" s="128" t="s">
        <v>0</v>
      </c>
      <c r="BN652" s="128"/>
      <c r="BO652" s="128"/>
      <c r="BP652" s="128"/>
      <c r="BR652" s="74" t="s">
        <v>310</v>
      </c>
      <c r="BS652" s="128" t="s">
        <v>1</v>
      </c>
      <c r="BT652" s="128"/>
      <c r="BU652" s="128"/>
      <c r="BV652" s="128"/>
    </row>
    <row r="653" spans="24:74" x14ac:dyDescent="0.3">
      <c r="X653" s="12" t="s">
        <v>316</v>
      </c>
      <c r="Y653" s="94">
        <f>Y647*(1-Y529)</f>
        <v>188.51703406813627</v>
      </c>
      <c r="Z653" s="94">
        <f t="shared" ref="Z653:AE653" si="363">Z647*(1-Z529)</f>
        <v>104.29073482428115</v>
      </c>
      <c r="AA653" s="94">
        <f t="shared" si="363"/>
        <v>100.18220338983051</v>
      </c>
      <c r="AB653" s="94">
        <f t="shared" si="363"/>
        <v>56.884615384615387</v>
      </c>
      <c r="AC653" s="94">
        <f t="shared" si="363"/>
        <v>86.946551724137933</v>
      </c>
      <c r="AD653" s="94">
        <f t="shared" si="363"/>
        <v>73.29435483870968</v>
      </c>
      <c r="AE653" s="94">
        <f t="shared" si="363"/>
        <v>69.330677290836661</v>
      </c>
      <c r="AF653"/>
      <c r="AG653"/>
      <c r="AH653" s="74"/>
      <c r="AI653" s="52">
        <f>Y637+Y636</f>
        <v>476.92985971943892</v>
      </c>
      <c r="AJ653" s="52">
        <f>Y645+Y636</f>
        <v>460.79759519038078</v>
      </c>
      <c r="AK653" s="52">
        <f>Y637+Y652</f>
        <v>480.70340681362723</v>
      </c>
      <c r="AL653" s="52">
        <f>Y637+Y660</f>
        <v>473.69539078156311</v>
      </c>
      <c r="AN653" s="74"/>
      <c r="AO653" s="110">
        <f>Z637+Z636</f>
        <v>307.43450479233229</v>
      </c>
      <c r="AP653" s="52">
        <f>Z645+Z636</f>
        <v>289.60702875399363</v>
      </c>
      <c r="AQ653" s="52">
        <f>Z637+Z652</f>
        <v>297.45686900958469</v>
      </c>
      <c r="AR653" s="52">
        <f>Z637+Z660</f>
        <v>298.56549520766771</v>
      </c>
      <c r="AS653"/>
      <c r="AT653" s="74"/>
      <c r="AU653" s="52">
        <f>AA637+AA636</f>
        <v>268.17796610169489</v>
      </c>
      <c r="AV653" s="52">
        <f>AA645+AA636</f>
        <v>257.36016949152543</v>
      </c>
      <c r="AW653" s="52">
        <f>AA637+AA652</f>
        <v>273.47457627118644</v>
      </c>
      <c r="AX653" s="110">
        <f>AA637+AA660</f>
        <v>277.18220338983053</v>
      </c>
      <c r="AZ653" s="74"/>
      <c r="BA653" s="52">
        <f>AB637+AB636</f>
        <v>160.58653846153845</v>
      </c>
      <c r="BB653" s="52">
        <f>AB645+AB636</f>
        <v>148.32692307692307</v>
      </c>
      <c r="BC653" s="52">
        <f>AB637+AB652</f>
        <v>175.875</v>
      </c>
      <c r="BD653" s="52">
        <f>AB637+AB660</f>
        <v>178.93269230769232</v>
      </c>
      <c r="BF653" s="74"/>
      <c r="BG653" s="52">
        <f>AC637+AC636</f>
        <v>310.6362068965517</v>
      </c>
      <c r="BH653" s="52">
        <f>AC645+AC636</f>
        <v>293.90172413793101</v>
      </c>
      <c r="BI653" s="52">
        <f>AC637+AC652</f>
        <v>325.26896551724138</v>
      </c>
      <c r="BJ653" s="52">
        <f>AC637+AC660</f>
        <v>320.17931034482763</v>
      </c>
      <c r="BL653" s="74"/>
      <c r="BM653" s="52">
        <f>AD637+AD636</f>
        <v>236.79233870967741</v>
      </c>
      <c r="BN653" s="52">
        <f>AD645+AD636</f>
        <v>215.15725806451613</v>
      </c>
      <c r="BO653" s="52">
        <f>AD637+AD652</f>
        <v>251.87096774193549</v>
      </c>
      <c r="BP653" s="52">
        <f>AD637+AD660</f>
        <v>246.84475806451613</v>
      </c>
      <c r="BR653" s="74"/>
      <c r="BS653" s="52">
        <f>AE637+AE636</f>
        <v>185.398406374502</v>
      </c>
      <c r="BT653" s="52">
        <f>AE645+AE636</f>
        <v>178.19521912350598</v>
      </c>
      <c r="BU653" s="52">
        <f>AE637+AE652</f>
        <v>195.84462151394422</v>
      </c>
      <c r="BV653" s="52">
        <f>AE637+AE660</f>
        <v>204.09163346613548</v>
      </c>
    </row>
    <row r="654" spans="24:74" x14ac:dyDescent="0.3">
      <c r="X654" s="87"/>
      <c r="Y654"/>
      <c r="Z654"/>
      <c r="AA654"/>
      <c r="AB654"/>
      <c r="AC654"/>
      <c r="AD654"/>
      <c r="AE654"/>
      <c r="AF654"/>
      <c r="AG654"/>
      <c r="AH654" s="108"/>
      <c r="AI654" s="110">
        <f>Y637+Y644</f>
        <v>481.78156312625254</v>
      </c>
      <c r="AJ654" s="52">
        <f>Y645+Y644</f>
        <v>465.64929859719439</v>
      </c>
      <c r="AK654" s="52">
        <f>Y645+Y652</f>
        <v>464.57114228456913</v>
      </c>
      <c r="AL654" s="52">
        <f>Y645+Y660</f>
        <v>457.56312625250501</v>
      </c>
      <c r="AN654" s="108"/>
      <c r="AO654" s="52">
        <f>Z637+Z644</f>
        <v>299.67412140575084</v>
      </c>
      <c r="AP654" s="52">
        <f>Z645+Z644</f>
        <v>281.84664536741212</v>
      </c>
      <c r="AQ654" s="52">
        <f>Z645+Z652</f>
        <v>279.62939297124598</v>
      </c>
      <c r="AR654" s="52">
        <f>Z645+Z660</f>
        <v>280.73801916932905</v>
      </c>
      <c r="AS654"/>
      <c r="AT654" s="108"/>
      <c r="AU654" s="52">
        <f>AA637+AA644</f>
        <v>271.35593220338984</v>
      </c>
      <c r="AV654" s="52">
        <f>AA645+AA644</f>
        <v>260.53813559322032</v>
      </c>
      <c r="AW654" s="52">
        <f>AA645+AA652</f>
        <v>262.65677966101691</v>
      </c>
      <c r="AX654" s="52">
        <f>AA645+AA660</f>
        <v>266.36440677966101</v>
      </c>
      <c r="AZ654" s="108"/>
      <c r="BA654" s="52">
        <f>AB637+AB644</f>
        <v>175.36538461538461</v>
      </c>
      <c r="BB654" s="52">
        <f>AB645+AB644</f>
        <v>163.10576923076923</v>
      </c>
      <c r="BC654" s="52">
        <f>AB645+AB652</f>
        <v>163.61538461538461</v>
      </c>
      <c r="BD654" s="52">
        <f>AB645+AB660</f>
        <v>166.67307692307691</v>
      </c>
      <c r="BF654" s="108"/>
      <c r="BG654" s="52">
        <f>AC637+AC644</f>
        <v>319.54310344827587</v>
      </c>
      <c r="BH654" s="52">
        <f>AC645+AC644</f>
        <v>302.80862068965519</v>
      </c>
      <c r="BI654" s="52">
        <f>AC645+AC652</f>
        <v>308.5344827586207</v>
      </c>
      <c r="BJ654" s="52">
        <f>AC645+AC660</f>
        <v>303.44482758620688</v>
      </c>
      <c r="BL654" s="108"/>
      <c r="BM654" s="52">
        <f>AD637+AD644</f>
        <v>249.63709677419354</v>
      </c>
      <c r="BN654" s="52">
        <f>AD645+AD644</f>
        <v>228.00201612903226</v>
      </c>
      <c r="BO654" s="52">
        <f>AD645+AD652</f>
        <v>230.23588709677421</v>
      </c>
      <c r="BP654" s="52">
        <f>AD645+AD660</f>
        <v>225.20967741935485</v>
      </c>
      <c r="BR654" s="108"/>
      <c r="BS654" s="52">
        <f>AE637+AE644</f>
        <v>192.54581673306774</v>
      </c>
      <c r="BT654" s="52">
        <f>AE645+AE644</f>
        <v>185.34262948207171</v>
      </c>
      <c r="BU654" s="52">
        <f>AE645+AE652</f>
        <v>188.6414342629482</v>
      </c>
      <c r="BV654" s="52">
        <f>AE645+AE660</f>
        <v>196.88844621513942</v>
      </c>
    </row>
    <row r="655" spans="24:74" x14ac:dyDescent="0.3">
      <c r="X655" s="12" t="s">
        <v>325</v>
      </c>
      <c r="Y655" s="13">
        <f>SUM('04-C1253'!A111:A129,'04-C1253'!A131:A145)</f>
        <v>373</v>
      </c>
      <c r="Z655" s="13">
        <f>SUM('04-C1253'!B111:B129,'04-C1253'!B131:B145)</f>
        <v>205</v>
      </c>
      <c r="AA655" s="13">
        <f>SUM('04-C1253'!C111:C129,'04-C1253'!C131:C145)</f>
        <v>198</v>
      </c>
      <c r="AB655" s="13">
        <f>SUM('04-C1253'!D111:D129,'04-C1253'!D131:D145)</f>
        <v>103</v>
      </c>
      <c r="AC655" s="13">
        <f>SUM('04-C1253'!E111:E129,'04-C1253'!E131:E145)</f>
        <v>210</v>
      </c>
      <c r="AD655" s="13">
        <f>SUM('04-C1253'!F111:F129,'04-C1253'!F131:F145)</f>
        <v>143</v>
      </c>
      <c r="AE655" s="13">
        <f>SUM('04-C1253'!G111:G129,'04-C1253'!G131:G145)</f>
        <v>140</v>
      </c>
      <c r="AF655"/>
      <c r="AG655"/>
      <c r="AH655" s="74"/>
      <c r="AI655" s="52">
        <f>Y637+Y652</f>
        <v>480.70340681362723</v>
      </c>
      <c r="AJ655" s="52">
        <f>Y653+Y644</f>
        <v>453.20440881763523</v>
      </c>
      <c r="AK655" s="52">
        <f>Y653+Y652</f>
        <v>452.12625250501003</v>
      </c>
      <c r="AL655" s="52">
        <f>Y653+Y660</f>
        <v>445.11823647294591</v>
      </c>
      <c r="AN655" s="74"/>
      <c r="AO655" s="52">
        <f>Z637+Z652</f>
        <v>297.45686900958469</v>
      </c>
      <c r="AP655" s="52">
        <f>Z653+Z644</f>
        <v>268.92172523961665</v>
      </c>
      <c r="AQ655" s="52">
        <f>Z653+Z652</f>
        <v>266.7044728434505</v>
      </c>
      <c r="AR655" s="52">
        <f>Z653+Z660</f>
        <v>267.81309904153352</v>
      </c>
      <c r="AS655"/>
      <c r="AT655" s="74"/>
      <c r="AU655" s="52">
        <f>AA637+AA652</f>
        <v>273.47457627118644</v>
      </c>
      <c r="AV655" s="52">
        <f>AA653+AA644</f>
        <v>246.89830508474577</v>
      </c>
      <c r="AW655" s="52">
        <f>AA653+AA652</f>
        <v>249.01694915254237</v>
      </c>
      <c r="AX655" s="52">
        <f>AA653+AA660</f>
        <v>252.72457627118644</v>
      </c>
      <c r="AZ655" s="74"/>
      <c r="BA655" s="52">
        <f>AB637+AB652</f>
        <v>175.875</v>
      </c>
      <c r="BB655" s="52">
        <f>AB653+AB644</f>
        <v>155.75</v>
      </c>
      <c r="BC655" s="52">
        <f>AB653+AB652</f>
        <v>156.25961538461539</v>
      </c>
      <c r="BD655" s="52">
        <f>AB653+AB660</f>
        <v>159.31730769230768</v>
      </c>
      <c r="BF655" s="74"/>
      <c r="BG655" s="110">
        <f>AC637+AC652</f>
        <v>325.26896551724138</v>
      </c>
      <c r="BH655" s="52">
        <f>AC653+AC644</f>
        <v>293.71379310344827</v>
      </c>
      <c r="BI655" s="52">
        <f>AC653+AC652</f>
        <v>299.43965517241378</v>
      </c>
      <c r="BJ655" s="52">
        <f>AC653+AC660</f>
        <v>294.35000000000002</v>
      </c>
      <c r="BL655" s="74"/>
      <c r="BM655" s="110">
        <f>AD637+AD652</f>
        <v>251.87096774193549</v>
      </c>
      <c r="BN655" s="52">
        <f>AD653+AD644</f>
        <v>219.61290322580646</v>
      </c>
      <c r="BO655" s="52">
        <f>AD653+AD652</f>
        <v>221.84677419354841</v>
      </c>
      <c r="BP655" s="52">
        <f>AD653+AD660</f>
        <v>216.82056451612902</v>
      </c>
      <c r="BR655" s="74"/>
      <c r="BS655" s="52">
        <f>AE637+AE652</f>
        <v>195.84462151394422</v>
      </c>
      <c r="BT655" s="52">
        <f>AE653+AE644</f>
        <v>180.39043824701196</v>
      </c>
      <c r="BU655" s="52">
        <f>AE653+AE652</f>
        <v>183.68924302788844</v>
      </c>
      <c r="BV655" s="52">
        <f>AE653+AE660</f>
        <v>191.9362549800797</v>
      </c>
    </row>
    <row r="656" spans="24:74" x14ac:dyDescent="0.3">
      <c r="X656" s="12" t="s">
        <v>326</v>
      </c>
      <c r="Y656" s="13">
        <f>SUM('04-C1253'!A84:A92,'04-C1253'!A94:A118)</f>
        <v>476</v>
      </c>
      <c r="Z656" s="13">
        <f>SUM('04-C1253'!B84:B92,'04-C1253'!B94:B118)</f>
        <v>295</v>
      </c>
      <c r="AA656" s="13">
        <f>SUM('04-C1253'!C84:C92,'04-C1253'!C94:C118)</f>
        <v>288</v>
      </c>
      <c r="AB656" s="13">
        <f>SUM('04-C1253'!D84:D92,'04-C1253'!D94:D118)</f>
        <v>201</v>
      </c>
      <c r="AC656" s="13">
        <f>SUM('04-C1253'!E84:E92,'04-C1253'!E94:E118)</f>
        <v>326</v>
      </c>
      <c r="AD656" s="13">
        <f>SUM('04-C1253'!F84:F92,'04-C1253'!F94:F118)</f>
        <v>257</v>
      </c>
      <c r="AE656" s="13">
        <f>SUM('04-C1253'!G84:G92,'04-C1253'!G94:G118)</f>
        <v>223</v>
      </c>
      <c r="AF656"/>
      <c r="AG656"/>
      <c r="AH656" s="74"/>
      <c r="AI656" s="52">
        <f>Y637+Y660</f>
        <v>473.69539078156311</v>
      </c>
      <c r="AJ656" s="52">
        <f>Y661+Y644</f>
        <v>436.61122244488979</v>
      </c>
      <c r="AK656" s="52">
        <f>Y661+Y652</f>
        <v>435.53306613226448</v>
      </c>
      <c r="AL656" s="52">
        <f>Y661+Y660</f>
        <v>428.52505010020036</v>
      </c>
      <c r="AN656" s="74"/>
      <c r="AO656" s="52">
        <f>Z637+Z660</f>
        <v>298.56549520766771</v>
      </c>
      <c r="AP656" s="52">
        <f>Z661+Z644</f>
        <v>255.99680511182109</v>
      </c>
      <c r="AQ656" s="52">
        <f>Z661+Z652</f>
        <v>253.77955271565494</v>
      </c>
      <c r="AR656" s="52">
        <f>Z661+Z660</f>
        <v>254.88817891373802</v>
      </c>
      <c r="AS656"/>
      <c r="AT656" s="74"/>
      <c r="AU656" s="52">
        <f>AA637+AA660</f>
        <v>277.18220338983053</v>
      </c>
      <c r="AV656" s="52">
        <f>AA661+AA644</f>
        <v>239.84322033898306</v>
      </c>
      <c r="AW656" s="52">
        <f>AA661+AA652</f>
        <v>241.96186440677965</v>
      </c>
      <c r="AX656" s="52">
        <f>AA661+AA660</f>
        <v>245.66949152542372</v>
      </c>
      <c r="AZ656" s="74"/>
      <c r="BA656" s="110">
        <f>AB637+AB660</f>
        <v>178.93269230769232</v>
      </c>
      <c r="BB656" s="52">
        <f>AB661+AB644</f>
        <v>149.375</v>
      </c>
      <c r="BC656" s="52">
        <f>AB661+AB652</f>
        <v>149.88461538461539</v>
      </c>
      <c r="BD656" s="52">
        <f>AB661+AB660</f>
        <v>152.94230769230768</v>
      </c>
      <c r="BF656" s="74"/>
      <c r="BG656" s="52">
        <f>AC637+AC660</f>
        <v>320.17931034482763</v>
      </c>
      <c r="BH656" s="52">
        <f>AC661+AC644</f>
        <v>283.16379310344826</v>
      </c>
      <c r="BI656" s="52">
        <f>AC661+AC652</f>
        <v>288.88965517241377</v>
      </c>
      <c r="BJ656" s="52">
        <f>AC661+AC660</f>
        <v>283.8</v>
      </c>
      <c r="BL656" s="74"/>
      <c r="BM656" s="52">
        <f>AD637+AD660</f>
        <v>246.84475806451613</v>
      </c>
      <c r="BN656" s="52">
        <f>AD661+AD644</f>
        <v>209.45766129032256</v>
      </c>
      <c r="BO656" s="52">
        <f>AD661+AD652</f>
        <v>211.69153225806451</v>
      </c>
      <c r="BP656" s="52">
        <f>AD661+AD660</f>
        <v>206.66532258064518</v>
      </c>
      <c r="BR656" s="74"/>
      <c r="BS656" s="110">
        <f>AE637+AE660</f>
        <v>204.09163346613548</v>
      </c>
      <c r="BT656" s="52">
        <f>AE661+AE644</f>
        <v>174.08764940239044</v>
      </c>
      <c r="BU656" s="52">
        <f>AE661+AE652</f>
        <v>177.38645418326692</v>
      </c>
      <c r="BV656" s="52">
        <f>AE661+AE660</f>
        <v>185.63346613545815</v>
      </c>
    </row>
    <row r="657" spans="24:45" x14ac:dyDescent="0.3">
      <c r="X657" s="90" t="s">
        <v>308</v>
      </c>
      <c r="Y657" s="89">
        <f>Y656*Y520</f>
        <v>252.78557114228457</v>
      </c>
      <c r="Z657" s="89">
        <f t="shared" ref="Z657:AE657" si="364">Z656*Z520</f>
        <v>165.87859424920129</v>
      </c>
      <c r="AA657" s="89">
        <f t="shared" si="364"/>
        <v>144</v>
      </c>
      <c r="AB657" s="89">
        <f t="shared" si="364"/>
        <v>97.27884615384616</v>
      </c>
      <c r="AC657" s="89">
        <f t="shared" si="364"/>
        <v>197.84827586206896</v>
      </c>
      <c r="AD657" s="89">
        <f t="shared" si="364"/>
        <v>133.68145161290323</v>
      </c>
      <c r="AE657" s="89">
        <f t="shared" si="364"/>
        <v>119.12894736842105</v>
      </c>
      <c r="AF657"/>
      <c r="AG657"/>
      <c r="AH657"/>
      <c r="AI657"/>
      <c r="AJ657"/>
      <c r="AK657"/>
      <c r="AL657"/>
      <c r="AS657"/>
    </row>
    <row r="658" spans="24:45" x14ac:dyDescent="0.3">
      <c r="X658" s="12" t="s">
        <v>309</v>
      </c>
      <c r="Y658" s="94">
        <f>Y655*(1-Y520)</f>
        <v>174.91382765531063</v>
      </c>
      <c r="Z658" s="94">
        <f t="shared" ref="Z658:AE658" si="365">Z655*(1-Z520)</f>
        <v>89.728434504792332</v>
      </c>
      <c r="AA658" s="94">
        <f t="shared" si="365"/>
        <v>99</v>
      </c>
      <c r="AB658" s="94">
        <f t="shared" si="365"/>
        <v>53.150641025641022</v>
      </c>
      <c r="AC658" s="94">
        <f t="shared" si="365"/>
        <v>82.551724137931032</v>
      </c>
      <c r="AD658" s="94">
        <f t="shared" si="365"/>
        <v>68.616935483870975</v>
      </c>
      <c r="AE658" s="94">
        <f t="shared" si="365"/>
        <v>65.21052631578948</v>
      </c>
      <c r="AF658"/>
      <c r="AG658"/>
      <c r="AH658"/>
      <c r="AI658"/>
      <c r="AJ658"/>
      <c r="AK658"/>
      <c r="AL658"/>
      <c r="AS658"/>
    </row>
    <row r="659" spans="24:45" x14ac:dyDescent="0.3">
      <c r="X659" s="87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S659"/>
    </row>
    <row r="660" spans="24:45" x14ac:dyDescent="0.3">
      <c r="X660" s="90" t="s">
        <v>317</v>
      </c>
      <c r="Y660" s="89">
        <f>Y656*Y529</f>
        <v>256.60120240480961</v>
      </c>
      <c r="Z660" s="89">
        <f t="shared" ref="Z660:AE660" si="366">Z656*Z529</f>
        <v>163.5223642172524</v>
      </c>
      <c r="AA660" s="89">
        <f t="shared" si="366"/>
        <v>152.54237288135593</v>
      </c>
      <c r="AB660" s="89">
        <f t="shared" si="366"/>
        <v>102.43269230769231</v>
      </c>
      <c r="AC660" s="89">
        <f t="shared" si="366"/>
        <v>207.40344827586208</v>
      </c>
      <c r="AD660" s="89">
        <f t="shared" si="366"/>
        <v>143.52620967741936</v>
      </c>
      <c r="AE660" s="89">
        <f t="shared" si="366"/>
        <v>122.60557768924302</v>
      </c>
      <c r="AF660"/>
      <c r="AG660"/>
      <c r="AH660"/>
      <c r="AI660"/>
      <c r="AJ660"/>
      <c r="AK660"/>
      <c r="AL660"/>
      <c r="AS660"/>
    </row>
    <row r="661" spans="24:45" x14ac:dyDescent="0.3">
      <c r="X661" s="12" t="s">
        <v>318</v>
      </c>
      <c r="Y661" s="94">
        <f>Y655*(1-Y529)</f>
        <v>171.92384769539078</v>
      </c>
      <c r="Z661" s="94">
        <f t="shared" ref="Z661:AE661" si="367">Z655*(1-Z529)</f>
        <v>91.365814696485614</v>
      </c>
      <c r="AA661" s="94">
        <f t="shared" si="367"/>
        <v>93.127118644067792</v>
      </c>
      <c r="AB661" s="94">
        <f t="shared" si="367"/>
        <v>50.509615384615387</v>
      </c>
      <c r="AC661" s="94">
        <f t="shared" si="367"/>
        <v>76.396551724137936</v>
      </c>
      <c r="AD661" s="94">
        <f t="shared" si="367"/>
        <v>63.139112903225808</v>
      </c>
      <c r="AE661" s="94">
        <f t="shared" si="367"/>
        <v>63.027888446215144</v>
      </c>
      <c r="AF661"/>
      <c r="AG661"/>
      <c r="AH661"/>
      <c r="AI661"/>
      <c r="AJ661"/>
      <c r="AK661"/>
      <c r="AL661"/>
      <c r="AS661"/>
    </row>
    <row r="662" spans="24:45" x14ac:dyDescent="0.3">
      <c r="AS662"/>
    </row>
    <row r="663" spans="24:45" x14ac:dyDescent="0.3">
      <c r="AS663"/>
    </row>
    <row r="664" spans="24:45" x14ac:dyDescent="0.3">
      <c r="AS664"/>
    </row>
    <row r="665" spans="24:45" x14ac:dyDescent="0.3">
      <c r="X665" s="12" t="s">
        <v>328</v>
      </c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S665"/>
    </row>
    <row r="666" spans="24:45" x14ac:dyDescent="0.3">
      <c r="X666" s="12"/>
      <c r="Y666" s="12"/>
      <c r="Z666" s="12"/>
      <c r="AA666" s="12"/>
      <c r="AB666" s="12"/>
      <c r="AC666" s="12"/>
      <c r="AD666" s="54" t="s">
        <v>44</v>
      </c>
      <c r="AE666" s="55" t="s">
        <v>52</v>
      </c>
      <c r="AF666" s="12"/>
      <c r="AG666" s="12"/>
      <c r="AH666" s="12"/>
      <c r="AI666" s="12"/>
      <c r="AJ666" s="12"/>
      <c r="AK666" s="12"/>
      <c r="AL666" s="12"/>
      <c r="AS666"/>
    </row>
    <row r="667" spans="24:45" x14ac:dyDescent="0.3">
      <c r="X667" s="12" t="s">
        <v>301</v>
      </c>
      <c r="Y667" s="13">
        <f t="shared" ref="Y667:AE667" si="368">B621</f>
        <v>307</v>
      </c>
      <c r="Z667" s="13">
        <f t="shared" si="368"/>
        <v>128</v>
      </c>
      <c r="AA667" s="13">
        <f t="shared" si="368"/>
        <v>71</v>
      </c>
      <c r="AB667" s="13">
        <f t="shared" si="368"/>
        <v>27</v>
      </c>
      <c r="AC667" s="13">
        <f t="shared" si="368"/>
        <v>58</v>
      </c>
      <c r="AD667" s="13">
        <f t="shared" si="368"/>
        <v>95</v>
      </c>
      <c r="AE667" s="13">
        <f t="shared" si="368"/>
        <v>82</v>
      </c>
      <c r="AF667"/>
      <c r="AG667"/>
      <c r="AH667"/>
      <c r="AI667"/>
      <c r="AJ667"/>
      <c r="AK667"/>
      <c r="AL667"/>
      <c r="AS667"/>
    </row>
    <row r="668" spans="24:45" x14ac:dyDescent="0.3">
      <c r="X668" s="12" t="s">
        <v>296</v>
      </c>
      <c r="Y668" s="13">
        <f>SUM('04-C1253'!A136:A148,'04-C1253'!B1:B15)</f>
        <v>273</v>
      </c>
      <c r="Z668" s="13">
        <f>SUM('04-C1253'!B136:B148,'04-C1253'!C1:C15)</f>
        <v>119</v>
      </c>
      <c r="AA668" s="13">
        <f>SUM('04-C1253'!C136:C148,'04-C1253'!D1:D15)</f>
        <v>59</v>
      </c>
      <c r="AB668" s="13">
        <f>SUM('04-C1253'!D136:D148,'04-C1253'!E1:E15)</f>
        <v>20</v>
      </c>
      <c r="AC668" s="13">
        <f>SUM('04-C1253'!E136:E148,'04-C1253'!F1:F15)</f>
        <v>46</v>
      </c>
      <c r="AD668" s="13">
        <f>SUM('04-C1253'!F136:F148,'04-C1253'!G1:G15)</f>
        <v>86</v>
      </c>
      <c r="AE668" s="13">
        <f>SUM('04-C1253'!G136:G148,'04-C1253'!H1:H15)</f>
        <v>63</v>
      </c>
      <c r="AF668"/>
      <c r="AG668"/>
      <c r="AH668"/>
      <c r="AI668"/>
      <c r="AJ668"/>
      <c r="AK668"/>
      <c r="AL668"/>
      <c r="AS668"/>
    </row>
    <row r="669" spans="24:45" x14ac:dyDescent="0.3">
      <c r="X669" s="90" t="s">
        <v>302</v>
      </c>
      <c r="Y669" s="89">
        <f t="shared" ref="Y669:AE669" si="369">Y544</f>
        <v>150.95849056603774</v>
      </c>
      <c r="Z669" s="89">
        <f t="shared" si="369"/>
        <v>72.866379310344826</v>
      </c>
      <c r="AA669" s="89">
        <f t="shared" si="369"/>
        <v>39.25333333333333</v>
      </c>
      <c r="AB669" s="89">
        <f t="shared" si="369"/>
        <v>15.272727272727273</v>
      </c>
      <c r="AC669" s="89">
        <f t="shared" si="369"/>
        <v>39.516129032258064</v>
      </c>
      <c r="AD669" s="89">
        <f t="shared" si="369"/>
        <v>51.829787234042549</v>
      </c>
      <c r="AE669" s="89">
        <f t="shared" si="369"/>
        <v>44.59756097560976</v>
      </c>
      <c r="AF669"/>
      <c r="AG669"/>
      <c r="AH669"/>
      <c r="AI669"/>
      <c r="AJ669"/>
      <c r="AK669"/>
      <c r="AL669"/>
      <c r="AS669"/>
    </row>
    <row r="670" spans="24:45" x14ac:dyDescent="0.3">
      <c r="X670" s="12" t="s">
        <v>303</v>
      </c>
      <c r="Y670" s="94">
        <f>Y668*(1-Y540)</f>
        <v>122.59245283018868</v>
      </c>
      <c r="Z670" s="94">
        <f t="shared" ref="Z670:AE670" si="370">Z668*(1-Z540)</f>
        <v>43.599137931034484</v>
      </c>
      <c r="AA670" s="94">
        <f t="shared" si="370"/>
        <v>22.813333333333336</v>
      </c>
      <c r="AB670" s="94">
        <f t="shared" si="370"/>
        <v>5.4545454545454541</v>
      </c>
      <c r="AC670" s="94">
        <f t="shared" si="370"/>
        <v>9.6451612903225818</v>
      </c>
      <c r="AD670" s="94">
        <f t="shared" si="370"/>
        <v>34.765957446808514</v>
      </c>
      <c r="AE670" s="94">
        <f t="shared" si="370"/>
        <v>22.280487804878046</v>
      </c>
      <c r="AF670"/>
      <c r="AG670"/>
      <c r="AH670"/>
      <c r="AI670"/>
      <c r="AJ670"/>
      <c r="AK670"/>
      <c r="AL670"/>
      <c r="AS670"/>
    </row>
    <row r="671" spans="24:45" x14ac:dyDescent="0.3">
      <c r="X671" s="87"/>
      <c r="Y671" s="52"/>
      <c r="Z671" s="52"/>
      <c r="AA671" s="52"/>
      <c r="AB671" s="52"/>
      <c r="AC671" s="52"/>
      <c r="AD671" s="52"/>
      <c r="AE671" s="52"/>
      <c r="AF671"/>
      <c r="AG671"/>
      <c r="AH671"/>
      <c r="AI671"/>
      <c r="AJ671"/>
      <c r="AK671"/>
      <c r="AL671"/>
      <c r="AS671"/>
    </row>
    <row r="672" spans="24:45" x14ac:dyDescent="0.3">
      <c r="X672" s="90" t="s">
        <v>311</v>
      </c>
      <c r="Y672" s="89">
        <f t="shared" ref="Y672:AE672" si="371">Y553</f>
        <v>143.72075471698113</v>
      </c>
      <c r="Z672" s="89">
        <f t="shared" si="371"/>
        <v>59.978448275862071</v>
      </c>
      <c r="AA672" s="89">
        <f t="shared" si="371"/>
        <v>43.228070175438596</v>
      </c>
      <c r="AB672" s="89">
        <f t="shared" si="371"/>
        <v>13.44</v>
      </c>
      <c r="AC672" s="89">
        <f t="shared" si="371"/>
        <v>35.087719298245609</v>
      </c>
      <c r="AD672" s="89">
        <f t="shared" si="371"/>
        <v>45.013043478260869</v>
      </c>
      <c r="AE672" s="89">
        <f t="shared" si="371"/>
        <v>42.166666666666671</v>
      </c>
      <c r="AF672"/>
      <c r="AG672"/>
      <c r="AH672"/>
      <c r="AI672"/>
      <c r="AJ672"/>
      <c r="AK672"/>
      <c r="AL672"/>
      <c r="AS672"/>
    </row>
    <row r="673" spans="24:74" x14ac:dyDescent="0.3">
      <c r="X673" s="12" t="s">
        <v>312</v>
      </c>
      <c r="Y673" s="94">
        <f>Y668*(1-Y549)</f>
        <v>129.80377358490566</v>
      </c>
      <c r="Z673" s="94">
        <f t="shared" ref="Z673:AE673" si="372">Z668*(1-Z549)</f>
        <v>56.935344827586206</v>
      </c>
      <c r="AA673" s="94">
        <f t="shared" si="372"/>
        <v>19.149122807017545</v>
      </c>
      <c r="AB673" s="94">
        <f t="shared" si="372"/>
        <v>7.1999999999999993</v>
      </c>
      <c r="AC673" s="94">
        <f t="shared" si="372"/>
        <v>13.719298245614038</v>
      </c>
      <c r="AD673" s="94">
        <f t="shared" si="372"/>
        <v>41.504347826086956</v>
      </c>
      <c r="AE673" s="94">
        <f t="shared" si="372"/>
        <v>24.499999999999996</v>
      </c>
      <c r="AF673"/>
      <c r="AG673"/>
      <c r="AH673"/>
      <c r="AI673"/>
      <c r="AJ673"/>
      <c r="AK673"/>
      <c r="AL673"/>
      <c r="AS673"/>
    </row>
    <row r="674" spans="24:74" x14ac:dyDescent="0.3">
      <c r="X674" s="87"/>
      <c r="Y674" s="52"/>
      <c r="Z674" s="52"/>
      <c r="AA674" s="52"/>
      <c r="AB674" s="52"/>
      <c r="AC674" s="52"/>
      <c r="AD674" s="52"/>
      <c r="AE674" s="52"/>
      <c r="AF674"/>
      <c r="AG674"/>
      <c r="AH674" s="109" t="s">
        <v>319</v>
      </c>
      <c r="AS674"/>
    </row>
    <row r="675" spans="24:74" x14ac:dyDescent="0.3">
      <c r="X675" s="12" t="s">
        <v>321</v>
      </c>
      <c r="Y675" s="13">
        <f>SUM('04-C1253'!A142:A148,'04-C1253'!B1:B21)</f>
        <v>271</v>
      </c>
      <c r="Z675" s="13">
        <f>SUM('04-C1253'!B142:B148,'04-C1253'!C1:C21)</f>
        <v>105</v>
      </c>
      <c r="AA675" s="13">
        <f>SUM('04-C1253'!C142:C148,'04-C1253'!D1:D21)</f>
        <v>36</v>
      </c>
      <c r="AB675" s="13">
        <f>SUM('04-C1253'!D142:D148,'04-C1253'!E1:E21)</f>
        <v>13</v>
      </c>
      <c r="AC675" s="13">
        <f>SUM('04-C1253'!E142:E148,'04-C1253'!F1:F21)</f>
        <v>39</v>
      </c>
      <c r="AD675" s="13">
        <f>SUM('04-C1253'!F142:F148,'04-C1253'!G1:G21)</f>
        <v>80</v>
      </c>
      <c r="AE675" s="13">
        <f>SUM('04-C1253'!G142:G148,'04-C1253'!H1:H21)</f>
        <v>49</v>
      </c>
      <c r="AF675"/>
      <c r="AG675"/>
      <c r="AH675" s="74" t="s">
        <v>310</v>
      </c>
      <c r="AI675" s="128" t="s">
        <v>10</v>
      </c>
      <c r="AJ675" s="128"/>
      <c r="AK675" s="128"/>
      <c r="AL675" s="128"/>
      <c r="AM675"/>
      <c r="AN675" s="74" t="s">
        <v>310</v>
      </c>
      <c r="AO675" s="128" t="s">
        <v>11</v>
      </c>
      <c r="AP675" s="128"/>
      <c r="AQ675" s="128"/>
      <c r="AR675" s="128"/>
      <c r="AS675"/>
      <c r="AT675" s="74" t="s">
        <v>310</v>
      </c>
      <c r="AU675" s="128" t="s">
        <v>12</v>
      </c>
      <c r="AV675" s="128"/>
      <c r="AW675" s="128"/>
      <c r="AX675" s="128"/>
      <c r="AZ675" s="74" t="s">
        <v>310</v>
      </c>
      <c r="BA675" s="128" t="s">
        <v>13</v>
      </c>
      <c r="BB675" s="128"/>
      <c r="BC675" s="128"/>
      <c r="BD675" s="128"/>
      <c r="BF675" s="74" t="s">
        <v>310</v>
      </c>
      <c r="BG675" s="128" t="s">
        <v>14</v>
      </c>
      <c r="BH675" s="128"/>
      <c r="BI675" s="128"/>
      <c r="BJ675" s="128"/>
      <c r="BL675" s="74" t="s">
        <v>310</v>
      </c>
      <c r="BM675" s="128" t="s">
        <v>0</v>
      </c>
      <c r="BN675" s="128"/>
      <c r="BO675" s="128"/>
      <c r="BP675" s="128"/>
      <c r="BR675" s="74" t="s">
        <v>310</v>
      </c>
      <c r="BS675" s="128" t="s">
        <v>1</v>
      </c>
      <c r="BT675" s="128"/>
      <c r="BU675" s="128"/>
      <c r="BV675" s="128"/>
    </row>
    <row r="676" spans="24:74" x14ac:dyDescent="0.3">
      <c r="X676" s="12" t="s">
        <v>322</v>
      </c>
      <c r="Y676" s="13">
        <f>SUM('04-C1253'!A127:A129,'04-C1253'!A131:A148,'04-C1253'!B1:B7)</f>
        <v>265</v>
      </c>
      <c r="Z676" s="13">
        <f>SUM('04-C1253'!B127:B129,'04-C1253'!B131:B148,'04-C1253'!C1:C7)</f>
        <v>122</v>
      </c>
      <c r="AA676" s="13">
        <f>SUM('04-C1253'!C127:C129,'04-C1253'!C131:C148,'04-C1253'!D1:D7)</f>
        <v>89</v>
      </c>
      <c r="AB676" s="13">
        <f>SUM('04-C1253'!D127:D129,'04-C1253'!D131:D148,'04-C1253'!E1:E7)</f>
        <v>33</v>
      </c>
      <c r="AC676" s="13">
        <f>SUM('04-C1253'!E127:E129,'04-C1253'!E131:E148,'04-C1253'!F1:F7)</f>
        <v>77</v>
      </c>
      <c r="AD676" s="13">
        <f>SUM('04-C1253'!F127:F129,'04-C1253'!F131:F148,'04-C1253'!G1:G7)</f>
        <v>102</v>
      </c>
      <c r="AE676" s="13">
        <f>SUM('04-C1253'!G127:G129,'04-C1253'!G131:G148,'04-C1253'!H1:H7)</f>
        <v>79</v>
      </c>
      <c r="AF676"/>
      <c r="AG676"/>
      <c r="AH676" s="74"/>
      <c r="AI676" s="110">
        <f>Y670+Y669</f>
        <v>273.55094339622644</v>
      </c>
      <c r="AJ676" s="52">
        <f>Y670+Y677</f>
        <v>268.59245283018868</v>
      </c>
      <c r="AK676" s="52">
        <f>Y670+Y685</f>
        <v>255.36981132075471</v>
      </c>
      <c r="AL676" s="52">
        <f>Y670+Y693</f>
        <v>233.88301886792453</v>
      </c>
      <c r="AN676" s="74"/>
      <c r="AO676" s="52">
        <f>Z670+Z669</f>
        <v>116.4655172413793</v>
      </c>
      <c r="AP676" s="111">
        <f>Z670+Z677</f>
        <v>120.90086206896552</v>
      </c>
      <c r="AQ676" s="52">
        <f>Z670+Z685</f>
        <v>123.43534482758619</v>
      </c>
      <c r="AR676" s="52">
        <f>Z670+Z693</f>
        <v>129.13793103448276</v>
      </c>
      <c r="AS676"/>
      <c r="AT676" s="74"/>
      <c r="AU676" s="52">
        <f>AA670+AA669</f>
        <v>62.066666666666663</v>
      </c>
      <c r="AV676" s="52">
        <f>AA670+AA677</f>
        <v>77.399999999999991</v>
      </c>
      <c r="AW676" s="52">
        <f>AA670+AA685</f>
        <v>85.373333333333335</v>
      </c>
      <c r="AX676" s="52">
        <f>AA670+AA693</f>
        <v>93.96</v>
      </c>
      <c r="AZ676" s="74"/>
      <c r="BA676" s="52">
        <f>AB670+AB669</f>
        <v>20.727272727272727</v>
      </c>
      <c r="BB676" s="52">
        <f>AB670+AB677</f>
        <v>29.454545454545453</v>
      </c>
      <c r="BC676" s="52">
        <f>AB670+AB685</f>
        <v>38.909090909090907</v>
      </c>
      <c r="BD676" s="52">
        <f>AB670+AB693</f>
        <v>50.545454545454547</v>
      </c>
      <c r="BF676" s="74"/>
      <c r="BG676" s="110">
        <f>AC670+AC669</f>
        <v>49.161290322580648</v>
      </c>
      <c r="BH676" s="52">
        <f>AC670+AC677</f>
        <v>70.5</v>
      </c>
      <c r="BI676" s="52">
        <f>AC670+AC685</f>
        <v>76.822580645161281</v>
      </c>
      <c r="BJ676" s="52">
        <f>AC670+AC693</f>
        <v>92.629032258064512</v>
      </c>
      <c r="BL676" s="74"/>
      <c r="BM676" s="52">
        <f>AD670+AD669</f>
        <v>86.595744680851055</v>
      </c>
      <c r="BN676" s="52">
        <f>AD670+AD677</f>
        <v>95.531914893617028</v>
      </c>
      <c r="BO676" s="52">
        <f>AD670+AD685</f>
        <v>97.319148936170222</v>
      </c>
      <c r="BP676" s="52">
        <f>AD670+AD693</f>
        <v>90.170212765957444</v>
      </c>
      <c r="BR676" s="74"/>
      <c r="BS676" s="52">
        <f>AE670+AE669</f>
        <v>66.878048780487802</v>
      </c>
      <c r="BT676" s="52">
        <f>AE670+AE677</f>
        <v>73.341463414634148</v>
      </c>
      <c r="BU676" s="110">
        <f>AE670+AE685</f>
        <v>81.097560975609753</v>
      </c>
      <c r="BV676" s="52">
        <f>AE670+AE693</f>
        <v>84.975609756097555</v>
      </c>
    </row>
    <row r="677" spans="24:74" x14ac:dyDescent="0.3">
      <c r="X677" s="90" t="s">
        <v>304</v>
      </c>
      <c r="Y677" s="89">
        <f>Y676*Y540</f>
        <v>146</v>
      </c>
      <c r="Z677" s="89">
        <f t="shared" ref="Z677:AE677" si="373">Z676*Z540</f>
        <v>77.301724137931032</v>
      </c>
      <c r="AA677" s="89">
        <f t="shared" si="373"/>
        <v>54.586666666666659</v>
      </c>
      <c r="AB677" s="89">
        <f t="shared" si="373"/>
        <v>24</v>
      </c>
      <c r="AC677" s="89">
        <f t="shared" si="373"/>
        <v>60.854838709677416</v>
      </c>
      <c r="AD677" s="89">
        <f t="shared" si="373"/>
        <v>60.765957446808507</v>
      </c>
      <c r="AE677" s="89">
        <f t="shared" si="373"/>
        <v>51.060975609756099</v>
      </c>
      <c r="AF677"/>
      <c r="AG677"/>
      <c r="AH677" s="108"/>
      <c r="AI677" s="52">
        <f>Y678+Y669</f>
        <v>272.65283018867922</v>
      </c>
      <c r="AJ677" s="52">
        <f>Y678+Y677</f>
        <v>267.69433962264151</v>
      </c>
      <c r="AK677" s="52">
        <f>Y678+Y685</f>
        <v>254.47169811320754</v>
      </c>
      <c r="AL677" s="52">
        <f>Y678+Y693</f>
        <v>232.98490566037736</v>
      </c>
      <c r="AN677" s="108"/>
      <c r="AO677" s="52">
        <f>Z678+Z669</f>
        <v>111.33620689655173</v>
      </c>
      <c r="AP677" s="52">
        <f>Z678+Z677</f>
        <v>115.77155172413794</v>
      </c>
      <c r="AQ677" s="52">
        <f>Z678+Z685</f>
        <v>118.30603448275862</v>
      </c>
      <c r="AR677" s="110">
        <f>Z678+Z693</f>
        <v>124.00862068965517</v>
      </c>
      <c r="AS677"/>
      <c r="AT677" s="108"/>
      <c r="AU677" s="52">
        <f>AA678+AA669</f>
        <v>53.173333333333332</v>
      </c>
      <c r="AV677" s="110">
        <f>AA678+AA677</f>
        <v>68.506666666666661</v>
      </c>
      <c r="AW677" s="52">
        <f>AA678+AA685</f>
        <v>76.47999999999999</v>
      </c>
      <c r="AX677" s="52">
        <f>AA678+AA693</f>
        <v>85.066666666666663</v>
      </c>
      <c r="AZ677" s="108"/>
      <c r="BA677" s="52">
        <f>AB678+AB669</f>
        <v>18.81818181818182</v>
      </c>
      <c r="BB677" s="52">
        <f>AB678+AB677</f>
        <v>27.545454545454547</v>
      </c>
      <c r="BC677" s="52">
        <f>AB678+AB685</f>
        <v>37</v>
      </c>
      <c r="BD677" s="52">
        <f>AB678+AB693</f>
        <v>48.63636363636364</v>
      </c>
      <c r="BF677" s="108"/>
      <c r="BG677" s="52">
        <f>AC678+AC669</f>
        <v>47.693548387096776</v>
      </c>
      <c r="BH677" s="52">
        <f>AC678+AC677</f>
        <v>69.032258064516128</v>
      </c>
      <c r="BI677" s="52">
        <f>AC678+AC685</f>
        <v>75.354838709677409</v>
      </c>
      <c r="BJ677" s="52">
        <f>AC678+AC693</f>
        <v>91.161290322580641</v>
      </c>
      <c r="BL677" s="108"/>
      <c r="BM677" s="52">
        <f>AD678+AD669</f>
        <v>84.170212765957444</v>
      </c>
      <c r="BN677" s="111">
        <f>AD678+AD677</f>
        <v>93.106382978723403</v>
      </c>
      <c r="BO677" s="110">
        <f>AD678+AD685</f>
        <v>94.893617021276597</v>
      </c>
      <c r="BP677" s="52">
        <f>AD678+AD693</f>
        <v>87.744680851063833</v>
      </c>
      <c r="BR677" s="108"/>
      <c r="BS677" s="52">
        <f>AE678+AE669</f>
        <v>61.926829268292686</v>
      </c>
      <c r="BT677" s="52">
        <f>AE678+AE677</f>
        <v>68.390243902439025</v>
      </c>
      <c r="BU677" s="52">
        <f>AE678+AE685</f>
        <v>76.146341463414643</v>
      </c>
      <c r="BV677" s="52">
        <f>AE678+AE693</f>
        <v>80.024390243902445</v>
      </c>
    </row>
    <row r="678" spans="24:74" x14ac:dyDescent="0.3">
      <c r="X678" s="12" t="s">
        <v>305</v>
      </c>
      <c r="Y678" s="94">
        <f>Y675*(1-Y540)</f>
        <v>121.69433962264151</v>
      </c>
      <c r="Z678" s="94">
        <f t="shared" ref="Z678:AE678" si="374">Z675*(1-Z540)</f>
        <v>38.469827586206904</v>
      </c>
      <c r="AA678" s="94">
        <f t="shared" si="374"/>
        <v>13.920000000000002</v>
      </c>
      <c r="AB678" s="94">
        <f t="shared" si="374"/>
        <v>3.545454545454545</v>
      </c>
      <c r="AC678" s="94">
        <f t="shared" si="374"/>
        <v>8.1774193548387117</v>
      </c>
      <c r="AD678" s="94">
        <f t="shared" si="374"/>
        <v>32.340425531914896</v>
      </c>
      <c r="AE678" s="94">
        <f t="shared" si="374"/>
        <v>17.329268292682926</v>
      </c>
      <c r="AF678"/>
      <c r="AG678"/>
      <c r="AH678" s="74"/>
      <c r="AI678" s="52">
        <f>Y686+Y669</f>
        <v>267.2641509433962</v>
      </c>
      <c r="AJ678" s="52">
        <f>Y686+Y677</f>
        <v>262.30566037735849</v>
      </c>
      <c r="AK678" s="52">
        <f>Y686+Y685</f>
        <v>249.08301886792452</v>
      </c>
      <c r="AL678" s="52">
        <f>Y686+Y693</f>
        <v>227.59622641509435</v>
      </c>
      <c r="AN678" s="74"/>
      <c r="AO678" s="52">
        <f>Z686+Z669</f>
        <v>108.40517241379311</v>
      </c>
      <c r="AP678" s="52">
        <f>Z686+Z677</f>
        <v>112.8405172413793</v>
      </c>
      <c r="AQ678" s="52">
        <f>Z686+Z685</f>
        <v>115.375</v>
      </c>
      <c r="AR678" s="52">
        <f>Z686+Z693</f>
        <v>121.07758620689654</v>
      </c>
      <c r="AS678"/>
      <c r="AT678" s="74"/>
      <c r="AU678" s="52">
        <f>AA686+AA669</f>
        <v>50.466666666666669</v>
      </c>
      <c r="AV678" s="52">
        <f>AA686+AA677</f>
        <v>65.8</v>
      </c>
      <c r="AW678" s="52">
        <f>AA686+AA685</f>
        <v>73.773333333333326</v>
      </c>
      <c r="AX678" s="52">
        <f>AA686+AA693</f>
        <v>82.36</v>
      </c>
      <c r="AZ678" s="74"/>
      <c r="BA678" s="52">
        <f>AB686+AB669</f>
        <v>17.181818181818183</v>
      </c>
      <c r="BB678" s="110">
        <f>AB686+AB677</f>
        <v>25.90909090909091</v>
      </c>
      <c r="BC678" s="52">
        <f>AB686+AB685</f>
        <v>35.36363636363636</v>
      </c>
      <c r="BD678" s="52">
        <f>AB686+AB693</f>
        <v>47</v>
      </c>
      <c r="BF678" s="74"/>
      <c r="BG678" s="52">
        <f>AC686+AC669</f>
        <v>46.645161290322584</v>
      </c>
      <c r="BH678" s="52">
        <f>AC686+AC677</f>
        <v>67.983870967741936</v>
      </c>
      <c r="BI678" s="52">
        <f>AC686+AC685</f>
        <v>74.306451612903217</v>
      </c>
      <c r="BJ678" s="52">
        <f>AC686+AC693</f>
        <v>90.112903225806448</v>
      </c>
      <c r="BL678" s="74"/>
      <c r="BM678" s="52">
        <f>AD686+AD669</f>
        <v>80.531914893617014</v>
      </c>
      <c r="BN678" s="52">
        <f>AD686+AD677</f>
        <v>89.468085106382972</v>
      </c>
      <c r="BO678" s="52">
        <f>AD686+AD685</f>
        <v>91.255319148936167</v>
      </c>
      <c r="BP678" s="52">
        <f>AD686+AD693</f>
        <v>84.106382978723403</v>
      </c>
      <c r="BR678" s="74"/>
      <c r="BS678" s="52">
        <f>AE686+AE669</f>
        <v>59.451219512195124</v>
      </c>
      <c r="BT678" s="52">
        <f>AE686+AE677</f>
        <v>65.91463414634147</v>
      </c>
      <c r="BU678" s="52">
        <f>AE686+AE685</f>
        <v>73.670731707317074</v>
      </c>
      <c r="BV678" s="52">
        <f>AE686+AE693</f>
        <v>77.548780487804876</v>
      </c>
    </row>
    <row r="679" spans="24:74" x14ac:dyDescent="0.3">
      <c r="X679" s="87"/>
      <c r="Y679"/>
      <c r="Z679"/>
      <c r="AA679"/>
      <c r="AB679"/>
      <c r="AC679"/>
      <c r="AD679"/>
      <c r="AE679"/>
      <c r="AF679"/>
      <c r="AG679"/>
      <c r="AH679" s="74"/>
      <c r="AI679" s="52">
        <f>Y694+Y669</f>
        <v>263.67169811320753</v>
      </c>
      <c r="AJ679" s="52">
        <f>Y694+Y677</f>
        <v>258.71320754716982</v>
      </c>
      <c r="AK679" s="52">
        <f>Y694+Y685</f>
        <v>245.49056603773585</v>
      </c>
      <c r="AL679" s="52">
        <f>Y694+Y693</f>
        <v>224.00377358490567</v>
      </c>
      <c r="AN679" s="74"/>
      <c r="AO679" s="52">
        <f>Z694+Z669</f>
        <v>106.20689655172414</v>
      </c>
      <c r="AP679" s="52">
        <f>Z694+Z677</f>
        <v>110.64224137931035</v>
      </c>
      <c r="AQ679" s="52">
        <f>Z694+Z685</f>
        <v>113.17672413793103</v>
      </c>
      <c r="AR679" s="52">
        <f>Z694+Z693</f>
        <v>118.87931034482759</v>
      </c>
      <c r="AS679"/>
      <c r="AT679" s="74"/>
      <c r="AU679" s="52">
        <f>AA694+AA669</f>
        <v>49.306666666666665</v>
      </c>
      <c r="AV679" s="52">
        <f>AA694+AA677</f>
        <v>64.639999999999986</v>
      </c>
      <c r="AW679" s="52">
        <f>AA694+AA685</f>
        <v>72.61333333333333</v>
      </c>
      <c r="AX679" s="52">
        <f>AA694+AA693</f>
        <v>81.199999999999989</v>
      </c>
      <c r="AZ679" s="74"/>
      <c r="BA679" s="52">
        <f>AB694+AB669</f>
        <v>16.636363636363637</v>
      </c>
      <c r="BB679" s="52">
        <f>AB694+AB677</f>
        <v>25.363636363636363</v>
      </c>
      <c r="BC679" s="52">
        <f>AB694+AB685</f>
        <v>34.81818181818182</v>
      </c>
      <c r="BD679" s="52">
        <f>AB694+AB693</f>
        <v>46.45454545454546</v>
      </c>
      <c r="BF679" s="74"/>
      <c r="BG679" s="52">
        <f>AC694+AC669</f>
        <v>45.806451612903224</v>
      </c>
      <c r="BH679" s="52">
        <f>AC694+AC677</f>
        <v>67.145161290322577</v>
      </c>
      <c r="BI679" s="52">
        <f>AC694+AC685</f>
        <v>73.467741935483872</v>
      </c>
      <c r="BJ679" s="52">
        <f>AC694+AC693</f>
        <v>89.274193548387103</v>
      </c>
      <c r="BL679" s="74"/>
      <c r="BM679" s="52">
        <f>AD694+AD669</f>
        <v>76.489361702127653</v>
      </c>
      <c r="BN679" s="52">
        <f>AD694+AD677</f>
        <v>85.425531914893611</v>
      </c>
      <c r="BO679" s="52">
        <f>AD694+AD685</f>
        <v>87.212765957446805</v>
      </c>
      <c r="BP679" s="52">
        <f>AD694+AD693</f>
        <v>80.063829787234042</v>
      </c>
      <c r="BR679" s="74"/>
      <c r="BS679" s="52">
        <f>AE694+AE669</f>
        <v>58.036585365853661</v>
      </c>
      <c r="BT679" s="52">
        <f>AE694+AE677</f>
        <v>64.5</v>
      </c>
      <c r="BU679" s="52">
        <f>AE694+AE685</f>
        <v>72.256097560975604</v>
      </c>
      <c r="BV679" s="52">
        <f>AE694+AE693</f>
        <v>76.134146341463406</v>
      </c>
    </row>
    <row r="680" spans="24:74" x14ac:dyDescent="0.3">
      <c r="X680" s="90" t="s">
        <v>313</v>
      </c>
      <c r="Y680" s="89">
        <f>Y676*Y549</f>
        <v>139</v>
      </c>
      <c r="Z680" s="89">
        <f t="shared" ref="Z680:AE680" si="375">Z676*Z549</f>
        <v>63.629310344827587</v>
      </c>
      <c r="AA680" s="89">
        <f t="shared" si="375"/>
        <v>60.114035087719294</v>
      </c>
      <c r="AB680" s="89">
        <f t="shared" si="375"/>
        <v>21.12</v>
      </c>
      <c r="AC680" s="89">
        <f t="shared" si="375"/>
        <v>54.03508771929824</v>
      </c>
      <c r="AD680" s="89">
        <f t="shared" si="375"/>
        <v>52.77391304347826</v>
      </c>
      <c r="AE680" s="89">
        <f t="shared" si="375"/>
        <v>48.277777777777779</v>
      </c>
      <c r="AF680"/>
      <c r="AG680"/>
      <c r="AH680"/>
      <c r="AI680"/>
      <c r="AJ680"/>
      <c r="AK680"/>
      <c r="AL680"/>
      <c r="AS680"/>
    </row>
    <row r="681" spans="24:74" x14ac:dyDescent="0.3">
      <c r="X681" s="12" t="s">
        <v>314</v>
      </c>
      <c r="Y681" s="94">
        <f>Y675*(1-Y549)</f>
        <v>128.85283018867923</v>
      </c>
      <c r="Z681" s="94">
        <f t="shared" ref="Z681:AE681" si="376">Z675*(1-Z549)</f>
        <v>50.237068965517238</v>
      </c>
      <c r="AA681" s="94">
        <f t="shared" si="376"/>
        <v>11.684210526315789</v>
      </c>
      <c r="AB681" s="94">
        <f t="shared" si="376"/>
        <v>4.68</v>
      </c>
      <c r="AC681" s="94">
        <f t="shared" si="376"/>
        <v>11.631578947368423</v>
      </c>
      <c r="AD681" s="94">
        <f t="shared" si="376"/>
        <v>38.608695652173914</v>
      </c>
      <c r="AE681" s="94">
        <f t="shared" si="376"/>
        <v>19.055555555555554</v>
      </c>
      <c r="AF681"/>
      <c r="AG681"/>
      <c r="AH681"/>
      <c r="AI681"/>
      <c r="AJ681"/>
      <c r="AK681"/>
      <c r="AL681"/>
      <c r="AS681"/>
    </row>
    <row r="682" spans="24:74" x14ac:dyDescent="0.3">
      <c r="X682" s="87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S682"/>
    </row>
    <row r="683" spans="24:74" x14ac:dyDescent="0.3">
      <c r="X683" s="12" t="s">
        <v>323</v>
      </c>
      <c r="Y683" s="13">
        <f>SUM('04-C1253'!A145:A148,'04-C1253'!B1:B24)</f>
        <v>259</v>
      </c>
      <c r="Z683" s="13">
        <f>SUM('04-C1253'!B145:B148,'04-C1253'!C1:C24)</f>
        <v>97</v>
      </c>
      <c r="AA683" s="13">
        <f>SUM('04-C1253'!C145:C148,'04-C1253'!D1:D24)</f>
        <v>29</v>
      </c>
      <c r="AB683" s="13">
        <f>SUM('04-C1253'!D145:D148,'04-C1253'!E1:E24)</f>
        <v>7</v>
      </c>
      <c r="AC683" s="13">
        <f>SUM('04-C1253'!E145:E148,'04-C1253'!F1:F24)</f>
        <v>34</v>
      </c>
      <c r="AD683" s="13">
        <f>SUM('04-C1253'!F145:F148,'04-C1253'!G1:G24)</f>
        <v>71</v>
      </c>
      <c r="AE683" s="13">
        <f>SUM('04-C1253'!G145:G148,'04-C1253'!H1:H24)</f>
        <v>42</v>
      </c>
      <c r="AF683"/>
      <c r="AG683"/>
      <c r="AH683"/>
      <c r="AI683"/>
      <c r="AJ683"/>
      <c r="AK683"/>
      <c r="AL683"/>
      <c r="AS683"/>
    </row>
    <row r="684" spans="24:74" x14ac:dyDescent="0.3">
      <c r="X684" s="12" t="s">
        <v>324</v>
      </c>
      <c r="Y684" s="13">
        <f>SUM('04-C1253'!A124:A129,'04-C1253'!A131:A148,'04-C1253'!B1:B4)</f>
        <v>241</v>
      </c>
      <c r="Z684" s="13">
        <f>SUM('04-C1253'!B124:B129,'04-C1253'!B131:B148,'04-C1253'!C1:C4)</f>
        <v>126</v>
      </c>
      <c r="AA684" s="13">
        <f>SUM('04-C1253'!C124:C129,'04-C1253'!C131:C148,'04-C1253'!D1:D4)</f>
        <v>102</v>
      </c>
      <c r="AB684" s="13">
        <f>SUM('04-C1253'!D124:D129,'04-C1253'!D131:D148,'04-C1253'!E1:E4)</f>
        <v>46</v>
      </c>
      <c r="AC684" s="13">
        <f>SUM('04-C1253'!E124:E129,'04-C1253'!E131:E148,'04-C1253'!F1:F4)</f>
        <v>85</v>
      </c>
      <c r="AD684" s="13">
        <f>SUM('04-C1253'!F124:F129,'04-C1253'!F131:F148,'04-C1253'!G1:G4)</f>
        <v>105</v>
      </c>
      <c r="AE684" s="13">
        <f>SUM('04-C1253'!G124:G129,'04-C1253'!G131:G148,'04-C1253'!H1:H4)</f>
        <v>91</v>
      </c>
      <c r="AF684"/>
      <c r="AG684"/>
      <c r="AH684"/>
      <c r="AI684"/>
      <c r="AJ684"/>
      <c r="AK684"/>
      <c r="AL684"/>
      <c r="AS684"/>
    </row>
    <row r="685" spans="24:74" x14ac:dyDescent="0.3">
      <c r="X685" s="90" t="s">
        <v>306</v>
      </c>
      <c r="Y685" s="89">
        <f>Y684*Y540</f>
        <v>132.77735849056603</v>
      </c>
      <c r="Z685" s="89">
        <f t="shared" ref="Z685:AE685" si="377">Z684*Z540</f>
        <v>79.836206896551715</v>
      </c>
      <c r="AA685" s="89">
        <f t="shared" si="377"/>
        <v>62.559999999999995</v>
      </c>
      <c r="AB685" s="89">
        <f t="shared" si="377"/>
        <v>33.454545454545453</v>
      </c>
      <c r="AC685" s="89">
        <f t="shared" si="377"/>
        <v>67.177419354838705</v>
      </c>
      <c r="AD685" s="89">
        <f t="shared" si="377"/>
        <v>62.553191489361701</v>
      </c>
      <c r="AE685" s="89">
        <f t="shared" si="377"/>
        <v>58.81707317073171</v>
      </c>
      <c r="AF685"/>
      <c r="AG685"/>
      <c r="AH685"/>
      <c r="AI685"/>
      <c r="AJ685"/>
      <c r="AK685"/>
      <c r="AL685"/>
      <c r="AS685"/>
    </row>
    <row r="686" spans="24:74" x14ac:dyDescent="0.3">
      <c r="X686" s="12" t="s">
        <v>307</v>
      </c>
      <c r="Y686" s="94">
        <f>Y683*(1-Y540)</f>
        <v>116.30566037735849</v>
      </c>
      <c r="Z686" s="94">
        <f t="shared" ref="Z686:AE686" si="378">Z683*(1-Z540)</f>
        <v>35.538793103448278</v>
      </c>
      <c r="AA686" s="94">
        <f t="shared" si="378"/>
        <v>11.213333333333335</v>
      </c>
      <c r="AB686" s="94">
        <f t="shared" si="378"/>
        <v>1.9090909090909089</v>
      </c>
      <c r="AC686" s="94">
        <f t="shared" si="378"/>
        <v>7.1290322580645178</v>
      </c>
      <c r="AD686" s="94">
        <f t="shared" si="378"/>
        <v>28.702127659574469</v>
      </c>
      <c r="AE686" s="94">
        <f t="shared" si="378"/>
        <v>14.853658536585366</v>
      </c>
      <c r="AF686"/>
      <c r="AG686"/>
      <c r="AH686"/>
      <c r="AI686"/>
      <c r="AJ686"/>
      <c r="AK686"/>
      <c r="AL686"/>
      <c r="AS686"/>
    </row>
    <row r="687" spans="24:74" x14ac:dyDescent="0.3">
      <c r="X687" s="87"/>
      <c r="Y687"/>
      <c r="Z687"/>
      <c r="AA687"/>
      <c r="AB687"/>
      <c r="AC687"/>
      <c r="AD687"/>
      <c r="AE687"/>
      <c r="AF687"/>
      <c r="AG687"/>
      <c r="AH687" s="109" t="s">
        <v>320</v>
      </c>
      <c r="AS687"/>
    </row>
    <row r="688" spans="24:74" x14ac:dyDescent="0.3">
      <c r="X688" s="90" t="s">
        <v>315</v>
      </c>
      <c r="Y688" s="89">
        <f>Y684*Y549</f>
        <v>126.41132075471698</v>
      </c>
      <c r="Z688" s="89">
        <f t="shared" ref="Z688:AE688" si="379">Z684*Z549</f>
        <v>65.715517241379317</v>
      </c>
      <c r="AA688" s="89">
        <f t="shared" si="379"/>
        <v>68.89473684210526</v>
      </c>
      <c r="AB688" s="89">
        <f t="shared" si="379"/>
        <v>29.44</v>
      </c>
      <c r="AC688" s="89">
        <f t="shared" si="379"/>
        <v>59.649122807017541</v>
      </c>
      <c r="AD688" s="89">
        <f t="shared" si="379"/>
        <v>54.326086956521742</v>
      </c>
      <c r="AE688" s="89">
        <f t="shared" si="379"/>
        <v>55.611111111111114</v>
      </c>
      <c r="AF688"/>
      <c r="AG688"/>
      <c r="AH688" s="74" t="s">
        <v>310</v>
      </c>
      <c r="AI688" s="128" t="s">
        <v>10</v>
      </c>
      <c r="AJ688" s="128"/>
      <c r="AK688" s="128"/>
      <c r="AL688" s="128"/>
      <c r="AM688"/>
      <c r="AN688" s="74" t="s">
        <v>310</v>
      </c>
      <c r="AO688" s="128" t="s">
        <v>11</v>
      </c>
      <c r="AP688" s="128"/>
      <c r="AQ688" s="128"/>
      <c r="AR688" s="128"/>
      <c r="AS688"/>
      <c r="AT688" s="74" t="s">
        <v>310</v>
      </c>
      <c r="AU688" s="128" t="s">
        <v>12</v>
      </c>
      <c r="AV688" s="128"/>
      <c r="AW688" s="128"/>
      <c r="AX688" s="128"/>
      <c r="AZ688" s="74" t="s">
        <v>310</v>
      </c>
      <c r="BA688" s="128" t="s">
        <v>13</v>
      </c>
      <c r="BB688" s="128"/>
      <c r="BC688" s="128"/>
      <c r="BD688" s="128"/>
      <c r="BF688" s="74" t="s">
        <v>310</v>
      </c>
      <c r="BG688" s="128" t="s">
        <v>14</v>
      </c>
      <c r="BH688" s="128"/>
      <c r="BI688" s="128"/>
      <c r="BJ688" s="128"/>
      <c r="BL688" s="74" t="s">
        <v>310</v>
      </c>
      <c r="BM688" s="128" t="s">
        <v>0</v>
      </c>
      <c r="BN688" s="128"/>
      <c r="BO688" s="128"/>
      <c r="BP688" s="128"/>
      <c r="BR688" s="74" t="s">
        <v>310</v>
      </c>
      <c r="BS688" s="128" t="s">
        <v>1</v>
      </c>
      <c r="BT688" s="128"/>
      <c r="BU688" s="128"/>
      <c r="BV688" s="128"/>
    </row>
    <row r="689" spans="24:74" x14ac:dyDescent="0.3">
      <c r="X689" s="12" t="s">
        <v>316</v>
      </c>
      <c r="Y689" s="94">
        <f>Y683*(1-Y549)</f>
        <v>123.14716981132075</v>
      </c>
      <c r="Z689" s="94">
        <f t="shared" ref="Z689:AE689" si="380">Z683*(1-Z549)</f>
        <v>46.40948275862069</v>
      </c>
      <c r="AA689" s="94">
        <f t="shared" si="380"/>
        <v>9.412280701754387</v>
      </c>
      <c r="AB689" s="94">
        <f t="shared" si="380"/>
        <v>2.52</v>
      </c>
      <c r="AC689" s="94">
        <f t="shared" si="380"/>
        <v>10.140350877192983</v>
      </c>
      <c r="AD689" s="94">
        <f t="shared" si="380"/>
        <v>34.265217391304347</v>
      </c>
      <c r="AE689" s="94">
        <f t="shared" si="380"/>
        <v>16.333333333333332</v>
      </c>
      <c r="AF689"/>
      <c r="AG689"/>
      <c r="AH689" s="74"/>
      <c r="AI689" s="110">
        <f>Y673+Y672</f>
        <v>273.52452830188679</v>
      </c>
      <c r="AJ689" s="52">
        <f>Y681+Y672</f>
        <v>272.57358490566037</v>
      </c>
      <c r="AK689" s="52">
        <f>Y673+Y688</f>
        <v>256.21509433962262</v>
      </c>
      <c r="AL689" s="52">
        <f>Y673+Y696</f>
        <v>235.75849056603772</v>
      </c>
      <c r="AN689" s="74"/>
      <c r="AO689" s="52">
        <f>Z673+Z672</f>
        <v>116.91379310344828</v>
      </c>
      <c r="AP689" s="52">
        <f>Z681+Z672</f>
        <v>110.2155172413793</v>
      </c>
      <c r="AQ689" s="52">
        <f>Z673+Z688</f>
        <v>122.65086206896552</v>
      </c>
      <c r="AR689" s="52">
        <f>Z673+Z696</f>
        <v>127.3448275862069</v>
      </c>
      <c r="AS689"/>
      <c r="AT689" s="74"/>
      <c r="AU689" s="52">
        <f>AA673+AA672</f>
        <v>62.377192982456137</v>
      </c>
      <c r="AV689" s="52">
        <f>AA681+AA672</f>
        <v>54.912280701754383</v>
      </c>
      <c r="AW689" s="52">
        <f>AA673+AA688</f>
        <v>88.043859649122808</v>
      </c>
      <c r="AX689" s="52">
        <f>AA673+AA696</f>
        <v>97.5</v>
      </c>
      <c r="AZ689" s="74"/>
      <c r="BA689" s="52">
        <f>AB673+AB672</f>
        <v>20.64</v>
      </c>
      <c r="BB689" s="52">
        <f>AB681+AB672</f>
        <v>18.119999999999997</v>
      </c>
      <c r="BC689" s="52">
        <f>AB673+AB688</f>
        <v>36.64</v>
      </c>
      <c r="BD689" s="52">
        <f>AB673+AB696</f>
        <v>46.879999999999995</v>
      </c>
      <c r="BF689" s="74"/>
      <c r="BG689" s="110">
        <f>AC673+AC672</f>
        <v>48.807017543859644</v>
      </c>
      <c r="BH689" s="52">
        <f>AC681+AC672</f>
        <v>46.719298245614034</v>
      </c>
      <c r="BI689" s="52">
        <f>AC673+AC688</f>
        <v>73.368421052631575</v>
      </c>
      <c r="BJ689" s="52">
        <f>AC673+AC696</f>
        <v>87.403508771929822</v>
      </c>
      <c r="BL689" s="74"/>
      <c r="BM689" s="52">
        <f>AD673+AD672</f>
        <v>86.517391304347825</v>
      </c>
      <c r="BN689" s="52">
        <f>AD681+AD672</f>
        <v>83.621739130434776</v>
      </c>
      <c r="BO689" s="52">
        <f>AD673+AD688</f>
        <v>95.830434782608705</v>
      </c>
      <c r="BP689" s="52">
        <f>AD673+AD696</f>
        <v>89.621739130434776</v>
      </c>
      <c r="BR689" s="74"/>
      <c r="BS689" s="52">
        <f>AE673+AE672</f>
        <v>66.666666666666671</v>
      </c>
      <c r="BT689" s="52">
        <f>AE681+AE672</f>
        <v>61.222222222222229</v>
      </c>
      <c r="BU689" s="52">
        <f>AE673+AE688</f>
        <v>80.111111111111114</v>
      </c>
      <c r="BV689" s="52">
        <f>AE673+AE696</f>
        <v>83.777777777777786</v>
      </c>
    </row>
    <row r="690" spans="24:74" x14ac:dyDescent="0.3">
      <c r="X690" s="87"/>
      <c r="Y690"/>
      <c r="Z690"/>
      <c r="AA690"/>
      <c r="AB690"/>
      <c r="AC690"/>
      <c r="AD690"/>
      <c r="AE690"/>
      <c r="AF690"/>
      <c r="AG690"/>
      <c r="AH690" s="108"/>
      <c r="AI690" s="52">
        <f>Y673+Y680</f>
        <v>268.80377358490568</v>
      </c>
      <c r="AJ690" s="52">
        <f>Y681+Y680</f>
        <v>267.85283018867926</v>
      </c>
      <c r="AK690" s="52">
        <f>Y681+Y688</f>
        <v>255.2641509433962</v>
      </c>
      <c r="AL690" s="52">
        <f>Y681+Y696</f>
        <v>234.8075471698113</v>
      </c>
      <c r="AN690" s="108"/>
      <c r="AO690" s="52">
        <f>Z673+Z680</f>
        <v>120.56465517241379</v>
      </c>
      <c r="AP690" s="52">
        <f>Z681+Z680</f>
        <v>113.86637931034483</v>
      </c>
      <c r="AQ690" s="52">
        <f>Z681+Z688</f>
        <v>115.95258620689656</v>
      </c>
      <c r="AR690" s="52">
        <f>Z681+Z696</f>
        <v>120.64655172413794</v>
      </c>
      <c r="AS690"/>
      <c r="AT690" s="108"/>
      <c r="AU690" s="52">
        <f>AA673+AA680</f>
        <v>79.263157894736835</v>
      </c>
      <c r="AV690" s="52">
        <f>AA681+AA680</f>
        <v>71.798245614035082</v>
      </c>
      <c r="AW690" s="52">
        <f>AA681+AA688</f>
        <v>80.578947368421055</v>
      </c>
      <c r="AX690" s="52">
        <f>AA681+AA696</f>
        <v>90.035087719298247</v>
      </c>
      <c r="AZ690" s="108"/>
      <c r="BA690" s="52">
        <f>AB673+AB680</f>
        <v>28.32</v>
      </c>
      <c r="BB690" s="110">
        <f>AB681+AB680</f>
        <v>25.8</v>
      </c>
      <c r="BC690" s="52">
        <f>AB681+AB688</f>
        <v>34.120000000000005</v>
      </c>
      <c r="BD690" s="52">
        <f>AB681+AB696</f>
        <v>44.36</v>
      </c>
      <c r="BF690" s="108"/>
      <c r="BG690" s="52">
        <f>AC673+AC680</f>
        <v>67.754385964912274</v>
      </c>
      <c r="BH690" s="52">
        <f>AC681+AC680</f>
        <v>65.666666666666657</v>
      </c>
      <c r="BI690" s="52">
        <f>AC681+AC688</f>
        <v>71.280701754385959</v>
      </c>
      <c r="BJ690" s="52">
        <f>AC681+AC696</f>
        <v>85.315789473684205</v>
      </c>
      <c r="BL690" s="108"/>
      <c r="BM690" s="110">
        <f>AD673+AD680</f>
        <v>94.278260869565216</v>
      </c>
      <c r="BN690" s="52">
        <f>AD681+AD680</f>
        <v>91.382608695652181</v>
      </c>
      <c r="BO690" s="52">
        <f>AD681+AD688</f>
        <v>92.934782608695656</v>
      </c>
      <c r="BP690" s="52">
        <f>AD681+AD696</f>
        <v>86.72608695652174</v>
      </c>
      <c r="BR690" s="108"/>
      <c r="BS690" s="52">
        <f>AE673+AE680</f>
        <v>72.777777777777771</v>
      </c>
      <c r="BT690" s="52">
        <f>AE681+AE680</f>
        <v>67.333333333333329</v>
      </c>
      <c r="BU690" s="52">
        <f>AE681+AE688</f>
        <v>74.666666666666671</v>
      </c>
      <c r="BV690" s="52">
        <f>AE681+AE696</f>
        <v>78.333333333333343</v>
      </c>
    </row>
    <row r="691" spans="24:74" x14ac:dyDescent="0.3">
      <c r="X691" s="12" t="s">
        <v>325</v>
      </c>
      <c r="Y691" s="13">
        <f>SUM('04-C1253'!A148,'04-C1253'!B1:B27)</f>
        <v>251</v>
      </c>
      <c r="Z691" s="13">
        <f>SUM('04-C1253'!B148,'04-C1253'!C1:C27)</f>
        <v>91</v>
      </c>
      <c r="AA691" s="13">
        <f>SUM('04-C1253'!C148,'04-C1253'!D1:D27)</f>
        <v>26</v>
      </c>
      <c r="AB691" s="13">
        <f>SUM('04-C1253'!D148,'04-C1253'!E1:E27)</f>
        <v>5</v>
      </c>
      <c r="AC691" s="13">
        <f>SUM('04-C1253'!E148,'04-C1253'!F1:F27)</f>
        <v>30</v>
      </c>
      <c r="AD691" s="13">
        <f>SUM('04-C1253'!F148,'04-C1253'!G1:G27)</f>
        <v>61</v>
      </c>
      <c r="AE691" s="13">
        <f>SUM('04-C1253'!G148,'04-C1253'!H1:H27)</f>
        <v>38</v>
      </c>
      <c r="AF691"/>
      <c r="AG691"/>
      <c r="AH691" s="74"/>
      <c r="AI691" s="52">
        <f>Y673+Y688</f>
        <v>256.21509433962262</v>
      </c>
      <c r="AJ691" s="52">
        <f>Y689+Y680</f>
        <v>262.14716981132074</v>
      </c>
      <c r="AK691" s="52">
        <f>Y689+Y688</f>
        <v>249.55849056603773</v>
      </c>
      <c r="AL691" s="52">
        <f>Y689+Y696</f>
        <v>229.10188679245283</v>
      </c>
      <c r="AN691" s="74"/>
      <c r="AO691" s="52">
        <f>Z673+Z688</f>
        <v>122.65086206896552</v>
      </c>
      <c r="AP691" s="52">
        <f>Z689+Z680</f>
        <v>110.03879310344828</v>
      </c>
      <c r="AQ691" s="52">
        <f>Z689+Z688</f>
        <v>112.125</v>
      </c>
      <c r="AR691" s="52">
        <f>Z689+Z696</f>
        <v>116.81896551724139</v>
      </c>
      <c r="AS691"/>
      <c r="AT691" s="74"/>
      <c r="AU691" s="52">
        <f>AA673+AA688</f>
        <v>88.043859649122808</v>
      </c>
      <c r="AV691" s="110">
        <f>AA689+AA680</f>
        <v>69.526315789473685</v>
      </c>
      <c r="AW691" s="52">
        <f>AA689+AA688</f>
        <v>78.307017543859644</v>
      </c>
      <c r="AX691" s="52">
        <f>AA689+AA696</f>
        <v>87.763157894736835</v>
      </c>
      <c r="AZ691" s="74"/>
      <c r="BA691" s="52">
        <f>AB673+AB688</f>
        <v>36.64</v>
      </c>
      <c r="BB691" s="52">
        <f>AB689+AB680</f>
        <v>23.64</v>
      </c>
      <c r="BC691" s="52">
        <f>AB689+AB688</f>
        <v>31.96</v>
      </c>
      <c r="BD691" s="52">
        <f>AB689+AB696</f>
        <v>42.2</v>
      </c>
      <c r="BF691" s="74"/>
      <c r="BG691" s="52">
        <f>AC673+AC688</f>
        <v>73.368421052631575</v>
      </c>
      <c r="BH691" s="52">
        <f>AC689+AC680</f>
        <v>64.175438596491219</v>
      </c>
      <c r="BI691" s="52">
        <f>AC689+AC688</f>
        <v>69.78947368421052</v>
      </c>
      <c r="BJ691" s="52">
        <f>AC689+AC696</f>
        <v>83.824561403508767</v>
      </c>
      <c r="BL691" s="74"/>
      <c r="BM691" s="52">
        <f>AD673+AD688</f>
        <v>95.830434782608705</v>
      </c>
      <c r="BN691" s="52">
        <f>AD689+AD680</f>
        <v>87.039130434782606</v>
      </c>
      <c r="BO691" s="52">
        <f>AD689+AD688</f>
        <v>88.591304347826082</v>
      </c>
      <c r="BP691" s="52">
        <f>AD689+AD696</f>
        <v>82.382608695652181</v>
      </c>
      <c r="BR691" s="74"/>
      <c r="BS691" s="110">
        <f>AE673+AE688</f>
        <v>80.111111111111114</v>
      </c>
      <c r="BT691" s="52">
        <f>AE689+AE680</f>
        <v>64.611111111111114</v>
      </c>
      <c r="BU691" s="52">
        <f>AE689+AE688</f>
        <v>71.944444444444443</v>
      </c>
      <c r="BV691" s="52">
        <f>AE689+AE696</f>
        <v>75.611111111111114</v>
      </c>
    </row>
    <row r="692" spans="24:74" x14ac:dyDescent="0.3">
      <c r="X692" s="12" t="s">
        <v>326</v>
      </c>
      <c r="Y692" s="13">
        <f>SUM('04-C1253'!A121:A129,'04-C1253'!A131:A148,'04-C1253'!B1)</f>
        <v>202</v>
      </c>
      <c r="Z692" s="13">
        <f>SUM('04-C1253'!B121:B129,'04-C1253'!B131:B148,'04-C1253'!C1)</f>
        <v>135</v>
      </c>
      <c r="AA692" s="13">
        <f>SUM('04-C1253'!C121:C129,'04-C1253'!C131:C148,'04-C1253'!D1)</f>
        <v>116</v>
      </c>
      <c r="AB692" s="13">
        <f>SUM('04-C1253'!D121:D129,'04-C1253'!D131:D148,'04-C1253'!E1)</f>
        <v>62</v>
      </c>
      <c r="AC692" s="13">
        <f>SUM('04-C1253'!E121:E129,'04-C1253'!E131:E148,'04-C1253'!F1)</f>
        <v>105</v>
      </c>
      <c r="AD692" s="13">
        <f>SUM('04-C1253'!F121:F129,'04-C1253'!F131:F148,'04-C1253'!G1)</f>
        <v>93</v>
      </c>
      <c r="AE692" s="13">
        <f>SUM('04-C1253'!G121:G129,'04-C1253'!G131:G148,'04-C1253'!H1)</f>
        <v>97</v>
      </c>
      <c r="AF692"/>
      <c r="AG692"/>
      <c r="AH692" s="74"/>
      <c r="AI692" s="52">
        <f>Y673+Y696</f>
        <v>235.75849056603772</v>
      </c>
      <c r="AJ692" s="52">
        <f>Y697+Y680</f>
        <v>258.34339622641511</v>
      </c>
      <c r="AK692" s="52">
        <f>Y697+Y688</f>
        <v>245.75471698113208</v>
      </c>
      <c r="AL692" s="52">
        <f>Y697+Y696</f>
        <v>225.29811320754717</v>
      </c>
      <c r="AN692" s="74"/>
      <c r="AO692" s="110">
        <f>Z673+Z696</f>
        <v>127.3448275862069</v>
      </c>
      <c r="AP692" s="52">
        <f>Z697+Z680</f>
        <v>107.16810344827587</v>
      </c>
      <c r="AQ692" s="52">
        <f>Z697+Z688</f>
        <v>109.25431034482759</v>
      </c>
      <c r="AR692" s="52">
        <f>Z697+Z696</f>
        <v>113.94827586206898</v>
      </c>
      <c r="AS692"/>
      <c r="AT692" s="74"/>
      <c r="AU692" s="52">
        <f>AA673+AA696</f>
        <v>97.5</v>
      </c>
      <c r="AV692" s="52">
        <f>AA697+AA680</f>
        <v>68.55263157894737</v>
      </c>
      <c r="AW692" s="52">
        <f>AA697+AA688</f>
        <v>77.333333333333329</v>
      </c>
      <c r="AX692" s="52">
        <f>AA697+AA696</f>
        <v>86.78947368421052</v>
      </c>
      <c r="AZ692" s="74"/>
      <c r="BA692" s="52">
        <f>AB673+AB696</f>
        <v>46.879999999999995</v>
      </c>
      <c r="BB692" s="52">
        <f>AB697+AB680</f>
        <v>22.92</v>
      </c>
      <c r="BC692" s="52">
        <f>AB697+AB688</f>
        <v>31.240000000000002</v>
      </c>
      <c r="BD692" s="52">
        <f>AB697+AB696</f>
        <v>41.48</v>
      </c>
      <c r="BF692" s="74"/>
      <c r="BG692" s="52">
        <f>AC673+AC696</f>
        <v>87.403508771929822</v>
      </c>
      <c r="BH692" s="52">
        <f>AC697+AC680</f>
        <v>62.982456140350877</v>
      </c>
      <c r="BI692" s="52">
        <f>AC697+AC688</f>
        <v>68.596491228070178</v>
      </c>
      <c r="BJ692" s="52">
        <f>AC697+AC696</f>
        <v>82.631578947368411</v>
      </c>
      <c r="BL692" s="74"/>
      <c r="BM692" s="52">
        <f>AD673+AD696</f>
        <v>89.621739130434776</v>
      </c>
      <c r="BN692" s="52">
        <f>AD697+AD680</f>
        <v>82.213043478260872</v>
      </c>
      <c r="BO692" s="52">
        <f>AD697+AD688</f>
        <v>83.765217391304347</v>
      </c>
      <c r="BP692" s="52">
        <f>AD697+AD696</f>
        <v>77.556521739130432</v>
      </c>
      <c r="BR692" s="74"/>
      <c r="BS692" s="52">
        <f>AE673+AE696</f>
        <v>83.777777777777786</v>
      </c>
      <c r="BT692" s="52">
        <f>AE697+AE680</f>
        <v>63.055555555555557</v>
      </c>
      <c r="BU692" s="52">
        <f>AE697+AE688</f>
        <v>70.388888888888886</v>
      </c>
      <c r="BV692" s="52">
        <f>AE697+AE696</f>
        <v>74.055555555555557</v>
      </c>
    </row>
    <row r="693" spans="24:74" x14ac:dyDescent="0.3">
      <c r="X693" s="90" t="s">
        <v>308</v>
      </c>
      <c r="Y693" s="89">
        <f>Y692*Y540</f>
        <v>111.29056603773584</v>
      </c>
      <c r="Z693" s="89">
        <f t="shared" ref="Z693:AE693" si="381">Z692*Z540</f>
        <v>85.53879310344827</v>
      </c>
      <c r="AA693" s="89">
        <f t="shared" si="381"/>
        <v>71.146666666666661</v>
      </c>
      <c r="AB693" s="89">
        <f t="shared" si="381"/>
        <v>45.090909090909093</v>
      </c>
      <c r="AC693" s="89">
        <f t="shared" si="381"/>
        <v>82.983870967741936</v>
      </c>
      <c r="AD693" s="89">
        <f t="shared" si="381"/>
        <v>55.40425531914893</v>
      </c>
      <c r="AE693" s="89">
        <f t="shared" si="381"/>
        <v>62.695121951219512</v>
      </c>
      <c r="AF693"/>
      <c r="AG693"/>
      <c r="AH693"/>
      <c r="AI693"/>
      <c r="AJ693"/>
      <c r="AK693"/>
      <c r="AL693"/>
      <c r="AS693"/>
    </row>
    <row r="694" spans="24:74" x14ac:dyDescent="0.3">
      <c r="X694" s="12" t="s">
        <v>309</v>
      </c>
      <c r="Y694" s="94">
        <f>Y691*(1-Y540)</f>
        <v>112.71320754716982</v>
      </c>
      <c r="Z694" s="94">
        <f t="shared" ref="Z694:AE694" si="382">Z691*(1-Z540)</f>
        <v>33.340517241379317</v>
      </c>
      <c r="AA694" s="94">
        <f t="shared" si="382"/>
        <v>10.053333333333335</v>
      </c>
      <c r="AB694" s="94">
        <f t="shared" si="382"/>
        <v>1.3636363636363635</v>
      </c>
      <c r="AC694" s="94">
        <f t="shared" si="382"/>
        <v>6.2903225806451619</v>
      </c>
      <c r="AD694" s="94">
        <f t="shared" si="382"/>
        <v>24.659574468085108</v>
      </c>
      <c r="AE694" s="94">
        <f t="shared" si="382"/>
        <v>13.439024390243901</v>
      </c>
      <c r="AF694"/>
      <c r="AG694"/>
      <c r="AH694"/>
      <c r="AI694"/>
      <c r="AJ694"/>
      <c r="AK694"/>
      <c r="AL694"/>
      <c r="AS694"/>
    </row>
    <row r="695" spans="24:74" x14ac:dyDescent="0.3">
      <c r="X695" s="87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S695"/>
    </row>
    <row r="696" spans="24:74" x14ac:dyDescent="0.3">
      <c r="X696" s="90" t="s">
        <v>317</v>
      </c>
      <c r="Y696" s="89">
        <f>Y692*Y549</f>
        <v>105.95471698113208</v>
      </c>
      <c r="Z696" s="89">
        <f t="shared" ref="Z696:AE696" si="383">Z692*Z549</f>
        <v>70.409482758620697</v>
      </c>
      <c r="AA696" s="89">
        <f t="shared" si="383"/>
        <v>78.350877192982452</v>
      </c>
      <c r="AB696" s="89">
        <f t="shared" si="383"/>
        <v>39.68</v>
      </c>
      <c r="AC696" s="89">
        <f t="shared" si="383"/>
        <v>73.68421052631578</v>
      </c>
      <c r="AD696" s="89">
        <f t="shared" si="383"/>
        <v>48.117391304347827</v>
      </c>
      <c r="AE696" s="89">
        <f t="shared" si="383"/>
        <v>59.277777777777786</v>
      </c>
      <c r="AF696"/>
      <c r="AG696"/>
      <c r="AH696"/>
      <c r="AI696"/>
      <c r="AJ696"/>
      <c r="AK696"/>
      <c r="AL696"/>
      <c r="AS696"/>
    </row>
    <row r="697" spans="24:74" x14ac:dyDescent="0.3">
      <c r="X697" s="12" t="s">
        <v>318</v>
      </c>
      <c r="Y697" s="94">
        <f>Y691*(1-Y549)</f>
        <v>119.34339622641509</v>
      </c>
      <c r="Z697" s="94">
        <f t="shared" ref="Z697:AE697" si="384">Z691*(1-Z549)</f>
        <v>43.538793103448278</v>
      </c>
      <c r="AA697" s="94">
        <f t="shared" si="384"/>
        <v>8.4385964912280702</v>
      </c>
      <c r="AB697" s="94">
        <f t="shared" si="384"/>
        <v>1.7999999999999998</v>
      </c>
      <c r="AC697" s="94">
        <f t="shared" si="384"/>
        <v>8.9473684210526336</v>
      </c>
      <c r="AD697" s="94">
        <f t="shared" si="384"/>
        <v>29.439130434782609</v>
      </c>
      <c r="AE697" s="94">
        <f t="shared" si="384"/>
        <v>14.777777777777775</v>
      </c>
      <c r="AF697"/>
      <c r="AG697"/>
      <c r="AH697"/>
      <c r="AI697"/>
      <c r="AJ697"/>
      <c r="AK697"/>
      <c r="AL697"/>
      <c r="AS697"/>
    </row>
    <row r="698" spans="24:74" x14ac:dyDescent="0.3">
      <c r="AS698"/>
    </row>
    <row r="699" spans="24:74" x14ac:dyDescent="0.3">
      <c r="AS699"/>
    </row>
    <row r="700" spans="24:74" x14ac:dyDescent="0.3">
      <c r="AS700"/>
    </row>
    <row r="701" spans="24:74" x14ac:dyDescent="0.3">
      <c r="AS701"/>
    </row>
    <row r="702" spans="24:74" x14ac:dyDescent="0.3">
      <c r="AS702"/>
    </row>
    <row r="703" spans="24:74" x14ac:dyDescent="0.3">
      <c r="AS703"/>
    </row>
    <row r="704" spans="24:74" x14ac:dyDescent="0.3">
      <c r="AS704"/>
    </row>
    <row r="705" spans="45:45" x14ac:dyDescent="0.3">
      <c r="AS705"/>
    </row>
    <row r="706" spans="45:45" x14ac:dyDescent="0.3">
      <c r="AS706"/>
    </row>
    <row r="707" spans="45:45" x14ac:dyDescent="0.3">
      <c r="AS707"/>
    </row>
    <row r="708" spans="45:45" x14ac:dyDescent="0.3">
      <c r="AS708"/>
    </row>
    <row r="709" spans="45:45" x14ac:dyDescent="0.3">
      <c r="AS709"/>
    </row>
    <row r="710" spans="45:45" x14ac:dyDescent="0.3">
      <c r="AS710"/>
    </row>
    <row r="711" spans="45:45" x14ac:dyDescent="0.3">
      <c r="AS711"/>
    </row>
    <row r="712" spans="45:45" x14ac:dyDescent="0.3">
      <c r="AS712"/>
    </row>
    <row r="713" spans="45:45" x14ac:dyDescent="0.3">
      <c r="AS713"/>
    </row>
    <row r="714" spans="45:45" x14ac:dyDescent="0.3">
      <c r="AS714"/>
    </row>
    <row r="715" spans="45:45" x14ac:dyDescent="0.3">
      <c r="AS715"/>
    </row>
    <row r="716" spans="45:45" x14ac:dyDescent="0.3">
      <c r="AS716"/>
    </row>
    <row r="717" spans="45:45" x14ac:dyDescent="0.3">
      <c r="AS717"/>
    </row>
    <row r="718" spans="45:45" x14ac:dyDescent="0.3">
      <c r="AS718"/>
    </row>
    <row r="719" spans="45:45" x14ac:dyDescent="0.3">
      <c r="AS719"/>
    </row>
    <row r="720" spans="45:45" x14ac:dyDescent="0.3">
      <c r="AS720"/>
    </row>
    <row r="721" spans="45:45" x14ac:dyDescent="0.3">
      <c r="AS721"/>
    </row>
    <row r="722" spans="45:45" x14ac:dyDescent="0.3">
      <c r="AS722"/>
    </row>
    <row r="723" spans="45:45" x14ac:dyDescent="0.3">
      <c r="AS723"/>
    </row>
    <row r="724" spans="45:45" x14ac:dyDescent="0.3">
      <c r="AS724"/>
    </row>
    <row r="725" spans="45:45" x14ac:dyDescent="0.3">
      <c r="AS725"/>
    </row>
    <row r="726" spans="45:45" x14ac:dyDescent="0.3">
      <c r="AS726"/>
    </row>
    <row r="727" spans="45:45" x14ac:dyDescent="0.3">
      <c r="AS727"/>
    </row>
    <row r="728" spans="45:45" x14ac:dyDescent="0.3">
      <c r="AS728"/>
    </row>
    <row r="729" spans="45:45" x14ac:dyDescent="0.3">
      <c r="AS729"/>
    </row>
    <row r="730" spans="45:45" x14ac:dyDescent="0.3">
      <c r="AS730"/>
    </row>
    <row r="731" spans="45:45" x14ac:dyDescent="0.3">
      <c r="AS731"/>
    </row>
    <row r="732" spans="45:45" x14ac:dyDescent="0.3">
      <c r="AS732"/>
    </row>
    <row r="733" spans="45:45" x14ac:dyDescent="0.3">
      <c r="AS733"/>
    </row>
  </sheetData>
  <mergeCells count="58">
    <mergeCell ref="BE302:BI302"/>
    <mergeCell ref="BM567:BP567"/>
    <mergeCell ref="BS567:BV567"/>
    <mergeCell ref="AI583:AL583"/>
    <mergeCell ref="AO583:AR583"/>
    <mergeCell ref="AU583:AX583"/>
    <mergeCell ref="BA583:BD583"/>
    <mergeCell ref="BG583:BJ583"/>
    <mergeCell ref="BM583:BP583"/>
    <mergeCell ref="BS583:BV583"/>
    <mergeCell ref="AI567:AL567"/>
    <mergeCell ref="AO567:AR567"/>
    <mergeCell ref="AU567:AX567"/>
    <mergeCell ref="BA567:BD567"/>
    <mergeCell ref="BG567:BJ567"/>
    <mergeCell ref="BM603:BP603"/>
    <mergeCell ref="BS603:BV603"/>
    <mergeCell ref="AI616:AL616"/>
    <mergeCell ref="AO616:AR616"/>
    <mergeCell ref="AU616:AX616"/>
    <mergeCell ref="BA616:BD616"/>
    <mergeCell ref="BG616:BJ616"/>
    <mergeCell ref="BM616:BP616"/>
    <mergeCell ref="BS616:BV616"/>
    <mergeCell ref="AI603:AL603"/>
    <mergeCell ref="AO603:AR603"/>
    <mergeCell ref="AU603:AX603"/>
    <mergeCell ref="BA603:BD603"/>
    <mergeCell ref="BG603:BJ603"/>
    <mergeCell ref="BS639:BV639"/>
    <mergeCell ref="AI652:AL652"/>
    <mergeCell ref="AO652:AR652"/>
    <mergeCell ref="AU652:AX652"/>
    <mergeCell ref="BA652:BD652"/>
    <mergeCell ref="BG652:BJ652"/>
    <mergeCell ref="BM652:BP652"/>
    <mergeCell ref="BS652:BV652"/>
    <mergeCell ref="AI639:AL639"/>
    <mergeCell ref="AO639:AR639"/>
    <mergeCell ref="AU639:AX639"/>
    <mergeCell ref="BA639:BD639"/>
    <mergeCell ref="BG639:BJ639"/>
    <mergeCell ref="BE281:BI281"/>
    <mergeCell ref="BM675:BP675"/>
    <mergeCell ref="BS675:BV675"/>
    <mergeCell ref="AI688:AL688"/>
    <mergeCell ref="AO688:AR688"/>
    <mergeCell ref="AU688:AX688"/>
    <mergeCell ref="BA688:BD688"/>
    <mergeCell ref="BG688:BJ688"/>
    <mergeCell ref="BM688:BP688"/>
    <mergeCell ref="BS688:BV688"/>
    <mergeCell ref="AI675:AL675"/>
    <mergeCell ref="AO675:AR675"/>
    <mergeCell ref="AU675:AX675"/>
    <mergeCell ref="BA675:BD675"/>
    <mergeCell ref="BG675:BJ675"/>
    <mergeCell ref="BM639:BP63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opLeftCell="A77" workbookViewId="0">
      <selection activeCell="E12" sqref="E11:E12"/>
    </sheetView>
  </sheetViews>
  <sheetFormatPr defaultRowHeight="14.4" x14ac:dyDescent="0.3"/>
  <sheetData>
    <row r="1" spans="1:15" x14ac:dyDescent="0.3">
      <c r="A1" s="47">
        <v>1</v>
      </c>
      <c r="B1" s="71">
        <v>3</v>
      </c>
      <c r="C1" s="71">
        <v>2</v>
      </c>
      <c r="D1" s="71">
        <v>1</v>
      </c>
      <c r="E1" s="71">
        <v>0</v>
      </c>
      <c r="F1" s="71">
        <v>0</v>
      </c>
      <c r="G1" s="71">
        <v>5</v>
      </c>
      <c r="H1" s="71">
        <v>0</v>
      </c>
      <c r="I1" s="71">
        <v>0</v>
      </c>
      <c r="J1" s="71">
        <v>0</v>
      </c>
      <c r="K1" s="71">
        <v>0</v>
      </c>
      <c r="L1" s="71">
        <v>1</v>
      </c>
      <c r="M1" s="71">
        <v>0</v>
      </c>
      <c r="N1" s="71">
        <v>0</v>
      </c>
      <c r="O1" s="71">
        <v>0</v>
      </c>
    </row>
    <row r="2" spans="1:15" x14ac:dyDescent="0.3">
      <c r="A2" s="47">
        <v>3</v>
      </c>
      <c r="B2" s="71">
        <v>0</v>
      </c>
      <c r="C2" s="71">
        <v>0</v>
      </c>
      <c r="D2" s="71">
        <v>2</v>
      </c>
      <c r="E2" s="71">
        <v>0</v>
      </c>
      <c r="F2" s="71">
        <v>2</v>
      </c>
      <c r="G2" s="71">
        <v>2</v>
      </c>
      <c r="H2" s="71">
        <v>3</v>
      </c>
      <c r="I2" s="71">
        <v>0</v>
      </c>
      <c r="J2" s="71">
        <v>0</v>
      </c>
      <c r="K2" s="71">
        <v>1</v>
      </c>
      <c r="L2" s="71">
        <v>3</v>
      </c>
      <c r="M2" s="71">
        <v>1</v>
      </c>
      <c r="N2" s="71">
        <v>0</v>
      </c>
      <c r="O2" s="71">
        <v>0</v>
      </c>
    </row>
    <row r="3" spans="1:15" x14ac:dyDescent="0.3">
      <c r="A3" s="47">
        <v>2</v>
      </c>
      <c r="B3" s="71">
        <v>3</v>
      </c>
      <c r="C3" s="71">
        <v>0</v>
      </c>
      <c r="D3" s="71">
        <v>1</v>
      </c>
      <c r="E3" s="71">
        <v>1</v>
      </c>
      <c r="F3" s="71">
        <v>0</v>
      </c>
      <c r="G3" s="71">
        <v>2</v>
      </c>
      <c r="H3" s="71">
        <v>3</v>
      </c>
      <c r="I3" s="71">
        <v>0</v>
      </c>
      <c r="J3" s="71">
        <v>0</v>
      </c>
      <c r="K3" s="71">
        <v>0</v>
      </c>
      <c r="L3" s="71">
        <v>0</v>
      </c>
      <c r="M3" s="71">
        <v>1</v>
      </c>
      <c r="N3" s="71">
        <v>0</v>
      </c>
      <c r="O3" s="71">
        <v>0</v>
      </c>
    </row>
    <row r="4" spans="1:15" x14ac:dyDescent="0.3">
      <c r="A4" s="47">
        <v>1</v>
      </c>
      <c r="B4" s="71">
        <v>5</v>
      </c>
      <c r="C4" s="71">
        <v>4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1</v>
      </c>
      <c r="K4" s="71">
        <v>0</v>
      </c>
      <c r="L4" s="71">
        <v>1</v>
      </c>
      <c r="M4" s="71">
        <v>0</v>
      </c>
      <c r="N4" s="71">
        <v>1</v>
      </c>
      <c r="O4" s="71">
        <v>0</v>
      </c>
    </row>
    <row r="5" spans="1:15" x14ac:dyDescent="0.3">
      <c r="A5" s="47">
        <v>0</v>
      </c>
      <c r="B5" s="71">
        <v>1</v>
      </c>
      <c r="C5" s="71">
        <v>0</v>
      </c>
      <c r="D5" s="71">
        <v>1</v>
      </c>
      <c r="E5" s="71">
        <v>0</v>
      </c>
      <c r="F5" s="71">
        <v>0</v>
      </c>
      <c r="G5" s="71">
        <v>1</v>
      </c>
      <c r="H5" s="71">
        <v>2</v>
      </c>
      <c r="I5" s="71">
        <v>0</v>
      </c>
      <c r="J5" s="71">
        <v>0</v>
      </c>
      <c r="K5" s="71">
        <v>1</v>
      </c>
      <c r="L5" s="71">
        <v>1</v>
      </c>
      <c r="M5" s="71">
        <v>0</v>
      </c>
      <c r="N5" s="71">
        <v>0</v>
      </c>
      <c r="O5" s="71">
        <v>4</v>
      </c>
    </row>
    <row r="6" spans="1:15" x14ac:dyDescent="0.3">
      <c r="A6" s="47">
        <v>3</v>
      </c>
      <c r="B6" s="71">
        <v>2</v>
      </c>
      <c r="C6" s="71">
        <v>1</v>
      </c>
      <c r="D6" s="71">
        <v>2</v>
      </c>
      <c r="E6" s="71">
        <v>1</v>
      </c>
      <c r="F6" s="71">
        <v>1</v>
      </c>
      <c r="G6" s="71">
        <v>0</v>
      </c>
      <c r="H6" s="71">
        <v>0</v>
      </c>
      <c r="I6" s="71">
        <v>0</v>
      </c>
      <c r="J6" s="71">
        <v>0</v>
      </c>
      <c r="K6" s="71">
        <v>0</v>
      </c>
      <c r="L6" s="71">
        <v>1</v>
      </c>
      <c r="M6" s="71">
        <v>0</v>
      </c>
      <c r="N6" s="71">
        <v>0</v>
      </c>
      <c r="O6" s="71">
        <v>4</v>
      </c>
    </row>
    <row r="7" spans="1:15" x14ac:dyDescent="0.3">
      <c r="A7" s="47">
        <v>0</v>
      </c>
      <c r="B7" s="71">
        <v>2</v>
      </c>
      <c r="C7" s="71">
        <v>3</v>
      </c>
      <c r="D7" s="71">
        <v>5</v>
      </c>
      <c r="E7" s="71">
        <v>1</v>
      </c>
      <c r="F7" s="71">
        <v>1</v>
      </c>
      <c r="G7" s="71">
        <v>3</v>
      </c>
      <c r="H7" s="71">
        <v>1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x14ac:dyDescent="0.3">
      <c r="A8" s="47">
        <v>1</v>
      </c>
      <c r="B8" s="71">
        <v>3</v>
      </c>
      <c r="C8" s="71">
        <v>0</v>
      </c>
      <c r="D8" s="71">
        <v>1</v>
      </c>
      <c r="E8" s="71">
        <v>0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1</v>
      </c>
      <c r="N8" s="71">
        <v>0</v>
      </c>
      <c r="O8" s="71">
        <v>2</v>
      </c>
    </row>
    <row r="9" spans="1:15" x14ac:dyDescent="0.3">
      <c r="A9" s="47">
        <v>0</v>
      </c>
      <c r="B9" s="71">
        <v>0</v>
      </c>
      <c r="C9" s="71">
        <v>0</v>
      </c>
      <c r="D9" s="71">
        <v>0</v>
      </c>
      <c r="E9" s="71">
        <v>0</v>
      </c>
      <c r="F9" s="71">
        <v>0</v>
      </c>
      <c r="G9" s="71">
        <v>2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x14ac:dyDescent="0.3">
      <c r="A10" s="47">
        <v>1</v>
      </c>
      <c r="B10" s="71">
        <v>0</v>
      </c>
      <c r="C10" s="71">
        <v>2</v>
      </c>
      <c r="D10" s="71">
        <v>3</v>
      </c>
      <c r="E10" s="71">
        <v>1</v>
      </c>
      <c r="F10" s="71">
        <v>0</v>
      </c>
      <c r="G10" s="71">
        <v>1</v>
      </c>
      <c r="H10" s="71">
        <v>0</v>
      </c>
      <c r="I10" s="71">
        <v>0</v>
      </c>
      <c r="J10" s="71">
        <v>0</v>
      </c>
      <c r="K10" s="71">
        <v>1</v>
      </c>
      <c r="L10" s="71">
        <v>0</v>
      </c>
      <c r="M10" s="71">
        <v>1</v>
      </c>
      <c r="N10" s="71">
        <v>1</v>
      </c>
      <c r="O10" s="71">
        <v>0</v>
      </c>
    </row>
    <row r="11" spans="1:15" x14ac:dyDescent="0.3">
      <c r="A11" s="47">
        <v>0</v>
      </c>
      <c r="B11" s="71">
        <v>0</v>
      </c>
      <c r="C11" s="71">
        <v>2</v>
      </c>
      <c r="D11" s="71">
        <v>1</v>
      </c>
      <c r="E11" s="71">
        <v>0</v>
      </c>
      <c r="F11" s="71">
        <v>0</v>
      </c>
      <c r="G11" s="71">
        <v>0</v>
      </c>
      <c r="H11" s="71">
        <v>3</v>
      </c>
      <c r="I11" s="71">
        <v>0</v>
      </c>
      <c r="J11" s="71">
        <v>1</v>
      </c>
      <c r="K11" s="71">
        <v>0</v>
      </c>
      <c r="L11" s="71">
        <v>1</v>
      </c>
      <c r="M11" s="71">
        <v>1</v>
      </c>
      <c r="N11" s="71">
        <v>0</v>
      </c>
      <c r="O11" s="71">
        <v>0</v>
      </c>
    </row>
    <row r="12" spans="1:15" x14ac:dyDescent="0.3">
      <c r="A12" s="47">
        <v>1</v>
      </c>
      <c r="B12" s="71">
        <v>0</v>
      </c>
      <c r="C12" s="71">
        <v>0</v>
      </c>
      <c r="D12" s="71">
        <v>1</v>
      </c>
      <c r="E12" s="71">
        <v>0</v>
      </c>
      <c r="F12" s="71">
        <v>0</v>
      </c>
      <c r="G12" s="71">
        <v>2</v>
      </c>
      <c r="H12" s="71">
        <v>0</v>
      </c>
      <c r="I12" s="71">
        <v>1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x14ac:dyDescent="0.3">
      <c r="A13" s="53">
        <v>1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</row>
    <row r="14" spans="1:15" x14ac:dyDescent="0.3">
      <c r="A14" s="53">
        <v>0</v>
      </c>
      <c r="B14" s="6">
        <v>0</v>
      </c>
      <c r="C14" s="6">
        <v>2</v>
      </c>
      <c r="D14" s="6">
        <v>0</v>
      </c>
      <c r="E14" s="6">
        <v>0</v>
      </c>
      <c r="F14" s="6">
        <v>0</v>
      </c>
      <c r="G14" s="6">
        <v>0</v>
      </c>
      <c r="H14" s="6">
        <v>5</v>
      </c>
      <c r="I14" s="6">
        <v>0</v>
      </c>
      <c r="J14" s="6">
        <v>1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</row>
    <row r="15" spans="1:15" x14ac:dyDescent="0.3">
      <c r="A15" s="53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</row>
    <row r="16" spans="1:15" x14ac:dyDescent="0.3">
      <c r="A16" s="53">
        <v>0</v>
      </c>
      <c r="B16" s="6">
        <v>0</v>
      </c>
      <c r="C16" s="6">
        <v>0</v>
      </c>
      <c r="D16" s="6">
        <v>1</v>
      </c>
      <c r="E16" s="6">
        <v>0</v>
      </c>
      <c r="F16" s="6">
        <v>0</v>
      </c>
      <c r="G16" s="6">
        <v>0</v>
      </c>
      <c r="H16" s="6">
        <v>1</v>
      </c>
      <c r="I16" s="6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</row>
    <row r="17" spans="1:15" x14ac:dyDescent="0.3">
      <c r="A17" s="53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</row>
    <row r="18" spans="1:15" x14ac:dyDescent="0.3">
      <c r="A18" s="53">
        <v>0</v>
      </c>
      <c r="B18" s="6">
        <v>0</v>
      </c>
      <c r="C18" s="6">
        <v>1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</row>
    <row r="19" spans="1:15" x14ac:dyDescent="0.3">
      <c r="A19" s="53">
        <v>0</v>
      </c>
      <c r="B19" s="6">
        <v>0</v>
      </c>
      <c r="C19" s="6">
        <v>0</v>
      </c>
      <c r="D19" s="6">
        <v>1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</row>
    <row r="20" spans="1:15" x14ac:dyDescent="0.3">
      <c r="A20" s="53">
        <v>0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</row>
    <row r="21" spans="1:15" x14ac:dyDescent="0.3">
      <c r="A21" s="53">
        <v>0</v>
      </c>
      <c r="B21" s="6">
        <v>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</row>
    <row r="22" spans="1:15" x14ac:dyDescent="0.3">
      <c r="A22" s="53">
        <v>1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</row>
    <row r="23" spans="1:15" x14ac:dyDescent="0.3">
      <c r="A23" s="53">
        <v>0</v>
      </c>
      <c r="B23" s="6">
        <v>0</v>
      </c>
      <c r="C23" s="6">
        <v>0</v>
      </c>
      <c r="D23" s="6">
        <v>0</v>
      </c>
      <c r="E23" s="6">
        <v>1</v>
      </c>
      <c r="F23" s="6">
        <v>2</v>
      </c>
      <c r="G23" s="6">
        <v>0</v>
      </c>
      <c r="H23" s="6">
        <v>2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</row>
    <row r="24" spans="1:15" x14ac:dyDescent="0.3">
      <c r="A24" s="53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</row>
    <row r="25" spans="1:15" x14ac:dyDescent="0.3">
      <c r="A25" s="53">
        <v>0</v>
      </c>
      <c r="B25" s="6">
        <v>0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1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1:15" x14ac:dyDescent="0.3">
      <c r="A26" s="53">
        <v>0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1:15" x14ac:dyDescent="0.3">
      <c r="A27" s="53">
        <v>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</row>
    <row r="28" spans="1:15" x14ac:dyDescent="0.3">
      <c r="A28" s="53">
        <v>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3">
      <c r="A29" s="53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</row>
    <row r="30" spans="1:15" x14ac:dyDescent="0.3">
      <c r="A30" s="53">
        <v>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</row>
    <row r="31" spans="1:15" x14ac:dyDescent="0.3">
      <c r="A31" s="53">
        <v>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</row>
    <row r="32" spans="1:15" x14ac:dyDescent="0.3">
      <c r="A32" s="53">
        <v>1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3</v>
      </c>
      <c r="H32" s="6">
        <v>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</row>
    <row r="33" spans="1:15" x14ac:dyDescent="0.3">
      <c r="A33" s="53">
        <v>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  <row r="34" spans="1:15" x14ac:dyDescent="0.3">
      <c r="A34" s="53">
        <v>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1:15" x14ac:dyDescent="0.3">
      <c r="A35" s="53">
        <v>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1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</row>
    <row r="36" spans="1:15" x14ac:dyDescent="0.3">
      <c r="A36" s="53">
        <v>3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</row>
    <row r="37" spans="1:15" x14ac:dyDescent="0.3">
      <c r="A37" s="53">
        <f>SUM(A1:A36)</f>
        <v>21</v>
      </c>
      <c r="B37" s="53">
        <f t="shared" ref="B37:O37" si="0">SUM(B1:B36)</f>
        <v>21</v>
      </c>
      <c r="C37" s="53">
        <f t="shared" si="0"/>
        <v>17</v>
      </c>
      <c r="D37" s="53">
        <f t="shared" si="0"/>
        <v>23</v>
      </c>
      <c r="E37" s="53">
        <f t="shared" si="0"/>
        <v>7</v>
      </c>
      <c r="F37" s="53">
        <f t="shared" si="0"/>
        <v>7</v>
      </c>
      <c r="G37" s="53">
        <f t="shared" si="0"/>
        <v>24</v>
      </c>
      <c r="H37" s="53">
        <f t="shared" si="0"/>
        <v>24</v>
      </c>
      <c r="I37" s="53">
        <f t="shared" si="0"/>
        <v>3</v>
      </c>
      <c r="J37" s="53">
        <f t="shared" si="0"/>
        <v>4</v>
      </c>
      <c r="K37" s="53">
        <f t="shared" si="0"/>
        <v>3</v>
      </c>
      <c r="L37" s="53">
        <f t="shared" si="0"/>
        <v>8</v>
      </c>
      <c r="M37" s="53">
        <f t="shared" si="0"/>
        <v>5</v>
      </c>
      <c r="N37" s="53">
        <f t="shared" si="0"/>
        <v>2</v>
      </c>
      <c r="O37" s="53">
        <f t="shared" si="0"/>
        <v>10</v>
      </c>
    </row>
    <row r="38" spans="1:15" x14ac:dyDescent="0.3">
      <c r="A38" s="72">
        <v>1</v>
      </c>
      <c r="B38" s="6">
        <v>0</v>
      </c>
      <c r="C38" s="6">
        <v>0</v>
      </c>
      <c r="D38" s="6">
        <v>0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</row>
    <row r="39" spans="1:15" x14ac:dyDescent="0.3">
      <c r="A39" s="72">
        <v>0</v>
      </c>
      <c r="B39" s="6">
        <v>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</row>
    <row r="40" spans="1:15" x14ac:dyDescent="0.3">
      <c r="A40" s="72">
        <v>1</v>
      </c>
      <c r="B40" s="6">
        <v>1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0</v>
      </c>
      <c r="O40" s="6">
        <v>0</v>
      </c>
    </row>
    <row r="41" spans="1:15" x14ac:dyDescent="0.3">
      <c r="A41" s="72">
        <v>1</v>
      </c>
      <c r="B41" s="6">
        <v>0</v>
      </c>
      <c r="C41" s="6">
        <v>1</v>
      </c>
      <c r="D41" s="6">
        <v>0</v>
      </c>
      <c r="E41" s="6">
        <v>0</v>
      </c>
      <c r="F41" s="6">
        <v>0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>
        <v>1</v>
      </c>
      <c r="N41" s="6">
        <v>0</v>
      </c>
      <c r="O41" s="6">
        <v>0</v>
      </c>
    </row>
    <row r="42" spans="1:15" x14ac:dyDescent="0.3">
      <c r="A42" s="72">
        <v>1</v>
      </c>
      <c r="B42" s="6">
        <v>2</v>
      </c>
      <c r="C42" s="6">
        <v>1</v>
      </c>
      <c r="D42" s="6">
        <v>0</v>
      </c>
      <c r="E42" s="6">
        <v>0</v>
      </c>
      <c r="F42" s="6">
        <v>4</v>
      </c>
      <c r="G42" s="6">
        <v>1</v>
      </c>
      <c r="H42" s="6">
        <v>0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1</v>
      </c>
      <c r="O42" s="6">
        <v>0</v>
      </c>
    </row>
    <row r="43" spans="1:15" x14ac:dyDescent="0.3">
      <c r="A43" s="72">
        <v>1</v>
      </c>
      <c r="B43" s="6">
        <v>0</v>
      </c>
      <c r="C43" s="6">
        <v>0</v>
      </c>
      <c r="D43" s="6">
        <v>0</v>
      </c>
      <c r="E43" s="6">
        <v>0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1</v>
      </c>
    </row>
    <row r="44" spans="1:15" x14ac:dyDescent="0.3">
      <c r="A44" s="72">
        <v>3</v>
      </c>
      <c r="B44" s="6">
        <v>0</v>
      </c>
      <c r="C44" s="6">
        <v>3</v>
      </c>
      <c r="D44" s="6">
        <v>2</v>
      </c>
      <c r="E44" s="6">
        <v>0</v>
      </c>
      <c r="F44" s="6">
        <v>2</v>
      </c>
      <c r="G44" s="6">
        <v>4</v>
      </c>
      <c r="H44" s="6">
        <v>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4</v>
      </c>
      <c r="O44" s="6">
        <v>1</v>
      </c>
    </row>
    <row r="45" spans="1:15" x14ac:dyDescent="0.3">
      <c r="A45" s="72">
        <v>1</v>
      </c>
      <c r="B45" s="6">
        <v>8</v>
      </c>
      <c r="C45" s="6">
        <v>2</v>
      </c>
      <c r="D45" s="6">
        <v>2</v>
      </c>
      <c r="E45" s="6">
        <v>0</v>
      </c>
      <c r="F45" s="6">
        <v>1</v>
      </c>
      <c r="G45" s="6">
        <v>0</v>
      </c>
      <c r="H45" s="6">
        <v>1</v>
      </c>
      <c r="I45" s="6">
        <v>2</v>
      </c>
      <c r="J45" s="6">
        <v>1</v>
      </c>
      <c r="K45" s="6">
        <v>0</v>
      </c>
      <c r="L45" s="6">
        <v>1</v>
      </c>
      <c r="M45" s="6">
        <v>0</v>
      </c>
      <c r="N45" s="6">
        <v>1</v>
      </c>
      <c r="O45" s="6">
        <v>1</v>
      </c>
    </row>
    <row r="46" spans="1:15" x14ac:dyDescent="0.3">
      <c r="A46" s="72">
        <v>4</v>
      </c>
      <c r="B46" s="6">
        <v>1</v>
      </c>
      <c r="C46" s="6">
        <v>2</v>
      </c>
      <c r="D46" s="6">
        <v>1</v>
      </c>
      <c r="E46" s="6">
        <v>1</v>
      </c>
      <c r="F46" s="6">
        <v>2</v>
      </c>
      <c r="G46" s="6">
        <v>3</v>
      </c>
      <c r="H46" s="6">
        <v>3</v>
      </c>
      <c r="I46" s="6">
        <v>3</v>
      </c>
      <c r="J46" s="6">
        <v>3</v>
      </c>
      <c r="K46" s="6">
        <v>0</v>
      </c>
      <c r="L46" s="6">
        <v>0</v>
      </c>
      <c r="M46" s="6">
        <v>1</v>
      </c>
      <c r="N46" s="6">
        <v>0</v>
      </c>
      <c r="O46" s="6">
        <v>1</v>
      </c>
    </row>
    <row r="47" spans="1:15" x14ac:dyDescent="0.3">
      <c r="A47" s="72">
        <v>1</v>
      </c>
      <c r="B47" s="6">
        <v>3</v>
      </c>
      <c r="C47" s="6">
        <v>0</v>
      </c>
      <c r="D47" s="6">
        <v>1</v>
      </c>
      <c r="E47" s="6">
        <v>0</v>
      </c>
      <c r="F47" s="6">
        <v>1</v>
      </c>
      <c r="G47" s="6">
        <v>2</v>
      </c>
      <c r="H47" s="6">
        <v>0</v>
      </c>
      <c r="I47" s="6">
        <v>4</v>
      </c>
      <c r="J47" s="6">
        <v>0</v>
      </c>
      <c r="K47" s="6">
        <v>0</v>
      </c>
      <c r="L47" s="6">
        <v>1</v>
      </c>
      <c r="M47" s="6">
        <v>0</v>
      </c>
      <c r="N47" s="6">
        <v>2</v>
      </c>
      <c r="O47" s="6">
        <v>2</v>
      </c>
    </row>
    <row r="48" spans="1:15" x14ac:dyDescent="0.3">
      <c r="A48" s="72">
        <v>4</v>
      </c>
      <c r="B48" s="6">
        <v>3</v>
      </c>
      <c r="C48" s="6">
        <v>6</v>
      </c>
      <c r="D48" s="6">
        <v>1</v>
      </c>
      <c r="E48" s="6">
        <v>1</v>
      </c>
      <c r="F48" s="6">
        <v>3</v>
      </c>
      <c r="G48" s="6">
        <v>4</v>
      </c>
      <c r="H48" s="6">
        <v>2</v>
      </c>
      <c r="I48" s="6">
        <v>4</v>
      </c>
      <c r="J48" s="6">
        <v>1</v>
      </c>
      <c r="K48" s="6">
        <v>1</v>
      </c>
      <c r="L48" s="6">
        <v>2</v>
      </c>
      <c r="M48" s="6">
        <v>3</v>
      </c>
      <c r="N48" s="6">
        <v>1</v>
      </c>
      <c r="O48" s="6">
        <v>6</v>
      </c>
    </row>
    <row r="49" spans="1:15" x14ac:dyDescent="0.3">
      <c r="A49" s="72">
        <v>11</v>
      </c>
      <c r="B49" s="6">
        <v>9</v>
      </c>
      <c r="C49" s="6">
        <v>5</v>
      </c>
      <c r="D49" s="6">
        <v>0</v>
      </c>
      <c r="E49" s="6">
        <v>0</v>
      </c>
      <c r="F49" s="6">
        <v>10</v>
      </c>
      <c r="G49" s="6">
        <v>7</v>
      </c>
      <c r="H49" s="6">
        <v>14</v>
      </c>
      <c r="I49" s="6">
        <v>5</v>
      </c>
      <c r="J49" s="6">
        <v>12</v>
      </c>
      <c r="K49" s="6">
        <v>0</v>
      </c>
      <c r="L49" s="6">
        <v>0</v>
      </c>
      <c r="M49" s="6">
        <v>4</v>
      </c>
      <c r="N49" s="6">
        <v>6</v>
      </c>
      <c r="O49" s="6">
        <v>10</v>
      </c>
    </row>
    <row r="50" spans="1:15" x14ac:dyDescent="0.3">
      <c r="A50" s="72">
        <v>8</v>
      </c>
      <c r="B50" s="6">
        <v>6</v>
      </c>
      <c r="C50" s="6">
        <v>5</v>
      </c>
      <c r="D50" s="6">
        <v>2</v>
      </c>
      <c r="E50" s="6">
        <v>1</v>
      </c>
      <c r="F50" s="6">
        <v>5</v>
      </c>
      <c r="G50" s="6">
        <v>7</v>
      </c>
      <c r="H50" s="6">
        <v>5</v>
      </c>
      <c r="I50" s="6">
        <v>10</v>
      </c>
      <c r="J50" s="6">
        <v>6</v>
      </c>
      <c r="K50" s="6">
        <v>0</v>
      </c>
      <c r="L50" s="6">
        <v>1</v>
      </c>
      <c r="M50" s="6">
        <v>2</v>
      </c>
      <c r="N50" s="6">
        <v>5</v>
      </c>
      <c r="O50" s="6">
        <v>2</v>
      </c>
    </row>
    <row r="51" spans="1:15" x14ac:dyDescent="0.3">
      <c r="A51" s="72">
        <v>6</v>
      </c>
      <c r="B51" s="6">
        <v>4</v>
      </c>
      <c r="C51" s="6">
        <v>1</v>
      </c>
      <c r="D51" s="6">
        <v>1</v>
      </c>
      <c r="E51" s="6">
        <v>0</v>
      </c>
      <c r="F51" s="6">
        <v>6</v>
      </c>
      <c r="G51" s="6">
        <v>7</v>
      </c>
      <c r="H51" s="6">
        <v>3</v>
      </c>
      <c r="I51" s="6">
        <v>1</v>
      </c>
      <c r="J51" s="6">
        <v>1</v>
      </c>
      <c r="K51" s="6">
        <v>2</v>
      </c>
      <c r="L51" s="6">
        <v>0</v>
      </c>
      <c r="M51" s="6">
        <v>0</v>
      </c>
      <c r="N51" s="6">
        <v>0</v>
      </c>
      <c r="O51" s="6">
        <v>4</v>
      </c>
    </row>
    <row r="52" spans="1:15" x14ac:dyDescent="0.3">
      <c r="A52" s="72">
        <v>3</v>
      </c>
      <c r="B52" s="6">
        <v>2</v>
      </c>
      <c r="C52" s="6">
        <v>0</v>
      </c>
      <c r="D52" s="6">
        <v>1</v>
      </c>
      <c r="E52" s="6">
        <v>1</v>
      </c>
      <c r="F52" s="6">
        <v>1</v>
      </c>
      <c r="G52" s="6">
        <v>2</v>
      </c>
      <c r="H52" s="6">
        <v>2</v>
      </c>
      <c r="I52" s="6">
        <v>4</v>
      </c>
      <c r="J52" s="6">
        <v>3</v>
      </c>
      <c r="K52" s="6">
        <v>0</v>
      </c>
      <c r="L52" s="6">
        <v>1</v>
      </c>
      <c r="M52" s="6">
        <v>1</v>
      </c>
      <c r="N52" s="6">
        <v>0</v>
      </c>
      <c r="O52" s="6">
        <v>2</v>
      </c>
    </row>
    <row r="53" spans="1:15" x14ac:dyDescent="0.3">
      <c r="A53" s="72">
        <v>3</v>
      </c>
      <c r="B53" s="6">
        <v>0</v>
      </c>
      <c r="C53" s="6">
        <v>4</v>
      </c>
      <c r="D53" s="6">
        <v>1</v>
      </c>
      <c r="E53" s="6">
        <v>0</v>
      </c>
      <c r="F53" s="6">
        <v>3</v>
      </c>
      <c r="G53" s="6">
        <v>2</v>
      </c>
      <c r="H53" s="6">
        <v>0</v>
      </c>
      <c r="I53" s="6">
        <v>3</v>
      </c>
      <c r="J53" s="6">
        <v>2</v>
      </c>
      <c r="K53" s="6">
        <v>2</v>
      </c>
      <c r="L53" s="6">
        <v>0</v>
      </c>
      <c r="M53" s="6">
        <v>0</v>
      </c>
      <c r="N53" s="6">
        <v>2</v>
      </c>
      <c r="O53" s="6">
        <v>3</v>
      </c>
    </row>
    <row r="54" spans="1:15" x14ac:dyDescent="0.3">
      <c r="A54" s="72">
        <v>3</v>
      </c>
      <c r="B54" s="6">
        <v>2</v>
      </c>
      <c r="C54" s="6">
        <v>2</v>
      </c>
      <c r="D54" s="6">
        <v>2</v>
      </c>
      <c r="E54" s="6">
        <v>0</v>
      </c>
      <c r="F54" s="6">
        <v>4</v>
      </c>
      <c r="G54" s="6">
        <v>4</v>
      </c>
      <c r="H54" s="6">
        <v>4</v>
      </c>
      <c r="I54" s="6">
        <v>2</v>
      </c>
      <c r="J54" s="6">
        <v>3</v>
      </c>
      <c r="K54" s="6">
        <v>0</v>
      </c>
      <c r="L54" s="6">
        <v>0</v>
      </c>
      <c r="M54" s="6">
        <v>2</v>
      </c>
      <c r="N54" s="6">
        <v>4</v>
      </c>
      <c r="O54" s="6">
        <v>2</v>
      </c>
    </row>
    <row r="55" spans="1:15" x14ac:dyDescent="0.3">
      <c r="A55" s="72">
        <v>6</v>
      </c>
      <c r="B55" s="6">
        <v>4</v>
      </c>
      <c r="C55" s="6">
        <v>4</v>
      </c>
      <c r="D55" s="6">
        <v>0</v>
      </c>
      <c r="E55" s="6">
        <v>1</v>
      </c>
      <c r="F55" s="6">
        <v>2</v>
      </c>
      <c r="G55" s="6">
        <v>6</v>
      </c>
      <c r="H55" s="6">
        <v>4</v>
      </c>
      <c r="I55" s="6">
        <v>3</v>
      </c>
      <c r="J55" s="6">
        <v>2</v>
      </c>
      <c r="K55" s="6">
        <v>2</v>
      </c>
      <c r="L55" s="6">
        <v>2</v>
      </c>
      <c r="M55" s="6">
        <v>0</v>
      </c>
      <c r="N55" s="6">
        <v>5</v>
      </c>
      <c r="O55" s="6">
        <v>4</v>
      </c>
    </row>
    <row r="56" spans="1:15" x14ac:dyDescent="0.3">
      <c r="A56" s="72">
        <v>6</v>
      </c>
      <c r="B56" s="6">
        <v>3</v>
      </c>
      <c r="C56" s="6">
        <v>4</v>
      </c>
      <c r="D56" s="6">
        <v>2</v>
      </c>
      <c r="E56" s="6">
        <v>1</v>
      </c>
      <c r="F56" s="6">
        <v>3</v>
      </c>
      <c r="G56" s="6">
        <v>0</v>
      </c>
      <c r="H56" s="6">
        <v>3</v>
      </c>
      <c r="I56" s="6">
        <v>3</v>
      </c>
      <c r="J56" s="6">
        <v>4</v>
      </c>
      <c r="K56" s="6">
        <v>1</v>
      </c>
      <c r="L56" s="6">
        <v>0</v>
      </c>
      <c r="M56" s="6">
        <v>0</v>
      </c>
      <c r="N56" s="6">
        <v>2</v>
      </c>
      <c r="O56" s="6">
        <v>4</v>
      </c>
    </row>
    <row r="57" spans="1:15" x14ac:dyDescent="0.3">
      <c r="A57" s="72">
        <v>5</v>
      </c>
      <c r="B57" s="6">
        <v>3</v>
      </c>
      <c r="C57" s="6">
        <v>7</v>
      </c>
      <c r="D57" s="6">
        <v>3</v>
      </c>
      <c r="E57" s="6">
        <v>7</v>
      </c>
      <c r="F57" s="6">
        <v>1</v>
      </c>
      <c r="G57" s="6">
        <v>2</v>
      </c>
      <c r="H57" s="6">
        <v>2</v>
      </c>
      <c r="I57" s="6">
        <v>3</v>
      </c>
      <c r="J57" s="6">
        <v>0</v>
      </c>
      <c r="K57" s="6">
        <v>2</v>
      </c>
      <c r="L57" s="6">
        <v>1</v>
      </c>
      <c r="M57" s="6">
        <v>3</v>
      </c>
      <c r="N57" s="6">
        <v>2</v>
      </c>
      <c r="O57" s="6">
        <v>1</v>
      </c>
    </row>
    <row r="58" spans="1:15" x14ac:dyDescent="0.3">
      <c r="A58" s="72">
        <v>13</v>
      </c>
      <c r="B58" s="6">
        <v>3</v>
      </c>
      <c r="C58" s="6">
        <v>2</v>
      </c>
      <c r="D58" s="6">
        <v>2</v>
      </c>
      <c r="E58" s="6">
        <v>1</v>
      </c>
      <c r="F58" s="6">
        <v>1</v>
      </c>
      <c r="G58" s="6">
        <v>1</v>
      </c>
      <c r="H58" s="6">
        <v>5</v>
      </c>
      <c r="I58" s="6">
        <v>3</v>
      </c>
      <c r="J58" s="6">
        <v>0</v>
      </c>
      <c r="K58" s="6">
        <v>1</v>
      </c>
      <c r="L58" s="6">
        <v>2</v>
      </c>
      <c r="M58" s="6">
        <v>0</v>
      </c>
      <c r="N58" s="6">
        <v>3</v>
      </c>
      <c r="O58" s="6">
        <v>4</v>
      </c>
    </row>
    <row r="59" spans="1:15" x14ac:dyDescent="0.3">
      <c r="A59" s="72">
        <v>6</v>
      </c>
      <c r="B59" s="6">
        <v>8</v>
      </c>
      <c r="C59" s="6">
        <v>8</v>
      </c>
      <c r="D59" s="6">
        <v>1</v>
      </c>
      <c r="E59" s="6">
        <v>3</v>
      </c>
      <c r="F59" s="6">
        <v>3</v>
      </c>
      <c r="G59" s="6">
        <v>3</v>
      </c>
      <c r="H59" s="6">
        <v>6</v>
      </c>
      <c r="I59" s="6">
        <v>3</v>
      </c>
      <c r="J59" s="6">
        <v>0</v>
      </c>
      <c r="K59" s="6">
        <v>1</v>
      </c>
      <c r="L59" s="6">
        <v>1</v>
      </c>
      <c r="M59" s="6">
        <v>0</v>
      </c>
      <c r="N59" s="6">
        <v>4</v>
      </c>
      <c r="O59" s="6">
        <v>2</v>
      </c>
    </row>
    <row r="60" spans="1:15" x14ac:dyDescent="0.3">
      <c r="A60" s="72">
        <v>3</v>
      </c>
      <c r="B60" s="6">
        <v>5</v>
      </c>
      <c r="C60" s="6">
        <v>5</v>
      </c>
      <c r="D60" s="6">
        <v>6</v>
      </c>
      <c r="E60" s="6">
        <v>4</v>
      </c>
      <c r="F60" s="6">
        <v>8</v>
      </c>
      <c r="G60" s="6">
        <v>3</v>
      </c>
      <c r="H60" s="6">
        <v>5</v>
      </c>
      <c r="I60" s="6">
        <v>3</v>
      </c>
      <c r="J60" s="6">
        <v>2</v>
      </c>
      <c r="K60" s="6">
        <v>3</v>
      </c>
      <c r="L60" s="6">
        <v>2</v>
      </c>
      <c r="M60" s="6">
        <v>1</v>
      </c>
      <c r="N60" s="6">
        <v>4</v>
      </c>
      <c r="O60" s="6">
        <v>4</v>
      </c>
    </row>
    <row r="61" spans="1:15" x14ac:dyDescent="0.3">
      <c r="A61" s="72">
        <v>6</v>
      </c>
      <c r="B61" s="6">
        <v>4</v>
      </c>
      <c r="C61" s="6">
        <v>5</v>
      </c>
      <c r="D61" s="6">
        <v>6</v>
      </c>
      <c r="E61" s="6">
        <v>1</v>
      </c>
      <c r="F61" s="6">
        <v>8</v>
      </c>
      <c r="G61" s="6">
        <v>5</v>
      </c>
      <c r="H61" s="6">
        <v>3</v>
      </c>
      <c r="I61" s="6">
        <v>2</v>
      </c>
      <c r="J61" s="6">
        <v>2</v>
      </c>
      <c r="K61" s="6">
        <v>3</v>
      </c>
      <c r="L61" s="6">
        <v>3</v>
      </c>
      <c r="M61" s="6">
        <v>2</v>
      </c>
      <c r="N61" s="6">
        <v>5</v>
      </c>
      <c r="O61" s="6">
        <v>2</v>
      </c>
    </row>
    <row r="62" spans="1:15" x14ac:dyDescent="0.3">
      <c r="A62" s="72">
        <v>3</v>
      </c>
      <c r="B62" s="6">
        <v>1</v>
      </c>
      <c r="C62" s="6">
        <v>2</v>
      </c>
      <c r="D62" s="6">
        <v>6</v>
      </c>
      <c r="E62" s="6">
        <v>3</v>
      </c>
      <c r="F62" s="6">
        <v>5</v>
      </c>
      <c r="G62" s="6">
        <v>3</v>
      </c>
      <c r="H62" s="6">
        <v>4</v>
      </c>
      <c r="I62" s="6">
        <v>1</v>
      </c>
      <c r="J62" s="6">
        <v>1</v>
      </c>
      <c r="K62" s="6">
        <v>0</v>
      </c>
      <c r="L62" s="6">
        <v>1</v>
      </c>
      <c r="M62" s="6">
        <v>0</v>
      </c>
      <c r="N62" s="6">
        <v>5</v>
      </c>
      <c r="O62" s="6">
        <v>4</v>
      </c>
    </row>
    <row r="63" spans="1:15" x14ac:dyDescent="0.3">
      <c r="A63" s="72">
        <v>6</v>
      </c>
      <c r="B63" s="6">
        <v>7</v>
      </c>
      <c r="C63" s="6">
        <v>4</v>
      </c>
      <c r="D63" s="6">
        <v>5</v>
      </c>
      <c r="E63" s="6">
        <v>2</v>
      </c>
      <c r="F63" s="6">
        <v>2</v>
      </c>
      <c r="G63" s="6">
        <v>5</v>
      </c>
      <c r="H63" s="6">
        <v>4</v>
      </c>
      <c r="I63" s="6">
        <v>2</v>
      </c>
      <c r="J63" s="6">
        <v>6</v>
      </c>
      <c r="K63" s="6">
        <v>4</v>
      </c>
      <c r="L63" s="6">
        <v>1</v>
      </c>
      <c r="M63" s="6">
        <v>0</v>
      </c>
      <c r="N63" s="6">
        <v>2</v>
      </c>
      <c r="O63" s="6">
        <v>4</v>
      </c>
    </row>
    <row r="64" spans="1:15" x14ac:dyDescent="0.3">
      <c r="A64" s="72">
        <v>3</v>
      </c>
      <c r="B64" s="6">
        <v>6</v>
      </c>
      <c r="C64" s="6">
        <v>1</v>
      </c>
      <c r="D64" s="6">
        <v>2</v>
      </c>
      <c r="E64" s="6">
        <v>5</v>
      </c>
      <c r="F64" s="6">
        <v>11</v>
      </c>
      <c r="G64" s="6">
        <v>7</v>
      </c>
      <c r="H64" s="6">
        <v>5</v>
      </c>
      <c r="I64" s="6">
        <v>7</v>
      </c>
      <c r="J64" s="6">
        <v>1</v>
      </c>
      <c r="K64" s="6">
        <v>4</v>
      </c>
      <c r="L64" s="6">
        <v>3</v>
      </c>
      <c r="M64" s="6">
        <v>0</v>
      </c>
      <c r="N64" s="6">
        <v>1</v>
      </c>
      <c r="O64" s="6">
        <v>4</v>
      </c>
    </row>
    <row r="65" spans="1:15" x14ac:dyDescent="0.3">
      <c r="A65" s="72">
        <v>4</v>
      </c>
      <c r="B65" s="6">
        <v>5</v>
      </c>
      <c r="C65" s="6">
        <v>5</v>
      </c>
      <c r="D65" s="6">
        <v>4</v>
      </c>
      <c r="E65" s="6">
        <v>4</v>
      </c>
      <c r="F65" s="6">
        <v>1</v>
      </c>
      <c r="G65" s="6">
        <v>5</v>
      </c>
      <c r="H65" s="6">
        <v>4</v>
      </c>
      <c r="I65" s="6">
        <v>4</v>
      </c>
      <c r="J65" s="6">
        <v>9</v>
      </c>
      <c r="K65" s="6">
        <v>2</v>
      </c>
      <c r="L65" s="6">
        <v>0</v>
      </c>
      <c r="M65" s="6">
        <v>1</v>
      </c>
      <c r="N65" s="6">
        <v>4</v>
      </c>
      <c r="O65" s="6">
        <v>3</v>
      </c>
    </row>
    <row r="66" spans="1:15" x14ac:dyDescent="0.3">
      <c r="A66" s="72">
        <v>6</v>
      </c>
      <c r="B66" s="6">
        <v>2</v>
      </c>
      <c r="C66" s="6">
        <v>3</v>
      </c>
      <c r="D66" s="6">
        <v>5</v>
      </c>
      <c r="E66" s="6">
        <v>3</v>
      </c>
      <c r="F66" s="6">
        <v>5</v>
      </c>
      <c r="G66" s="6">
        <v>1</v>
      </c>
      <c r="H66" s="6">
        <v>2</v>
      </c>
      <c r="I66" s="6">
        <v>3</v>
      </c>
      <c r="J66" s="6">
        <v>1</v>
      </c>
      <c r="K66" s="6">
        <v>2</v>
      </c>
      <c r="L66" s="6">
        <v>3</v>
      </c>
      <c r="M66" s="6">
        <v>4</v>
      </c>
      <c r="N66" s="6">
        <v>4</v>
      </c>
      <c r="O66" s="6">
        <v>3</v>
      </c>
    </row>
    <row r="67" spans="1:15" x14ac:dyDescent="0.3">
      <c r="A67" s="72">
        <v>12</v>
      </c>
      <c r="B67" s="6">
        <v>6</v>
      </c>
      <c r="C67" s="6">
        <v>7</v>
      </c>
      <c r="D67" s="6">
        <v>8</v>
      </c>
      <c r="E67" s="6">
        <v>3</v>
      </c>
      <c r="F67" s="6">
        <v>6</v>
      </c>
      <c r="G67" s="6">
        <v>6</v>
      </c>
      <c r="H67" s="6">
        <v>6</v>
      </c>
      <c r="I67" s="6">
        <v>3</v>
      </c>
      <c r="J67" s="6">
        <v>6</v>
      </c>
      <c r="K67" s="6">
        <v>0</v>
      </c>
      <c r="L67" s="6">
        <v>4</v>
      </c>
      <c r="M67" s="6">
        <v>0</v>
      </c>
      <c r="N67" s="6">
        <v>5</v>
      </c>
      <c r="O67" s="6">
        <v>2</v>
      </c>
    </row>
    <row r="68" spans="1:15" x14ac:dyDescent="0.3">
      <c r="A68" s="72">
        <f>SUM(A38:A67)</f>
        <v>131</v>
      </c>
      <c r="B68" s="72">
        <f t="shared" ref="B68:O68" si="1">SUM(B38:B67)</f>
        <v>100</v>
      </c>
      <c r="C68" s="72">
        <f t="shared" si="1"/>
        <v>89</v>
      </c>
      <c r="D68" s="72">
        <f t="shared" si="1"/>
        <v>64</v>
      </c>
      <c r="E68" s="72">
        <f t="shared" si="1"/>
        <v>42</v>
      </c>
      <c r="F68" s="72">
        <f t="shared" si="1"/>
        <v>100</v>
      </c>
      <c r="G68" s="72">
        <f t="shared" si="1"/>
        <v>90</v>
      </c>
      <c r="H68" s="72">
        <f t="shared" si="1"/>
        <v>89</v>
      </c>
      <c r="I68" s="72">
        <f t="shared" si="1"/>
        <v>78</v>
      </c>
      <c r="J68" s="72">
        <f t="shared" si="1"/>
        <v>67</v>
      </c>
      <c r="K68" s="72">
        <f t="shared" si="1"/>
        <v>31</v>
      </c>
      <c r="L68" s="72">
        <f t="shared" si="1"/>
        <v>29</v>
      </c>
      <c r="M68" s="72">
        <f t="shared" si="1"/>
        <v>25</v>
      </c>
      <c r="N68" s="72">
        <f t="shared" si="1"/>
        <v>72</v>
      </c>
      <c r="O68" s="72">
        <f t="shared" si="1"/>
        <v>76</v>
      </c>
    </row>
    <row r="69" spans="1:15" x14ac:dyDescent="0.3">
      <c r="A69" s="20">
        <v>3</v>
      </c>
      <c r="B69" s="6">
        <v>4</v>
      </c>
      <c r="C69" s="6">
        <v>5</v>
      </c>
      <c r="D69" s="6">
        <v>6</v>
      </c>
      <c r="E69" s="6">
        <v>2</v>
      </c>
      <c r="F69" s="6">
        <v>6</v>
      </c>
      <c r="G69" s="6">
        <v>4</v>
      </c>
      <c r="H69" s="6">
        <v>6</v>
      </c>
      <c r="I69" s="6">
        <v>3</v>
      </c>
      <c r="J69" s="6">
        <v>3</v>
      </c>
      <c r="K69" s="6">
        <v>4</v>
      </c>
      <c r="L69" s="6">
        <v>3</v>
      </c>
      <c r="M69" s="6">
        <v>1</v>
      </c>
      <c r="N69" s="6">
        <v>4</v>
      </c>
      <c r="O69" s="6">
        <v>0</v>
      </c>
    </row>
    <row r="70" spans="1:15" x14ac:dyDescent="0.3">
      <c r="A70" s="20">
        <v>5</v>
      </c>
      <c r="B70" s="6">
        <v>1</v>
      </c>
      <c r="C70" s="6">
        <v>2</v>
      </c>
      <c r="D70" s="6">
        <v>6</v>
      </c>
      <c r="E70" s="6">
        <v>8</v>
      </c>
      <c r="F70" s="6">
        <v>2</v>
      </c>
      <c r="G70" s="6">
        <v>5</v>
      </c>
      <c r="H70" s="6">
        <v>6</v>
      </c>
      <c r="I70" s="6">
        <v>4</v>
      </c>
      <c r="J70" s="6">
        <v>6</v>
      </c>
      <c r="K70" s="6">
        <v>1</v>
      </c>
      <c r="L70" s="6">
        <v>3</v>
      </c>
      <c r="M70" s="6">
        <v>1</v>
      </c>
      <c r="N70" s="6">
        <v>3</v>
      </c>
      <c r="O70" s="6">
        <v>1</v>
      </c>
    </row>
    <row r="71" spans="1:15" x14ac:dyDescent="0.3">
      <c r="A71" s="20">
        <v>4</v>
      </c>
      <c r="B71" s="6">
        <v>4</v>
      </c>
      <c r="C71" s="6">
        <v>5</v>
      </c>
      <c r="D71" s="6">
        <v>11</v>
      </c>
      <c r="E71" s="6">
        <v>5</v>
      </c>
      <c r="F71" s="6">
        <v>6</v>
      </c>
      <c r="G71" s="6">
        <v>5</v>
      </c>
      <c r="H71" s="6">
        <v>5</v>
      </c>
      <c r="I71" s="6">
        <v>4</v>
      </c>
      <c r="J71" s="6">
        <v>6</v>
      </c>
      <c r="K71" s="6">
        <v>2</v>
      </c>
      <c r="L71" s="6">
        <v>3</v>
      </c>
      <c r="M71" s="6">
        <v>0</v>
      </c>
      <c r="N71" s="6">
        <v>4</v>
      </c>
      <c r="O71" s="6">
        <v>4</v>
      </c>
    </row>
    <row r="72" spans="1:15" x14ac:dyDescent="0.3">
      <c r="A72" s="20">
        <v>3</v>
      </c>
      <c r="B72" s="6">
        <v>9</v>
      </c>
      <c r="C72" s="6">
        <v>3</v>
      </c>
      <c r="D72" s="6">
        <v>6</v>
      </c>
      <c r="E72" s="6">
        <v>5</v>
      </c>
      <c r="F72" s="6">
        <v>6</v>
      </c>
      <c r="G72" s="6">
        <v>2</v>
      </c>
      <c r="H72" s="6">
        <v>4</v>
      </c>
      <c r="I72" s="6">
        <v>1</v>
      </c>
      <c r="J72" s="6">
        <v>1</v>
      </c>
      <c r="K72" s="6">
        <v>3</v>
      </c>
      <c r="L72" s="6">
        <v>1</v>
      </c>
      <c r="M72" s="6">
        <v>1</v>
      </c>
      <c r="N72" s="6">
        <v>5</v>
      </c>
      <c r="O72" s="6">
        <v>6</v>
      </c>
    </row>
    <row r="73" spans="1:15" x14ac:dyDescent="0.3">
      <c r="A73" s="20">
        <v>6</v>
      </c>
      <c r="B73" s="6">
        <v>6</v>
      </c>
      <c r="C73" s="6">
        <v>5</v>
      </c>
      <c r="D73" s="6">
        <v>10</v>
      </c>
      <c r="E73" s="6">
        <v>5</v>
      </c>
      <c r="F73" s="6">
        <v>10</v>
      </c>
      <c r="G73" s="6">
        <v>6</v>
      </c>
      <c r="H73" s="6">
        <v>2</v>
      </c>
      <c r="I73" s="6">
        <v>0</v>
      </c>
      <c r="J73" s="6">
        <v>2</v>
      </c>
      <c r="K73" s="6">
        <v>2</v>
      </c>
      <c r="L73" s="6">
        <v>3</v>
      </c>
      <c r="M73" s="6">
        <v>3</v>
      </c>
      <c r="N73" s="6">
        <v>7</v>
      </c>
      <c r="O73" s="6">
        <v>1</v>
      </c>
    </row>
    <row r="74" spans="1:15" x14ac:dyDescent="0.3">
      <c r="A74" s="20">
        <v>8</v>
      </c>
      <c r="B74" s="6">
        <v>5</v>
      </c>
      <c r="C74" s="6">
        <v>8</v>
      </c>
      <c r="D74" s="6">
        <v>6</v>
      </c>
      <c r="E74" s="6">
        <v>4</v>
      </c>
      <c r="F74" s="6">
        <v>6</v>
      </c>
      <c r="G74" s="6">
        <v>5</v>
      </c>
      <c r="H74" s="6">
        <v>9</v>
      </c>
      <c r="I74" s="6">
        <v>3</v>
      </c>
      <c r="J74" s="6">
        <v>3</v>
      </c>
      <c r="K74" s="6">
        <v>1</v>
      </c>
      <c r="L74" s="6">
        <v>2</v>
      </c>
      <c r="M74" s="6">
        <v>3</v>
      </c>
      <c r="N74" s="6">
        <v>6</v>
      </c>
      <c r="O74" s="6">
        <v>4</v>
      </c>
    </row>
    <row r="75" spans="1:15" x14ac:dyDescent="0.3">
      <c r="A75" s="20">
        <v>7</v>
      </c>
      <c r="B75" s="6">
        <v>5</v>
      </c>
      <c r="C75" s="6">
        <v>3</v>
      </c>
      <c r="D75" s="6">
        <v>8</v>
      </c>
      <c r="E75" s="6">
        <v>6</v>
      </c>
      <c r="F75" s="6">
        <v>8</v>
      </c>
      <c r="G75" s="6">
        <v>5</v>
      </c>
      <c r="H75" s="6">
        <v>3</v>
      </c>
      <c r="I75" s="6">
        <v>5</v>
      </c>
      <c r="J75" s="6">
        <v>3</v>
      </c>
      <c r="K75" s="6">
        <v>1</v>
      </c>
      <c r="L75" s="6">
        <v>2</v>
      </c>
      <c r="M75" s="6">
        <v>2</v>
      </c>
      <c r="N75" s="6">
        <v>7</v>
      </c>
      <c r="O75" s="6">
        <v>3</v>
      </c>
    </row>
    <row r="76" spans="1:15" x14ac:dyDescent="0.3">
      <c r="A76" s="20">
        <v>5</v>
      </c>
      <c r="B76" s="6">
        <v>9</v>
      </c>
      <c r="C76" s="6">
        <v>6</v>
      </c>
      <c r="D76" s="6">
        <v>6</v>
      </c>
      <c r="E76" s="6">
        <v>4</v>
      </c>
      <c r="F76" s="6">
        <v>6</v>
      </c>
      <c r="G76" s="6">
        <v>2</v>
      </c>
      <c r="H76" s="6">
        <v>0</v>
      </c>
      <c r="I76" s="6">
        <v>5</v>
      </c>
      <c r="J76" s="6">
        <v>3</v>
      </c>
      <c r="K76" s="6">
        <v>3</v>
      </c>
      <c r="L76" s="6">
        <v>5</v>
      </c>
      <c r="M76" s="6">
        <v>0</v>
      </c>
      <c r="N76" s="6">
        <v>7</v>
      </c>
      <c r="O76" s="6">
        <v>1</v>
      </c>
    </row>
    <row r="77" spans="1:15" x14ac:dyDescent="0.3">
      <c r="A77" s="20">
        <v>6</v>
      </c>
      <c r="B77" s="6">
        <v>4</v>
      </c>
      <c r="C77" s="6">
        <v>7</v>
      </c>
      <c r="D77" s="6">
        <v>3</v>
      </c>
      <c r="E77" s="6">
        <v>6</v>
      </c>
      <c r="F77" s="6">
        <v>10</v>
      </c>
      <c r="G77" s="6">
        <v>7</v>
      </c>
      <c r="H77" s="6">
        <v>0</v>
      </c>
      <c r="I77" s="6">
        <v>6</v>
      </c>
      <c r="J77" s="6">
        <v>1</v>
      </c>
      <c r="K77" s="6">
        <v>4</v>
      </c>
      <c r="L77" s="6">
        <v>5</v>
      </c>
      <c r="M77" s="6">
        <v>1</v>
      </c>
      <c r="N77" s="6">
        <v>6</v>
      </c>
      <c r="O77" s="6">
        <v>4</v>
      </c>
    </row>
    <row r="78" spans="1:15" x14ac:dyDescent="0.3">
      <c r="A78" s="20">
        <v>5</v>
      </c>
      <c r="B78" s="6">
        <v>1</v>
      </c>
      <c r="C78" s="6">
        <v>5</v>
      </c>
      <c r="D78" s="6">
        <v>4</v>
      </c>
      <c r="E78" s="6">
        <v>3</v>
      </c>
      <c r="F78" s="6">
        <v>2</v>
      </c>
      <c r="G78" s="6">
        <v>5</v>
      </c>
      <c r="H78" s="6">
        <v>2</v>
      </c>
      <c r="I78" s="6">
        <v>0</v>
      </c>
      <c r="J78" s="6">
        <v>2</v>
      </c>
      <c r="K78" s="6">
        <v>0</v>
      </c>
      <c r="L78" s="6">
        <v>1</v>
      </c>
      <c r="M78" s="6">
        <v>2</v>
      </c>
      <c r="N78" s="6">
        <v>6</v>
      </c>
      <c r="O78" s="6">
        <v>7</v>
      </c>
    </row>
    <row r="79" spans="1:15" x14ac:dyDescent="0.3">
      <c r="A79" s="20">
        <v>4</v>
      </c>
      <c r="B79" s="6">
        <v>6</v>
      </c>
      <c r="C79" s="6">
        <v>5</v>
      </c>
      <c r="D79" s="6">
        <v>4</v>
      </c>
      <c r="E79" s="6">
        <v>7</v>
      </c>
      <c r="F79" s="6">
        <v>6</v>
      </c>
      <c r="G79" s="6">
        <v>10</v>
      </c>
      <c r="H79" s="6">
        <v>6</v>
      </c>
      <c r="I79" s="6">
        <v>4</v>
      </c>
      <c r="J79" s="6">
        <v>6</v>
      </c>
      <c r="K79" s="6">
        <v>4</v>
      </c>
      <c r="L79" s="6">
        <v>4</v>
      </c>
      <c r="M79" s="6">
        <v>0</v>
      </c>
      <c r="N79" s="6">
        <v>8</v>
      </c>
      <c r="O79" s="6">
        <v>6</v>
      </c>
    </row>
    <row r="80" spans="1:15" x14ac:dyDescent="0.3">
      <c r="A80" s="20">
        <v>11</v>
      </c>
      <c r="B80" s="6">
        <v>6</v>
      </c>
      <c r="C80" s="6">
        <v>11</v>
      </c>
      <c r="D80" s="6">
        <v>5</v>
      </c>
      <c r="E80" s="6">
        <v>11</v>
      </c>
      <c r="F80" s="6">
        <v>5</v>
      </c>
      <c r="G80" s="6">
        <v>7</v>
      </c>
      <c r="H80" s="6">
        <v>3</v>
      </c>
      <c r="I80" s="6">
        <v>2</v>
      </c>
      <c r="J80" s="6">
        <v>5</v>
      </c>
      <c r="K80" s="6">
        <v>3</v>
      </c>
      <c r="L80" s="6">
        <v>7</v>
      </c>
      <c r="M80" s="6">
        <v>1</v>
      </c>
      <c r="N80" s="6">
        <v>5</v>
      </c>
      <c r="O80" s="6">
        <v>6</v>
      </c>
    </row>
    <row r="81" spans="1:15" x14ac:dyDescent="0.3">
      <c r="A81" s="20">
        <v>10</v>
      </c>
      <c r="B81" s="6">
        <v>13</v>
      </c>
      <c r="C81" s="6">
        <v>9</v>
      </c>
      <c r="D81" s="6">
        <v>8</v>
      </c>
      <c r="E81" s="6">
        <v>9</v>
      </c>
      <c r="F81" s="6">
        <v>5</v>
      </c>
      <c r="G81" s="6">
        <v>7</v>
      </c>
      <c r="H81" s="6">
        <v>4</v>
      </c>
      <c r="I81" s="6">
        <v>7</v>
      </c>
      <c r="J81" s="6">
        <v>7</v>
      </c>
      <c r="K81" s="6">
        <v>2</v>
      </c>
      <c r="L81" s="6">
        <v>8</v>
      </c>
      <c r="M81" s="6">
        <v>1</v>
      </c>
      <c r="N81" s="6">
        <v>6</v>
      </c>
      <c r="O81" s="6">
        <v>5</v>
      </c>
    </row>
    <row r="82" spans="1:15" x14ac:dyDescent="0.3">
      <c r="A82" s="20">
        <v>11</v>
      </c>
      <c r="B82" s="6">
        <v>9</v>
      </c>
      <c r="C82" s="6">
        <v>11</v>
      </c>
      <c r="D82" s="6">
        <v>7</v>
      </c>
      <c r="E82" s="6">
        <v>13</v>
      </c>
      <c r="F82" s="6">
        <v>6</v>
      </c>
      <c r="G82" s="6">
        <v>9</v>
      </c>
      <c r="H82" s="6">
        <v>7</v>
      </c>
      <c r="I82" s="6">
        <v>1</v>
      </c>
      <c r="J82" s="6">
        <v>4</v>
      </c>
      <c r="K82" s="6">
        <v>2</v>
      </c>
      <c r="L82" s="6">
        <v>4</v>
      </c>
      <c r="M82" s="6">
        <v>1</v>
      </c>
      <c r="N82" s="6">
        <v>10</v>
      </c>
      <c r="O82" s="6">
        <v>6</v>
      </c>
    </row>
    <row r="83" spans="1:15" x14ac:dyDescent="0.3">
      <c r="A83" s="20">
        <v>4</v>
      </c>
      <c r="B83" s="6">
        <v>7</v>
      </c>
      <c r="C83" s="6">
        <v>4</v>
      </c>
      <c r="D83" s="6">
        <v>10</v>
      </c>
      <c r="E83" s="6">
        <v>10</v>
      </c>
      <c r="F83" s="6">
        <v>9</v>
      </c>
      <c r="G83" s="6">
        <v>5</v>
      </c>
      <c r="H83" s="6">
        <v>4</v>
      </c>
      <c r="I83" s="6">
        <v>6</v>
      </c>
      <c r="J83" s="6">
        <v>5</v>
      </c>
      <c r="K83" s="6">
        <v>3</v>
      </c>
      <c r="L83" s="6">
        <v>5</v>
      </c>
      <c r="M83" s="6">
        <v>0</v>
      </c>
      <c r="N83" s="6">
        <v>7</v>
      </c>
      <c r="O83" s="6">
        <v>7</v>
      </c>
    </row>
    <row r="84" spans="1:15" x14ac:dyDescent="0.3">
      <c r="A84" s="20">
        <v>11</v>
      </c>
      <c r="B84" s="6">
        <v>5</v>
      </c>
      <c r="C84" s="6">
        <v>6</v>
      </c>
      <c r="D84" s="6">
        <v>3</v>
      </c>
      <c r="E84" s="6">
        <v>9</v>
      </c>
      <c r="F84" s="6">
        <v>10</v>
      </c>
      <c r="G84" s="6">
        <v>6</v>
      </c>
      <c r="H84" s="6">
        <v>10</v>
      </c>
      <c r="I84" s="6">
        <v>3</v>
      </c>
      <c r="J84" s="6">
        <v>0</v>
      </c>
      <c r="K84" s="6">
        <v>2</v>
      </c>
      <c r="L84" s="6">
        <v>3</v>
      </c>
      <c r="M84" s="6">
        <v>3</v>
      </c>
      <c r="N84" s="6">
        <v>5</v>
      </c>
      <c r="O84" s="6">
        <v>5</v>
      </c>
    </row>
    <row r="85" spans="1:15" x14ac:dyDescent="0.3">
      <c r="A85" s="20">
        <v>7</v>
      </c>
      <c r="B85" s="6">
        <v>1</v>
      </c>
      <c r="C85" s="6">
        <v>7</v>
      </c>
      <c r="D85" s="6">
        <v>8</v>
      </c>
      <c r="E85" s="6">
        <v>13</v>
      </c>
      <c r="F85" s="6">
        <v>6</v>
      </c>
      <c r="G85" s="6">
        <v>6</v>
      </c>
      <c r="H85" s="6">
        <v>1</v>
      </c>
      <c r="I85" s="6">
        <v>3</v>
      </c>
      <c r="J85" s="6">
        <v>3</v>
      </c>
      <c r="K85" s="6">
        <v>4</v>
      </c>
      <c r="L85" s="6">
        <v>5</v>
      </c>
      <c r="M85" s="6">
        <v>3</v>
      </c>
      <c r="N85" s="6">
        <v>6</v>
      </c>
      <c r="O85" s="6">
        <v>9</v>
      </c>
    </row>
    <row r="86" spans="1:15" x14ac:dyDescent="0.3">
      <c r="A86" s="20">
        <v>7</v>
      </c>
      <c r="B86" s="6">
        <v>5</v>
      </c>
      <c r="C86" s="6">
        <v>6</v>
      </c>
      <c r="D86" s="6">
        <v>2</v>
      </c>
      <c r="E86" s="6">
        <v>4</v>
      </c>
      <c r="F86" s="6">
        <v>4</v>
      </c>
      <c r="G86" s="6">
        <v>9</v>
      </c>
      <c r="H86" s="6">
        <v>5</v>
      </c>
      <c r="I86" s="6">
        <v>3</v>
      </c>
      <c r="J86" s="6">
        <v>2</v>
      </c>
      <c r="K86" s="6">
        <v>2</v>
      </c>
      <c r="L86" s="6">
        <v>7</v>
      </c>
      <c r="M86" s="6">
        <v>1</v>
      </c>
      <c r="N86" s="6">
        <v>4</v>
      </c>
      <c r="O86" s="6">
        <v>2</v>
      </c>
    </row>
    <row r="87" spans="1:15" x14ac:dyDescent="0.3">
      <c r="A87" s="20">
        <v>7</v>
      </c>
      <c r="B87" s="6">
        <v>7</v>
      </c>
      <c r="C87" s="6">
        <v>8</v>
      </c>
      <c r="D87" s="6">
        <v>1</v>
      </c>
      <c r="E87" s="6">
        <v>8</v>
      </c>
      <c r="F87" s="6">
        <v>6</v>
      </c>
      <c r="G87" s="6">
        <v>13</v>
      </c>
      <c r="H87" s="6">
        <v>5</v>
      </c>
      <c r="I87" s="6">
        <v>2</v>
      </c>
      <c r="J87" s="6">
        <v>6</v>
      </c>
      <c r="K87" s="6">
        <v>2</v>
      </c>
      <c r="L87" s="6">
        <v>5</v>
      </c>
      <c r="M87" s="6">
        <v>1</v>
      </c>
      <c r="N87" s="6">
        <v>4</v>
      </c>
      <c r="O87" s="6">
        <v>6</v>
      </c>
    </row>
    <row r="88" spans="1:15" x14ac:dyDescent="0.3">
      <c r="A88" s="20">
        <v>11</v>
      </c>
      <c r="B88" s="6">
        <v>8</v>
      </c>
      <c r="C88" s="6">
        <v>6</v>
      </c>
      <c r="D88" s="6">
        <v>3</v>
      </c>
      <c r="E88" s="6">
        <v>3</v>
      </c>
      <c r="F88" s="6">
        <v>7</v>
      </c>
      <c r="G88" s="6">
        <v>6</v>
      </c>
      <c r="H88" s="6">
        <v>3</v>
      </c>
      <c r="I88" s="6">
        <v>6</v>
      </c>
      <c r="J88" s="6">
        <v>7</v>
      </c>
      <c r="K88" s="6">
        <v>0</v>
      </c>
      <c r="L88" s="6">
        <v>3</v>
      </c>
      <c r="M88" s="6">
        <v>2</v>
      </c>
      <c r="N88" s="6">
        <v>4</v>
      </c>
      <c r="O88" s="6">
        <v>3</v>
      </c>
    </row>
    <row r="89" spans="1:15" x14ac:dyDescent="0.3">
      <c r="A89" s="20">
        <v>10</v>
      </c>
      <c r="B89" s="6">
        <v>6</v>
      </c>
      <c r="C89" s="6">
        <v>6</v>
      </c>
      <c r="D89" s="6">
        <v>7</v>
      </c>
      <c r="E89" s="6">
        <v>8</v>
      </c>
      <c r="F89" s="6">
        <v>9</v>
      </c>
      <c r="G89" s="6">
        <v>4</v>
      </c>
      <c r="H89" s="6">
        <v>6</v>
      </c>
      <c r="I89" s="6">
        <v>3</v>
      </c>
      <c r="J89" s="6">
        <v>9</v>
      </c>
      <c r="K89" s="6">
        <v>4</v>
      </c>
      <c r="L89" s="6">
        <v>1</v>
      </c>
      <c r="M89" s="6">
        <v>3</v>
      </c>
      <c r="N89" s="6">
        <v>5</v>
      </c>
      <c r="O89" s="6">
        <v>6</v>
      </c>
    </row>
    <row r="90" spans="1:15" x14ac:dyDescent="0.3">
      <c r="A90" s="20">
        <v>9</v>
      </c>
      <c r="B90" s="6">
        <v>9</v>
      </c>
      <c r="C90" s="6">
        <v>10</v>
      </c>
      <c r="D90" s="6">
        <v>7</v>
      </c>
      <c r="E90" s="6">
        <v>8</v>
      </c>
      <c r="F90" s="6">
        <v>7</v>
      </c>
      <c r="G90" s="6">
        <v>7</v>
      </c>
      <c r="H90" s="6">
        <v>4</v>
      </c>
      <c r="I90" s="6">
        <v>4</v>
      </c>
      <c r="J90" s="6">
        <v>7</v>
      </c>
      <c r="K90" s="6">
        <v>6</v>
      </c>
      <c r="L90" s="6">
        <v>2</v>
      </c>
      <c r="M90" s="6">
        <v>1</v>
      </c>
      <c r="N90" s="6">
        <v>6</v>
      </c>
      <c r="O90" s="6">
        <v>3</v>
      </c>
    </row>
    <row r="91" spans="1:15" x14ac:dyDescent="0.3">
      <c r="A91" s="20">
        <v>10</v>
      </c>
      <c r="B91" s="6">
        <v>5</v>
      </c>
      <c r="C91" s="6">
        <v>6</v>
      </c>
      <c r="D91" s="6">
        <v>7</v>
      </c>
      <c r="E91" s="6">
        <v>5</v>
      </c>
      <c r="F91" s="6">
        <v>8</v>
      </c>
      <c r="G91" s="6">
        <v>8</v>
      </c>
      <c r="H91" s="6">
        <v>5</v>
      </c>
      <c r="I91" s="6">
        <v>5</v>
      </c>
      <c r="J91" s="6">
        <v>3</v>
      </c>
      <c r="K91" s="6">
        <v>1</v>
      </c>
      <c r="L91" s="6">
        <v>3</v>
      </c>
      <c r="M91" s="6">
        <v>3</v>
      </c>
      <c r="N91" s="6">
        <v>5</v>
      </c>
      <c r="O91" s="6">
        <v>8</v>
      </c>
    </row>
    <row r="92" spans="1:15" x14ac:dyDescent="0.3">
      <c r="A92" s="20">
        <v>6</v>
      </c>
      <c r="B92" s="6">
        <v>12</v>
      </c>
      <c r="C92" s="6">
        <v>4</v>
      </c>
      <c r="D92" s="6">
        <v>10</v>
      </c>
      <c r="E92" s="6">
        <v>5</v>
      </c>
      <c r="F92" s="6">
        <v>4</v>
      </c>
      <c r="G92" s="6">
        <v>14</v>
      </c>
      <c r="H92" s="6">
        <v>2</v>
      </c>
      <c r="I92" s="6">
        <v>4</v>
      </c>
      <c r="J92" s="6">
        <v>5</v>
      </c>
      <c r="K92" s="6">
        <v>6</v>
      </c>
      <c r="L92" s="6">
        <v>2</v>
      </c>
      <c r="M92" s="6">
        <v>3</v>
      </c>
      <c r="N92" s="6">
        <v>3</v>
      </c>
      <c r="O92" s="6">
        <v>7</v>
      </c>
    </row>
    <row r="93" spans="1:15" x14ac:dyDescent="0.3">
      <c r="A93" s="20">
        <f>SUM(A69:A92)</f>
        <v>170</v>
      </c>
      <c r="B93" s="20">
        <f t="shared" ref="B93:O93" si="2">SUM(B69:B92)</f>
        <v>147</v>
      </c>
      <c r="C93" s="20">
        <f t="shared" si="2"/>
        <v>148</v>
      </c>
      <c r="D93" s="20">
        <f t="shared" si="2"/>
        <v>148</v>
      </c>
      <c r="E93" s="20">
        <f t="shared" si="2"/>
        <v>161</v>
      </c>
      <c r="F93" s="20">
        <f t="shared" si="2"/>
        <v>154</v>
      </c>
      <c r="G93" s="20">
        <f t="shared" si="2"/>
        <v>157</v>
      </c>
      <c r="H93" s="20">
        <f t="shared" si="2"/>
        <v>102</v>
      </c>
      <c r="I93" s="20">
        <f t="shared" si="2"/>
        <v>84</v>
      </c>
      <c r="J93" s="20">
        <f t="shared" si="2"/>
        <v>99</v>
      </c>
      <c r="K93" s="20">
        <f t="shared" si="2"/>
        <v>62</v>
      </c>
      <c r="L93" s="20">
        <f t="shared" si="2"/>
        <v>87</v>
      </c>
      <c r="M93" s="20">
        <f t="shared" si="2"/>
        <v>37</v>
      </c>
      <c r="N93" s="20">
        <f t="shared" si="2"/>
        <v>133</v>
      </c>
      <c r="O93" s="20">
        <f t="shared" si="2"/>
        <v>110</v>
      </c>
    </row>
    <row r="94" spans="1:15" x14ac:dyDescent="0.3">
      <c r="A94" s="73">
        <v>13</v>
      </c>
      <c r="B94" s="6">
        <v>6</v>
      </c>
      <c r="C94" s="6">
        <v>5</v>
      </c>
      <c r="D94" s="6">
        <v>9</v>
      </c>
      <c r="E94" s="6">
        <v>8</v>
      </c>
      <c r="F94" s="6">
        <v>3</v>
      </c>
      <c r="G94" s="6">
        <v>6</v>
      </c>
      <c r="H94" s="6">
        <v>4</v>
      </c>
      <c r="I94" s="6">
        <v>2</v>
      </c>
      <c r="J94" s="6">
        <v>4</v>
      </c>
      <c r="K94" s="6">
        <v>3</v>
      </c>
      <c r="L94" s="6">
        <v>6</v>
      </c>
      <c r="M94" s="6">
        <v>4</v>
      </c>
      <c r="N94" s="6">
        <v>6</v>
      </c>
      <c r="O94" s="6">
        <v>8</v>
      </c>
    </row>
    <row r="95" spans="1:15" x14ac:dyDescent="0.3">
      <c r="A95" s="73">
        <v>8</v>
      </c>
      <c r="B95" s="6">
        <v>7</v>
      </c>
      <c r="C95" s="6">
        <v>10</v>
      </c>
      <c r="D95" s="6">
        <v>10</v>
      </c>
      <c r="E95" s="6">
        <v>9</v>
      </c>
      <c r="F95" s="6">
        <v>11</v>
      </c>
      <c r="G95" s="6">
        <v>5</v>
      </c>
      <c r="H95" s="6">
        <v>3</v>
      </c>
      <c r="I95" s="6">
        <v>3</v>
      </c>
      <c r="J95" s="6">
        <v>4</v>
      </c>
      <c r="K95" s="6">
        <v>4</v>
      </c>
      <c r="L95" s="6">
        <v>5</v>
      </c>
      <c r="M95" s="6">
        <v>4</v>
      </c>
      <c r="N95" s="6">
        <v>5</v>
      </c>
      <c r="O95" s="6">
        <v>6</v>
      </c>
    </row>
    <row r="96" spans="1:15" x14ac:dyDescent="0.3">
      <c r="A96" s="73">
        <v>8</v>
      </c>
      <c r="B96" s="6">
        <v>6</v>
      </c>
      <c r="C96" s="6">
        <v>5</v>
      </c>
      <c r="D96" s="6">
        <v>4</v>
      </c>
      <c r="E96" s="6">
        <v>10</v>
      </c>
      <c r="F96" s="6">
        <v>8</v>
      </c>
      <c r="G96" s="6">
        <v>7</v>
      </c>
      <c r="H96" s="6">
        <v>4</v>
      </c>
      <c r="I96" s="6">
        <v>5</v>
      </c>
      <c r="J96" s="6">
        <v>4</v>
      </c>
      <c r="K96" s="6">
        <v>0</v>
      </c>
      <c r="L96" s="6">
        <v>1</v>
      </c>
      <c r="M96" s="6">
        <v>2</v>
      </c>
      <c r="N96" s="6">
        <v>2</v>
      </c>
      <c r="O96" s="6">
        <v>5</v>
      </c>
    </row>
    <row r="97" spans="1:15" x14ac:dyDescent="0.3">
      <c r="A97" s="73">
        <v>8</v>
      </c>
      <c r="B97" s="6">
        <v>8</v>
      </c>
      <c r="C97" s="6">
        <v>6</v>
      </c>
      <c r="D97" s="6">
        <v>3</v>
      </c>
      <c r="E97" s="6">
        <v>9</v>
      </c>
      <c r="F97" s="6">
        <v>9</v>
      </c>
      <c r="G97" s="6">
        <v>2</v>
      </c>
      <c r="H97" s="6">
        <v>6</v>
      </c>
      <c r="I97" s="6">
        <v>4</v>
      </c>
      <c r="J97" s="6">
        <v>9</v>
      </c>
      <c r="K97" s="6">
        <v>2</v>
      </c>
      <c r="L97" s="6">
        <v>3</v>
      </c>
      <c r="M97" s="6">
        <v>4</v>
      </c>
      <c r="N97" s="6">
        <v>10</v>
      </c>
      <c r="O97" s="6">
        <v>7</v>
      </c>
    </row>
    <row r="98" spans="1:15" x14ac:dyDescent="0.3">
      <c r="A98" s="73">
        <v>8</v>
      </c>
      <c r="B98" s="6">
        <v>11</v>
      </c>
      <c r="C98" s="6">
        <v>7</v>
      </c>
      <c r="D98" s="6">
        <v>6</v>
      </c>
      <c r="E98" s="6">
        <v>10</v>
      </c>
      <c r="F98" s="6">
        <v>6</v>
      </c>
      <c r="G98" s="6">
        <v>8</v>
      </c>
      <c r="H98" s="6">
        <v>9</v>
      </c>
      <c r="I98" s="6">
        <v>5</v>
      </c>
      <c r="J98" s="6">
        <v>5</v>
      </c>
      <c r="K98" s="6">
        <v>4</v>
      </c>
      <c r="L98" s="6">
        <v>2</v>
      </c>
      <c r="M98" s="6">
        <v>5</v>
      </c>
      <c r="N98" s="6">
        <v>10</v>
      </c>
      <c r="O98" s="6">
        <v>4</v>
      </c>
    </row>
    <row r="99" spans="1:15" x14ac:dyDescent="0.3">
      <c r="A99" s="73">
        <v>6</v>
      </c>
      <c r="B99" s="6">
        <v>9</v>
      </c>
      <c r="C99" s="6">
        <v>9</v>
      </c>
      <c r="D99" s="6">
        <v>4</v>
      </c>
      <c r="E99" s="6">
        <v>15</v>
      </c>
      <c r="F99" s="6">
        <v>9</v>
      </c>
      <c r="G99" s="6">
        <v>13</v>
      </c>
      <c r="H99" s="6">
        <v>4</v>
      </c>
      <c r="I99" s="6">
        <v>2</v>
      </c>
      <c r="J99" s="6">
        <v>5</v>
      </c>
      <c r="K99" s="6">
        <v>4</v>
      </c>
      <c r="L99" s="6">
        <v>6</v>
      </c>
      <c r="M99" s="6">
        <v>3</v>
      </c>
      <c r="N99" s="6">
        <v>8</v>
      </c>
      <c r="O99" s="6">
        <v>5</v>
      </c>
    </row>
    <row r="100" spans="1:15" x14ac:dyDescent="0.3">
      <c r="A100" s="73">
        <v>9</v>
      </c>
      <c r="B100" s="6">
        <v>12</v>
      </c>
      <c r="C100" s="6">
        <v>12</v>
      </c>
      <c r="D100" s="6">
        <v>8</v>
      </c>
      <c r="E100" s="6">
        <v>9</v>
      </c>
      <c r="F100" s="6">
        <v>5</v>
      </c>
      <c r="G100" s="6">
        <v>10</v>
      </c>
      <c r="H100" s="6">
        <v>4</v>
      </c>
      <c r="I100" s="6">
        <v>10</v>
      </c>
      <c r="J100" s="6">
        <v>7</v>
      </c>
      <c r="K100" s="6">
        <v>2</v>
      </c>
      <c r="L100" s="6">
        <v>2</v>
      </c>
      <c r="M100" s="6">
        <v>4</v>
      </c>
      <c r="N100" s="6">
        <v>6</v>
      </c>
      <c r="O100" s="6">
        <v>3</v>
      </c>
    </row>
    <row r="101" spans="1:15" x14ac:dyDescent="0.3">
      <c r="A101" s="73">
        <v>9</v>
      </c>
      <c r="B101" s="6">
        <v>7</v>
      </c>
      <c r="C101" s="6">
        <v>9</v>
      </c>
      <c r="D101" s="6">
        <v>6</v>
      </c>
      <c r="E101" s="6">
        <v>14</v>
      </c>
      <c r="F101" s="6">
        <v>11</v>
      </c>
      <c r="G101" s="6">
        <v>8</v>
      </c>
      <c r="H101" s="6">
        <v>4</v>
      </c>
      <c r="I101" s="6">
        <v>7</v>
      </c>
      <c r="J101" s="6">
        <v>0</v>
      </c>
      <c r="K101" s="6">
        <v>6</v>
      </c>
      <c r="L101" s="6">
        <v>6</v>
      </c>
      <c r="M101" s="6">
        <v>12</v>
      </c>
      <c r="N101" s="6">
        <v>8</v>
      </c>
      <c r="O101" s="6">
        <v>8</v>
      </c>
    </row>
    <row r="102" spans="1:15" x14ac:dyDescent="0.3">
      <c r="A102" s="73">
        <v>15</v>
      </c>
      <c r="B102" s="6">
        <v>8</v>
      </c>
      <c r="C102" s="6">
        <v>13</v>
      </c>
      <c r="D102" s="6">
        <v>8</v>
      </c>
      <c r="E102" s="6">
        <v>6</v>
      </c>
      <c r="F102" s="6">
        <v>6</v>
      </c>
      <c r="G102" s="6">
        <v>11</v>
      </c>
      <c r="H102" s="6">
        <v>9</v>
      </c>
      <c r="I102" s="6">
        <v>7</v>
      </c>
      <c r="J102" s="6">
        <v>6</v>
      </c>
      <c r="K102" s="6">
        <v>1</v>
      </c>
      <c r="L102" s="6">
        <v>8</v>
      </c>
      <c r="M102" s="6">
        <v>7</v>
      </c>
      <c r="N102" s="6">
        <v>8</v>
      </c>
      <c r="O102" s="6">
        <v>7</v>
      </c>
    </row>
    <row r="103" spans="1:15" x14ac:dyDescent="0.3">
      <c r="A103" s="73">
        <v>14</v>
      </c>
      <c r="B103" s="6">
        <v>14</v>
      </c>
      <c r="C103" s="6">
        <v>8</v>
      </c>
      <c r="D103" s="6">
        <v>7</v>
      </c>
      <c r="E103" s="6">
        <v>3</v>
      </c>
      <c r="F103" s="6">
        <v>3</v>
      </c>
      <c r="G103" s="6">
        <v>11</v>
      </c>
      <c r="H103" s="6">
        <v>2</v>
      </c>
      <c r="I103" s="6">
        <v>3</v>
      </c>
      <c r="J103" s="6">
        <v>8</v>
      </c>
      <c r="K103" s="6">
        <v>0</v>
      </c>
      <c r="L103" s="6">
        <v>9</v>
      </c>
      <c r="M103" s="6">
        <v>3</v>
      </c>
      <c r="N103" s="6">
        <v>7</v>
      </c>
      <c r="O103" s="6">
        <v>7</v>
      </c>
    </row>
    <row r="104" spans="1:15" x14ac:dyDescent="0.3">
      <c r="A104" s="73">
        <v>5</v>
      </c>
      <c r="B104" s="6">
        <v>7</v>
      </c>
      <c r="C104" s="6">
        <v>7</v>
      </c>
      <c r="D104" s="6">
        <v>4</v>
      </c>
      <c r="E104" s="6">
        <v>12</v>
      </c>
      <c r="F104" s="6">
        <v>7</v>
      </c>
      <c r="G104" s="6">
        <v>7</v>
      </c>
      <c r="H104" s="6">
        <v>2</v>
      </c>
      <c r="I104" s="6">
        <v>4</v>
      </c>
      <c r="J104" s="6">
        <v>7</v>
      </c>
      <c r="K104" s="6">
        <v>6</v>
      </c>
      <c r="L104" s="6">
        <v>5</v>
      </c>
      <c r="M104" s="6">
        <v>2</v>
      </c>
      <c r="N104" s="6">
        <v>5</v>
      </c>
      <c r="O104" s="6">
        <v>5</v>
      </c>
    </row>
    <row r="105" spans="1:15" x14ac:dyDescent="0.3">
      <c r="A105" s="73">
        <v>13</v>
      </c>
      <c r="B105" s="6">
        <v>7</v>
      </c>
      <c r="C105" s="6">
        <v>4</v>
      </c>
      <c r="D105" s="6">
        <v>5</v>
      </c>
      <c r="E105" s="6">
        <v>6</v>
      </c>
      <c r="F105" s="6">
        <v>9</v>
      </c>
      <c r="G105" s="6">
        <v>6</v>
      </c>
      <c r="H105" s="6">
        <v>9</v>
      </c>
      <c r="I105" s="6">
        <v>10</v>
      </c>
      <c r="J105" s="6">
        <v>5</v>
      </c>
      <c r="K105" s="6">
        <v>3</v>
      </c>
      <c r="L105" s="6">
        <v>5</v>
      </c>
      <c r="M105" s="6">
        <v>0</v>
      </c>
      <c r="N105" s="6">
        <v>4</v>
      </c>
      <c r="O105" s="6">
        <v>8</v>
      </c>
    </row>
    <row r="106" spans="1:15" x14ac:dyDescent="0.3">
      <c r="A106" s="73">
        <v>9</v>
      </c>
      <c r="B106" s="6">
        <v>8</v>
      </c>
      <c r="C106" s="6">
        <v>5</v>
      </c>
      <c r="D106" s="6">
        <v>5</v>
      </c>
      <c r="E106" s="6">
        <v>12</v>
      </c>
      <c r="F106" s="6">
        <v>2</v>
      </c>
      <c r="G106" s="6">
        <v>3</v>
      </c>
      <c r="H106" s="6">
        <v>3</v>
      </c>
      <c r="I106" s="6">
        <v>8</v>
      </c>
      <c r="J106" s="6">
        <v>4</v>
      </c>
      <c r="K106" s="6">
        <v>4</v>
      </c>
      <c r="L106" s="6">
        <v>4</v>
      </c>
      <c r="M106" s="6">
        <v>0</v>
      </c>
      <c r="N106" s="6">
        <v>4</v>
      </c>
      <c r="O106" s="6">
        <v>4</v>
      </c>
    </row>
    <row r="107" spans="1:15" x14ac:dyDescent="0.3">
      <c r="A107" s="73">
        <v>15</v>
      </c>
      <c r="B107" s="6">
        <v>6</v>
      </c>
      <c r="C107" s="6">
        <v>8</v>
      </c>
      <c r="D107" s="6">
        <v>3</v>
      </c>
      <c r="E107" s="6">
        <v>13</v>
      </c>
      <c r="F107" s="6">
        <v>6</v>
      </c>
      <c r="G107" s="6">
        <v>5</v>
      </c>
      <c r="H107" s="6">
        <v>5</v>
      </c>
      <c r="I107" s="6">
        <v>6</v>
      </c>
      <c r="J107" s="6">
        <v>5</v>
      </c>
      <c r="K107" s="6">
        <v>5</v>
      </c>
      <c r="L107" s="6">
        <v>1</v>
      </c>
      <c r="M107" s="6">
        <v>3</v>
      </c>
      <c r="N107" s="6">
        <v>9</v>
      </c>
      <c r="O107" s="6">
        <v>7</v>
      </c>
    </row>
    <row r="108" spans="1:15" x14ac:dyDescent="0.3">
      <c r="A108" s="73">
        <v>5</v>
      </c>
      <c r="B108" s="6">
        <v>4</v>
      </c>
      <c r="C108" s="6">
        <v>13</v>
      </c>
      <c r="D108" s="6">
        <v>10</v>
      </c>
      <c r="E108" s="6">
        <v>11</v>
      </c>
      <c r="F108" s="6">
        <v>8</v>
      </c>
      <c r="G108" s="6">
        <v>5</v>
      </c>
      <c r="H108" s="6">
        <v>2</v>
      </c>
      <c r="I108" s="6">
        <v>5</v>
      </c>
      <c r="J108" s="6">
        <v>8</v>
      </c>
      <c r="K108" s="6">
        <v>3</v>
      </c>
      <c r="L108" s="6">
        <v>0</v>
      </c>
      <c r="M108" s="6">
        <v>2</v>
      </c>
      <c r="N108" s="6">
        <v>5</v>
      </c>
      <c r="O108" s="6">
        <v>10</v>
      </c>
    </row>
    <row r="109" spans="1:15" x14ac:dyDescent="0.3">
      <c r="A109" s="73">
        <v>10</v>
      </c>
      <c r="B109" s="6">
        <v>4</v>
      </c>
      <c r="C109" s="6">
        <v>9</v>
      </c>
      <c r="D109" s="6">
        <v>3</v>
      </c>
      <c r="E109" s="6">
        <v>8</v>
      </c>
      <c r="F109" s="6">
        <v>5</v>
      </c>
      <c r="G109" s="6">
        <v>6</v>
      </c>
      <c r="H109" s="6">
        <v>3</v>
      </c>
      <c r="I109" s="6">
        <v>2</v>
      </c>
      <c r="J109" s="6">
        <v>5</v>
      </c>
      <c r="K109" s="6">
        <v>0</v>
      </c>
      <c r="L109" s="6">
        <v>4</v>
      </c>
      <c r="M109" s="6">
        <v>4</v>
      </c>
      <c r="N109" s="6">
        <v>8</v>
      </c>
      <c r="O109" s="6">
        <v>1</v>
      </c>
    </row>
    <row r="110" spans="1:15" x14ac:dyDescent="0.3">
      <c r="A110" s="73">
        <v>10</v>
      </c>
      <c r="B110" s="6">
        <v>7</v>
      </c>
      <c r="C110" s="6">
        <v>10</v>
      </c>
      <c r="D110" s="6">
        <v>6</v>
      </c>
      <c r="E110" s="6">
        <v>15</v>
      </c>
      <c r="F110" s="6">
        <v>6</v>
      </c>
      <c r="G110" s="6">
        <v>4</v>
      </c>
      <c r="H110" s="6">
        <v>1</v>
      </c>
      <c r="I110" s="6">
        <v>7</v>
      </c>
      <c r="J110" s="6">
        <v>4</v>
      </c>
      <c r="K110" s="6">
        <v>2</v>
      </c>
      <c r="L110" s="6">
        <v>3</v>
      </c>
      <c r="M110" s="6">
        <v>6</v>
      </c>
      <c r="N110" s="6">
        <v>6</v>
      </c>
      <c r="O110" s="6">
        <v>4</v>
      </c>
    </row>
    <row r="111" spans="1:15" x14ac:dyDescent="0.3">
      <c r="A111" s="73">
        <v>13</v>
      </c>
      <c r="B111" s="6">
        <v>5</v>
      </c>
      <c r="C111" s="6">
        <v>4</v>
      </c>
      <c r="D111" s="6">
        <v>10</v>
      </c>
      <c r="E111" s="6">
        <v>10</v>
      </c>
      <c r="F111" s="6">
        <v>9</v>
      </c>
      <c r="G111" s="6">
        <v>9</v>
      </c>
      <c r="H111" s="6">
        <v>8</v>
      </c>
      <c r="I111" s="6">
        <v>2</v>
      </c>
      <c r="J111" s="6">
        <v>5</v>
      </c>
      <c r="K111" s="6">
        <v>4</v>
      </c>
      <c r="L111" s="6">
        <v>9</v>
      </c>
      <c r="M111" s="6">
        <v>9</v>
      </c>
      <c r="N111" s="6">
        <v>3</v>
      </c>
      <c r="O111" s="6">
        <v>6</v>
      </c>
    </row>
    <row r="112" spans="1:15" x14ac:dyDescent="0.3">
      <c r="A112" s="73">
        <v>13</v>
      </c>
      <c r="B112" s="6">
        <v>4</v>
      </c>
      <c r="C112" s="6">
        <v>8</v>
      </c>
      <c r="D112" s="6">
        <v>3</v>
      </c>
      <c r="E112" s="6">
        <v>10</v>
      </c>
      <c r="F112" s="6">
        <v>15</v>
      </c>
      <c r="G112" s="6">
        <v>12</v>
      </c>
      <c r="H112" s="6">
        <v>4</v>
      </c>
      <c r="I112" s="6">
        <v>1</v>
      </c>
      <c r="J112" s="6">
        <v>4</v>
      </c>
      <c r="K112" s="6">
        <v>5</v>
      </c>
      <c r="L112" s="6">
        <v>8</v>
      </c>
      <c r="M112" s="6">
        <v>8</v>
      </c>
      <c r="N112" s="6">
        <v>5</v>
      </c>
      <c r="O112" s="6">
        <v>6</v>
      </c>
    </row>
    <row r="113" spans="1:15" x14ac:dyDescent="0.3">
      <c r="A113" s="73">
        <v>5</v>
      </c>
      <c r="B113" s="6">
        <v>7</v>
      </c>
      <c r="C113" s="6">
        <v>4</v>
      </c>
      <c r="D113" s="6">
        <v>5</v>
      </c>
      <c r="E113" s="6">
        <v>9</v>
      </c>
      <c r="F113" s="6">
        <v>8</v>
      </c>
      <c r="G113" s="6">
        <v>5</v>
      </c>
      <c r="H113" s="6">
        <v>3</v>
      </c>
      <c r="I113" s="6">
        <v>4</v>
      </c>
      <c r="J113" s="6">
        <v>4</v>
      </c>
      <c r="K113" s="6">
        <v>2</v>
      </c>
      <c r="L113" s="6">
        <v>7</v>
      </c>
      <c r="M113" s="6">
        <v>5</v>
      </c>
      <c r="N113" s="6">
        <v>8</v>
      </c>
      <c r="O113" s="6">
        <v>8</v>
      </c>
    </row>
    <row r="114" spans="1:15" x14ac:dyDescent="0.3">
      <c r="A114" s="73">
        <v>3</v>
      </c>
      <c r="B114" s="6">
        <v>8</v>
      </c>
      <c r="C114" s="6">
        <v>6</v>
      </c>
      <c r="D114" s="6">
        <v>5</v>
      </c>
      <c r="E114" s="6">
        <v>11</v>
      </c>
      <c r="F114" s="6">
        <v>4</v>
      </c>
      <c r="G114" s="6">
        <v>8</v>
      </c>
      <c r="H114" s="6">
        <v>2</v>
      </c>
      <c r="I114" s="6">
        <v>1</v>
      </c>
      <c r="J114" s="6">
        <v>3</v>
      </c>
      <c r="K114" s="6">
        <v>2</v>
      </c>
      <c r="L114" s="6">
        <v>3</v>
      </c>
      <c r="M114" s="6">
        <v>5</v>
      </c>
      <c r="N114" s="6">
        <v>8</v>
      </c>
      <c r="O114" s="6">
        <v>7</v>
      </c>
    </row>
    <row r="115" spans="1:15" x14ac:dyDescent="0.3">
      <c r="A115" s="73">
        <v>9</v>
      </c>
      <c r="B115" s="6">
        <v>7</v>
      </c>
      <c r="C115" s="6">
        <v>3</v>
      </c>
      <c r="D115" s="6">
        <v>3</v>
      </c>
      <c r="E115" s="6">
        <v>7</v>
      </c>
      <c r="F115" s="6">
        <v>6</v>
      </c>
      <c r="G115" s="6">
        <v>7</v>
      </c>
      <c r="H115" s="6">
        <v>4</v>
      </c>
      <c r="I115" s="6">
        <v>5</v>
      </c>
      <c r="J115" s="6">
        <v>5</v>
      </c>
      <c r="K115" s="6">
        <v>1</v>
      </c>
      <c r="L115" s="6">
        <v>4</v>
      </c>
      <c r="M115" s="6">
        <v>1</v>
      </c>
      <c r="N115" s="6">
        <v>6</v>
      </c>
      <c r="O115" s="6">
        <v>3</v>
      </c>
    </row>
    <row r="116" spans="1:15" x14ac:dyDescent="0.3">
      <c r="A116" s="73">
        <v>15</v>
      </c>
      <c r="B116" s="6">
        <v>5</v>
      </c>
      <c r="C116" s="6">
        <v>2</v>
      </c>
      <c r="D116" s="6">
        <v>5</v>
      </c>
      <c r="E116" s="6">
        <v>12</v>
      </c>
      <c r="F116" s="6">
        <v>5</v>
      </c>
      <c r="G116" s="6">
        <v>4</v>
      </c>
      <c r="H116" s="6">
        <v>6</v>
      </c>
      <c r="I116" s="6">
        <v>7</v>
      </c>
      <c r="J116" s="6">
        <v>0</v>
      </c>
      <c r="K116" s="6">
        <v>0</v>
      </c>
      <c r="L116" s="6">
        <v>9</v>
      </c>
      <c r="M116" s="6">
        <v>3</v>
      </c>
      <c r="N116" s="6">
        <v>4</v>
      </c>
      <c r="O116" s="6">
        <v>1</v>
      </c>
    </row>
    <row r="117" spans="1:15" x14ac:dyDescent="0.3">
      <c r="A117" s="73">
        <v>12</v>
      </c>
      <c r="B117" s="6">
        <v>5</v>
      </c>
      <c r="C117" s="6">
        <v>4</v>
      </c>
      <c r="D117" s="6">
        <v>2</v>
      </c>
      <c r="E117" s="6">
        <v>9</v>
      </c>
      <c r="F117" s="6">
        <v>5</v>
      </c>
      <c r="G117" s="6">
        <v>7</v>
      </c>
      <c r="H117" s="6">
        <v>3</v>
      </c>
      <c r="I117" s="6">
        <v>2</v>
      </c>
      <c r="J117" s="6">
        <v>8</v>
      </c>
      <c r="K117" s="6">
        <v>2</v>
      </c>
      <c r="L117" s="6">
        <v>1</v>
      </c>
      <c r="M117" s="6">
        <v>1</v>
      </c>
      <c r="N117" s="6">
        <v>2</v>
      </c>
      <c r="O117" s="6">
        <v>6</v>
      </c>
    </row>
    <row r="118" spans="1:15" x14ac:dyDescent="0.3">
      <c r="A118" s="73">
        <v>3</v>
      </c>
      <c r="B118" s="6">
        <v>5</v>
      </c>
      <c r="C118" s="6">
        <v>9</v>
      </c>
      <c r="D118" s="6">
        <v>6</v>
      </c>
      <c r="E118" s="6">
        <v>7</v>
      </c>
      <c r="F118" s="6">
        <v>5</v>
      </c>
      <c r="G118" s="6">
        <v>7</v>
      </c>
      <c r="H118" s="6">
        <v>1</v>
      </c>
      <c r="I118" s="6">
        <v>3</v>
      </c>
      <c r="J118" s="6">
        <v>6</v>
      </c>
      <c r="K118" s="6">
        <v>1</v>
      </c>
      <c r="L118" s="6">
        <v>5</v>
      </c>
      <c r="M118" s="6">
        <v>2</v>
      </c>
      <c r="N118" s="6">
        <v>1</v>
      </c>
      <c r="O118" s="6">
        <v>8</v>
      </c>
    </row>
    <row r="119" spans="1:15" x14ac:dyDescent="0.3">
      <c r="A119" s="73">
        <v>10</v>
      </c>
      <c r="B119" s="6">
        <v>6</v>
      </c>
      <c r="C119" s="6">
        <v>7</v>
      </c>
      <c r="D119" s="6">
        <v>5</v>
      </c>
      <c r="E119" s="6">
        <v>5</v>
      </c>
      <c r="F119" s="6">
        <v>5</v>
      </c>
      <c r="G119" s="6">
        <v>4</v>
      </c>
      <c r="H119" s="6">
        <v>4</v>
      </c>
      <c r="I119" s="6">
        <v>1</v>
      </c>
      <c r="J119" s="6">
        <v>3</v>
      </c>
      <c r="K119" s="6">
        <v>1</v>
      </c>
      <c r="L119" s="6">
        <v>6</v>
      </c>
      <c r="M119" s="6">
        <v>1</v>
      </c>
      <c r="N119" s="6">
        <v>2</v>
      </c>
      <c r="O119" s="6">
        <v>4</v>
      </c>
    </row>
    <row r="120" spans="1:15" x14ac:dyDescent="0.3">
      <c r="A120" s="73">
        <v>6</v>
      </c>
      <c r="B120" s="6">
        <v>3</v>
      </c>
      <c r="C120" s="6">
        <v>8</v>
      </c>
      <c r="D120" s="6">
        <v>6</v>
      </c>
      <c r="E120" s="6">
        <v>5</v>
      </c>
      <c r="F120" s="6">
        <v>2</v>
      </c>
      <c r="G120" s="6">
        <v>5</v>
      </c>
      <c r="H120" s="6">
        <v>3</v>
      </c>
      <c r="I120" s="6">
        <v>1</v>
      </c>
      <c r="J120" s="6">
        <v>4</v>
      </c>
      <c r="K120" s="6">
        <v>1</v>
      </c>
      <c r="L120" s="6">
        <v>0</v>
      </c>
      <c r="M120" s="6">
        <v>1</v>
      </c>
      <c r="N120" s="6">
        <v>4</v>
      </c>
      <c r="O120" s="6">
        <v>5</v>
      </c>
    </row>
    <row r="121" spans="1:15" x14ac:dyDescent="0.3">
      <c r="A121" s="73">
        <v>8</v>
      </c>
      <c r="B121" s="6">
        <v>3</v>
      </c>
      <c r="C121" s="6">
        <v>12</v>
      </c>
      <c r="D121" s="6">
        <v>3</v>
      </c>
      <c r="E121" s="6">
        <v>3</v>
      </c>
      <c r="F121" s="6">
        <v>3</v>
      </c>
      <c r="G121" s="6">
        <v>5</v>
      </c>
      <c r="H121" s="6">
        <v>3</v>
      </c>
      <c r="I121" s="6">
        <v>1</v>
      </c>
      <c r="J121" s="6">
        <v>5</v>
      </c>
      <c r="K121" s="6">
        <v>0</v>
      </c>
      <c r="L121" s="6">
        <v>3</v>
      </c>
      <c r="M121" s="6">
        <v>2</v>
      </c>
      <c r="N121" s="6">
        <v>3</v>
      </c>
      <c r="O121" s="6">
        <v>5</v>
      </c>
    </row>
    <row r="122" spans="1:15" x14ac:dyDescent="0.3">
      <c r="A122" s="73">
        <v>7</v>
      </c>
      <c r="B122" s="6">
        <v>6</v>
      </c>
      <c r="C122" s="6">
        <v>4</v>
      </c>
      <c r="D122" s="6">
        <v>4</v>
      </c>
      <c r="E122" s="6">
        <v>7</v>
      </c>
      <c r="F122" s="6">
        <v>10</v>
      </c>
      <c r="G122" s="6">
        <v>3</v>
      </c>
      <c r="H122" s="6">
        <v>5</v>
      </c>
      <c r="I122" s="6">
        <v>2</v>
      </c>
      <c r="J122" s="6">
        <v>4</v>
      </c>
      <c r="K122" s="6">
        <v>1</v>
      </c>
      <c r="L122" s="6">
        <v>1</v>
      </c>
      <c r="M122" s="6">
        <v>4</v>
      </c>
      <c r="N122" s="6">
        <v>3</v>
      </c>
      <c r="O122" s="6">
        <v>4</v>
      </c>
    </row>
    <row r="123" spans="1:15" x14ac:dyDescent="0.3">
      <c r="A123" s="73">
        <v>1</v>
      </c>
      <c r="B123" s="6">
        <v>5</v>
      </c>
      <c r="C123" s="6">
        <v>4</v>
      </c>
      <c r="D123" s="6">
        <v>7</v>
      </c>
      <c r="E123" s="6">
        <v>1</v>
      </c>
      <c r="F123" s="6">
        <v>6</v>
      </c>
      <c r="G123" s="6">
        <v>4</v>
      </c>
      <c r="H123" s="6">
        <v>3</v>
      </c>
      <c r="I123" s="6">
        <v>1</v>
      </c>
      <c r="J123" s="6">
        <v>2</v>
      </c>
      <c r="K123" s="6">
        <v>1</v>
      </c>
      <c r="L123" s="6">
        <v>2</v>
      </c>
      <c r="M123" s="6">
        <v>3</v>
      </c>
      <c r="N123" s="6">
        <v>5</v>
      </c>
      <c r="O123" s="6">
        <v>6</v>
      </c>
    </row>
    <row r="124" spans="1:15" x14ac:dyDescent="0.3">
      <c r="A124" s="73">
        <v>4</v>
      </c>
      <c r="B124" s="6">
        <v>10</v>
      </c>
      <c r="C124" s="6">
        <v>6</v>
      </c>
      <c r="D124" s="6">
        <v>1</v>
      </c>
      <c r="E124" s="6">
        <v>3</v>
      </c>
      <c r="F124" s="6">
        <v>5</v>
      </c>
      <c r="G124" s="6">
        <v>0</v>
      </c>
      <c r="H124" s="6">
        <v>3</v>
      </c>
      <c r="I124" s="6">
        <v>4</v>
      </c>
      <c r="J124" s="6">
        <v>6</v>
      </c>
      <c r="K124" s="6">
        <v>2</v>
      </c>
      <c r="L124" s="6">
        <v>2</v>
      </c>
      <c r="M124" s="6">
        <v>6</v>
      </c>
      <c r="N124" s="6">
        <v>1</v>
      </c>
      <c r="O124" s="6">
        <v>10</v>
      </c>
    </row>
    <row r="125" spans="1:15" x14ac:dyDescent="0.3">
      <c r="A125" s="73">
        <v>13</v>
      </c>
      <c r="B125" s="6">
        <v>10</v>
      </c>
      <c r="C125" s="6">
        <v>5</v>
      </c>
      <c r="D125" s="6">
        <v>7</v>
      </c>
      <c r="E125" s="6">
        <v>5</v>
      </c>
      <c r="F125" s="6">
        <v>8</v>
      </c>
      <c r="G125" s="6">
        <v>4</v>
      </c>
      <c r="H125" s="6">
        <v>7</v>
      </c>
      <c r="I125" s="6">
        <v>4</v>
      </c>
      <c r="J125" s="6">
        <v>0</v>
      </c>
      <c r="K125" s="6">
        <v>4</v>
      </c>
      <c r="L125" s="6">
        <v>1</v>
      </c>
      <c r="M125" s="6">
        <v>1</v>
      </c>
      <c r="N125" s="6">
        <v>4</v>
      </c>
      <c r="O125" s="6">
        <v>7</v>
      </c>
    </row>
    <row r="126" spans="1:15" x14ac:dyDescent="0.3">
      <c r="A126" s="73">
        <v>7</v>
      </c>
      <c r="B126" s="6">
        <v>3</v>
      </c>
      <c r="C126" s="6">
        <v>6</v>
      </c>
      <c r="D126" s="6">
        <v>2</v>
      </c>
      <c r="E126" s="6">
        <v>7</v>
      </c>
      <c r="F126" s="6">
        <v>3</v>
      </c>
      <c r="G126" s="6">
        <v>8</v>
      </c>
      <c r="H126" s="6">
        <v>7</v>
      </c>
      <c r="I126" s="6">
        <v>1</v>
      </c>
      <c r="J126" s="6">
        <v>5</v>
      </c>
      <c r="K126" s="6">
        <v>1</v>
      </c>
      <c r="L126" s="6">
        <v>4</v>
      </c>
      <c r="M126" s="6">
        <v>1</v>
      </c>
      <c r="N126" s="6">
        <v>3</v>
      </c>
      <c r="O126" s="6">
        <v>12</v>
      </c>
    </row>
    <row r="127" spans="1:15" x14ac:dyDescent="0.3">
      <c r="A127" s="73">
        <v>6</v>
      </c>
      <c r="B127" s="6">
        <v>3</v>
      </c>
      <c r="C127" s="6">
        <v>4</v>
      </c>
      <c r="D127" s="6">
        <v>3</v>
      </c>
      <c r="E127" s="6">
        <v>6</v>
      </c>
      <c r="F127" s="6">
        <v>3</v>
      </c>
      <c r="G127" s="6">
        <v>2</v>
      </c>
      <c r="H127" s="6">
        <v>1</v>
      </c>
      <c r="I127" s="6">
        <v>0</v>
      </c>
      <c r="J127" s="6">
        <v>2</v>
      </c>
      <c r="K127" s="6">
        <v>4</v>
      </c>
      <c r="L127" s="6">
        <v>4</v>
      </c>
      <c r="M127" s="6">
        <v>1</v>
      </c>
      <c r="N127" s="6">
        <v>5</v>
      </c>
      <c r="O127" s="6">
        <v>1</v>
      </c>
    </row>
    <row r="128" spans="1:15" x14ac:dyDescent="0.3">
      <c r="A128" s="73">
        <v>2</v>
      </c>
      <c r="B128" s="6">
        <v>6</v>
      </c>
      <c r="C128" s="6">
        <v>3</v>
      </c>
      <c r="D128" s="6">
        <v>3</v>
      </c>
      <c r="E128" s="6">
        <v>6</v>
      </c>
      <c r="F128" s="6">
        <v>4</v>
      </c>
      <c r="G128" s="6">
        <v>8</v>
      </c>
      <c r="H128" s="6">
        <v>5</v>
      </c>
      <c r="I128" s="6">
        <v>0</v>
      </c>
      <c r="J128" s="6">
        <v>3</v>
      </c>
      <c r="K128" s="6">
        <v>4</v>
      </c>
      <c r="L128" s="6">
        <v>3</v>
      </c>
      <c r="M128" s="6">
        <v>2</v>
      </c>
      <c r="N128" s="6">
        <v>3</v>
      </c>
      <c r="O128" s="6">
        <v>4</v>
      </c>
    </row>
    <row r="129" spans="1:15" x14ac:dyDescent="0.3">
      <c r="A129" s="73">
        <v>10</v>
      </c>
      <c r="B129" s="6">
        <v>7</v>
      </c>
      <c r="C129" s="6">
        <v>7</v>
      </c>
      <c r="D129" s="6">
        <v>3</v>
      </c>
      <c r="E129" s="6">
        <v>4</v>
      </c>
      <c r="F129" s="6">
        <v>4</v>
      </c>
      <c r="G129" s="6">
        <v>7</v>
      </c>
      <c r="H129" s="6">
        <v>8</v>
      </c>
      <c r="I129" s="6">
        <v>1</v>
      </c>
      <c r="J129" s="6">
        <v>1</v>
      </c>
      <c r="K129" s="6">
        <v>3</v>
      </c>
      <c r="L129" s="6">
        <v>7</v>
      </c>
      <c r="M129" s="6">
        <v>3</v>
      </c>
      <c r="N129" s="6">
        <v>2</v>
      </c>
      <c r="O129" s="6">
        <v>4</v>
      </c>
    </row>
    <row r="130" spans="1:15" x14ac:dyDescent="0.3">
      <c r="A130" s="73">
        <f>SUM(A94:A129)</f>
        <v>312</v>
      </c>
      <c r="B130" s="73">
        <f t="shared" ref="B130:O130" si="3">SUM(B94:B129)</f>
        <v>239</v>
      </c>
      <c r="C130" s="73">
        <f t="shared" si="3"/>
        <v>246</v>
      </c>
      <c r="D130" s="73">
        <f t="shared" si="3"/>
        <v>184</v>
      </c>
      <c r="E130" s="73">
        <f t="shared" si="3"/>
        <v>297</v>
      </c>
      <c r="F130" s="73">
        <f t="shared" si="3"/>
        <v>224</v>
      </c>
      <c r="G130" s="73">
        <f t="shared" si="3"/>
        <v>226</v>
      </c>
      <c r="H130" s="73">
        <f t="shared" si="3"/>
        <v>154</v>
      </c>
      <c r="I130" s="73">
        <f t="shared" si="3"/>
        <v>131</v>
      </c>
      <c r="J130" s="73">
        <f t="shared" si="3"/>
        <v>160</v>
      </c>
      <c r="K130" s="73">
        <f t="shared" si="3"/>
        <v>88</v>
      </c>
      <c r="L130" s="73">
        <f t="shared" si="3"/>
        <v>149</v>
      </c>
      <c r="M130" s="73">
        <f t="shared" si="3"/>
        <v>124</v>
      </c>
      <c r="N130" s="73">
        <f t="shared" si="3"/>
        <v>183</v>
      </c>
      <c r="O130" s="73">
        <f t="shared" si="3"/>
        <v>206</v>
      </c>
    </row>
    <row r="131" spans="1:15" x14ac:dyDescent="0.3">
      <c r="A131" s="71">
        <v>6</v>
      </c>
      <c r="B131" s="6">
        <v>1</v>
      </c>
      <c r="C131" s="6">
        <v>3</v>
      </c>
      <c r="D131" s="6">
        <v>3</v>
      </c>
      <c r="E131" s="6">
        <v>4</v>
      </c>
      <c r="F131" s="6">
        <v>5</v>
      </c>
      <c r="G131" s="6">
        <v>6</v>
      </c>
      <c r="H131" s="6">
        <v>1</v>
      </c>
      <c r="I131" s="6">
        <v>2</v>
      </c>
      <c r="J131" s="6">
        <v>1</v>
      </c>
      <c r="K131" s="6">
        <v>0</v>
      </c>
      <c r="L131" s="6">
        <v>3</v>
      </c>
      <c r="M131" s="6">
        <v>2</v>
      </c>
      <c r="N131" s="6">
        <v>3</v>
      </c>
      <c r="O131" s="6">
        <v>6</v>
      </c>
    </row>
    <row r="132" spans="1:15" x14ac:dyDescent="0.3">
      <c r="A132" s="71">
        <v>8</v>
      </c>
      <c r="B132" s="6">
        <v>1</v>
      </c>
      <c r="C132" s="6">
        <v>2</v>
      </c>
      <c r="D132" s="6">
        <v>5</v>
      </c>
      <c r="E132" s="6">
        <v>7</v>
      </c>
      <c r="F132" s="6">
        <v>1</v>
      </c>
      <c r="G132" s="6">
        <v>4</v>
      </c>
      <c r="H132" s="6">
        <v>1</v>
      </c>
      <c r="I132" s="6">
        <v>0</v>
      </c>
      <c r="J132" s="6">
        <v>2</v>
      </c>
      <c r="K132" s="6">
        <v>2</v>
      </c>
      <c r="L132" s="6">
        <v>2</v>
      </c>
      <c r="M132" s="6">
        <v>3</v>
      </c>
      <c r="N132" s="6">
        <v>0</v>
      </c>
      <c r="O132" s="6">
        <v>2</v>
      </c>
    </row>
    <row r="133" spans="1:15" x14ac:dyDescent="0.3">
      <c r="A133" s="71">
        <v>2</v>
      </c>
      <c r="B133" s="6">
        <v>2</v>
      </c>
      <c r="C133" s="6">
        <v>5</v>
      </c>
      <c r="D133" s="6">
        <v>5</v>
      </c>
      <c r="E133" s="6">
        <v>2</v>
      </c>
      <c r="F133" s="6">
        <v>2</v>
      </c>
      <c r="G133" s="6">
        <v>2</v>
      </c>
      <c r="H133" s="6">
        <v>0</v>
      </c>
      <c r="I133" s="6">
        <v>0</v>
      </c>
      <c r="J133" s="6">
        <v>0</v>
      </c>
      <c r="K133" s="6">
        <v>0</v>
      </c>
      <c r="L133" s="6">
        <v>1</v>
      </c>
      <c r="M133" s="6">
        <v>1</v>
      </c>
      <c r="N133" s="6">
        <v>2</v>
      </c>
      <c r="O133" s="6">
        <v>5</v>
      </c>
    </row>
    <row r="134" spans="1:15" x14ac:dyDescent="0.3">
      <c r="A134" s="71">
        <v>2</v>
      </c>
      <c r="B134" s="6">
        <v>3</v>
      </c>
      <c r="C134" s="6">
        <v>5</v>
      </c>
      <c r="D134" s="6">
        <v>1</v>
      </c>
      <c r="E134" s="6">
        <v>2</v>
      </c>
      <c r="F134" s="6">
        <v>1</v>
      </c>
      <c r="G134" s="6">
        <v>6</v>
      </c>
      <c r="H134" s="6">
        <v>0</v>
      </c>
      <c r="I134" s="6">
        <v>5</v>
      </c>
      <c r="J134" s="6">
        <v>1</v>
      </c>
      <c r="K134" s="6">
        <v>1</v>
      </c>
      <c r="L134" s="6">
        <v>2</v>
      </c>
      <c r="M134" s="6">
        <v>1</v>
      </c>
      <c r="N134" s="6">
        <v>0</v>
      </c>
      <c r="O134" s="6">
        <v>11</v>
      </c>
    </row>
    <row r="135" spans="1:15" x14ac:dyDescent="0.3">
      <c r="A135" s="71">
        <v>0</v>
      </c>
      <c r="B135" s="6">
        <v>4</v>
      </c>
      <c r="C135" s="6">
        <v>8</v>
      </c>
      <c r="D135" s="6">
        <v>3</v>
      </c>
      <c r="E135" s="6">
        <v>5</v>
      </c>
      <c r="F135" s="6">
        <v>8</v>
      </c>
      <c r="G135" s="6">
        <v>2</v>
      </c>
      <c r="H135" s="6">
        <v>3</v>
      </c>
      <c r="I135" s="6">
        <v>1</v>
      </c>
      <c r="J135" s="6">
        <v>1</v>
      </c>
      <c r="K135" s="6">
        <v>1</v>
      </c>
      <c r="L135" s="6">
        <v>2</v>
      </c>
      <c r="M135" s="6">
        <v>3</v>
      </c>
      <c r="N135" s="6">
        <v>1</v>
      </c>
      <c r="O135" s="6">
        <v>5</v>
      </c>
    </row>
    <row r="136" spans="1:15" x14ac:dyDescent="0.3">
      <c r="A136" s="71">
        <v>8</v>
      </c>
      <c r="B136" s="6">
        <v>1</v>
      </c>
      <c r="C136" s="6">
        <v>4</v>
      </c>
      <c r="D136" s="6">
        <v>2</v>
      </c>
      <c r="E136" s="6">
        <v>2</v>
      </c>
      <c r="F136" s="6">
        <v>1</v>
      </c>
      <c r="G136" s="6">
        <v>3</v>
      </c>
      <c r="H136" s="6">
        <v>8</v>
      </c>
      <c r="I136" s="6">
        <v>0</v>
      </c>
      <c r="J136" s="6">
        <v>1</v>
      </c>
      <c r="K136" s="6">
        <v>3</v>
      </c>
      <c r="L136" s="6">
        <v>3</v>
      </c>
      <c r="M136" s="6">
        <v>1</v>
      </c>
      <c r="N136" s="6">
        <v>9</v>
      </c>
      <c r="O136" s="6">
        <v>6</v>
      </c>
    </row>
    <row r="137" spans="1:15" x14ac:dyDescent="0.3">
      <c r="A137" s="71">
        <v>2</v>
      </c>
      <c r="B137" s="6">
        <v>0</v>
      </c>
      <c r="C137" s="6">
        <v>4</v>
      </c>
      <c r="D137" s="6">
        <v>2</v>
      </c>
      <c r="E137" s="6">
        <v>3</v>
      </c>
      <c r="F137" s="6">
        <v>0</v>
      </c>
      <c r="G137" s="6">
        <v>3</v>
      </c>
      <c r="H137" s="6">
        <v>2</v>
      </c>
      <c r="I137" s="6">
        <v>0</v>
      </c>
      <c r="J137" s="6">
        <v>3</v>
      </c>
      <c r="K137" s="6">
        <v>4</v>
      </c>
      <c r="L137" s="6">
        <v>0</v>
      </c>
      <c r="M137" s="6">
        <v>1</v>
      </c>
      <c r="N137" s="6">
        <v>1</v>
      </c>
      <c r="O137" s="6">
        <v>4</v>
      </c>
    </row>
    <row r="138" spans="1:15" x14ac:dyDescent="0.3">
      <c r="A138" s="71">
        <v>3</v>
      </c>
      <c r="B138" s="6">
        <v>0</v>
      </c>
      <c r="C138" s="6">
        <v>2</v>
      </c>
      <c r="D138" s="6">
        <v>0</v>
      </c>
      <c r="E138" s="6">
        <v>4</v>
      </c>
      <c r="F138" s="6">
        <v>4</v>
      </c>
      <c r="G138" s="6">
        <v>3</v>
      </c>
      <c r="H138" s="6">
        <v>1</v>
      </c>
      <c r="I138" s="6">
        <v>0</v>
      </c>
      <c r="J138" s="6">
        <v>0</v>
      </c>
      <c r="K138" s="6">
        <v>1</v>
      </c>
      <c r="L138" s="6">
        <v>4</v>
      </c>
      <c r="M138" s="6">
        <v>1</v>
      </c>
      <c r="N138" s="6">
        <v>1</v>
      </c>
      <c r="O138" s="6">
        <v>5</v>
      </c>
    </row>
    <row r="139" spans="1:15" x14ac:dyDescent="0.3">
      <c r="A139" s="71">
        <v>2</v>
      </c>
      <c r="B139" s="6">
        <v>3</v>
      </c>
      <c r="C139" s="6">
        <v>2</v>
      </c>
      <c r="D139" s="6">
        <v>3</v>
      </c>
      <c r="E139" s="6">
        <v>0</v>
      </c>
      <c r="F139" s="6">
        <v>4</v>
      </c>
      <c r="G139" s="6">
        <v>2</v>
      </c>
      <c r="H139" s="6">
        <v>1</v>
      </c>
      <c r="I139" s="6">
        <v>2</v>
      </c>
      <c r="J139" s="6">
        <v>0</v>
      </c>
      <c r="K139" s="6">
        <v>2</v>
      </c>
      <c r="L139" s="6">
        <v>2</v>
      </c>
      <c r="M139" s="6">
        <v>0</v>
      </c>
      <c r="N139" s="6">
        <v>1</v>
      </c>
      <c r="O139" s="6">
        <v>2</v>
      </c>
    </row>
    <row r="140" spans="1:15" x14ac:dyDescent="0.3">
      <c r="A140" s="71">
        <v>4</v>
      </c>
      <c r="B140" s="6">
        <v>0</v>
      </c>
      <c r="C140" s="6">
        <v>4</v>
      </c>
      <c r="D140" s="6">
        <v>2</v>
      </c>
      <c r="E140" s="6">
        <v>0</v>
      </c>
      <c r="F140" s="6">
        <v>1</v>
      </c>
      <c r="G140" s="6">
        <v>1</v>
      </c>
      <c r="H140" s="6">
        <v>2</v>
      </c>
      <c r="I140" s="6">
        <v>1</v>
      </c>
      <c r="J140" s="6">
        <v>2</v>
      </c>
      <c r="K140" s="6">
        <v>0</v>
      </c>
      <c r="L140" s="6">
        <v>2</v>
      </c>
      <c r="M140" s="6">
        <v>1</v>
      </c>
      <c r="N140" s="6">
        <v>1</v>
      </c>
      <c r="O140" s="6">
        <v>5</v>
      </c>
    </row>
    <row r="141" spans="1:15" x14ac:dyDescent="0.3">
      <c r="A141" s="71">
        <v>1</v>
      </c>
      <c r="B141" s="6">
        <v>1</v>
      </c>
      <c r="C141" s="6">
        <v>2</v>
      </c>
      <c r="D141" s="6">
        <v>1</v>
      </c>
      <c r="E141" s="6">
        <v>2</v>
      </c>
      <c r="F141" s="6">
        <v>1</v>
      </c>
      <c r="G141" s="6">
        <v>4</v>
      </c>
      <c r="H141" s="6">
        <v>2</v>
      </c>
      <c r="I141" s="6">
        <v>1</v>
      </c>
      <c r="J141" s="6">
        <v>0</v>
      </c>
      <c r="K141" s="6">
        <v>0</v>
      </c>
      <c r="L141" s="6">
        <v>0</v>
      </c>
      <c r="M141" s="6">
        <v>1</v>
      </c>
      <c r="N141" s="6">
        <v>1</v>
      </c>
      <c r="O141" s="6">
        <v>0</v>
      </c>
    </row>
    <row r="142" spans="1:15" x14ac:dyDescent="0.3">
      <c r="A142" s="71">
        <v>1</v>
      </c>
      <c r="B142" s="6">
        <v>1</v>
      </c>
      <c r="C142" s="6">
        <v>1</v>
      </c>
      <c r="D142" s="6">
        <v>2</v>
      </c>
      <c r="E142" s="6">
        <v>1</v>
      </c>
      <c r="F142" s="6">
        <v>2</v>
      </c>
      <c r="G142" s="6">
        <v>0</v>
      </c>
      <c r="H142" s="6">
        <v>2</v>
      </c>
      <c r="I142" s="6">
        <v>1</v>
      </c>
      <c r="J142" s="6">
        <v>1</v>
      </c>
      <c r="K142" s="6">
        <v>0</v>
      </c>
      <c r="L142" s="6">
        <v>3</v>
      </c>
      <c r="M142" s="6">
        <v>3</v>
      </c>
      <c r="N142" s="6">
        <v>0</v>
      </c>
      <c r="O142" s="6">
        <v>2</v>
      </c>
    </row>
    <row r="143" spans="1:15" x14ac:dyDescent="0.3">
      <c r="A143" s="71">
        <v>0</v>
      </c>
      <c r="B143" s="6">
        <v>2</v>
      </c>
      <c r="C143" s="6">
        <v>3</v>
      </c>
      <c r="D143" s="6">
        <v>1</v>
      </c>
      <c r="E143" s="6">
        <v>2</v>
      </c>
      <c r="F143" s="6">
        <v>4</v>
      </c>
      <c r="G143" s="6">
        <v>1</v>
      </c>
      <c r="H143" s="6">
        <v>0</v>
      </c>
      <c r="I143" s="6">
        <v>0</v>
      </c>
      <c r="J143" s="6">
        <v>1</v>
      </c>
      <c r="K143" s="6">
        <v>2</v>
      </c>
      <c r="L143" s="6">
        <v>1</v>
      </c>
      <c r="M143" s="6">
        <v>2</v>
      </c>
      <c r="N143" s="6">
        <v>0</v>
      </c>
      <c r="O143" s="6">
        <v>6</v>
      </c>
    </row>
    <row r="144" spans="1:15" x14ac:dyDescent="0.3">
      <c r="A144" s="71">
        <v>1</v>
      </c>
      <c r="B144" s="6">
        <v>1</v>
      </c>
      <c r="C144" s="6">
        <v>1</v>
      </c>
      <c r="D144" s="6">
        <v>0</v>
      </c>
      <c r="E144" s="6">
        <v>1</v>
      </c>
      <c r="F144" s="6">
        <v>1</v>
      </c>
      <c r="G144" s="6">
        <v>1</v>
      </c>
      <c r="H144" s="6">
        <v>0</v>
      </c>
      <c r="I144" s="6">
        <v>0</v>
      </c>
      <c r="J144" s="6">
        <v>1</v>
      </c>
      <c r="K144" s="6">
        <v>0</v>
      </c>
      <c r="L144" s="6">
        <v>0</v>
      </c>
      <c r="M144" s="6">
        <v>2</v>
      </c>
      <c r="N144" s="6">
        <v>1</v>
      </c>
      <c r="O144" s="6">
        <v>0</v>
      </c>
    </row>
    <row r="145" spans="1:15" x14ac:dyDescent="0.3">
      <c r="A145" s="71">
        <v>1</v>
      </c>
      <c r="B145" s="6">
        <v>1</v>
      </c>
      <c r="C145" s="6">
        <v>0</v>
      </c>
      <c r="D145" s="6">
        <v>1</v>
      </c>
      <c r="E145" s="6">
        <v>2</v>
      </c>
      <c r="F145" s="6">
        <v>0</v>
      </c>
      <c r="G145" s="6">
        <v>2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2</v>
      </c>
      <c r="O145" s="6">
        <v>3</v>
      </c>
    </row>
    <row r="146" spans="1:15" x14ac:dyDescent="0.3">
      <c r="A146" s="71">
        <v>7</v>
      </c>
      <c r="B146" s="6">
        <v>0</v>
      </c>
      <c r="C146" s="6">
        <v>2</v>
      </c>
      <c r="D146" s="6">
        <v>1</v>
      </c>
      <c r="E146" s="6">
        <v>1</v>
      </c>
      <c r="F146" s="6">
        <v>0</v>
      </c>
      <c r="G146" s="6">
        <v>1</v>
      </c>
      <c r="H146" s="6">
        <v>0</v>
      </c>
      <c r="I146" s="6">
        <v>0</v>
      </c>
      <c r="J146" s="6">
        <v>0</v>
      </c>
      <c r="K146" s="6">
        <v>0</v>
      </c>
      <c r="L146" s="6">
        <v>1</v>
      </c>
      <c r="M146" s="6">
        <v>1</v>
      </c>
      <c r="N146" s="6">
        <v>3</v>
      </c>
      <c r="O146" s="6">
        <v>1</v>
      </c>
    </row>
    <row r="147" spans="1:15" x14ac:dyDescent="0.3">
      <c r="A147" s="71">
        <v>1</v>
      </c>
      <c r="B147" s="6">
        <v>1</v>
      </c>
      <c r="C147" s="6">
        <v>0</v>
      </c>
      <c r="D147" s="6">
        <v>0</v>
      </c>
      <c r="E147" s="6">
        <v>5</v>
      </c>
      <c r="F147" s="6">
        <v>3</v>
      </c>
      <c r="G147" s="6">
        <v>3</v>
      </c>
      <c r="H147" s="6">
        <v>1</v>
      </c>
      <c r="I147" s="6">
        <v>0</v>
      </c>
      <c r="J147" s="6">
        <v>0</v>
      </c>
      <c r="K147" s="6">
        <v>3</v>
      </c>
      <c r="L147" s="6">
        <v>0</v>
      </c>
      <c r="M147" s="6">
        <v>2</v>
      </c>
      <c r="N147" s="6">
        <v>1</v>
      </c>
      <c r="O147" s="6">
        <v>0</v>
      </c>
    </row>
    <row r="148" spans="1:15" x14ac:dyDescent="0.3">
      <c r="A148" s="71">
        <v>1</v>
      </c>
      <c r="B148" s="6">
        <v>4</v>
      </c>
      <c r="C148" s="6">
        <v>1</v>
      </c>
      <c r="D148" s="6">
        <v>2</v>
      </c>
      <c r="E148" s="6">
        <v>0</v>
      </c>
      <c r="F148" s="6">
        <v>1</v>
      </c>
      <c r="G148" s="6">
        <v>1</v>
      </c>
      <c r="H148" s="6">
        <v>0</v>
      </c>
      <c r="I148" s="6">
        <v>0</v>
      </c>
      <c r="J148" s="6">
        <v>0</v>
      </c>
      <c r="K148" s="6">
        <v>2</v>
      </c>
      <c r="L148" s="6">
        <v>0</v>
      </c>
      <c r="M148" s="6">
        <v>1</v>
      </c>
      <c r="N148" s="6">
        <v>2</v>
      </c>
      <c r="O148" s="6">
        <v>1</v>
      </c>
    </row>
    <row r="149" spans="1:15" x14ac:dyDescent="0.3">
      <c r="A149" s="71">
        <f>SUM(A131:A148,B1:B12)</f>
        <v>69</v>
      </c>
      <c r="B149" s="71">
        <f>SUM(B131:B148,C1:C12)</f>
        <v>40</v>
      </c>
      <c r="C149" s="71">
        <f>SUM(C131:C148,D1:D12)</f>
        <v>68</v>
      </c>
      <c r="D149" s="71">
        <f>SUM(D131:D148,E1:E12)</f>
        <v>39</v>
      </c>
      <c r="E149" s="71">
        <f>SUM(E131:E148,F1:F12)</f>
        <v>48</v>
      </c>
      <c r="F149" s="71">
        <f>SUM(F131:F148,G1:G12)</f>
        <v>58</v>
      </c>
      <c r="G149" s="71">
        <f>SUM(G131:G148,H1:H12)</f>
        <v>57</v>
      </c>
      <c r="H149" s="71">
        <f>SUM(H131:H148,I1:I12)</f>
        <v>25</v>
      </c>
      <c r="I149" s="71">
        <f>SUM(I131:I148,J1:J12)</f>
        <v>15</v>
      </c>
      <c r="J149" s="71">
        <f>SUM(J131:J148,K1:K12)</f>
        <v>17</v>
      </c>
      <c r="K149" s="71">
        <f>SUM(K131:K148,L1:L12)</f>
        <v>29</v>
      </c>
      <c r="L149" s="71">
        <f>SUM(L131:L148,M1:M12)</f>
        <v>31</v>
      </c>
      <c r="M149" s="71">
        <f>SUM(M131:M148,N1:N12)</f>
        <v>28</v>
      </c>
      <c r="N149" s="71">
        <f>SUM(N131:N148,O1:O12)</f>
        <v>39</v>
      </c>
      <c r="O149" s="71">
        <f t="shared" ref="B149:O149" si="4">SUM(O131:O148)</f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workbookViewId="0">
      <selection activeCell="E9" sqref="E9:E12"/>
    </sheetView>
  </sheetViews>
  <sheetFormatPr defaultRowHeight="14.4" x14ac:dyDescent="0.3"/>
  <cols>
    <col min="1" max="16384" width="8.88671875" style="6"/>
  </cols>
  <sheetData>
    <row r="1" spans="1:15" x14ac:dyDescent="0.3">
      <c r="A1" s="47">
        <v>3</v>
      </c>
      <c r="B1" s="71">
        <v>0</v>
      </c>
      <c r="C1" s="71">
        <v>0</v>
      </c>
      <c r="D1" s="71">
        <v>1</v>
      </c>
      <c r="E1" s="71">
        <v>2</v>
      </c>
      <c r="F1" s="71">
        <v>0</v>
      </c>
      <c r="G1" s="71">
        <v>0</v>
      </c>
      <c r="H1" s="71">
        <v>6</v>
      </c>
      <c r="I1" s="71">
        <v>0</v>
      </c>
      <c r="J1" s="71">
        <v>0</v>
      </c>
      <c r="K1" s="71">
        <v>0</v>
      </c>
      <c r="L1" s="71">
        <v>0</v>
      </c>
      <c r="M1" s="71">
        <v>1</v>
      </c>
      <c r="N1" s="71">
        <v>1</v>
      </c>
      <c r="O1" s="71">
        <v>0</v>
      </c>
    </row>
    <row r="2" spans="1:15" x14ac:dyDescent="0.3">
      <c r="A2" s="47">
        <v>0</v>
      </c>
      <c r="B2" s="71">
        <v>3</v>
      </c>
      <c r="C2" s="71">
        <v>2</v>
      </c>
      <c r="D2" s="71">
        <v>1</v>
      </c>
      <c r="E2" s="71">
        <v>1</v>
      </c>
      <c r="F2" s="71">
        <v>0</v>
      </c>
      <c r="G2" s="71">
        <v>0</v>
      </c>
      <c r="H2" s="71">
        <v>0</v>
      </c>
      <c r="I2" s="71">
        <v>0</v>
      </c>
      <c r="J2" s="71">
        <v>0</v>
      </c>
      <c r="K2" s="71">
        <v>2</v>
      </c>
      <c r="L2" s="71">
        <v>0</v>
      </c>
      <c r="M2" s="71">
        <v>0</v>
      </c>
      <c r="N2" s="71">
        <v>0</v>
      </c>
      <c r="O2" s="71">
        <v>1</v>
      </c>
    </row>
    <row r="3" spans="1:15" x14ac:dyDescent="0.3">
      <c r="A3" s="47">
        <v>0</v>
      </c>
      <c r="B3" s="71">
        <v>0</v>
      </c>
      <c r="C3" s="71">
        <v>1</v>
      </c>
      <c r="D3" s="71">
        <v>1</v>
      </c>
      <c r="E3" s="71">
        <v>0</v>
      </c>
      <c r="F3" s="71">
        <v>1</v>
      </c>
      <c r="G3" s="71">
        <v>1</v>
      </c>
      <c r="H3" s="71">
        <v>1</v>
      </c>
      <c r="I3" s="71">
        <v>0</v>
      </c>
      <c r="J3" s="71">
        <v>0</v>
      </c>
      <c r="K3" s="71">
        <v>1</v>
      </c>
      <c r="L3" s="71">
        <v>0</v>
      </c>
      <c r="M3" s="71">
        <v>0</v>
      </c>
      <c r="N3" s="71">
        <v>0</v>
      </c>
      <c r="O3" s="71">
        <v>1</v>
      </c>
    </row>
    <row r="4" spans="1:15" x14ac:dyDescent="0.3">
      <c r="A4" s="47">
        <v>4</v>
      </c>
      <c r="B4" s="71">
        <v>0</v>
      </c>
      <c r="C4" s="71">
        <v>2</v>
      </c>
      <c r="D4" s="71">
        <v>0</v>
      </c>
      <c r="E4" s="71">
        <v>0</v>
      </c>
      <c r="F4" s="71">
        <v>2</v>
      </c>
      <c r="G4" s="71">
        <v>0</v>
      </c>
      <c r="H4" s="71">
        <v>1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1</v>
      </c>
      <c r="O4" s="71">
        <v>3</v>
      </c>
    </row>
    <row r="5" spans="1:15" x14ac:dyDescent="0.3">
      <c r="A5" s="47">
        <v>0</v>
      </c>
      <c r="B5" s="71">
        <v>0</v>
      </c>
      <c r="C5" s="71">
        <v>5</v>
      </c>
      <c r="D5" s="71">
        <v>2</v>
      </c>
      <c r="E5" s="71">
        <v>1</v>
      </c>
      <c r="F5" s="71">
        <v>1</v>
      </c>
      <c r="G5" s="71">
        <v>7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3</v>
      </c>
    </row>
    <row r="6" spans="1:15" x14ac:dyDescent="0.3">
      <c r="A6" s="47">
        <v>0</v>
      </c>
      <c r="B6" s="71">
        <v>2</v>
      </c>
      <c r="C6" s="71">
        <v>1</v>
      </c>
      <c r="D6" s="71">
        <v>5</v>
      </c>
      <c r="E6" s="71">
        <v>0</v>
      </c>
      <c r="F6" s="71">
        <v>0</v>
      </c>
      <c r="G6" s="71">
        <v>1</v>
      </c>
      <c r="H6" s="71">
        <v>1</v>
      </c>
      <c r="I6" s="71">
        <v>0</v>
      </c>
      <c r="J6" s="71">
        <v>0</v>
      </c>
      <c r="K6" s="71">
        <v>0</v>
      </c>
      <c r="L6" s="71">
        <v>0</v>
      </c>
      <c r="M6" s="71">
        <v>1</v>
      </c>
      <c r="N6" s="71">
        <v>0</v>
      </c>
      <c r="O6" s="71">
        <v>0</v>
      </c>
    </row>
    <row r="7" spans="1:15" x14ac:dyDescent="0.3">
      <c r="A7" s="47">
        <v>1</v>
      </c>
      <c r="B7" s="71">
        <v>0</v>
      </c>
      <c r="C7" s="71">
        <v>0</v>
      </c>
      <c r="D7" s="71">
        <v>0</v>
      </c>
      <c r="E7" s="71">
        <v>0</v>
      </c>
      <c r="F7" s="71">
        <v>0</v>
      </c>
      <c r="G7" s="71">
        <v>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3</v>
      </c>
    </row>
    <row r="8" spans="1:15" x14ac:dyDescent="0.3">
      <c r="A8" s="47">
        <v>3</v>
      </c>
      <c r="B8" s="71">
        <v>0</v>
      </c>
      <c r="C8" s="71">
        <v>0</v>
      </c>
      <c r="D8" s="71">
        <v>4</v>
      </c>
      <c r="E8" s="71">
        <v>1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x14ac:dyDescent="0.3">
      <c r="A9" s="47">
        <v>0</v>
      </c>
      <c r="B9" s="71">
        <v>0</v>
      </c>
      <c r="C9" s="71">
        <v>2</v>
      </c>
      <c r="D9" s="71">
        <v>1</v>
      </c>
      <c r="E9" s="71">
        <v>0</v>
      </c>
      <c r="F9" s="71">
        <v>0</v>
      </c>
      <c r="G9" s="71">
        <v>0</v>
      </c>
      <c r="H9" s="71">
        <v>4</v>
      </c>
      <c r="I9" s="71">
        <v>0</v>
      </c>
      <c r="J9" s="71">
        <v>0</v>
      </c>
      <c r="K9" s="71">
        <v>1</v>
      </c>
      <c r="L9" s="71">
        <v>0</v>
      </c>
      <c r="M9" s="71">
        <v>1</v>
      </c>
      <c r="N9" s="71">
        <v>0</v>
      </c>
      <c r="O9" s="71">
        <v>0</v>
      </c>
    </row>
    <row r="10" spans="1:15" x14ac:dyDescent="0.3">
      <c r="A10" s="47">
        <v>0</v>
      </c>
      <c r="B10" s="71">
        <v>3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1</v>
      </c>
    </row>
    <row r="11" spans="1:15" x14ac:dyDescent="0.3">
      <c r="A11" s="47">
        <v>0</v>
      </c>
      <c r="B11" s="71">
        <v>0</v>
      </c>
      <c r="C11" s="71">
        <v>3</v>
      </c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x14ac:dyDescent="0.3">
      <c r="A12" s="47">
        <v>0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1</v>
      </c>
      <c r="H12" s="71">
        <v>3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x14ac:dyDescent="0.3">
      <c r="A13" s="53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</row>
    <row r="14" spans="1:15" x14ac:dyDescent="0.3">
      <c r="A14" s="53">
        <v>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1</v>
      </c>
      <c r="I14" s="6">
        <v>0</v>
      </c>
      <c r="J14" s="6">
        <v>0</v>
      </c>
      <c r="K14" s="6">
        <v>1</v>
      </c>
      <c r="L14" s="6">
        <v>0</v>
      </c>
      <c r="M14" s="6">
        <v>0</v>
      </c>
      <c r="N14" s="6">
        <v>0</v>
      </c>
      <c r="O14" s="6">
        <v>0</v>
      </c>
    </row>
    <row r="15" spans="1:15" x14ac:dyDescent="0.3">
      <c r="A15" s="53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2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</row>
    <row r="16" spans="1:15" x14ac:dyDescent="0.3">
      <c r="A16" s="53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</row>
    <row r="17" spans="1:15" x14ac:dyDescent="0.3">
      <c r="A17" s="53">
        <v>0</v>
      </c>
      <c r="B17" s="6">
        <v>0</v>
      </c>
      <c r="C17" s="6">
        <v>0</v>
      </c>
      <c r="D17" s="6">
        <v>1</v>
      </c>
      <c r="E17" s="6">
        <v>0</v>
      </c>
      <c r="F17" s="6">
        <v>0</v>
      </c>
      <c r="G17" s="6">
        <v>0</v>
      </c>
      <c r="H17" s="6">
        <v>1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</row>
    <row r="18" spans="1:15" x14ac:dyDescent="0.3">
      <c r="A18" s="53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1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</row>
    <row r="19" spans="1:15" x14ac:dyDescent="0.3">
      <c r="A19" s="53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1</v>
      </c>
      <c r="M19" s="6">
        <v>0</v>
      </c>
      <c r="N19" s="6">
        <v>0</v>
      </c>
      <c r="O19" s="6">
        <v>0</v>
      </c>
    </row>
    <row r="20" spans="1:15" x14ac:dyDescent="0.3">
      <c r="A20" s="53">
        <v>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</row>
    <row r="21" spans="1:15" x14ac:dyDescent="0.3">
      <c r="A21" s="53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</row>
    <row r="22" spans="1:15" x14ac:dyDescent="0.3">
      <c r="A22" s="53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</row>
    <row r="23" spans="1:15" x14ac:dyDescent="0.3">
      <c r="A23" s="53">
        <v>1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</row>
    <row r="24" spans="1:15" x14ac:dyDescent="0.3">
      <c r="A24" s="53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</row>
    <row r="25" spans="1:15" x14ac:dyDescent="0.3">
      <c r="A25" s="53">
        <v>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1:15" x14ac:dyDescent="0.3">
      <c r="A26" s="53">
        <v>0</v>
      </c>
      <c r="B26" s="6">
        <v>0</v>
      </c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1:15" x14ac:dyDescent="0.3">
      <c r="A27" s="53">
        <v>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0</v>
      </c>
      <c r="J27" s="6">
        <v>1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</row>
    <row r="28" spans="1:15" x14ac:dyDescent="0.3">
      <c r="A28" s="53">
        <v>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3">
      <c r="A29" s="53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2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</row>
    <row r="30" spans="1:15" x14ac:dyDescent="0.3">
      <c r="A30" s="53">
        <v>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</row>
    <row r="31" spans="1:15" x14ac:dyDescent="0.3">
      <c r="A31" s="53">
        <v>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</row>
    <row r="32" spans="1:15" x14ac:dyDescent="0.3">
      <c r="A32" s="53">
        <v>2</v>
      </c>
      <c r="B32" s="6">
        <v>0</v>
      </c>
      <c r="C32" s="6">
        <v>0</v>
      </c>
      <c r="D32" s="6">
        <v>0</v>
      </c>
      <c r="E32" s="6">
        <v>0</v>
      </c>
      <c r="F32" s="6">
        <v>2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</row>
    <row r="33" spans="1:15" x14ac:dyDescent="0.3">
      <c r="A33" s="53">
        <v>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  <row r="34" spans="1:15" x14ac:dyDescent="0.3">
      <c r="A34" s="53">
        <v>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1:15" x14ac:dyDescent="0.3">
      <c r="A35" s="53">
        <v>1</v>
      </c>
      <c r="B35" s="6">
        <v>0</v>
      </c>
      <c r="C35" s="6">
        <v>0</v>
      </c>
      <c r="D35" s="6">
        <v>0</v>
      </c>
      <c r="E35" s="6">
        <v>0</v>
      </c>
      <c r="F35" s="6">
        <v>2</v>
      </c>
      <c r="G35" s="6">
        <v>0</v>
      </c>
      <c r="H35" s="6">
        <v>0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</row>
    <row r="36" spans="1:15" x14ac:dyDescent="0.3">
      <c r="A36" s="53">
        <v>0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</row>
    <row r="37" spans="1:15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</row>
    <row r="38" spans="1:15" x14ac:dyDescent="0.3">
      <c r="A38" s="72">
        <v>0</v>
      </c>
      <c r="B38" s="6">
        <v>0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1</v>
      </c>
      <c r="L38" s="6">
        <v>0</v>
      </c>
      <c r="M38" s="6">
        <v>0</v>
      </c>
      <c r="N38" s="6">
        <v>0</v>
      </c>
      <c r="O38" s="6">
        <v>0</v>
      </c>
    </row>
    <row r="39" spans="1:15" x14ac:dyDescent="0.3">
      <c r="A39" s="72">
        <v>3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</row>
    <row r="40" spans="1:15" x14ac:dyDescent="0.3">
      <c r="A40" s="72">
        <v>0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</row>
    <row r="41" spans="1:15" x14ac:dyDescent="0.3">
      <c r="A41" s="72">
        <v>2</v>
      </c>
      <c r="B41" s="6">
        <v>0</v>
      </c>
      <c r="C41" s="6">
        <v>0</v>
      </c>
      <c r="D41" s="6">
        <v>0</v>
      </c>
      <c r="E41" s="6">
        <v>0</v>
      </c>
      <c r="F41" s="6">
        <v>1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</row>
    <row r="42" spans="1:15" x14ac:dyDescent="0.3">
      <c r="A42" s="72">
        <v>3</v>
      </c>
      <c r="B42" s="6">
        <v>0</v>
      </c>
      <c r="C42" s="6">
        <v>2</v>
      </c>
      <c r="D42" s="6">
        <v>0</v>
      </c>
      <c r="E42" s="6">
        <v>0</v>
      </c>
      <c r="F42" s="6">
        <v>2</v>
      </c>
      <c r="G42" s="6">
        <v>0</v>
      </c>
      <c r="H42" s="6">
        <v>2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1</v>
      </c>
    </row>
    <row r="43" spans="1:15" x14ac:dyDescent="0.3">
      <c r="A43" s="72">
        <v>0</v>
      </c>
      <c r="B43" s="6">
        <v>2</v>
      </c>
      <c r="C43" s="6">
        <v>1</v>
      </c>
      <c r="D43" s="6">
        <v>0</v>
      </c>
      <c r="E43" s="6">
        <v>0</v>
      </c>
      <c r="F43" s="6">
        <v>0</v>
      </c>
      <c r="G43" s="6">
        <v>1</v>
      </c>
      <c r="H43" s="6">
        <v>0</v>
      </c>
      <c r="I43" s="6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3</v>
      </c>
    </row>
    <row r="44" spans="1:15" x14ac:dyDescent="0.3">
      <c r="A44" s="72">
        <v>1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</row>
    <row r="45" spans="1:15" x14ac:dyDescent="0.3">
      <c r="A45" s="72">
        <v>1</v>
      </c>
      <c r="B45" s="6">
        <v>2</v>
      </c>
      <c r="C45" s="6">
        <v>0</v>
      </c>
      <c r="D45" s="6">
        <v>2</v>
      </c>
      <c r="E45" s="6">
        <v>0</v>
      </c>
      <c r="F45" s="6">
        <v>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</row>
    <row r="46" spans="1:15" x14ac:dyDescent="0.3">
      <c r="A46" s="72">
        <v>3</v>
      </c>
      <c r="B46" s="6">
        <v>0</v>
      </c>
      <c r="C46" s="6">
        <v>1</v>
      </c>
      <c r="D46" s="6">
        <v>0</v>
      </c>
      <c r="E46" s="6">
        <v>1</v>
      </c>
      <c r="F46" s="6">
        <v>2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2</v>
      </c>
      <c r="N46" s="6">
        <v>1</v>
      </c>
      <c r="O46" s="6">
        <v>0</v>
      </c>
    </row>
    <row r="47" spans="1:15" x14ac:dyDescent="0.3">
      <c r="A47" s="72">
        <v>1</v>
      </c>
      <c r="B47" s="6">
        <v>2</v>
      </c>
      <c r="C47" s="6">
        <v>0</v>
      </c>
      <c r="D47" s="6">
        <v>0</v>
      </c>
      <c r="E47" s="6">
        <v>0</v>
      </c>
      <c r="F47" s="6">
        <v>2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</row>
    <row r="48" spans="1:15" x14ac:dyDescent="0.3">
      <c r="A48" s="72">
        <v>1</v>
      </c>
      <c r="B48" s="6">
        <v>1</v>
      </c>
      <c r="C48" s="6">
        <v>3</v>
      </c>
      <c r="D48" s="6">
        <v>2</v>
      </c>
      <c r="E48" s="6">
        <v>0</v>
      </c>
      <c r="F48" s="6">
        <v>1</v>
      </c>
      <c r="G48" s="6">
        <v>2</v>
      </c>
      <c r="H48" s="6">
        <v>0</v>
      </c>
      <c r="I48" s="6">
        <v>0</v>
      </c>
      <c r="J48" s="6">
        <v>0</v>
      </c>
      <c r="K48" s="6">
        <v>1</v>
      </c>
      <c r="L48" s="6">
        <v>0</v>
      </c>
      <c r="M48" s="6">
        <v>3</v>
      </c>
      <c r="N48" s="6">
        <v>0</v>
      </c>
      <c r="O48" s="6">
        <v>0</v>
      </c>
    </row>
    <row r="49" spans="1:15" x14ac:dyDescent="0.3">
      <c r="A49" s="72">
        <v>3</v>
      </c>
      <c r="B49" s="6">
        <v>2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2</v>
      </c>
      <c r="I49" s="6">
        <v>1</v>
      </c>
      <c r="J49" s="6">
        <v>1</v>
      </c>
      <c r="K49" s="6">
        <v>0</v>
      </c>
      <c r="L49" s="6">
        <v>0</v>
      </c>
      <c r="M49" s="6">
        <v>0</v>
      </c>
      <c r="N49" s="6">
        <v>1</v>
      </c>
      <c r="O49" s="6">
        <v>1</v>
      </c>
    </row>
    <row r="50" spans="1:15" x14ac:dyDescent="0.3">
      <c r="A50" s="72">
        <v>0</v>
      </c>
      <c r="B50" s="6">
        <v>1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</row>
    <row r="51" spans="1:15" x14ac:dyDescent="0.3">
      <c r="A51" s="72">
        <v>1</v>
      </c>
      <c r="B51" s="6">
        <v>0</v>
      </c>
      <c r="C51" s="6">
        <v>0</v>
      </c>
      <c r="D51" s="6">
        <v>0</v>
      </c>
      <c r="E51" s="6">
        <v>0</v>
      </c>
      <c r="F51" s="6">
        <v>1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4</v>
      </c>
    </row>
    <row r="52" spans="1:15" x14ac:dyDescent="0.3">
      <c r="A52" s="72">
        <v>1</v>
      </c>
      <c r="B52" s="6">
        <v>1</v>
      </c>
      <c r="C52" s="6">
        <v>2</v>
      </c>
      <c r="D52" s="6">
        <v>2</v>
      </c>
      <c r="E52" s="6">
        <v>0</v>
      </c>
      <c r="F52" s="6">
        <v>1</v>
      </c>
      <c r="G52" s="6">
        <v>2</v>
      </c>
      <c r="H52" s="6">
        <v>0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</row>
    <row r="53" spans="1:15" x14ac:dyDescent="0.3">
      <c r="A53" s="72">
        <v>2</v>
      </c>
      <c r="B53" s="6">
        <v>0</v>
      </c>
      <c r="C53" s="6">
        <v>2</v>
      </c>
      <c r="D53" s="6">
        <v>1</v>
      </c>
      <c r="E53" s="6">
        <v>0</v>
      </c>
      <c r="F53" s="6">
        <v>1</v>
      </c>
      <c r="G53" s="6">
        <v>2</v>
      </c>
      <c r="H53" s="6">
        <v>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</v>
      </c>
    </row>
    <row r="54" spans="1:15" x14ac:dyDescent="0.3">
      <c r="A54" s="72">
        <v>0</v>
      </c>
      <c r="B54" s="6">
        <v>3</v>
      </c>
      <c r="C54" s="6">
        <v>2</v>
      </c>
      <c r="D54" s="6">
        <v>1</v>
      </c>
      <c r="E54" s="6">
        <v>1</v>
      </c>
      <c r="F54" s="6">
        <v>1</v>
      </c>
      <c r="G54" s="6">
        <v>0</v>
      </c>
      <c r="H54" s="6">
        <v>0</v>
      </c>
      <c r="I54" s="6">
        <v>1</v>
      </c>
      <c r="J54" s="6">
        <v>0</v>
      </c>
      <c r="K54" s="6">
        <v>0</v>
      </c>
      <c r="L54" s="6">
        <v>0</v>
      </c>
      <c r="M54" s="6">
        <v>1</v>
      </c>
      <c r="N54" s="6">
        <v>0</v>
      </c>
      <c r="O54" s="6">
        <v>0</v>
      </c>
    </row>
    <row r="55" spans="1:15" x14ac:dyDescent="0.3">
      <c r="A55" s="72">
        <v>5</v>
      </c>
      <c r="B55" s="6">
        <v>1</v>
      </c>
      <c r="C55" s="6">
        <v>0</v>
      </c>
      <c r="D55" s="6">
        <v>1</v>
      </c>
      <c r="E55" s="6">
        <v>1</v>
      </c>
      <c r="F55" s="6">
        <v>0</v>
      </c>
      <c r="G55" s="6">
        <v>1</v>
      </c>
      <c r="H55" s="6">
        <v>0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</row>
    <row r="56" spans="1:15" x14ac:dyDescent="0.3">
      <c r="A56" s="72">
        <v>2</v>
      </c>
      <c r="B56" s="6">
        <v>1</v>
      </c>
      <c r="C56" s="6">
        <v>1</v>
      </c>
      <c r="D56" s="6">
        <v>3</v>
      </c>
      <c r="E56" s="6">
        <v>0</v>
      </c>
      <c r="F56" s="6">
        <v>0</v>
      </c>
      <c r="G56" s="6">
        <v>0</v>
      </c>
      <c r="H56" s="6">
        <v>2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1</v>
      </c>
      <c r="O56" s="6">
        <v>0</v>
      </c>
    </row>
    <row r="57" spans="1:15" x14ac:dyDescent="0.3">
      <c r="A57" s="72">
        <v>0</v>
      </c>
      <c r="B57" s="6">
        <v>2</v>
      </c>
      <c r="C57" s="6">
        <v>4</v>
      </c>
      <c r="D57" s="6">
        <v>1</v>
      </c>
      <c r="E57" s="6">
        <v>2</v>
      </c>
      <c r="F57" s="6">
        <v>2</v>
      </c>
      <c r="G57" s="6">
        <v>2</v>
      </c>
      <c r="H57" s="6">
        <v>0</v>
      </c>
      <c r="I57" s="6">
        <v>0</v>
      </c>
      <c r="J57" s="6">
        <v>1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</row>
    <row r="58" spans="1:15" x14ac:dyDescent="0.3">
      <c r="A58" s="72">
        <v>1</v>
      </c>
      <c r="B58" s="6">
        <v>3</v>
      </c>
      <c r="C58" s="6">
        <v>1</v>
      </c>
      <c r="D58" s="6">
        <v>1</v>
      </c>
      <c r="E58" s="6">
        <v>1</v>
      </c>
      <c r="F58" s="6">
        <v>0</v>
      </c>
      <c r="G58" s="6">
        <v>2</v>
      </c>
      <c r="H58" s="6">
        <v>3</v>
      </c>
      <c r="I58" s="6">
        <v>0</v>
      </c>
      <c r="J58" s="6">
        <v>1</v>
      </c>
      <c r="K58" s="6">
        <v>0</v>
      </c>
      <c r="L58" s="6">
        <v>1</v>
      </c>
      <c r="M58" s="6">
        <v>0</v>
      </c>
      <c r="N58" s="6">
        <v>0</v>
      </c>
      <c r="O58" s="6">
        <v>1</v>
      </c>
    </row>
    <row r="59" spans="1:15" x14ac:dyDescent="0.3">
      <c r="A59" s="72">
        <v>1</v>
      </c>
      <c r="B59" s="6">
        <v>1</v>
      </c>
      <c r="C59" s="6">
        <v>3</v>
      </c>
      <c r="D59" s="6">
        <v>1</v>
      </c>
      <c r="E59" s="6">
        <v>1</v>
      </c>
      <c r="F59" s="6">
        <v>1</v>
      </c>
      <c r="G59" s="6">
        <v>1</v>
      </c>
      <c r="H59" s="6">
        <v>0</v>
      </c>
      <c r="I59" s="6">
        <v>1</v>
      </c>
      <c r="J59" s="6">
        <v>1</v>
      </c>
      <c r="K59" s="6">
        <v>3</v>
      </c>
      <c r="L59" s="6">
        <v>0</v>
      </c>
      <c r="M59" s="6">
        <v>0</v>
      </c>
      <c r="N59" s="6">
        <v>0</v>
      </c>
      <c r="O59" s="6">
        <v>0</v>
      </c>
    </row>
    <row r="60" spans="1:15" x14ac:dyDescent="0.3">
      <c r="A60" s="72">
        <v>6</v>
      </c>
      <c r="B60" s="6">
        <v>2</v>
      </c>
      <c r="C60" s="6">
        <v>1</v>
      </c>
      <c r="D60" s="6">
        <v>2</v>
      </c>
      <c r="E60" s="6">
        <v>4</v>
      </c>
      <c r="F60" s="6">
        <v>2</v>
      </c>
      <c r="G60" s="6">
        <v>1</v>
      </c>
      <c r="H60" s="6">
        <v>2</v>
      </c>
      <c r="I60" s="6">
        <v>0</v>
      </c>
      <c r="J60" s="6">
        <v>3</v>
      </c>
      <c r="K60" s="6">
        <v>0</v>
      </c>
      <c r="L60" s="6">
        <v>0</v>
      </c>
      <c r="M60" s="6">
        <v>0</v>
      </c>
      <c r="N60" s="6">
        <v>4</v>
      </c>
      <c r="O60" s="6">
        <v>0</v>
      </c>
    </row>
    <row r="61" spans="1:15" x14ac:dyDescent="0.3">
      <c r="A61" s="72">
        <v>2</v>
      </c>
      <c r="B61" s="6">
        <v>3</v>
      </c>
      <c r="C61" s="6">
        <v>0</v>
      </c>
      <c r="D61" s="6">
        <v>1</v>
      </c>
      <c r="E61" s="6">
        <v>2</v>
      </c>
      <c r="F61" s="6">
        <v>3</v>
      </c>
      <c r="G61" s="6">
        <v>2</v>
      </c>
      <c r="H61" s="6">
        <v>4</v>
      </c>
      <c r="I61" s="6">
        <v>0</v>
      </c>
      <c r="J61" s="6">
        <v>1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</row>
    <row r="62" spans="1:15" x14ac:dyDescent="0.3">
      <c r="A62" s="72">
        <v>2</v>
      </c>
      <c r="B62" s="6">
        <v>7</v>
      </c>
      <c r="C62" s="6">
        <v>1</v>
      </c>
      <c r="D62" s="6">
        <v>3</v>
      </c>
      <c r="E62" s="6">
        <v>1</v>
      </c>
      <c r="F62" s="6">
        <v>3</v>
      </c>
      <c r="G62" s="6">
        <v>2</v>
      </c>
      <c r="H62" s="6">
        <v>2</v>
      </c>
      <c r="I62" s="6">
        <v>0</v>
      </c>
      <c r="J62" s="6">
        <v>0</v>
      </c>
      <c r="K62" s="6">
        <v>1</v>
      </c>
      <c r="L62" s="6">
        <v>1</v>
      </c>
      <c r="M62" s="6">
        <v>0</v>
      </c>
      <c r="N62" s="6">
        <v>1</v>
      </c>
      <c r="O62" s="6">
        <v>1</v>
      </c>
    </row>
    <row r="63" spans="1:15" x14ac:dyDescent="0.3">
      <c r="A63" s="72">
        <v>3</v>
      </c>
      <c r="B63" s="6">
        <v>3</v>
      </c>
      <c r="C63" s="6">
        <v>4</v>
      </c>
      <c r="D63" s="6">
        <v>4</v>
      </c>
      <c r="E63" s="6">
        <v>1</v>
      </c>
      <c r="F63" s="6">
        <v>5</v>
      </c>
      <c r="G63" s="6">
        <v>3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1</v>
      </c>
      <c r="N63" s="6">
        <v>1</v>
      </c>
      <c r="O63" s="6">
        <v>1</v>
      </c>
    </row>
    <row r="64" spans="1:15" x14ac:dyDescent="0.3">
      <c r="A64" s="72">
        <v>3</v>
      </c>
      <c r="B64" s="6">
        <v>2</v>
      </c>
      <c r="C64" s="6">
        <v>2</v>
      </c>
      <c r="D64" s="6">
        <v>2</v>
      </c>
      <c r="E64" s="6">
        <v>0</v>
      </c>
      <c r="F64" s="6">
        <v>2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</v>
      </c>
      <c r="M64" s="6">
        <v>0</v>
      </c>
      <c r="N64" s="6">
        <v>1</v>
      </c>
      <c r="O64" s="6">
        <v>0</v>
      </c>
    </row>
    <row r="65" spans="1:15" x14ac:dyDescent="0.3">
      <c r="A65" s="72">
        <v>5</v>
      </c>
      <c r="B65" s="6">
        <v>1</v>
      </c>
      <c r="C65" s="6">
        <v>4</v>
      </c>
      <c r="D65" s="6">
        <v>3</v>
      </c>
      <c r="E65" s="6">
        <v>1</v>
      </c>
      <c r="F65" s="6">
        <v>0</v>
      </c>
      <c r="G65" s="6">
        <v>5</v>
      </c>
      <c r="H65" s="6">
        <v>2</v>
      </c>
      <c r="I65" s="6">
        <v>0</v>
      </c>
      <c r="J65" s="6">
        <v>0</v>
      </c>
      <c r="K65" s="6">
        <v>0</v>
      </c>
      <c r="L65" s="6">
        <v>0</v>
      </c>
      <c r="M65" s="6">
        <v>1</v>
      </c>
      <c r="N65" s="6">
        <v>0</v>
      </c>
      <c r="O65" s="6">
        <v>0</v>
      </c>
    </row>
    <row r="66" spans="1:15" x14ac:dyDescent="0.3">
      <c r="A66" s="72">
        <v>2</v>
      </c>
      <c r="B66" s="6">
        <v>1</v>
      </c>
      <c r="C66" s="6">
        <v>2</v>
      </c>
      <c r="D66" s="6">
        <v>6</v>
      </c>
      <c r="E66" s="6">
        <v>1</v>
      </c>
      <c r="F66" s="6">
        <v>3</v>
      </c>
      <c r="G66" s="6">
        <v>4</v>
      </c>
      <c r="H66" s="6">
        <v>2</v>
      </c>
      <c r="I66" s="6">
        <v>2</v>
      </c>
      <c r="J66" s="6">
        <v>1</v>
      </c>
      <c r="K66" s="6">
        <v>0</v>
      </c>
      <c r="L66" s="6">
        <v>0</v>
      </c>
      <c r="M66" s="6">
        <v>0</v>
      </c>
      <c r="N66" s="6">
        <v>0</v>
      </c>
      <c r="O66" s="6">
        <v>1</v>
      </c>
    </row>
    <row r="67" spans="1:15" x14ac:dyDescent="0.3">
      <c r="A67" s="72">
        <v>2</v>
      </c>
      <c r="B67" s="6">
        <v>1</v>
      </c>
      <c r="C67" s="6">
        <v>2</v>
      </c>
      <c r="D67" s="6">
        <v>1</v>
      </c>
      <c r="E67" s="6">
        <v>5</v>
      </c>
      <c r="F67" s="6">
        <v>3</v>
      </c>
      <c r="G67" s="6">
        <v>2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3</v>
      </c>
      <c r="O67" s="6">
        <v>0</v>
      </c>
    </row>
    <row r="68" spans="1:15" x14ac:dyDescent="0.3">
      <c r="A68" s="72">
        <f>SUM(A38:A67)</f>
        <v>56</v>
      </c>
      <c r="B68" s="72">
        <f t="shared" ref="B68:O68" si="0">SUM(B38:B67)</f>
        <v>42</v>
      </c>
      <c r="C68" s="72">
        <f t="shared" si="0"/>
        <v>39</v>
      </c>
      <c r="D68" s="72">
        <f t="shared" si="0"/>
        <v>38</v>
      </c>
      <c r="E68" s="72">
        <f t="shared" si="0"/>
        <v>24</v>
      </c>
      <c r="F68" s="72">
        <f t="shared" si="0"/>
        <v>38</v>
      </c>
      <c r="G68" s="72">
        <f t="shared" si="0"/>
        <v>34</v>
      </c>
      <c r="H68" s="72">
        <f t="shared" si="0"/>
        <v>22</v>
      </c>
      <c r="I68" s="72">
        <f t="shared" si="0"/>
        <v>11</v>
      </c>
      <c r="J68" s="72">
        <f t="shared" si="0"/>
        <v>9</v>
      </c>
      <c r="K68" s="72">
        <f t="shared" si="0"/>
        <v>6</v>
      </c>
      <c r="L68" s="72">
        <f t="shared" si="0"/>
        <v>4</v>
      </c>
      <c r="M68" s="72">
        <f t="shared" si="0"/>
        <v>10</v>
      </c>
      <c r="N68" s="72">
        <f t="shared" si="0"/>
        <v>13</v>
      </c>
      <c r="O68" s="72">
        <f t="shared" si="0"/>
        <v>14</v>
      </c>
    </row>
    <row r="69" spans="1:15" x14ac:dyDescent="0.3">
      <c r="A69" s="20">
        <v>3</v>
      </c>
      <c r="B69" s="6">
        <v>2</v>
      </c>
      <c r="C69" s="6">
        <v>4</v>
      </c>
      <c r="D69" s="6">
        <v>0</v>
      </c>
      <c r="E69" s="6">
        <v>1</v>
      </c>
      <c r="F69" s="6">
        <v>2</v>
      </c>
      <c r="G69" s="6">
        <v>3</v>
      </c>
      <c r="H69" s="6">
        <v>1</v>
      </c>
      <c r="I69" s="6">
        <v>1</v>
      </c>
      <c r="J69" s="6">
        <v>0</v>
      </c>
      <c r="K69" s="6">
        <v>0</v>
      </c>
      <c r="L69" s="6">
        <v>0</v>
      </c>
      <c r="M69" s="6">
        <v>2</v>
      </c>
      <c r="N69" s="6">
        <v>0</v>
      </c>
      <c r="O69" s="6">
        <v>1</v>
      </c>
    </row>
    <row r="70" spans="1:15" x14ac:dyDescent="0.3">
      <c r="A70" s="20">
        <v>3</v>
      </c>
      <c r="B70" s="6">
        <v>3</v>
      </c>
      <c r="C70" s="6">
        <v>2</v>
      </c>
      <c r="D70" s="6">
        <v>4</v>
      </c>
      <c r="E70" s="6">
        <v>4</v>
      </c>
      <c r="F70" s="6">
        <v>2</v>
      </c>
      <c r="G70" s="6">
        <v>4</v>
      </c>
      <c r="H70" s="6">
        <v>1</v>
      </c>
      <c r="I70" s="6">
        <v>0</v>
      </c>
      <c r="J70" s="6">
        <v>3</v>
      </c>
      <c r="K70" s="6">
        <v>1</v>
      </c>
      <c r="L70" s="6">
        <v>0</v>
      </c>
      <c r="M70" s="6">
        <v>0</v>
      </c>
      <c r="N70" s="6">
        <v>1</v>
      </c>
      <c r="O70" s="6">
        <v>4</v>
      </c>
    </row>
    <row r="71" spans="1:15" x14ac:dyDescent="0.3">
      <c r="A71" s="20">
        <v>3</v>
      </c>
      <c r="B71" s="6">
        <v>1</v>
      </c>
      <c r="C71" s="6">
        <v>1</v>
      </c>
      <c r="D71" s="6">
        <v>2</v>
      </c>
      <c r="E71" s="6">
        <v>1</v>
      </c>
      <c r="F71" s="6">
        <v>1</v>
      </c>
      <c r="G71" s="6">
        <v>2</v>
      </c>
      <c r="H71" s="6">
        <v>2</v>
      </c>
      <c r="I71" s="6">
        <v>0</v>
      </c>
      <c r="J71" s="6">
        <v>2</v>
      </c>
      <c r="K71" s="6">
        <v>0</v>
      </c>
      <c r="L71" s="6">
        <v>1</v>
      </c>
      <c r="M71" s="6">
        <v>0</v>
      </c>
      <c r="N71" s="6">
        <v>1</v>
      </c>
      <c r="O71" s="6">
        <v>3</v>
      </c>
    </row>
    <row r="72" spans="1:15" x14ac:dyDescent="0.3">
      <c r="A72" s="20">
        <v>3</v>
      </c>
      <c r="B72" s="6">
        <v>2</v>
      </c>
      <c r="C72" s="6">
        <v>1</v>
      </c>
      <c r="D72" s="6">
        <v>3</v>
      </c>
      <c r="E72" s="6">
        <v>3</v>
      </c>
      <c r="F72" s="6">
        <v>0</v>
      </c>
      <c r="G72" s="6">
        <v>2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</row>
    <row r="73" spans="1:15" x14ac:dyDescent="0.3">
      <c r="A73" s="20">
        <v>2</v>
      </c>
      <c r="B73" s="6">
        <v>5</v>
      </c>
      <c r="C73" s="6">
        <v>4</v>
      </c>
      <c r="D73" s="6">
        <v>4</v>
      </c>
      <c r="E73" s="6">
        <v>1</v>
      </c>
      <c r="F73" s="6">
        <v>2</v>
      </c>
      <c r="G73" s="6">
        <v>2</v>
      </c>
      <c r="H73" s="6">
        <v>1</v>
      </c>
      <c r="I73" s="6">
        <v>0</v>
      </c>
      <c r="J73" s="6">
        <v>1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</row>
    <row r="74" spans="1:15" x14ac:dyDescent="0.3">
      <c r="A74" s="20">
        <v>2</v>
      </c>
      <c r="B74" s="6">
        <v>2</v>
      </c>
      <c r="C74" s="6">
        <v>2</v>
      </c>
      <c r="D74" s="6">
        <v>1</v>
      </c>
      <c r="E74" s="6">
        <v>2</v>
      </c>
      <c r="F74" s="6">
        <v>2</v>
      </c>
      <c r="G74" s="6">
        <v>3</v>
      </c>
      <c r="H74" s="6">
        <v>3</v>
      </c>
      <c r="I74" s="6">
        <v>1</v>
      </c>
      <c r="J74" s="6">
        <v>2</v>
      </c>
      <c r="K74" s="6">
        <v>1</v>
      </c>
      <c r="L74" s="6">
        <v>1</v>
      </c>
      <c r="M74" s="6">
        <v>0</v>
      </c>
      <c r="N74" s="6">
        <v>2</v>
      </c>
      <c r="O74" s="6">
        <v>3</v>
      </c>
    </row>
    <row r="75" spans="1:15" x14ac:dyDescent="0.3">
      <c r="A75" s="20">
        <v>2</v>
      </c>
      <c r="B75" s="6">
        <v>1</v>
      </c>
      <c r="C75" s="6">
        <v>4</v>
      </c>
      <c r="D75" s="6">
        <v>1</v>
      </c>
      <c r="E75" s="6">
        <v>4</v>
      </c>
      <c r="F75" s="6">
        <v>4</v>
      </c>
      <c r="G75" s="6">
        <v>1</v>
      </c>
      <c r="H75" s="6">
        <v>1</v>
      </c>
      <c r="I75" s="6">
        <v>0</v>
      </c>
      <c r="J75" s="6">
        <v>0</v>
      </c>
      <c r="K75" s="6">
        <v>1</v>
      </c>
      <c r="L75" s="6">
        <v>1</v>
      </c>
      <c r="M75" s="6">
        <v>0</v>
      </c>
      <c r="N75" s="6">
        <v>3</v>
      </c>
      <c r="O75" s="6">
        <v>1</v>
      </c>
    </row>
    <row r="76" spans="1:15" x14ac:dyDescent="0.3">
      <c r="A76" s="20">
        <v>0</v>
      </c>
      <c r="B76" s="6">
        <v>2</v>
      </c>
      <c r="C76" s="6">
        <v>2</v>
      </c>
      <c r="D76" s="6">
        <v>4</v>
      </c>
      <c r="E76" s="6">
        <v>5</v>
      </c>
      <c r="F76" s="6">
        <v>1</v>
      </c>
      <c r="G76" s="6">
        <v>2</v>
      </c>
      <c r="H76" s="6">
        <v>2</v>
      </c>
      <c r="I76" s="6">
        <v>0</v>
      </c>
      <c r="J76" s="6">
        <v>2</v>
      </c>
      <c r="K76" s="6">
        <v>0</v>
      </c>
      <c r="L76" s="6">
        <v>0</v>
      </c>
      <c r="M76" s="6">
        <v>0</v>
      </c>
      <c r="N76" s="6">
        <v>0</v>
      </c>
      <c r="O76" s="6">
        <v>1</v>
      </c>
    </row>
    <row r="77" spans="1:15" x14ac:dyDescent="0.3">
      <c r="A77" s="20">
        <v>3</v>
      </c>
      <c r="B77" s="6">
        <v>0</v>
      </c>
      <c r="C77" s="6">
        <v>1</v>
      </c>
      <c r="D77" s="6">
        <v>6</v>
      </c>
      <c r="E77" s="6">
        <v>5</v>
      </c>
      <c r="F77" s="6">
        <v>5</v>
      </c>
      <c r="G77" s="6">
        <v>3</v>
      </c>
      <c r="H77" s="6">
        <v>2</v>
      </c>
      <c r="I77" s="6">
        <v>0</v>
      </c>
      <c r="J77" s="6">
        <v>3</v>
      </c>
      <c r="K77" s="6">
        <v>0</v>
      </c>
      <c r="L77" s="6">
        <v>0</v>
      </c>
      <c r="M77" s="6">
        <v>0</v>
      </c>
      <c r="N77" s="6">
        <v>2</v>
      </c>
      <c r="O77" s="6">
        <v>0</v>
      </c>
    </row>
    <row r="78" spans="1:15" x14ac:dyDescent="0.3">
      <c r="A78" s="20">
        <v>2</v>
      </c>
      <c r="B78" s="6">
        <v>3</v>
      </c>
      <c r="C78" s="6">
        <v>1</v>
      </c>
      <c r="D78" s="6">
        <v>2</v>
      </c>
      <c r="E78" s="6">
        <v>2</v>
      </c>
      <c r="F78" s="6">
        <v>6</v>
      </c>
      <c r="G78" s="6">
        <v>2</v>
      </c>
      <c r="H78" s="6">
        <v>3</v>
      </c>
      <c r="I78" s="6">
        <v>0</v>
      </c>
      <c r="J78" s="6">
        <v>1</v>
      </c>
      <c r="K78" s="6">
        <v>0</v>
      </c>
      <c r="L78" s="6">
        <v>0</v>
      </c>
      <c r="M78" s="6">
        <v>0</v>
      </c>
      <c r="N78" s="6">
        <v>3</v>
      </c>
      <c r="O78" s="6">
        <v>1</v>
      </c>
    </row>
    <row r="79" spans="1:15" x14ac:dyDescent="0.3">
      <c r="A79" s="20">
        <v>3</v>
      </c>
      <c r="B79" s="6">
        <v>0</v>
      </c>
      <c r="C79" s="6">
        <v>3</v>
      </c>
      <c r="D79" s="6">
        <v>2</v>
      </c>
      <c r="E79" s="6">
        <v>4</v>
      </c>
      <c r="F79" s="6">
        <v>2</v>
      </c>
      <c r="G79" s="6">
        <v>5</v>
      </c>
      <c r="H79" s="6">
        <v>3</v>
      </c>
      <c r="I79" s="6">
        <v>0</v>
      </c>
      <c r="J79" s="6">
        <v>2</v>
      </c>
      <c r="K79" s="6">
        <v>0</v>
      </c>
      <c r="L79" s="6">
        <v>1</v>
      </c>
      <c r="M79" s="6">
        <v>0</v>
      </c>
      <c r="N79" s="6">
        <v>2</v>
      </c>
      <c r="O79" s="6">
        <v>0</v>
      </c>
    </row>
    <row r="80" spans="1:15" x14ac:dyDescent="0.3">
      <c r="A80" s="20">
        <v>6</v>
      </c>
      <c r="B80" s="6">
        <v>0</v>
      </c>
      <c r="C80" s="6">
        <v>5</v>
      </c>
      <c r="D80" s="6">
        <v>2</v>
      </c>
      <c r="E80" s="6">
        <v>6</v>
      </c>
      <c r="F80" s="6">
        <v>3</v>
      </c>
      <c r="G80" s="6">
        <v>2</v>
      </c>
      <c r="H80" s="6">
        <v>1</v>
      </c>
      <c r="I80" s="6">
        <v>1</v>
      </c>
      <c r="J80" s="6">
        <v>2</v>
      </c>
      <c r="K80" s="6">
        <v>0</v>
      </c>
      <c r="L80" s="6">
        <v>0</v>
      </c>
      <c r="M80" s="6">
        <v>0</v>
      </c>
      <c r="N80" s="6">
        <v>1</v>
      </c>
      <c r="O80" s="6">
        <v>2</v>
      </c>
    </row>
    <row r="81" spans="1:15" x14ac:dyDescent="0.3">
      <c r="A81" s="20">
        <v>2</v>
      </c>
      <c r="B81" s="6">
        <v>4</v>
      </c>
      <c r="C81" s="6">
        <v>1</v>
      </c>
      <c r="D81" s="6">
        <v>5</v>
      </c>
      <c r="E81" s="6">
        <v>2</v>
      </c>
      <c r="F81" s="6">
        <v>5</v>
      </c>
      <c r="G81" s="6">
        <v>0</v>
      </c>
      <c r="H81" s="6">
        <v>2</v>
      </c>
      <c r="I81" s="6">
        <v>0</v>
      </c>
      <c r="J81" s="6">
        <v>1</v>
      </c>
      <c r="K81" s="6">
        <v>0</v>
      </c>
      <c r="L81" s="6">
        <v>0</v>
      </c>
      <c r="M81" s="6">
        <v>0</v>
      </c>
      <c r="N81" s="6">
        <v>4</v>
      </c>
      <c r="O81" s="6">
        <v>1</v>
      </c>
    </row>
    <row r="82" spans="1:15" x14ac:dyDescent="0.3">
      <c r="A82" s="20">
        <v>6</v>
      </c>
      <c r="B82" s="6">
        <v>2</v>
      </c>
      <c r="C82" s="6">
        <v>3</v>
      </c>
      <c r="D82" s="6">
        <v>2</v>
      </c>
      <c r="E82" s="6">
        <v>2</v>
      </c>
      <c r="F82" s="6">
        <v>4</v>
      </c>
      <c r="G82" s="6">
        <v>6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2</v>
      </c>
      <c r="O82" s="6">
        <v>3</v>
      </c>
    </row>
    <row r="83" spans="1:15" x14ac:dyDescent="0.3">
      <c r="A83" s="20">
        <v>3</v>
      </c>
      <c r="B83" s="6">
        <v>2</v>
      </c>
      <c r="C83" s="6">
        <v>4</v>
      </c>
      <c r="D83" s="6">
        <v>0</v>
      </c>
      <c r="E83" s="6">
        <v>11</v>
      </c>
      <c r="F83" s="6">
        <v>2</v>
      </c>
      <c r="G83" s="6">
        <v>5</v>
      </c>
      <c r="H83" s="6">
        <v>0</v>
      </c>
      <c r="I83" s="6">
        <v>1</v>
      </c>
      <c r="J83" s="6">
        <v>1</v>
      </c>
      <c r="K83" s="6">
        <v>0</v>
      </c>
      <c r="L83" s="6">
        <v>0</v>
      </c>
      <c r="M83" s="6">
        <v>0</v>
      </c>
      <c r="N83" s="6">
        <v>2</v>
      </c>
      <c r="O83" s="6">
        <v>2</v>
      </c>
    </row>
    <row r="84" spans="1:15" x14ac:dyDescent="0.3">
      <c r="A84" s="20">
        <v>1</v>
      </c>
      <c r="B84" s="6">
        <v>1</v>
      </c>
      <c r="C84" s="6">
        <v>7</v>
      </c>
      <c r="D84" s="6">
        <v>0</v>
      </c>
      <c r="E84" s="6">
        <v>4</v>
      </c>
      <c r="F84" s="6">
        <v>0</v>
      </c>
      <c r="G84" s="6">
        <v>0</v>
      </c>
      <c r="H84" s="6">
        <v>2</v>
      </c>
      <c r="I84" s="6">
        <v>0</v>
      </c>
      <c r="J84" s="6">
        <v>0</v>
      </c>
      <c r="K84" s="6">
        <v>0</v>
      </c>
      <c r="L84" s="6">
        <v>1</v>
      </c>
      <c r="M84" s="6">
        <v>0</v>
      </c>
      <c r="N84" s="6">
        <v>1</v>
      </c>
      <c r="O84" s="6">
        <v>2</v>
      </c>
    </row>
    <row r="85" spans="1:15" x14ac:dyDescent="0.3">
      <c r="A85" s="20">
        <v>1</v>
      </c>
      <c r="B85" s="6">
        <v>5</v>
      </c>
      <c r="C85" s="6">
        <v>3</v>
      </c>
      <c r="D85" s="6">
        <v>1</v>
      </c>
      <c r="E85" s="6">
        <v>4</v>
      </c>
      <c r="F85" s="6">
        <v>3</v>
      </c>
      <c r="G85" s="6">
        <v>0</v>
      </c>
      <c r="H85" s="6">
        <v>2</v>
      </c>
      <c r="I85" s="6">
        <v>0</v>
      </c>
      <c r="J85" s="6">
        <v>1</v>
      </c>
      <c r="K85" s="6">
        <v>1</v>
      </c>
      <c r="L85" s="6">
        <v>0</v>
      </c>
      <c r="M85" s="6">
        <v>0</v>
      </c>
      <c r="N85" s="6">
        <v>2</v>
      </c>
      <c r="O85" s="6">
        <v>2</v>
      </c>
    </row>
    <row r="86" spans="1:15" x14ac:dyDescent="0.3">
      <c r="A86" s="20">
        <v>3</v>
      </c>
      <c r="B86" s="6">
        <v>3</v>
      </c>
      <c r="C86" s="6">
        <v>4</v>
      </c>
      <c r="D86" s="6">
        <v>0</v>
      </c>
      <c r="E86" s="6">
        <v>2</v>
      </c>
      <c r="F86" s="6">
        <v>7</v>
      </c>
      <c r="G86" s="6">
        <v>4</v>
      </c>
      <c r="H86" s="6">
        <v>1</v>
      </c>
      <c r="I86" s="6">
        <v>0</v>
      </c>
      <c r="J86" s="6">
        <v>0</v>
      </c>
      <c r="K86" s="6">
        <v>0</v>
      </c>
      <c r="L86" s="6">
        <v>2</v>
      </c>
      <c r="M86" s="6">
        <v>0</v>
      </c>
      <c r="N86" s="6">
        <v>1</v>
      </c>
      <c r="O86" s="6">
        <v>0</v>
      </c>
    </row>
    <row r="87" spans="1:15" x14ac:dyDescent="0.3">
      <c r="A87" s="20">
        <v>3</v>
      </c>
      <c r="B87" s="6">
        <v>2</v>
      </c>
      <c r="C87" s="6">
        <v>8</v>
      </c>
      <c r="D87" s="6">
        <v>7</v>
      </c>
      <c r="E87" s="6">
        <v>2</v>
      </c>
      <c r="F87" s="6">
        <v>5</v>
      </c>
      <c r="G87" s="6">
        <v>4</v>
      </c>
      <c r="H87" s="6">
        <v>1</v>
      </c>
      <c r="I87" s="6">
        <v>0</v>
      </c>
      <c r="J87" s="6">
        <v>0</v>
      </c>
      <c r="K87" s="6">
        <v>0</v>
      </c>
      <c r="L87" s="6">
        <v>2</v>
      </c>
      <c r="M87" s="6">
        <v>2</v>
      </c>
      <c r="N87" s="6">
        <v>2</v>
      </c>
      <c r="O87" s="6">
        <v>7</v>
      </c>
    </row>
    <row r="88" spans="1:15" x14ac:dyDescent="0.3">
      <c r="A88" s="20">
        <v>5</v>
      </c>
      <c r="B88" s="6">
        <v>2</v>
      </c>
      <c r="C88" s="6">
        <v>3</v>
      </c>
      <c r="D88" s="6">
        <v>3</v>
      </c>
      <c r="E88" s="6">
        <v>3</v>
      </c>
      <c r="F88" s="6">
        <v>0</v>
      </c>
      <c r="G88" s="6">
        <v>1</v>
      </c>
      <c r="H88" s="6">
        <v>0</v>
      </c>
      <c r="I88" s="6">
        <v>0</v>
      </c>
      <c r="J88" s="6">
        <v>1</v>
      </c>
      <c r="K88" s="6">
        <v>0</v>
      </c>
      <c r="L88" s="6">
        <v>2</v>
      </c>
      <c r="M88" s="6">
        <v>0</v>
      </c>
      <c r="N88" s="6">
        <v>0</v>
      </c>
      <c r="O88" s="6">
        <v>3</v>
      </c>
    </row>
    <row r="89" spans="1:15" x14ac:dyDescent="0.3">
      <c r="A89" s="20">
        <v>4</v>
      </c>
      <c r="B89" s="6">
        <v>3</v>
      </c>
      <c r="C89" s="6">
        <v>5</v>
      </c>
      <c r="D89" s="6">
        <v>0</v>
      </c>
      <c r="E89" s="6">
        <v>1</v>
      </c>
      <c r="F89" s="6">
        <v>6</v>
      </c>
      <c r="G89" s="6">
        <v>9</v>
      </c>
      <c r="H89" s="6">
        <v>0</v>
      </c>
      <c r="I89" s="6">
        <v>0</v>
      </c>
      <c r="J89" s="6">
        <v>0</v>
      </c>
      <c r="K89" s="6">
        <v>1</v>
      </c>
      <c r="L89" s="6">
        <v>0</v>
      </c>
      <c r="M89" s="6">
        <v>1</v>
      </c>
      <c r="N89" s="6">
        <v>3</v>
      </c>
      <c r="O89" s="6">
        <v>1</v>
      </c>
    </row>
    <row r="90" spans="1:15" x14ac:dyDescent="0.3">
      <c r="A90" s="20">
        <v>4</v>
      </c>
      <c r="B90" s="6">
        <v>4</v>
      </c>
      <c r="C90" s="6">
        <v>0</v>
      </c>
      <c r="D90" s="6">
        <v>5</v>
      </c>
      <c r="E90" s="6">
        <v>2</v>
      </c>
      <c r="F90" s="6">
        <v>2</v>
      </c>
      <c r="G90" s="6">
        <v>6</v>
      </c>
      <c r="H90" s="6">
        <v>0</v>
      </c>
      <c r="I90" s="6">
        <v>0</v>
      </c>
      <c r="J90" s="6">
        <v>1</v>
      </c>
      <c r="K90" s="6">
        <v>3</v>
      </c>
      <c r="L90" s="6">
        <v>1</v>
      </c>
      <c r="M90" s="6">
        <v>0</v>
      </c>
      <c r="N90" s="6">
        <v>2</v>
      </c>
      <c r="O90" s="6">
        <v>0</v>
      </c>
    </row>
    <row r="91" spans="1:15" x14ac:dyDescent="0.3">
      <c r="A91" s="20">
        <v>4</v>
      </c>
      <c r="B91" s="6">
        <v>0</v>
      </c>
      <c r="C91" s="6">
        <v>2</v>
      </c>
      <c r="D91" s="6">
        <v>1</v>
      </c>
      <c r="E91" s="6">
        <v>5</v>
      </c>
      <c r="F91" s="6">
        <v>4</v>
      </c>
      <c r="G91" s="6">
        <v>3</v>
      </c>
      <c r="H91" s="6">
        <v>2</v>
      </c>
      <c r="I91" s="6">
        <v>1</v>
      </c>
      <c r="J91" s="6">
        <v>0</v>
      </c>
      <c r="K91" s="6">
        <v>3</v>
      </c>
      <c r="L91" s="6">
        <v>1</v>
      </c>
      <c r="M91" s="6">
        <v>2</v>
      </c>
      <c r="N91" s="6">
        <v>1</v>
      </c>
      <c r="O91" s="6">
        <v>2</v>
      </c>
    </row>
    <row r="92" spans="1:15" x14ac:dyDescent="0.3">
      <c r="A92" s="20">
        <v>2</v>
      </c>
      <c r="B92" s="6">
        <v>3</v>
      </c>
      <c r="C92" s="6">
        <v>6</v>
      </c>
      <c r="D92" s="6">
        <v>6</v>
      </c>
      <c r="E92" s="6">
        <v>6</v>
      </c>
      <c r="F92" s="6">
        <v>4</v>
      </c>
      <c r="G92" s="6">
        <v>3</v>
      </c>
      <c r="H92" s="6">
        <v>1</v>
      </c>
      <c r="I92" s="6">
        <v>0</v>
      </c>
      <c r="J92" s="6">
        <v>3</v>
      </c>
      <c r="K92" s="6">
        <v>1</v>
      </c>
      <c r="L92" s="6">
        <v>2</v>
      </c>
      <c r="M92" s="6">
        <v>0</v>
      </c>
      <c r="N92" s="6">
        <v>4</v>
      </c>
      <c r="O92" s="6">
        <v>1</v>
      </c>
    </row>
    <row r="93" spans="1:15" x14ac:dyDescent="0.3">
      <c r="A93" s="20">
        <f>SUM(A69:A92)</f>
        <v>70</v>
      </c>
      <c r="B93" s="20">
        <f t="shared" ref="B93:O93" si="1">SUM(B69:B92)</f>
        <v>52</v>
      </c>
      <c r="C93" s="20">
        <f t="shared" si="1"/>
        <v>76</v>
      </c>
      <c r="D93" s="20">
        <f t="shared" si="1"/>
        <v>61</v>
      </c>
      <c r="E93" s="20">
        <f t="shared" si="1"/>
        <v>82</v>
      </c>
      <c r="F93" s="20">
        <f t="shared" si="1"/>
        <v>72</v>
      </c>
      <c r="G93" s="20">
        <f t="shared" si="1"/>
        <v>72</v>
      </c>
      <c r="H93" s="20">
        <f t="shared" si="1"/>
        <v>31</v>
      </c>
      <c r="I93" s="20">
        <f t="shared" si="1"/>
        <v>5</v>
      </c>
      <c r="J93" s="20">
        <f t="shared" si="1"/>
        <v>26</v>
      </c>
      <c r="K93" s="20">
        <f t="shared" si="1"/>
        <v>12</v>
      </c>
      <c r="L93" s="20">
        <f t="shared" si="1"/>
        <v>15</v>
      </c>
      <c r="M93" s="20">
        <f t="shared" si="1"/>
        <v>7</v>
      </c>
      <c r="N93" s="20">
        <f t="shared" si="1"/>
        <v>39</v>
      </c>
      <c r="O93" s="20">
        <f t="shared" si="1"/>
        <v>40</v>
      </c>
    </row>
    <row r="94" spans="1:15" x14ac:dyDescent="0.3">
      <c r="A94" s="73">
        <v>3</v>
      </c>
      <c r="B94" s="47">
        <v>2</v>
      </c>
      <c r="C94" s="47">
        <v>3</v>
      </c>
      <c r="D94" s="47">
        <v>1</v>
      </c>
      <c r="E94" s="47">
        <v>1</v>
      </c>
      <c r="F94" s="47">
        <v>4</v>
      </c>
      <c r="G94" s="47">
        <v>4</v>
      </c>
      <c r="H94" s="47">
        <v>0</v>
      </c>
      <c r="I94" s="47">
        <v>1</v>
      </c>
      <c r="J94" s="47">
        <v>1</v>
      </c>
      <c r="K94" s="47">
        <v>0</v>
      </c>
      <c r="L94" s="47">
        <v>1</v>
      </c>
      <c r="M94" s="47">
        <v>1</v>
      </c>
      <c r="N94" s="47">
        <v>4</v>
      </c>
      <c r="O94" s="47">
        <v>2</v>
      </c>
    </row>
    <row r="95" spans="1:15" x14ac:dyDescent="0.3">
      <c r="A95" s="73">
        <v>7</v>
      </c>
      <c r="B95" s="47">
        <v>3</v>
      </c>
      <c r="C95" s="47">
        <v>3</v>
      </c>
      <c r="D95" s="47">
        <v>1</v>
      </c>
      <c r="E95" s="47">
        <v>6</v>
      </c>
      <c r="F95" s="47">
        <v>4</v>
      </c>
      <c r="G95" s="47">
        <v>2</v>
      </c>
      <c r="H95" s="47">
        <v>0</v>
      </c>
      <c r="I95" s="47">
        <v>2</v>
      </c>
      <c r="J95" s="47">
        <v>1</v>
      </c>
      <c r="K95" s="47">
        <v>1</v>
      </c>
      <c r="L95" s="47">
        <v>1</v>
      </c>
      <c r="M95" s="47">
        <v>0</v>
      </c>
      <c r="N95" s="47">
        <v>0</v>
      </c>
      <c r="O95" s="47">
        <v>5</v>
      </c>
    </row>
    <row r="96" spans="1:15" x14ac:dyDescent="0.3">
      <c r="A96" s="73">
        <v>4</v>
      </c>
      <c r="B96" s="47">
        <v>4</v>
      </c>
      <c r="C96" s="47">
        <v>2</v>
      </c>
      <c r="D96" s="47">
        <v>3</v>
      </c>
      <c r="E96" s="47">
        <v>3</v>
      </c>
      <c r="F96" s="47">
        <v>1</v>
      </c>
      <c r="G96" s="47">
        <v>1</v>
      </c>
      <c r="H96" s="47">
        <v>0</v>
      </c>
      <c r="I96" s="47">
        <v>2</v>
      </c>
      <c r="J96" s="47">
        <v>4</v>
      </c>
      <c r="K96" s="47">
        <v>1</v>
      </c>
      <c r="L96" s="47">
        <v>0</v>
      </c>
      <c r="M96" s="47">
        <v>1</v>
      </c>
      <c r="N96" s="47">
        <v>3</v>
      </c>
      <c r="O96" s="47">
        <v>1</v>
      </c>
    </row>
    <row r="97" spans="1:15" x14ac:dyDescent="0.3">
      <c r="A97" s="73">
        <v>2</v>
      </c>
      <c r="B97" s="47">
        <v>9</v>
      </c>
      <c r="C97" s="47">
        <v>1</v>
      </c>
      <c r="D97" s="47">
        <v>4</v>
      </c>
      <c r="E97" s="47">
        <v>7</v>
      </c>
      <c r="F97" s="47">
        <v>1</v>
      </c>
      <c r="G97" s="47">
        <v>3</v>
      </c>
      <c r="H97" s="47">
        <v>2</v>
      </c>
      <c r="I97" s="47">
        <v>0</v>
      </c>
      <c r="J97" s="47">
        <v>0</v>
      </c>
      <c r="K97" s="47">
        <v>0</v>
      </c>
      <c r="L97" s="47">
        <v>1</v>
      </c>
      <c r="M97" s="47">
        <v>0</v>
      </c>
      <c r="N97" s="47">
        <v>2</v>
      </c>
      <c r="O97" s="47">
        <v>2</v>
      </c>
    </row>
    <row r="98" spans="1:15" x14ac:dyDescent="0.3">
      <c r="A98" s="73">
        <v>3</v>
      </c>
      <c r="B98" s="47">
        <v>4</v>
      </c>
      <c r="C98" s="47">
        <v>4</v>
      </c>
      <c r="D98" s="47">
        <v>5</v>
      </c>
      <c r="E98" s="47">
        <v>15</v>
      </c>
      <c r="F98" s="47">
        <v>2</v>
      </c>
      <c r="G98" s="47">
        <v>7</v>
      </c>
      <c r="H98" s="47">
        <v>3</v>
      </c>
      <c r="I98" s="47">
        <v>0</v>
      </c>
      <c r="J98" s="47">
        <v>1</v>
      </c>
      <c r="K98" s="47">
        <v>0</v>
      </c>
      <c r="L98" s="47">
        <v>0</v>
      </c>
      <c r="M98" s="47">
        <v>1</v>
      </c>
      <c r="N98" s="47">
        <v>1</v>
      </c>
      <c r="O98" s="47">
        <v>4</v>
      </c>
    </row>
    <row r="99" spans="1:15" x14ac:dyDescent="0.3">
      <c r="A99" s="73">
        <v>3</v>
      </c>
      <c r="B99" s="47">
        <v>1</v>
      </c>
      <c r="C99" s="47">
        <v>2</v>
      </c>
      <c r="D99" s="47">
        <v>2</v>
      </c>
      <c r="E99" s="47">
        <v>6</v>
      </c>
      <c r="F99" s="47">
        <v>1</v>
      </c>
      <c r="G99" s="47">
        <v>8</v>
      </c>
      <c r="H99" s="47">
        <v>0</v>
      </c>
      <c r="I99" s="47">
        <v>0</v>
      </c>
      <c r="J99" s="47">
        <v>1</v>
      </c>
      <c r="K99" s="47">
        <v>0</v>
      </c>
      <c r="L99" s="47">
        <v>0</v>
      </c>
      <c r="M99" s="47">
        <v>0</v>
      </c>
      <c r="N99" s="47">
        <v>2</v>
      </c>
      <c r="O99" s="47">
        <v>0</v>
      </c>
    </row>
    <row r="100" spans="1:15" x14ac:dyDescent="0.3">
      <c r="A100" s="73">
        <v>2</v>
      </c>
      <c r="B100" s="6">
        <v>1</v>
      </c>
      <c r="C100" s="6">
        <v>4</v>
      </c>
      <c r="D100" s="6">
        <v>2</v>
      </c>
      <c r="E100" s="6">
        <v>7</v>
      </c>
      <c r="F100" s="6">
        <v>3</v>
      </c>
      <c r="G100" s="6">
        <v>1</v>
      </c>
      <c r="H100" s="6">
        <v>2</v>
      </c>
      <c r="I100" s="6">
        <v>0</v>
      </c>
      <c r="J100" s="6">
        <v>4</v>
      </c>
      <c r="K100" s="6">
        <v>0</v>
      </c>
      <c r="L100" s="6">
        <v>2</v>
      </c>
      <c r="M100" s="6">
        <v>1</v>
      </c>
      <c r="N100" s="6">
        <v>3</v>
      </c>
      <c r="O100" s="6">
        <v>2</v>
      </c>
    </row>
    <row r="101" spans="1:15" x14ac:dyDescent="0.3">
      <c r="A101" s="73">
        <v>7</v>
      </c>
      <c r="B101" s="6">
        <v>9</v>
      </c>
      <c r="C101" s="6">
        <v>3</v>
      </c>
      <c r="D101" s="6">
        <v>1</v>
      </c>
      <c r="E101" s="6">
        <v>0</v>
      </c>
      <c r="F101" s="6">
        <v>5</v>
      </c>
      <c r="G101" s="6">
        <v>3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1</v>
      </c>
      <c r="O101" s="6">
        <v>6</v>
      </c>
    </row>
    <row r="102" spans="1:15" x14ac:dyDescent="0.3">
      <c r="A102" s="73">
        <v>2</v>
      </c>
      <c r="B102" s="6">
        <v>3</v>
      </c>
      <c r="C102" s="6">
        <v>4</v>
      </c>
      <c r="D102" s="6">
        <v>4</v>
      </c>
      <c r="E102" s="6">
        <v>7</v>
      </c>
      <c r="F102" s="6">
        <v>1</v>
      </c>
      <c r="G102" s="6">
        <v>3</v>
      </c>
      <c r="H102" s="6">
        <v>1</v>
      </c>
      <c r="I102" s="6">
        <v>1</v>
      </c>
      <c r="J102" s="6">
        <v>0</v>
      </c>
      <c r="K102" s="6">
        <v>1</v>
      </c>
      <c r="L102" s="6">
        <v>0</v>
      </c>
      <c r="M102" s="6">
        <v>2</v>
      </c>
      <c r="N102" s="6">
        <v>1</v>
      </c>
      <c r="O102" s="6">
        <v>1</v>
      </c>
    </row>
    <row r="103" spans="1:15" x14ac:dyDescent="0.3">
      <c r="A103" s="73">
        <v>4</v>
      </c>
      <c r="B103" s="6">
        <v>6</v>
      </c>
      <c r="C103" s="6">
        <v>4</v>
      </c>
      <c r="D103" s="6">
        <v>1</v>
      </c>
      <c r="E103" s="6">
        <v>2</v>
      </c>
      <c r="F103" s="6">
        <v>3</v>
      </c>
      <c r="G103" s="6">
        <v>3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4</v>
      </c>
      <c r="O103" s="6">
        <v>2</v>
      </c>
    </row>
    <row r="104" spans="1:15" x14ac:dyDescent="0.3">
      <c r="A104" s="73">
        <v>0</v>
      </c>
      <c r="B104" s="6">
        <v>2</v>
      </c>
      <c r="C104" s="6">
        <v>3</v>
      </c>
      <c r="D104" s="6">
        <v>1</v>
      </c>
      <c r="E104" s="6">
        <v>4</v>
      </c>
      <c r="F104" s="6">
        <v>3</v>
      </c>
      <c r="G104" s="6">
        <v>9</v>
      </c>
      <c r="H104" s="6">
        <v>0</v>
      </c>
      <c r="I104" s="6">
        <v>1</v>
      </c>
      <c r="J104" s="6">
        <v>3</v>
      </c>
      <c r="K104" s="6">
        <v>0</v>
      </c>
      <c r="L104" s="6">
        <v>0</v>
      </c>
      <c r="M104" s="6">
        <v>0</v>
      </c>
      <c r="N104" s="6">
        <v>2</v>
      </c>
      <c r="O104" s="6">
        <v>4</v>
      </c>
    </row>
    <row r="105" spans="1:15" x14ac:dyDescent="0.3">
      <c r="A105" s="73">
        <v>6</v>
      </c>
      <c r="B105" s="6">
        <v>5</v>
      </c>
      <c r="C105" s="6">
        <v>1</v>
      </c>
      <c r="D105" s="6">
        <v>4</v>
      </c>
      <c r="E105" s="6">
        <v>7</v>
      </c>
      <c r="F105" s="6">
        <v>2</v>
      </c>
      <c r="G105" s="6">
        <v>3</v>
      </c>
      <c r="H105" s="6">
        <v>0</v>
      </c>
      <c r="I105" s="6">
        <v>0</v>
      </c>
      <c r="J105" s="6">
        <v>1</v>
      </c>
      <c r="K105" s="6">
        <v>4</v>
      </c>
      <c r="L105" s="6">
        <v>0</v>
      </c>
      <c r="M105" s="6">
        <v>1</v>
      </c>
      <c r="N105" s="6">
        <v>2</v>
      </c>
      <c r="O105" s="6">
        <v>2</v>
      </c>
    </row>
    <row r="106" spans="1:15" x14ac:dyDescent="0.3">
      <c r="A106" s="73">
        <v>4</v>
      </c>
      <c r="B106" s="6">
        <v>0</v>
      </c>
      <c r="C106" s="6">
        <v>6</v>
      </c>
      <c r="D106" s="6">
        <v>5</v>
      </c>
      <c r="E106" s="6">
        <v>5</v>
      </c>
      <c r="F106" s="6">
        <v>4</v>
      </c>
      <c r="G106" s="6">
        <v>2</v>
      </c>
      <c r="H106" s="6">
        <v>1</v>
      </c>
      <c r="I106" s="6">
        <v>0</v>
      </c>
      <c r="J106" s="6">
        <v>1</v>
      </c>
      <c r="K106" s="6">
        <v>0</v>
      </c>
      <c r="L106" s="6">
        <v>0</v>
      </c>
      <c r="M106" s="6">
        <v>0</v>
      </c>
      <c r="N106" s="6">
        <v>4</v>
      </c>
      <c r="O106" s="6">
        <v>1</v>
      </c>
    </row>
    <row r="107" spans="1:15" x14ac:dyDescent="0.3">
      <c r="A107" s="73">
        <v>4</v>
      </c>
      <c r="B107" s="6">
        <v>1</v>
      </c>
      <c r="C107" s="6">
        <v>2</v>
      </c>
      <c r="D107" s="6">
        <v>1</v>
      </c>
      <c r="E107" s="6">
        <v>7</v>
      </c>
      <c r="F107" s="6">
        <v>4</v>
      </c>
      <c r="G107" s="6">
        <v>1</v>
      </c>
      <c r="H107" s="6">
        <v>0</v>
      </c>
      <c r="I107" s="6">
        <v>0</v>
      </c>
      <c r="J107" s="6">
        <v>3</v>
      </c>
      <c r="K107" s="6">
        <v>1</v>
      </c>
      <c r="L107" s="6">
        <v>2</v>
      </c>
      <c r="M107" s="6">
        <v>1</v>
      </c>
      <c r="N107" s="6">
        <v>2</v>
      </c>
      <c r="O107" s="6">
        <v>2</v>
      </c>
    </row>
    <row r="108" spans="1:15" x14ac:dyDescent="0.3">
      <c r="A108" s="73">
        <v>2</v>
      </c>
      <c r="B108" s="6">
        <v>5</v>
      </c>
      <c r="C108" s="6">
        <v>3</v>
      </c>
      <c r="D108" s="6">
        <v>4</v>
      </c>
      <c r="E108" s="6">
        <v>6</v>
      </c>
      <c r="F108" s="6">
        <v>1</v>
      </c>
      <c r="G108" s="6">
        <v>2</v>
      </c>
      <c r="H108" s="6">
        <v>0</v>
      </c>
      <c r="I108" s="6">
        <v>2</v>
      </c>
      <c r="J108" s="6">
        <v>0</v>
      </c>
      <c r="K108" s="6">
        <v>0</v>
      </c>
      <c r="L108" s="6">
        <v>1</v>
      </c>
      <c r="M108" s="6">
        <v>0</v>
      </c>
      <c r="N108" s="6">
        <v>2</v>
      </c>
      <c r="O108" s="6">
        <v>3</v>
      </c>
    </row>
    <row r="109" spans="1:15" x14ac:dyDescent="0.3">
      <c r="A109" s="73">
        <v>3</v>
      </c>
      <c r="B109" s="6">
        <v>3</v>
      </c>
      <c r="C109" s="6">
        <v>5</v>
      </c>
      <c r="D109" s="6">
        <v>2</v>
      </c>
      <c r="E109" s="6">
        <v>2</v>
      </c>
      <c r="F109" s="6">
        <v>2</v>
      </c>
      <c r="G109" s="6">
        <v>2</v>
      </c>
      <c r="H109" s="6">
        <v>3</v>
      </c>
      <c r="I109" s="6">
        <v>0</v>
      </c>
      <c r="J109" s="6">
        <v>1</v>
      </c>
      <c r="K109" s="6">
        <v>0</v>
      </c>
      <c r="L109" s="6">
        <v>2</v>
      </c>
      <c r="M109" s="6">
        <v>0</v>
      </c>
      <c r="N109" s="6">
        <v>0</v>
      </c>
      <c r="O109" s="6">
        <v>1</v>
      </c>
    </row>
    <row r="110" spans="1:15" x14ac:dyDescent="0.3">
      <c r="A110" s="73">
        <v>6</v>
      </c>
      <c r="B110" s="6">
        <v>2</v>
      </c>
      <c r="C110" s="6">
        <v>6</v>
      </c>
      <c r="D110" s="6">
        <v>3</v>
      </c>
      <c r="E110" s="6">
        <v>11</v>
      </c>
      <c r="F110" s="6">
        <v>6</v>
      </c>
      <c r="G110" s="6">
        <v>3</v>
      </c>
      <c r="H110" s="6">
        <v>0</v>
      </c>
      <c r="I110" s="6">
        <v>4</v>
      </c>
      <c r="J110" s="6">
        <v>3</v>
      </c>
      <c r="K110" s="6">
        <v>0</v>
      </c>
      <c r="L110" s="6">
        <v>0</v>
      </c>
      <c r="M110" s="6">
        <v>0</v>
      </c>
      <c r="N110" s="6">
        <v>2</v>
      </c>
      <c r="O110" s="6">
        <v>5</v>
      </c>
    </row>
    <row r="111" spans="1:15" x14ac:dyDescent="0.3">
      <c r="A111" s="73">
        <v>7</v>
      </c>
      <c r="B111" s="6">
        <v>3</v>
      </c>
      <c r="C111" s="6">
        <v>2</v>
      </c>
      <c r="D111" s="6">
        <v>0</v>
      </c>
      <c r="E111" s="6">
        <v>7</v>
      </c>
      <c r="F111" s="6">
        <v>5</v>
      </c>
      <c r="G111" s="6">
        <v>7</v>
      </c>
      <c r="H111" s="6">
        <v>1</v>
      </c>
      <c r="I111" s="6">
        <v>0</v>
      </c>
      <c r="J111" s="6">
        <v>0</v>
      </c>
      <c r="K111" s="6">
        <v>0</v>
      </c>
      <c r="L111" s="6">
        <v>2</v>
      </c>
      <c r="M111" s="6">
        <v>2</v>
      </c>
      <c r="N111" s="6">
        <v>0</v>
      </c>
      <c r="O111" s="6">
        <v>3</v>
      </c>
    </row>
    <row r="112" spans="1:15" x14ac:dyDescent="0.3">
      <c r="A112" s="73">
        <v>0</v>
      </c>
      <c r="B112" s="6">
        <v>5</v>
      </c>
      <c r="C112" s="6">
        <v>3</v>
      </c>
      <c r="D112" s="6">
        <v>2</v>
      </c>
      <c r="E112" s="6">
        <v>5</v>
      </c>
      <c r="F112" s="6">
        <v>1</v>
      </c>
      <c r="G112" s="6">
        <v>5</v>
      </c>
      <c r="H112" s="6">
        <v>0</v>
      </c>
      <c r="I112" s="6">
        <v>1</v>
      </c>
      <c r="J112" s="6">
        <v>2</v>
      </c>
      <c r="K112" s="6">
        <v>0</v>
      </c>
      <c r="L112" s="6">
        <v>0</v>
      </c>
      <c r="M112" s="6">
        <v>2</v>
      </c>
      <c r="N112" s="6">
        <v>2</v>
      </c>
      <c r="O112" s="6">
        <v>0</v>
      </c>
    </row>
    <row r="113" spans="1:15" x14ac:dyDescent="0.3">
      <c r="A113" s="73">
        <v>6</v>
      </c>
      <c r="B113" s="6">
        <v>4</v>
      </c>
      <c r="C113" s="6">
        <v>4</v>
      </c>
      <c r="D113" s="6">
        <v>1</v>
      </c>
      <c r="E113" s="6">
        <v>5</v>
      </c>
      <c r="F113" s="6">
        <v>2</v>
      </c>
      <c r="G113" s="6">
        <v>4</v>
      </c>
      <c r="H113" s="6">
        <v>0</v>
      </c>
      <c r="I113" s="6">
        <v>0</v>
      </c>
      <c r="J113" s="6">
        <v>1</v>
      </c>
      <c r="K113" s="6">
        <v>1</v>
      </c>
      <c r="L113" s="6">
        <v>1</v>
      </c>
      <c r="M113" s="6">
        <v>2</v>
      </c>
      <c r="N113" s="6">
        <v>2</v>
      </c>
      <c r="O113" s="6">
        <v>3</v>
      </c>
    </row>
    <row r="114" spans="1:15" x14ac:dyDescent="0.3">
      <c r="A114" s="73">
        <v>4</v>
      </c>
      <c r="B114" s="6">
        <v>3</v>
      </c>
      <c r="C114" s="6">
        <v>2</v>
      </c>
      <c r="D114" s="6">
        <v>4</v>
      </c>
      <c r="E114" s="6">
        <v>3</v>
      </c>
      <c r="F114" s="6">
        <v>5</v>
      </c>
      <c r="G114" s="6">
        <v>4</v>
      </c>
      <c r="H114" s="6">
        <v>1</v>
      </c>
      <c r="I114" s="6">
        <v>0</v>
      </c>
      <c r="J114" s="6">
        <v>0</v>
      </c>
      <c r="K114" s="6">
        <v>0</v>
      </c>
      <c r="L114" s="6">
        <v>3</v>
      </c>
      <c r="M114" s="6">
        <v>4</v>
      </c>
      <c r="N114" s="6">
        <v>2</v>
      </c>
      <c r="O114" s="6">
        <v>4</v>
      </c>
    </row>
    <row r="115" spans="1:15" x14ac:dyDescent="0.3">
      <c r="A115" s="73">
        <v>4</v>
      </c>
      <c r="B115" s="6">
        <v>1</v>
      </c>
      <c r="C115" s="6">
        <v>3</v>
      </c>
      <c r="D115" s="6">
        <v>1</v>
      </c>
      <c r="E115" s="6">
        <v>6</v>
      </c>
      <c r="F115" s="6">
        <v>4</v>
      </c>
      <c r="G115" s="6">
        <v>5</v>
      </c>
      <c r="H115" s="6">
        <v>0</v>
      </c>
      <c r="I115" s="6">
        <v>2</v>
      </c>
      <c r="J115" s="6">
        <v>2</v>
      </c>
      <c r="K115" s="6">
        <v>2</v>
      </c>
      <c r="L115" s="6">
        <v>1</v>
      </c>
      <c r="M115" s="6">
        <v>0</v>
      </c>
      <c r="N115" s="6">
        <v>1</v>
      </c>
      <c r="O115" s="6">
        <v>5</v>
      </c>
    </row>
    <row r="116" spans="1:15" x14ac:dyDescent="0.3">
      <c r="A116" s="73">
        <v>3</v>
      </c>
      <c r="B116" s="6">
        <v>1</v>
      </c>
      <c r="C116" s="6">
        <v>4</v>
      </c>
      <c r="D116" s="6">
        <v>2</v>
      </c>
      <c r="E116" s="6">
        <v>6</v>
      </c>
      <c r="F116" s="6">
        <v>6</v>
      </c>
      <c r="G116" s="6">
        <v>2</v>
      </c>
      <c r="H116" s="6">
        <v>1</v>
      </c>
      <c r="I116" s="6">
        <v>0</v>
      </c>
      <c r="J116" s="6">
        <v>0</v>
      </c>
      <c r="K116" s="6">
        <v>1</v>
      </c>
      <c r="L116" s="6">
        <v>1</v>
      </c>
      <c r="M116" s="6">
        <v>2</v>
      </c>
      <c r="N116" s="6">
        <v>1</v>
      </c>
      <c r="O116" s="6">
        <v>0</v>
      </c>
    </row>
    <row r="117" spans="1:15" x14ac:dyDescent="0.3">
      <c r="A117" s="73">
        <v>3</v>
      </c>
      <c r="B117" s="6">
        <v>2</v>
      </c>
      <c r="C117" s="6">
        <v>2</v>
      </c>
      <c r="D117" s="6">
        <v>3</v>
      </c>
      <c r="E117" s="6">
        <v>3</v>
      </c>
      <c r="F117" s="6">
        <v>0</v>
      </c>
      <c r="G117" s="6">
        <v>1</v>
      </c>
      <c r="H117" s="6">
        <v>0</v>
      </c>
      <c r="I117" s="6">
        <v>0</v>
      </c>
      <c r="J117" s="6">
        <v>1</v>
      </c>
      <c r="K117" s="6">
        <v>0</v>
      </c>
      <c r="L117" s="6">
        <v>0</v>
      </c>
      <c r="M117" s="6">
        <v>0</v>
      </c>
      <c r="N117" s="6">
        <v>1</v>
      </c>
      <c r="O117" s="6">
        <v>4</v>
      </c>
    </row>
    <row r="118" spans="1:15" x14ac:dyDescent="0.3">
      <c r="A118" s="73">
        <v>5</v>
      </c>
      <c r="B118" s="6">
        <v>0</v>
      </c>
      <c r="C118" s="6">
        <v>4</v>
      </c>
      <c r="D118" s="6">
        <v>0</v>
      </c>
      <c r="E118" s="6">
        <v>3</v>
      </c>
      <c r="F118" s="6">
        <v>2</v>
      </c>
      <c r="G118" s="6">
        <v>4</v>
      </c>
      <c r="H118" s="6">
        <v>1</v>
      </c>
      <c r="I118" s="6">
        <v>0</v>
      </c>
      <c r="J118" s="6">
        <v>1</v>
      </c>
      <c r="K118" s="6">
        <v>0</v>
      </c>
      <c r="L118" s="6">
        <v>1</v>
      </c>
      <c r="M118" s="6">
        <v>0</v>
      </c>
      <c r="N118" s="6">
        <v>0</v>
      </c>
      <c r="O118" s="6">
        <v>0</v>
      </c>
    </row>
    <row r="119" spans="1:15" x14ac:dyDescent="0.3">
      <c r="A119" s="73">
        <v>4</v>
      </c>
      <c r="B119" s="6">
        <v>7</v>
      </c>
      <c r="C119" s="6">
        <v>5</v>
      </c>
      <c r="D119" s="6">
        <v>3</v>
      </c>
      <c r="E119" s="6">
        <v>1</v>
      </c>
      <c r="F119" s="6">
        <v>2</v>
      </c>
      <c r="G119" s="6">
        <v>2</v>
      </c>
      <c r="H119" s="6">
        <v>0</v>
      </c>
      <c r="I119" s="6">
        <v>0</v>
      </c>
      <c r="J119" s="6">
        <v>2</v>
      </c>
      <c r="K119" s="6">
        <v>0</v>
      </c>
      <c r="L119" s="6">
        <v>0</v>
      </c>
      <c r="M119" s="6">
        <v>2</v>
      </c>
      <c r="N119" s="6">
        <v>1</v>
      </c>
      <c r="O119" s="6">
        <v>2</v>
      </c>
    </row>
    <row r="120" spans="1:15" x14ac:dyDescent="0.3">
      <c r="A120" s="73">
        <v>4</v>
      </c>
      <c r="B120" s="6">
        <v>2</v>
      </c>
      <c r="C120" s="6">
        <v>5</v>
      </c>
      <c r="D120" s="6">
        <v>1</v>
      </c>
      <c r="E120" s="6">
        <v>2</v>
      </c>
      <c r="F120" s="6">
        <v>4</v>
      </c>
      <c r="G120" s="6">
        <v>3</v>
      </c>
      <c r="H120" s="6">
        <v>1</v>
      </c>
      <c r="I120" s="6">
        <v>0</v>
      </c>
      <c r="J120" s="6">
        <v>1</v>
      </c>
      <c r="K120" s="6">
        <v>0</v>
      </c>
      <c r="L120" s="6">
        <v>1</v>
      </c>
      <c r="M120" s="6">
        <v>1</v>
      </c>
      <c r="N120" s="6">
        <v>2</v>
      </c>
      <c r="O120" s="6">
        <v>1</v>
      </c>
    </row>
    <row r="121" spans="1:15" x14ac:dyDescent="0.3">
      <c r="A121" s="73">
        <v>7</v>
      </c>
      <c r="B121" s="6">
        <v>1</v>
      </c>
      <c r="C121" s="6">
        <v>3</v>
      </c>
      <c r="D121" s="6">
        <v>2</v>
      </c>
      <c r="E121" s="6">
        <v>3</v>
      </c>
      <c r="F121" s="6">
        <v>1</v>
      </c>
      <c r="G121" s="6">
        <v>4</v>
      </c>
      <c r="H121" s="6">
        <v>0</v>
      </c>
      <c r="I121" s="6">
        <v>0</v>
      </c>
      <c r="J121" s="6">
        <v>2</v>
      </c>
      <c r="K121" s="6">
        <v>0</v>
      </c>
      <c r="L121" s="6">
        <v>0</v>
      </c>
      <c r="M121" s="6">
        <v>0</v>
      </c>
      <c r="N121" s="6">
        <v>0</v>
      </c>
      <c r="O121" s="6">
        <v>3</v>
      </c>
    </row>
    <row r="122" spans="1:15" x14ac:dyDescent="0.3">
      <c r="A122" s="73">
        <v>2</v>
      </c>
      <c r="B122" s="6">
        <v>3</v>
      </c>
      <c r="C122" s="6">
        <v>9</v>
      </c>
      <c r="D122" s="6">
        <v>1</v>
      </c>
      <c r="E122" s="6">
        <v>1</v>
      </c>
      <c r="F122" s="6">
        <v>3</v>
      </c>
      <c r="G122" s="6">
        <v>1</v>
      </c>
      <c r="H122" s="6">
        <v>0</v>
      </c>
      <c r="I122" s="6">
        <v>1</v>
      </c>
      <c r="J122" s="6">
        <v>0</v>
      </c>
      <c r="K122" s="6">
        <v>0</v>
      </c>
      <c r="L122" s="6">
        <v>0</v>
      </c>
      <c r="M122" s="6">
        <v>2</v>
      </c>
      <c r="N122" s="6">
        <v>0</v>
      </c>
      <c r="O122" s="6">
        <v>1</v>
      </c>
    </row>
    <row r="123" spans="1:15" x14ac:dyDescent="0.3">
      <c r="A123" s="73">
        <v>6</v>
      </c>
      <c r="B123" s="6">
        <v>2</v>
      </c>
      <c r="C123" s="6">
        <v>5</v>
      </c>
      <c r="D123" s="6">
        <v>2</v>
      </c>
      <c r="E123" s="6">
        <v>3</v>
      </c>
      <c r="F123" s="6">
        <v>2</v>
      </c>
      <c r="G123" s="6">
        <v>3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1</v>
      </c>
      <c r="O123" s="6">
        <v>2</v>
      </c>
    </row>
    <row r="124" spans="1:15" x14ac:dyDescent="0.3">
      <c r="A124" s="73">
        <v>6</v>
      </c>
      <c r="B124" s="6">
        <v>6</v>
      </c>
      <c r="C124" s="6">
        <v>2</v>
      </c>
      <c r="D124" s="6">
        <v>1</v>
      </c>
      <c r="E124" s="6">
        <v>7</v>
      </c>
      <c r="F124" s="6">
        <v>1</v>
      </c>
      <c r="G124" s="6">
        <v>1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3</v>
      </c>
      <c r="N124" s="6">
        <v>1</v>
      </c>
      <c r="O124" s="6">
        <v>3</v>
      </c>
    </row>
    <row r="125" spans="1:15" x14ac:dyDescent="0.3">
      <c r="A125" s="73">
        <v>0</v>
      </c>
      <c r="B125" s="6">
        <v>3</v>
      </c>
      <c r="C125" s="6">
        <v>5</v>
      </c>
      <c r="D125" s="6">
        <v>5</v>
      </c>
      <c r="E125" s="6">
        <v>2</v>
      </c>
      <c r="F125" s="6">
        <v>1</v>
      </c>
      <c r="G125" s="6">
        <v>1</v>
      </c>
      <c r="H125" s="6">
        <v>0</v>
      </c>
      <c r="I125" s="6">
        <v>0</v>
      </c>
      <c r="J125" s="6">
        <v>0</v>
      </c>
      <c r="K125" s="6">
        <v>0</v>
      </c>
      <c r="L125" s="6">
        <v>2</v>
      </c>
      <c r="M125" s="6">
        <v>0</v>
      </c>
      <c r="N125" s="6">
        <v>3</v>
      </c>
      <c r="O125" s="6">
        <v>2</v>
      </c>
    </row>
    <row r="126" spans="1:15" x14ac:dyDescent="0.3">
      <c r="A126" s="73">
        <v>1</v>
      </c>
      <c r="B126" s="6">
        <v>1</v>
      </c>
      <c r="C126" s="6">
        <v>5</v>
      </c>
      <c r="D126" s="6">
        <v>3</v>
      </c>
      <c r="E126" s="6">
        <v>3</v>
      </c>
      <c r="F126" s="6">
        <v>4</v>
      </c>
      <c r="G126" s="6">
        <v>4</v>
      </c>
      <c r="H126" s="6">
        <v>1</v>
      </c>
      <c r="I126" s="6">
        <v>0</v>
      </c>
      <c r="J126" s="6">
        <v>3</v>
      </c>
      <c r="K126" s="6">
        <v>0</v>
      </c>
      <c r="L126" s="6">
        <v>1</v>
      </c>
      <c r="M126" s="6">
        <v>2</v>
      </c>
      <c r="N126" s="6">
        <v>0</v>
      </c>
      <c r="O126" s="6">
        <v>5</v>
      </c>
    </row>
    <row r="127" spans="1:15" x14ac:dyDescent="0.3">
      <c r="A127" s="73">
        <v>4</v>
      </c>
      <c r="B127" s="6">
        <v>5</v>
      </c>
      <c r="C127" s="6">
        <v>4</v>
      </c>
      <c r="D127" s="6">
        <v>2</v>
      </c>
      <c r="E127" s="6">
        <v>4</v>
      </c>
      <c r="F127" s="6">
        <v>3</v>
      </c>
      <c r="G127" s="6">
        <v>3</v>
      </c>
      <c r="H127" s="6">
        <v>0</v>
      </c>
      <c r="I127" s="6">
        <v>0</v>
      </c>
      <c r="J127" s="6">
        <v>0</v>
      </c>
      <c r="K127" s="6">
        <v>1</v>
      </c>
      <c r="L127" s="6">
        <v>0</v>
      </c>
      <c r="M127" s="6">
        <v>0</v>
      </c>
      <c r="N127" s="6">
        <v>1</v>
      </c>
      <c r="O127" s="6">
        <v>2</v>
      </c>
    </row>
    <row r="128" spans="1:15" x14ac:dyDescent="0.3">
      <c r="A128" s="73">
        <v>4</v>
      </c>
      <c r="B128" s="6">
        <v>1</v>
      </c>
      <c r="C128" s="6">
        <v>1</v>
      </c>
      <c r="D128" s="6">
        <v>2</v>
      </c>
      <c r="E128" s="6">
        <v>4</v>
      </c>
      <c r="F128" s="6">
        <v>1</v>
      </c>
      <c r="G128" s="6">
        <v>3</v>
      </c>
      <c r="H128" s="6">
        <v>0</v>
      </c>
      <c r="I128" s="6">
        <v>0</v>
      </c>
      <c r="J128" s="6">
        <v>1</v>
      </c>
      <c r="K128" s="6">
        <v>0</v>
      </c>
      <c r="L128" s="6">
        <v>0</v>
      </c>
      <c r="M128" s="6">
        <v>1</v>
      </c>
      <c r="N128" s="6">
        <v>3</v>
      </c>
      <c r="O128" s="6">
        <v>2</v>
      </c>
    </row>
    <row r="129" spans="1:15" x14ac:dyDescent="0.3">
      <c r="A129" s="73">
        <v>1</v>
      </c>
      <c r="B129" s="6">
        <v>0</v>
      </c>
      <c r="C129" s="6">
        <v>4</v>
      </c>
      <c r="D129" s="6">
        <v>3</v>
      </c>
      <c r="E129" s="6">
        <v>7</v>
      </c>
      <c r="F129" s="6">
        <v>2</v>
      </c>
      <c r="G129" s="6">
        <v>4</v>
      </c>
      <c r="H129" s="6">
        <v>2</v>
      </c>
      <c r="I129" s="6">
        <v>0</v>
      </c>
      <c r="J129" s="6">
        <v>2</v>
      </c>
      <c r="K129" s="6">
        <v>0</v>
      </c>
      <c r="L129" s="6">
        <v>2</v>
      </c>
      <c r="M129" s="6">
        <v>4</v>
      </c>
      <c r="N129" s="6">
        <v>4</v>
      </c>
      <c r="O129" s="6">
        <v>2</v>
      </c>
    </row>
    <row r="130" spans="1:15" x14ac:dyDescent="0.3">
      <c r="A130" s="73">
        <f>SUM(A94:A129)</f>
        <v>133</v>
      </c>
      <c r="B130" s="73">
        <f t="shared" ref="B130:O130" si="2">SUM(B94:B129)</f>
        <v>110</v>
      </c>
      <c r="C130" s="73">
        <f t="shared" si="2"/>
        <v>128</v>
      </c>
      <c r="D130" s="73">
        <f t="shared" si="2"/>
        <v>82</v>
      </c>
      <c r="E130" s="73">
        <f t="shared" si="2"/>
        <v>171</v>
      </c>
      <c r="F130" s="73">
        <f t="shared" si="2"/>
        <v>96</v>
      </c>
      <c r="G130" s="73">
        <f t="shared" si="2"/>
        <v>118</v>
      </c>
      <c r="H130" s="73">
        <f t="shared" si="2"/>
        <v>20</v>
      </c>
      <c r="I130" s="73">
        <f t="shared" si="2"/>
        <v>17</v>
      </c>
      <c r="J130" s="73">
        <f t="shared" si="2"/>
        <v>42</v>
      </c>
      <c r="K130" s="73">
        <f t="shared" si="2"/>
        <v>13</v>
      </c>
      <c r="L130" s="73">
        <f t="shared" si="2"/>
        <v>25</v>
      </c>
      <c r="M130" s="73">
        <f t="shared" si="2"/>
        <v>35</v>
      </c>
      <c r="N130" s="73">
        <f t="shared" si="2"/>
        <v>60</v>
      </c>
      <c r="O130" s="73">
        <f t="shared" si="2"/>
        <v>87</v>
      </c>
    </row>
    <row r="131" spans="1:15" x14ac:dyDescent="0.3">
      <c r="A131" s="71">
        <v>2</v>
      </c>
      <c r="B131" s="6">
        <v>5</v>
      </c>
      <c r="C131" s="6">
        <v>2</v>
      </c>
      <c r="D131" s="6">
        <v>1</v>
      </c>
      <c r="E131" s="6">
        <v>1</v>
      </c>
      <c r="F131" s="6">
        <v>0</v>
      </c>
      <c r="G131" s="6">
        <v>2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1</v>
      </c>
      <c r="N131" s="6">
        <v>2</v>
      </c>
      <c r="O131" s="6">
        <v>2</v>
      </c>
    </row>
    <row r="132" spans="1:15" x14ac:dyDescent="0.3">
      <c r="A132" s="71">
        <v>5</v>
      </c>
      <c r="B132" s="6">
        <v>4</v>
      </c>
      <c r="C132" s="6">
        <v>2</v>
      </c>
      <c r="D132" s="6">
        <v>2</v>
      </c>
      <c r="E132" s="6">
        <v>2</v>
      </c>
      <c r="F132" s="6">
        <v>2</v>
      </c>
      <c r="G132" s="6">
        <v>3</v>
      </c>
      <c r="H132" s="6">
        <v>0</v>
      </c>
      <c r="I132" s="6">
        <v>0</v>
      </c>
      <c r="J132" s="6">
        <v>0</v>
      </c>
      <c r="K132" s="6">
        <v>1</v>
      </c>
      <c r="L132" s="6">
        <v>3</v>
      </c>
      <c r="M132" s="6">
        <v>1</v>
      </c>
      <c r="N132" s="6">
        <v>0</v>
      </c>
      <c r="O132" s="6">
        <v>3</v>
      </c>
    </row>
    <row r="133" spans="1:15" x14ac:dyDescent="0.3">
      <c r="A133" s="71">
        <v>7</v>
      </c>
      <c r="B133" s="6">
        <v>1</v>
      </c>
      <c r="C133" s="6">
        <v>2</v>
      </c>
      <c r="D133" s="6">
        <v>2</v>
      </c>
      <c r="E133" s="6">
        <v>4</v>
      </c>
      <c r="F133" s="6">
        <v>2</v>
      </c>
      <c r="G133" s="6">
        <v>6</v>
      </c>
      <c r="H133" s="6">
        <v>0</v>
      </c>
      <c r="I133" s="6">
        <v>0</v>
      </c>
      <c r="J133" s="6">
        <v>1</v>
      </c>
      <c r="K133" s="6">
        <v>1</v>
      </c>
      <c r="L133" s="6">
        <v>1</v>
      </c>
      <c r="M133" s="6">
        <v>0</v>
      </c>
      <c r="N133" s="6">
        <v>5</v>
      </c>
      <c r="O133" s="6">
        <v>3</v>
      </c>
    </row>
    <row r="134" spans="1:15" x14ac:dyDescent="0.3">
      <c r="A134" s="71">
        <v>3</v>
      </c>
      <c r="B134" s="6">
        <v>0</v>
      </c>
      <c r="C134" s="6">
        <v>3</v>
      </c>
      <c r="D134" s="6">
        <v>2</v>
      </c>
      <c r="E134" s="6">
        <v>6</v>
      </c>
      <c r="F134" s="6">
        <v>1</v>
      </c>
      <c r="G134" s="6">
        <v>2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1</v>
      </c>
    </row>
    <row r="135" spans="1:15" x14ac:dyDescent="0.3">
      <c r="A135" s="71">
        <v>0</v>
      </c>
      <c r="B135" s="6">
        <v>2</v>
      </c>
      <c r="C135" s="6">
        <v>1</v>
      </c>
      <c r="D135" s="6">
        <v>1</v>
      </c>
      <c r="E135" s="6">
        <v>2</v>
      </c>
      <c r="F135" s="6">
        <v>0</v>
      </c>
      <c r="G135" s="6">
        <v>0</v>
      </c>
      <c r="H135" s="6">
        <v>0</v>
      </c>
      <c r="I135" s="6">
        <v>0</v>
      </c>
      <c r="J135" s="6">
        <v>1</v>
      </c>
      <c r="K135" s="6">
        <v>0</v>
      </c>
      <c r="L135" s="6">
        <v>0</v>
      </c>
      <c r="M135" s="6">
        <v>0</v>
      </c>
      <c r="N135" s="6">
        <v>0</v>
      </c>
      <c r="O135" s="6">
        <v>1</v>
      </c>
    </row>
    <row r="136" spans="1:15" x14ac:dyDescent="0.3">
      <c r="A136" s="71">
        <v>2</v>
      </c>
      <c r="B136" s="6">
        <v>0</v>
      </c>
      <c r="C136" s="6">
        <v>8</v>
      </c>
      <c r="D136" s="6">
        <v>0</v>
      </c>
      <c r="E136" s="6">
        <v>4</v>
      </c>
      <c r="F136" s="6">
        <v>0</v>
      </c>
      <c r="G136" s="6">
        <v>4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1</v>
      </c>
    </row>
    <row r="137" spans="1:15" x14ac:dyDescent="0.3">
      <c r="A137" s="71">
        <v>0</v>
      </c>
      <c r="B137" s="6">
        <v>1</v>
      </c>
      <c r="C137" s="6">
        <v>0</v>
      </c>
      <c r="D137" s="6">
        <v>0</v>
      </c>
      <c r="E137" s="6">
        <v>1</v>
      </c>
      <c r="F137" s="6">
        <v>3</v>
      </c>
      <c r="G137" s="6">
        <v>2</v>
      </c>
      <c r="H137" s="6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</row>
    <row r="138" spans="1:15" x14ac:dyDescent="0.3">
      <c r="A138" s="71">
        <v>3</v>
      </c>
      <c r="B138" s="6">
        <v>1</v>
      </c>
      <c r="C138" s="6">
        <v>1</v>
      </c>
      <c r="D138" s="6">
        <v>2</v>
      </c>
      <c r="E138" s="6">
        <v>1</v>
      </c>
      <c r="F138" s="6">
        <v>0</v>
      </c>
      <c r="G138" s="6">
        <v>1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</row>
    <row r="139" spans="1:15" x14ac:dyDescent="0.3">
      <c r="A139" s="71">
        <v>0</v>
      </c>
      <c r="B139" s="6">
        <v>1</v>
      </c>
      <c r="C139" s="6">
        <v>3</v>
      </c>
      <c r="D139" s="6">
        <v>1</v>
      </c>
      <c r="E139" s="6">
        <v>0</v>
      </c>
      <c r="F139" s="6">
        <v>4</v>
      </c>
      <c r="G139" s="6">
        <v>4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1</v>
      </c>
    </row>
    <row r="140" spans="1:15" x14ac:dyDescent="0.3">
      <c r="A140" s="71">
        <v>1</v>
      </c>
      <c r="B140" s="6">
        <v>0</v>
      </c>
      <c r="C140" s="6">
        <v>0</v>
      </c>
      <c r="D140" s="6">
        <v>0</v>
      </c>
      <c r="E140" s="6">
        <v>1</v>
      </c>
      <c r="F140" s="6">
        <v>1</v>
      </c>
      <c r="G140" s="6">
        <v>1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1</v>
      </c>
      <c r="N140" s="6">
        <v>1</v>
      </c>
      <c r="O140" s="6">
        <v>4</v>
      </c>
    </row>
    <row r="141" spans="1:15" x14ac:dyDescent="0.3">
      <c r="A141" s="71">
        <v>0</v>
      </c>
      <c r="B141" s="6">
        <v>0</v>
      </c>
      <c r="C141" s="6">
        <v>1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3</v>
      </c>
      <c r="M141" s="6">
        <v>3</v>
      </c>
      <c r="N141" s="6">
        <v>0</v>
      </c>
      <c r="O141" s="6">
        <v>2</v>
      </c>
    </row>
    <row r="142" spans="1:15" x14ac:dyDescent="0.3">
      <c r="A142" s="71">
        <v>5</v>
      </c>
      <c r="B142" s="6">
        <v>0</v>
      </c>
      <c r="C142" s="6">
        <v>2</v>
      </c>
      <c r="D142" s="6">
        <v>1</v>
      </c>
      <c r="E142" s="6">
        <v>0</v>
      </c>
      <c r="F142" s="6">
        <v>2</v>
      </c>
      <c r="G142" s="6">
        <v>1</v>
      </c>
      <c r="H142" s="6">
        <v>0</v>
      </c>
      <c r="I142" s="6">
        <v>2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4</v>
      </c>
    </row>
    <row r="143" spans="1:15" x14ac:dyDescent="0.3">
      <c r="A143" s="71">
        <v>1</v>
      </c>
      <c r="B143" s="6">
        <v>1</v>
      </c>
      <c r="C143" s="6">
        <v>3</v>
      </c>
      <c r="D143" s="6">
        <v>1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1</v>
      </c>
      <c r="O143" s="6">
        <v>0</v>
      </c>
    </row>
    <row r="144" spans="1:15" x14ac:dyDescent="0.3">
      <c r="A144" s="71">
        <v>0</v>
      </c>
      <c r="B144" s="6">
        <v>0</v>
      </c>
      <c r="C144" s="6">
        <v>1</v>
      </c>
      <c r="D144" s="6">
        <v>0</v>
      </c>
      <c r="E144" s="6">
        <v>2</v>
      </c>
      <c r="F144" s="6">
        <v>0</v>
      </c>
      <c r="G144" s="6">
        <v>2</v>
      </c>
      <c r="H144" s="6">
        <v>0</v>
      </c>
      <c r="I144" s="6">
        <v>0</v>
      </c>
      <c r="J144" s="6">
        <v>0</v>
      </c>
      <c r="K144" s="6">
        <v>0</v>
      </c>
      <c r="L144" s="6">
        <v>2</v>
      </c>
      <c r="M144" s="6">
        <v>0</v>
      </c>
      <c r="N144" s="6">
        <v>0</v>
      </c>
      <c r="O144" s="6">
        <v>3</v>
      </c>
    </row>
    <row r="145" spans="1:15" x14ac:dyDescent="0.3">
      <c r="A145" s="71">
        <v>1</v>
      </c>
      <c r="B145" s="6">
        <v>0</v>
      </c>
      <c r="C145" s="6">
        <v>1</v>
      </c>
      <c r="D145" s="6">
        <v>0</v>
      </c>
      <c r="E145" s="6">
        <v>0</v>
      </c>
      <c r="F145" s="6">
        <v>0</v>
      </c>
      <c r="G145" s="6">
        <v>1</v>
      </c>
      <c r="H145" s="6">
        <v>0</v>
      </c>
      <c r="I145" s="6">
        <v>0</v>
      </c>
      <c r="J145" s="6">
        <v>1</v>
      </c>
      <c r="K145" s="6">
        <v>0</v>
      </c>
      <c r="L145" s="6">
        <v>2</v>
      </c>
      <c r="M145" s="6">
        <v>0</v>
      </c>
      <c r="N145" s="6">
        <v>0</v>
      </c>
      <c r="O145" s="6">
        <v>4</v>
      </c>
    </row>
    <row r="146" spans="1:15" x14ac:dyDescent="0.3">
      <c r="A146" s="71">
        <v>3</v>
      </c>
      <c r="B146" s="6">
        <v>0</v>
      </c>
      <c r="C146" s="6">
        <v>2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</row>
    <row r="147" spans="1:15" x14ac:dyDescent="0.3">
      <c r="A147" s="71">
        <v>1</v>
      </c>
      <c r="B147" s="6">
        <v>1</v>
      </c>
      <c r="C147" s="6">
        <v>2</v>
      </c>
      <c r="D147" s="6">
        <v>1</v>
      </c>
      <c r="E147" s="6">
        <v>0</v>
      </c>
      <c r="F147" s="6">
        <v>1</v>
      </c>
      <c r="G147" s="6">
        <v>1</v>
      </c>
      <c r="H147" s="6">
        <v>0</v>
      </c>
      <c r="I147" s="6">
        <v>0</v>
      </c>
      <c r="J147" s="6">
        <v>0</v>
      </c>
      <c r="K147" s="6">
        <v>1</v>
      </c>
      <c r="L147" s="6">
        <v>0</v>
      </c>
      <c r="M147" s="6">
        <v>0</v>
      </c>
      <c r="N147" s="6">
        <v>0</v>
      </c>
      <c r="O147" s="6">
        <v>0</v>
      </c>
    </row>
    <row r="148" spans="1:15" x14ac:dyDescent="0.3">
      <c r="A148" s="71">
        <v>0</v>
      </c>
      <c r="B148" s="6">
        <v>0</v>
      </c>
      <c r="C148" s="6">
        <v>3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3</v>
      </c>
      <c r="K148" s="6">
        <v>0</v>
      </c>
      <c r="L148" s="6">
        <v>0</v>
      </c>
      <c r="M148" s="6">
        <v>1</v>
      </c>
      <c r="N148" s="6">
        <v>0</v>
      </c>
      <c r="O148" s="6">
        <v>0</v>
      </c>
    </row>
    <row r="149" spans="1:15" x14ac:dyDescent="0.3">
      <c r="A149" s="71">
        <f>SUM(A131:A148,B1:B12)</f>
        <v>42</v>
      </c>
      <c r="B149" s="71">
        <f t="shared" ref="B149:N149" si="3">SUM(B131:B148,C1:C12)</f>
        <v>33</v>
      </c>
      <c r="C149" s="71">
        <f t="shared" si="3"/>
        <v>52</v>
      </c>
      <c r="D149" s="71">
        <f t="shared" si="3"/>
        <v>19</v>
      </c>
      <c r="E149" s="71">
        <f t="shared" si="3"/>
        <v>28</v>
      </c>
      <c r="F149" s="71">
        <f t="shared" si="3"/>
        <v>27</v>
      </c>
      <c r="G149" s="71">
        <f t="shared" si="3"/>
        <v>46</v>
      </c>
      <c r="H149" s="71">
        <f t="shared" si="3"/>
        <v>1</v>
      </c>
      <c r="I149" s="71">
        <f t="shared" si="3"/>
        <v>2</v>
      </c>
      <c r="J149" s="71">
        <f t="shared" si="3"/>
        <v>10</v>
      </c>
      <c r="K149" s="71">
        <f t="shared" si="3"/>
        <v>3</v>
      </c>
      <c r="L149" s="71">
        <f t="shared" si="3"/>
        <v>14</v>
      </c>
      <c r="M149" s="71">
        <f t="shared" si="3"/>
        <v>9</v>
      </c>
      <c r="N149" s="71">
        <f t="shared" si="3"/>
        <v>21</v>
      </c>
      <c r="O149" s="7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1"/>
  <sheetViews>
    <sheetView workbookViewId="0">
      <selection activeCell="E6" sqref="E6:E9"/>
    </sheetView>
  </sheetViews>
  <sheetFormatPr defaultRowHeight="14.4" x14ac:dyDescent="0.3"/>
  <sheetData>
    <row r="1" spans="1:19" x14ac:dyDescent="0.3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6"/>
    </row>
    <row r="2" spans="1:19" x14ac:dyDescent="0.3">
      <c r="A2" s="47">
        <v>2</v>
      </c>
      <c r="B2" s="71">
        <v>0</v>
      </c>
      <c r="C2" s="71">
        <v>2</v>
      </c>
      <c r="D2" s="71">
        <v>1</v>
      </c>
      <c r="E2" s="71">
        <v>1</v>
      </c>
      <c r="F2" s="71">
        <v>0</v>
      </c>
      <c r="G2" s="71">
        <v>2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2</v>
      </c>
      <c r="P2" s="6"/>
    </row>
    <row r="3" spans="1:19" x14ac:dyDescent="0.3">
      <c r="A3" s="47">
        <v>0</v>
      </c>
      <c r="B3" s="71">
        <v>1</v>
      </c>
      <c r="C3" s="71">
        <v>2</v>
      </c>
      <c r="D3" s="71">
        <v>4</v>
      </c>
      <c r="E3" s="71">
        <v>1</v>
      </c>
      <c r="F3" s="71">
        <v>0</v>
      </c>
      <c r="G3" s="71">
        <v>2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1</v>
      </c>
      <c r="P3" s="6"/>
    </row>
    <row r="4" spans="1:19" x14ac:dyDescent="0.3">
      <c r="A4" s="47">
        <v>0</v>
      </c>
      <c r="B4" s="71">
        <v>0</v>
      </c>
      <c r="C4" s="71">
        <v>0</v>
      </c>
      <c r="D4" s="71">
        <v>0</v>
      </c>
      <c r="E4" s="71">
        <v>0</v>
      </c>
      <c r="F4" s="71">
        <v>0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1</v>
      </c>
      <c r="O4" s="71">
        <v>0</v>
      </c>
      <c r="P4" s="6"/>
      <c r="R4" s="3"/>
      <c r="S4" t="s">
        <v>40</v>
      </c>
    </row>
    <row r="5" spans="1:19" x14ac:dyDescent="0.3">
      <c r="A5" s="47">
        <v>0</v>
      </c>
      <c r="B5" s="71">
        <v>0</v>
      </c>
      <c r="C5" s="71">
        <v>2</v>
      </c>
      <c r="D5" s="71">
        <v>3</v>
      </c>
      <c r="E5" s="71">
        <v>1</v>
      </c>
      <c r="F5" s="71">
        <v>0</v>
      </c>
      <c r="G5" s="71">
        <v>0</v>
      </c>
      <c r="H5" s="71">
        <v>1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1</v>
      </c>
      <c r="P5" s="6"/>
      <c r="R5" s="26"/>
      <c r="S5" t="s">
        <v>41</v>
      </c>
    </row>
    <row r="6" spans="1:19" x14ac:dyDescent="0.3">
      <c r="A6" s="47">
        <v>0</v>
      </c>
      <c r="B6" s="71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2</v>
      </c>
      <c r="I6" s="71">
        <v>0</v>
      </c>
      <c r="J6" s="71">
        <v>0</v>
      </c>
      <c r="K6" s="71">
        <v>0</v>
      </c>
      <c r="L6" s="71">
        <v>0</v>
      </c>
      <c r="M6" s="71">
        <v>1</v>
      </c>
      <c r="N6" s="71">
        <v>0</v>
      </c>
      <c r="O6" s="71">
        <v>0</v>
      </c>
      <c r="P6" s="6"/>
      <c r="R6" s="2"/>
      <c r="S6" t="s">
        <v>42</v>
      </c>
    </row>
    <row r="7" spans="1:19" x14ac:dyDescent="0.3">
      <c r="A7" s="47">
        <v>1</v>
      </c>
      <c r="B7" s="71">
        <v>0</v>
      </c>
      <c r="C7" s="71">
        <v>1</v>
      </c>
      <c r="D7" s="71">
        <v>0</v>
      </c>
      <c r="E7" s="71">
        <v>0</v>
      </c>
      <c r="F7" s="71">
        <v>0</v>
      </c>
      <c r="G7" s="71">
        <v>0</v>
      </c>
      <c r="H7" s="71">
        <v>2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6"/>
      <c r="R7" s="21"/>
      <c r="S7" t="s">
        <v>43</v>
      </c>
    </row>
    <row r="8" spans="1:19" x14ac:dyDescent="0.3">
      <c r="A8" s="47">
        <v>0</v>
      </c>
      <c r="B8" s="71">
        <v>0</v>
      </c>
      <c r="C8" s="71">
        <v>0</v>
      </c>
      <c r="D8" s="71">
        <v>0</v>
      </c>
      <c r="E8" s="71">
        <v>0</v>
      </c>
      <c r="F8" s="71">
        <v>0</v>
      </c>
      <c r="G8" s="71">
        <v>1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  <c r="P8" s="6"/>
      <c r="R8" s="22"/>
      <c r="S8" t="s">
        <v>44</v>
      </c>
    </row>
    <row r="9" spans="1:19" x14ac:dyDescent="0.3">
      <c r="A9" s="47">
        <v>0</v>
      </c>
      <c r="B9" s="71">
        <v>1</v>
      </c>
      <c r="C9" s="71">
        <v>0</v>
      </c>
      <c r="D9" s="71">
        <v>1</v>
      </c>
      <c r="E9" s="71">
        <v>0</v>
      </c>
      <c r="F9" s="71">
        <v>0</v>
      </c>
      <c r="G9" s="71">
        <v>0</v>
      </c>
      <c r="H9" s="71">
        <v>0</v>
      </c>
      <c r="I9" s="71">
        <v>0</v>
      </c>
      <c r="J9" s="71">
        <v>0</v>
      </c>
      <c r="K9" s="71">
        <v>0</v>
      </c>
      <c r="L9" s="71">
        <v>1</v>
      </c>
      <c r="M9" s="71">
        <v>0</v>
      </c>
      <c r="N9" s="71">
        <v>0</v>
      </c>
      <c r="O9" s="71">
        <v>0</v>
      </c>
      <c r="P9" s="6"/>
    </row>
    <row r="10" spans="1:19" x14ac:dyDescent="0.3">
      <c r="A10" s="53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/>
    </row>
    <row r="11" spans="1:19" x14ac:dyDescent="0.3">
      <c r="A11" s="53">
        <v>0</v>
      </c>
      <c r="B11" s="6">
        <v>0</v>
      </c>
      <c r="C11" s="6">
        <v>0</v>
      </c>
      <c r="D11" s="6">
        <v>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/>
    </row>
    <row r="12" spans="1:19" x14ac:dyDescent="0.3">
      <c r="A12" s="53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/>
    </row>
    <row r="13" spans="1:19" x14ac:dyDescent="0.3">
      <c r="A13" s="53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v>0</v>
      </c>
      <c r="O13" s="6">
        <v>0</v>
      </c>
      <c r="P13" s="6"/>
    </row>
    <row r="14" spans="1:19" x14ac:dyDescent="0.3">
      <c r="A14" s="53">
        <v>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/>
    </row>
    <row r="15" spans="1:19" x14ac:dyDescent="0.3">
      <c r="A15" s="53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  <c r="N15" s="6">
        <v>0</v>
      </c>
      <c r="O15" s="6">
        <v>0</v>
      </c>
      <c r="P15" s="6"/>
    </row>
    <row r="16" spans="1:19" x14ac:dyDescent="0.3">
      <c r="A16" s="53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/>
    </row>
    <row r="17" spans="1:16" x14ac:dyDescent="0.3">
      <c r="A17" s="53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/>
    </row>
    <row r="18" spans="1:16" x14ac:dyDescent="0.3">
      <c r="A18" s="53">
        <v>1</v>
      </c>
      <c r="B18" s="6">
        <v>0</v>
      </c>
      <c r="C18" s="6">
        <v>0</v>
      </c>
      <c r="D18" s="6">
        <v>0</v>
      </c>
      <c r="E18" s="6">
        <v>2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/>
    </row>
    <row r="19" spans="1:16" x14ac:dyDescent="0.3">
      <c r="A19" s="53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</row>
    <row r="20" spans="1:16" x14ac:dyDescent="0.3">
      <c r="A20" s="53">
        <v>0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1</v>
      </c>
      <c r="H20" s="6">
        <v>1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</row>
    <row r="21" spans="1:16" x14ac:dyDescent="0.3">
      <c r="A21" s="53">
        <v>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6"/>
    </row>
    <row r="22" spans="1:16" x14ac:dyDescent="0.3">
      <c r="A22" s="53">
        <v>0</v>
      </c>
      <c r="B22" s="6">
        <v>0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/>
    </row>
    <row r="23" spans="1:16" x14ac:dyDescent="0.3">
      <c r="A23" s="53">
        <v>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/>
    </row>
    <row r="24" spans="1:16" x14ac:dyDescent="0.3">
      <c r="A24" s="53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/>
    </row>
    <row r="25" spans="1:16" x14ac:dyDescent="0.3">
      <c r="A25" s="53">
        <v>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/>
    </row>
    <row r="26" spans="1:16" x14ac:dyDescent="0.3">
      <c r="A26" s="53">
        <f>SUM(A2:A25)</f>
        <v>7</v>
      </c>
      <c r="B26" s="53">
        <f t="shared" ref="B26:O26" si="0">SUM(B2:B25)</f>
        <v>2</v>
      </c>
      <c r="C26" s="53">
        <f t="shared" si="0"/>
        <v>7</v>
      </c>
      <c r="D26" s="53">
        <f t="shared" si="0"/>
        <v>12</v>
      </c>
      <c r="E26" s="53">
        <f t="shared" si="0"/>
        <v>5</v>
      </c>
      <c r="F26" s="53">
        <f t="shared" si="0"/>
        <v>1</v>
      </c>
      <c r="G26" s="53">
        <f t="shared" si="0"/>
        <v>8</v>
      </c>
      <c r="H26" s="53">
        <f t="shared" si="0"/>
        <v>7</v>
      </c>
      <c r="I26" s="53">
        <f t="shared" si="0"/>
        <v>0</v>
      </c>
      <c r="J26" s="53">
        <f t="shared" si="0"/>
        <v>1</v>
      </c>
      <c r="K26" s="53">
        <f t="shared" si="0"/>
        <v>1</v>
      </c>
      <c r="L26" s="53">
        <f t="shared" si="0"/>
        <v>4</v>
      </c>
      <c r="M26" s="53">
        <f t="shared" si="0"/>
        <v>1</v>
      </c>
      <c r="N26" s="53">
        <f t="shared" si="0"/>
        <v>1</v>
      </c>
      <c r="O26" s="53">
        <f t="shared" si="0"/>
        <v>5</v>
      </c>
      <c r="P26" s="25" t="s">
        <v>39</v>
      </c>
    </row>
    <row r="27" spans="1:16" x14ac:dyDescent="0.3">
      <c r="A27" s="72">
        <v>2</v>
      </c>
      <c r="B27" s="6">
        <v>0</v>
      </c>
      <c r="C27" s="6">
        <v>0</v>
      </c>
      <c r="D27" s="6">
        <v>0</v>
      </c>
      <c r="E27" s="6">
        <v>0</v>
      </c>
      <c r="F27" s="6">
        <v>1</v>
      </c>
      <c r="G27" s="6">
        <v>0</v>
      </c>
      <c r="H27" s="6">
        <v>0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/>
    </row>
    <row r="28" spans="1:16" x14ac:dyDescent="0.3">
      <c r="A28" s="72">
        <v>0</v>
      </c>
      <c r="B28" s="6">
        <v>1</v>
      </c>
      <c r="C28" s="6">
        <v>1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2</v>
      </c>
      <c r="P28" s="6"/>
    </row>
    <row r="29" spans="1:16" x14ac:dyDescent="0.3">
      <c r="A29" s="72">
        <v>1</v>
      </c>
      <c r="B29" s="6">
        <v>1</v>
      </c>
      <c r="C29" s="6">
        <v>0</v>
      </c>
      <c r="D29" s="6">
        <v>0</v>
      </c>
      <c r="E29" s="6">
        <v>0</v>
      </c>
      <c r="F29" s="6">
        <v>0</v>
      </c>
      <c r="G29" s="6">
        <v>1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/>
    </row>
    <row r="30" spans="1:16" x14ac:dyDescent="0.3">
      <c r="A30" s="72">
        <v>1</v>
      </c>
      <c r="B30" s="6">
        <v>1</v>
      </c>
      <c r="C30" s="6">
        <v>1</v>
      </c>
      <c r="D30" s="6">
        <v>0</v>
      </c>
      <c r="E30" s="6">
        <v>0</v>
      </c>
      <c r="F30" s="6">
        <v>1</v>
      </c>
      <c r="G30" s="6">
        <v>1</v>
      </c>
      <c r="H30" s="6">
        <v>1</v>
      </c>
      <c r="I30" s="6">
        <v>1</v>
      </c>
      <c r="J30" s="6">
        <v>0</v>
      </c>
      <c r="K30" s="6">
        <v>0</v>
      </c>
      <c r="L30" s="6">
        <v>0</v>
      </c>
      <c r="M30" s="6">
        <v>1</v>
      </c>
      <c r="N30" s="6">
        <v>2</v>
      </c>
      <c r="O30" s="6">
        <v>1</v>
      </c>
      <c r="P30" s="6"/>
    </row>
    <row r="31" spans="1:16" x14ac:dyDescent="0.3">
      <c r="A31" s="72">
        <v>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1</v>
      </c>
      <c r="J31" s="6">
        <v>1</v>
      </c>
      <c r="K31" s="6">
        <v>0</v>
      </c>
      <c r="L31" s="6">
        <v>0</v>
      </c>
      <c r="M31" s="6">
        <v>1</v>
      </c>
      <c r="N31" s="6">
        <v>0</v>
      </c>
      <c r="O31" s="6">
        <v>0</v>
      </c>
      <c r="P31" s="6"/>
    </row>
    <row r="32" spans="1:16" x14ac:dyDescent="0.3">
      <c r="A32" s="72">
        <v>2</v>
      </c>
      <c r="B32" s="6">
        <v>2</v>
      </c>
      <c r="C32" s="6">
        <v>1</v>
      </c>
      <c r="D32" s="6">
        <v>0</v>
      </c>
      <c r="E32" s="6">
        <v>0</v>
      </c>
      <c r="F32" s="6">
        <v>2</v>
      </c>
      <c r="G32" s="6">
        <v>1</v>
      </c>
      <c r="H32" s="6">
        <v>2</v>
      </c>
      <c r="I32" s="6">
        <v>1</v>
      </c>
      <c r="J32" s="6">
        <v>0</v>
      </c>
      <c r="K32" s="6">
        <v>0</v>
      </c>
      <c r="L32" s="6">
        <v>0</v>
      </c>
      <c r="M32" s="6">
        <v>1</v>
      </c>
      <c r="N32" s="6">
        <v>1</v>
      </c>
      <c r="O32" s="6">
        <v>1</v>
      </c>
      <c r="P32" s="6"/>
    </row>
    <row r="33" spans="1:16" x14ac:dyDescent="0.3">
      <c r="A33" s="72">
        <v>0</v>
      </c>
      <c r="B33" s="6">
        <v>1</v>
      </c>
      <c r="C33" s="6">
        <v>0</v>
      </c>
      <c r="D33" s="6">
        <v>0</v>
      </c>
      <c r="E33" s="6">
        <v>0</v>
      </c>
      <c r="F33" s="6">
        <v>1</v>
      </c>
      <c r="G33" s="6">
        <v>1</v>
      </c>
      <c r="H33" s="6">
        <v>0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/>
    </row>
    <row r="34" spans="1:16" x14ac:dyDescent="0.3">
      <c r="A34" s="72">
        <v>1</v>
      </c>
      <c r="B34" s="6">
        <v>0</v>
      </c>
      <c r="C34" s="6">
        <v>1</v>
      </c>
      <c r="D34" s="6">
        <v>1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/>
    </row>
    <row r="35" spans="1:16" x14ac:dyDescent="0.3">
      <c r="A35" s="72">
        <v>1</v>
      </c>
      <c r="B35" s="6">
        <v>1</v>
      </c>
      <c r="C35" s="6">
        <v>3</v>
      </c>
      <c r="D35" s="6">
        <v>1</v>
      </c>
      <c r="E35" s="6">
        <v>0</v>
      </c>
      <c r="F35" s="6">
        <v>0</v>
      </c>
      <c r="G35" s="6">
        <v>3</v>
      </c>
      <c r="H35" s="6">
        <v>1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1</v>
      </c>
      <c r="P35" s="6"/>
    </row>
    <row r="36" spans="1:16" x14ac:dyDescent="0.3">
      <c r="A36" s="72">
        <v>3</v>
      </c>
      <c r="B36" s="6">
        <v>2</v>
      </c>
      <c r="C36" s="6">
        <v>2</v>
      </c>
      <c r="D36" s="6">
        <v>0</v>
      </c>
      <c r="E36" s="6">
        <v>1</v>
      </c>
      <c r="F36" s="6">
        <v>0</v>
      </c>
      <c r="G36" s="6">
        <v>1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1</v>
      </c>
      <c r="P36" s="6"/>
    </row>
    <row r="37" spans="1:16" x14ac:dyDescent="0.3">
      <c r="A37" s="72">
        <v>0</v>
      </c>
      <c r="B37" s="6">
        <v>0</v>
      </c>
      <c r="C37" s="6">
        <v>2</v>
      </c>
      <c r="D37" s="6">
        <v>2</v>
      </c>
      <c r="E37" s="6">
        <v>0</v>
      </c>
      <c r="F37" s="6">
        <v>0</v>
      </c>
      <c r="G37" s="6">
        <v>0</v>
      </c>
      <c r="H37" s="6">
        <v>0</v>
      </c>
      <c r="I37" s="6">
        <v>1</v>
      </c>
      <c r="J37" s="6">
        <v>0</v>
      </c>
      <c r="K37" s="6">
        <v>2</v>
      </c>
      <c r="L37" s="6">
        <v>0</v>
      </c>
      <c r="M37" s="6">
        <v>1</v>
      </c>
      <c r="N37" s="6">
        <v>0</v>
      </c>
      <c r="O37" s="6">
        <v>0</v>
      </c>
      <c r="P37" s="6"/>
    </row>
    <row r="38" spans="1:16" x14ac:dyDescent="0.3">
      <c r="A38" s="72">
        <v>0</v>
      </c>
      <c r="B38" s="6">
        <v>2</v>
      </c>
      <c r="C38" s="6">
        <v>2</v>
      </c>
      <c r="D38" s="6">
        <v>1</v>
      </c>
      <c r="E38" s="6">
        <v>1</v>
      </c>
      <c r="F38" s="6">
        <v>2</v>
      </c>
      <c r="G38" s="6">
        <v>1</v>
      </c>
      <c r="H38" s="6">
        <v>1</v>
      </c>
      <c r="I38" s="6">
        <v>0</v>
      </c>
      <c r="J38" s="6">
        <v>0</v>
      </c>
      <c r="K38" s="6">
        <v>0</v>
      </c>
      <c r="L38" s="6">
        <v>0</v>
      </c>
      <c r="M38" s="6">
        <v>1</v>
      </c>
      <c r="N38" s="6">
        <v>0</v>
      </c>
      <c r="O38" s="6">
        <v>1</v>
      </c>
      <c r="P38" s="6"/>
    </row>
    <row r="39" spans="1:16" x14ac:dyDescent="0.3">
      <c r="A39" s="72">
        <v>2</v>
      </c>
      <c r="B39" s="6">
        <v>3</v>
      </c>
      <c r="C39" s="6">
        <v>0</v>
      </c>
      <c r="D39" s="6">
        <v>1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0</v>
      </c>
      <c r="K39" s="6">
        <v>1</v>
      </c>
      <c r="L39" s="6">
        <v>1</v>
      </c>
      <c r="M39" s="6">
        <v>0</v>
      </c>
      <c r="N39" s="6">
        <v>0</v>
      </c>
      <c r="O39" s="6">
        <v>0</v>
      </c>
      <c r="P39" s="6"/>
    </row>
    <row r="40" spans="1:16" x14ac:dyDescent="0.3">
      <c r="A40" s="72">
        <v>2</v>
      </c>
      <c r="B40" s="6">
        <v>1</v>
      </c>
      <c r="C40" s="6">
        <v>2</v>
      </c>
      <c r="D40" s="6">
        <v>1</v>
      </c>
      <c r="E40" s="6">
        <v>2</v>
      </c>
      <c r="F40" s="6">
        <v>0</v>
      </c>
      <c r="G40" s="6">
        <v>2</v>
      </c>
      <c r="H40" s="6">
        <v>0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2</v>
      </c>
      <c r="O40" s="6">
        <v>0</v>
      </c>
      <c r="P40" s="6"/>
    </row>
    <row r="41" spans="1:16" x14ac:dyDescent="0.3">
      <c r="A41" s="72">
        <v>2</v>
      </c>
      <c r="B41" s="6">
        <v>6</v>
      </c>
      <c r="C41" s="6">
        <v>0</v>
      </c>
      <c r="D41" s="6">
        <v>3</v>
      </c>
      <c r="E41" s="6">
        <v>1</v>
      </c>
      <c r="F41" s="6">
        <v>4</v>
      </c>
      <c r="G41" s="6">
        <v>1</v>
      </c>
      <c r="H41" s="6">
        <v>0</v>
      </c>
      <c r="I41" s="6">
        <v>0</v>
      </c>
      <c r="J41" s="6">
        <v>0</v>
      </c>
      <c r="K41" s="6">
        <v>0</v>
      </c>
      <c r="L41" s="6">
        <v>1</v>
      </c>
      <c r="M41" s="6">
        <v>0</v>
      </c>
      <c r="N41" s="6">
        <v>1</v>
      </c>
      <c r="O41" s="6">
        <v>0</v>
      </c>
      <c r="P41" s="6"/>
    </row>
    <row r="42" spans="1:16" x14ac:dyDescent="0.3">
      <c r="A42" s="72">
        <v>1</v>
      </c>
      <c r="B42" s="6">
        <v>2</v>
      </c>
      <c r="C42" s="6">
        <v>3</v>
      </c>
      <c r="D42" s="6">
        <v>1</v>
      </c>
      <c r="E42" s="6">
        <v>0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1</v>
      </c>
      <c r="P42" s="6"/>
    </row>
    <row r="43" spans="1:16" x14ac:dyDescent="0.3">
      <c r="A43" s="72">
        <v>4</v>
      </c>
      <c r="B43" s="6">
        <v>0</v>
      </c>
      <c r="C43" s="6">
        <v>3</v>
      </c>
      <c r="D43" s="6">
        <v>4</v>
      </c>
      <c r="E43" s="6">
        <v>4</v>
      </c>
      <c r="F43" s="6">
        <v>2</v>
      </c>
      <c r="G43" s="6">
        <v>0</v>
      </c>
      <c r="H43" s="6">
        <v>1</v>
      </c>
      <c r="I43" s="6">
        <v>1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/>
    </row>
    <row r="44" spans="1:16" x14ac:dyDescent="0.3">
      <c r="A44" s="72">
        <v>4</v>
      </c>
      <c r="B44" s="6">
        <v>2</v>
      </c>
      <c r="C44" s="6">
        <v>3</v>
      </c>
      <c r="D44" s="6">
        <v>2</v>
      </c>
      <c r="E44" s="6">
        <v>4</v>
      </c>
      <c r="F44" s="6">
        <v>1</v>
      </c>
      <c r="G44" s="6">
        <v>1</v>
      </c>
      <c r="H44" s="6">
        <v>1</v>
      </c>
      <c r="I44" s="6">
        <v>0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  <c r="P44" s="6"/>
    </row>
    <row r="45" spans="1:16" x14ac:dyDescent="0.3">
      <c r="A45" s="72">
        <v>0</v>
      </c>
      <c r="B45" s="6">
        <v>1</v>
      </c>
      <c r="C45" s="6">
        <v>4</v>
      </c>
      <c r="D45" s="6">
        <v>0</v>
      </c>
      <c r="E45" s="6">
        <v>1</v>
      </c>
      <c r="F45" s="6">
        <v>3</v>
      </c>
      <c r="G45" s="6">
        <v>2</v>
      </c>
      <c r="H45" s="6">
        <v>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3</v>
      </c>
      <c r="O45" s="6">
        <v>1</v>
      </c>
      <c r="P45" s="6"/>
    </row>
    <row r="46" spans="1:16" x14ac:dyDescent="0.3">
      <c r="A46" s="72">
        <v>3</v>
      </c>
      <c r="B46" s="6">
        <v>1</v>
      </c>
      <c r="C46" s="6">
        <v>3</v>
      </c>
      <c r="D46" s="6">
        <v>1</v>
      </c>
      <c r="E46" s="6">
        <v>2</v>
      </c>
      <c r="F46" s="6">
        <v>0</v>
      </c>
      <c r="G46" s="6">
        <v>3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1</v>
      </c>
      <c r="P46" s="6"/>
    </row>
    <row r="47" spans="1:16" x14ac:dyDescent="0.3">
      <c r="A47" s="72">
        <f>SUM(A27:A46)</f>
        <v>29</v>
      </c>
      <c r="B47" s="72">
        <f t="shared" ref="B47:O47" si="1">SUM(B27:B46)</f>
        <v>27</v>
      </c>
      <c r="C47" s="72">
        <f t="shared" si="1"/>
        <v>31</v>
      </c>
      <c r="D47" s="72">
        <f t="shared" si="1"/>
        <v>18</v>
      </c>
      <c r="E47" s="72">
        <f t="shared" si="1"/>
        <v>16</v>
      </c>
      <c r="F47" s="72">
        <f t="shared" si="1"/>
        <v>19</v>
      </c>
      <c r="G47" s="72">
        <f t="shared" si="1"/>
        <v>18</v>
      </c>
      <c r="H47" s="72">
        <f t="shared" si="1"/>
        <v>8</v>
      </c>
      <c r="I47" s="72">
        <f t="shared" si="1"/>
        <v>8</v>
      </c>
      <c r="J47" s="72">
        <f t="shared" si="1"/>
        <v>1</v>
      </c>
      <c r="K47" s="72">
        <f t="shared" si="1"/>
        <v>4</v>
      </c>
      <c r="L47" s="72">
        <f t="shared" si="1"/>
        <v>4</v>
      </c>
      <c r="M47" s="72">
        <f t="shared" si="1"/>
        <v>5</v>
      </c>
      <c r="N47" s="72">
        <f t="shared" si="1"/>
        <v>9</v>
      </c>
      <c r="O47" s="72">
        <f t="shared" si="1"/>
        <v>10</v>
      </c>
      <c r="P47" s="25" t="s">
        <v>39</v>
      </c>
    </row>
    <row r="48" spans="1:16" x14ac:dyDescent="0.3">
      <c r="A48" s="20">
        <v>1</v>
      </c>
      <c r="B48" s="6">
        <v>3</v>
      </c>
      <c r="C48" s="6">
        <v>3</v>
      </c>
      <c r="D48" s="6">
        <v>4</v>
      </c>
      <c r="E48" s="6">
        <v>0</v>
      </c>
      <c r="F48" s="6">
        <v>0</v>
      </c>
      <c r="G48" s="6">
        <v>1</v>
      </c>
      <c r="H48" s="6">
        <v>1</v>
      </c>
      <c r="I48" s="6">
        <v>1</v>
      </c>
      <c r="J48" s="6">
        <v>1</v>
      </c>
      <c r="K48" s="6">
        <v>2</v>
      </c>
      <c r="L48" s="6">
        <v>1</v>
      </c>
      <c r="M48" s="6">
        <v>0</v>
      </c>
      <c r="N48" s="6">
        <v>1</v>
      </c>
      <c r="O48" s="6">
        <v>0</v>
      </c>
      <c r="P48" s="6"/>
    </row>
    <row r="49" spans="1:16" x14ac:dyDescent="0.3">
      <c r="A49" s="20">
        <v>0</v>
      </c>
      <c r="B49" s="6">
        <v>1</v>
      </c>
      <c r="C49" s="6">
        <v>1</v>
      </c>
      <c r="D49" s="6">
        <v>0</v>
      </c>
      <c r="E49" s="6">
        <v>0</v>
      </c>
      <c r="F49" s="6">
        <v>0</v>
      </c>
      <c r="G49" s="6">
        <v>0</v>
      </c>
      <c r="H49" s="6">
        <v>1</v>
      </c>
      <c r="I49" s="6">
        <v>1</v>
      </c>
      <c r="J49" s="6">
        <v>1</v>
      </c>
      <c r="K49" s="6">
        <v>0</v>
      </c>
      <c r="L49" s="6">
        <v>0</v>
      </c>
      <c r="M49" s="6">
        <v>0</v>
      </c>
      <c r="N49" s="6">
        <v>2</v>
      </c>
      <c r="O49" s="6">
        <v>0</v>
      </c>
      <c r="P49" s="6"/>
    </row>
    <row r="50" spans="1:16" x14ac:dyDescent="0.3">
      <c r="A50" s="20">
        <v>0</v>
      </c>
      <c r="B50" s="6">
        <v>0</v>
      </c>
      <c r="C50" s="6">
        <v>3</v>
      </c>
      <c r="D50" s="6">
        <v>2</v>
      </c>
      <c r="E50" s="6">
        <v>4</v>
      </c>
      <c r="F50" s="6">
        <v>3</v>
      </c>
      <c r="G50" s="6">
        <v>1</v>
      </c>
      <c r="H50" s="6">
        <v>0</v>
      </c>
      <c r="I50" s="6">
        <v>0</v>
      </c>
      <c r="J50" s="6">
        <v>5</v>
      </c>
      <c r="K50" s="6">
        <v>1</v>
      </c>
      <c r="L50" s="6">
        <v>0</v>
      </c>
      <c r="M50" s="6">
        <v>0</v>
      </c>
      <c r="N50" s="6">
        <v>0</v>
      </c>
      <c r="O50" s="6">
        <v>2</v>
      </c>
      <c r="P50" s="6"/>
    </row>
    <row r="51" spans="1:16" x14ac:dyDescent="0.3">
      <c r="A51" s="20">
        <v>1</v>
      </c>
      <c r="B51" s="6">
        <v>1</v>
      </c>
      <c r="C51" s="6">
        <v>1</v>
      </c>
      <c r="D51" s="6">
        <v>4</v>
      </c>
      <c r="E51" s="6">
        <v>4</v>
      </c>
      <c r="F51" s="6">
        <v>0</v>
      </c>
      <c r="G51" s="6">
        <v>3</v>
      </c>
      <c r="H51" s="6">
        <v>2</v>
      </c>
      <c r="I51" s="6">
        <v>0</v>
      </c>
      <c r="J51" s="6">
        <v>3</v>
      </c>
      <c r="K51" s="6">
        <v>0</v>
      </c>
      <c r="L51" s="6">
        <v>1</v>
      </c>
      <c r="M51" s="6">
        <v>1</v>
      </c>
      <c r="N51" s="6">
        <v>1</v>
      </c>
      <c r="O51" s="6">
        <v>2</v>
      </c>
      <c r="P51" s="6"/>
    </row>
    <row r="52" spans="1:16" x14ac:dyDescent="0.3">
      <c r="A52" s="20">
        <v>1</v>
      </c>
      <c r="B52" s="6">
        <v>1</v>
      </c>
      <c r="C52" s="6">
        <v>1</v>
      </c>
      <c r="D52" s="6">
        <v>8</v>
      </c>
      <c r="E52" s="6">
        <v>0</v>
      </c>
      <c r="F52" s="6">
        <v>3</v>
      </c>
      <c r="G52" s="6">
        <v>1</v>
      </c>
      <c r="H52" s="6">
        <v>0</v>
      </c>
      <c r="I52" s="6">
        <v>1</v>
      </c>
      <c r="J52" s="6">
        <v>1</v>
      </c>
      <c r="K52" s="6">
        <v>0</v>
      </c>
      <c r="L52" s="6">
        <v>1</v>
      </c>
      <c r="M52" s="6">
        <v>0</v>
      </c>
      <c r="N52" s="6">
        <v>0</v>
      </c>
      <c r="O52" s="6">
        <v>1</v>
      </c>
      <c r="P52" s="6"/>
    </row>
    <row r="53" spans="1:16" x14ac:dyDescent="0.3">
      <c r="A53" s="20">
        <v>1</v>
      </c>
      <c r="B53" s="6">
        <v>2</v>
      </c>
      <c r="C53" s="6">
        <v>2</v>
      </c>
      <c r="D53" s="6">
        <v>2</v>
      </c>
      <c r="E53" s="6">
        <v>4</v>
      </c>
      <c r="F53" s="6">
        <v>1</v>
      </c>
      <c r="G53" s="6">
        <v>1</v>
      </c>
      <c r="H53" s="6">
        <v>0</v>
      </c>
      <c r="I53" s="6">
        <v>0</v>
      </c>
      <c r="J53" s="6">
        <v>1</v>
      </c>
      <c r="K53" s="6">
        <v>1</v>
      </c>
      <c r="L53" s="6">
        <v>0</v>
      </c>
      <c r="M53" s="6">
        <v>0</v>
      </c>
      <c r="N53" s="6">
        <v>1</v>
      </c>
      <c r="O53" s="6">
        <v>0</v>
      </c>
      <c r="P53" s="6"/>
    </row>
    <row r="54" spans="1:16" x14ac:dyDescent="0.3">
      <c r="A54" s="20">
        <v>3</v>
      </c>
      <c r="B54" s="6">
        <v>0</v>
      </c>
      <c r="C54" s="6">
        <v>4</v>
      </c>
      <c r="D54" s="6">
        <v>3</v>
      </c>
      <c r="E54" s="6">
        <v>3</v>
      </c>
      <c r="F54" s="6">
        <v>1</v>
      </c>
      <c r="G54" s="6">
        <v>0</v>
      </c>
      <c r="H54" s="6">
        <v>0</v>
      </c>
      <c r="I54" s="6">
        <v>1</v>
      </c>
      <c r="J54" s="6">
        <v>3</v>
      </c>
      <c r="K54" s="6">
        <v>2</v>
      </c>
      <c r="L54" s="6">
        <v>0</v>
      </c>
      <c r="M54" s="6">
        <v>0</v>
      </c>
      <c r="N54" s="6">
        <v>3</v>
      </c>
      <c r="O54" s="6">
        <v>1</v>
      </c>
      <c r="P54" s="6"/>
    </row>
    <row r="55" spans="1:16" x14ac:dyDescent="0.3">
      <c r="A55" s="20">
        <v>2</v>
      </c>
      <c r="B55" s="6">
        <v>0</v>
      </c>
      <c r="C55" s="6">
        <v>5</v>
      </c>
      <c r="D55" s="6">
        <v>1</v>
      </c>
      <c r="E55" s="6">
        <v>3</v>
      </c>
      <c r="F55" s="6">
        <v>0</v>
      </c>
      <c r="G55" s="6">
        <v>3</v>
      </c>
      <c r="H55" s="6">
        <v>0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5</v>
      </c>
      <c r="O55" s="6">
        <v>1</v>
      </c>
      <c r="P55" s="6"/>
    </row>
    <row r="56" spans="1:16" x14ac:dyDescent="0.3">
      <c r="A56" s="20">
        <v>2</v>
      </c>
      <c r="B56" s="6">
        <v>0</v>
      </c>
      <c r="C56" s="6">
        <v>3</v>
      </c>
      <c r="D56" s="6">
        <v>1</v>
      </c>
      <c r="E56" s="6">
        <v>4</v>
      </c>
      <c r="F56" s="6">
        <v>0</v>
      </c>
      <c r="G56" s="6">
        <v>1</v>
      </c>
      <c r="H56" s="6">
        <v>0</v>
      </c>
      <c r="I56" s="6">
        <v>0</v>
      </c>
      <c r="J56" s="6">
        <v>1</v>
      </c>
      <c r="K56" s="6">
        <v>0</v>
      </c>
      <c r="L56" s="6">
        <v>0</v>
      </c>
      <c r="M56" s="6">
        <v>0</v>
      </c>
      <c r="N56" s="6">
        <v>0</v>
      </c>
      <c r="O56" s="6">
        <v>1</v>
      </c>
      <c r="P56" s="6"/>
    </row>
    <row r="57" spans="1:16" x14ac:dyDescent="0.3">
      <c r="A57" s="20">
        <v>0</v>
      </c>
      <c r="B57" s="6">
        <v>3</v>
      </c>
      <c r="C57" s="6">
        <v>3</v>
      </c>
      <c r="D57" s="6">
        <v>2</v>
      </c>
      <c r="E57" s="6">
        <v>2</v>
      </c>
      <c r="F57" s="6">
        <v>4</v>
      </c>
      <c r="G57" s="6">
        <v>0</v>
      </c>
      <c r="H57" s="6">
        <v>1</v>
      </c>
      <c r="I57" s="6">
        <v>0</v>
      </c>
      <c r="J57" s="6">
        <v>0</v>
      </c>
      <c r="K57" s="6">
        <v>2</v>
      </c>
      <c r="L57" s="6">
        <v>0</v>
      </c>
      <c r="M57" s="6">
        <v>0</v>
      </c>
      <c r="N57" s="6">
        <v>0</v>
      </c>
      <c r="O57" s="6">
        <v>3</v>
      </c>
      <c r="P57" s="6"/>
    </row>
    <row r="58" spans="1:16" x14ac:dyDescent="0.3">
      <c r="A58" s="20">
        <v>2</v>
      </c>
      <c r="B58" s="6">
        <v>1</v>
      </c>
      <c r="C58" s="6">
        <v>3</v>
      </c>
      <c r="D58" s="6">
        <v>3</v>
      </c>
      <c r="E58" s="6">
        <v>2</v>
      </c>
      <c r="F58" s="6">
        <v>4</v>
      </c>
      <c r="G58" s="6">
        <v>4</v>
      </c>
      <c r="H58" s="6">
        <v>1</v>
      </c>
      <c r="I58" s="6">
        <v>0</v>
      </c>
      <c r="J58" s="6">
        <v>0</v>
      </c>
      <c r="K58" s="6">
        <v>0</v>
      </c>
      <c r="L58" s="6">
        <v>1</v>
      </c>
      <c r="M58" s="6">
        <v>1</v>
      </c>
      <c r="N58" s="6">
        <v>2</v>
      </c>
      <c r="O58" s="6">
        <v>2</v>
      </c>
      <c r="P58" s="6"/>
    </row>
    <row r="59" spans="1:16" x14ac:dyDescent="0.3">
      <c r="A59" s="20">
        <v>4</v>
      </c>
      <c r="B59" s="6">
        <v>3</v>
      </c>
      <c r="C59" s="6">
        <v>4</v>
      </c>
      <c r="D59" s="6">
        <v>0</v>
      </c>
      <c r="E59" s="6">
        <v>1</v>
      </c>
      <c r="F59" s="6">
        <v>1</v>
      </c>
      <c r="G59" s="6">
        <v>1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1</v>
      </c>
      <c r="O59" s="6">
        <v>1</v>
      </c>
      <c r="P59" s="6"/>
    </row>
    <row r="60" spans="1:16" x14ac:dyDescent="0.3">
      <c r="A60" s="20">
        <v>2</v>
      </c>
      <c r="B60" s="6">
        <v>5</v>
      </c>
      <c r="C60" s="6">
        <v>1</v>
      </c>
      <c r="D60" s="6">
        <v>2</v>
      </c>
      <c r="E60" s="6">
        <v>2</v>
      </c>
      <c r="F60" s="6">
        <v>4</v>
      </c>
      <c r="G60" s="6">
        <v>4</v>
      </c>
      <c r="H60" s="6">
        <v>1</v>
      </c>
      <c r="I60" s="6">
        <v>0</v>
      </c>
      <c r="J60" s="6">
        <v>1</v>
      </c>
      <c r="K60" s="6">
        <v>2</v>
      </c>
      <c r="L60" s="6">
        <v>1</v>
      </c>
      <c r="M60" s="6">
        <v>0</v>
      </c>
      <c r="N60" s="6">
        <v>1</v>
      </c>
      <c r="O60" s="6">
        <v>1</v>
      </c>
      <c r="P60" s="6"/>
    </row>
    <row r="61" spans="1:16" x14ac:dyDescent="0.3">
      <c r="A61" s="20">
        <v>2</v>
      </c>
      <c r="B61" s="6">
        <v>1</v>
      </c>
      <c r="C61" s="6">
        <v>3</v>
      </c>
      <c r="D61" s="6">
        <v>1</v>
      </c>
      <c r="E61" s="6">
        <v>4</v>
      </c>
      <c r="F61" s="6">
        <v>0</v>
      </c>
      <c r="G61" s="6">
        <v>2</v>
      </c>
      <c r="H61" s="6">
        <v>2</v>
      </c>
      <c r="I61" s="6">
        <v>1</v>
      </c>
      <c r="J61" s="6">
        <v>0</v>
      </c>
      <c r="K61" s="6">
        <v>3</v>
      </c>
      <c r="L61" s="6">
        <v>1</v>
      </c>
      <c r="M61" s="6">
        <v>2</v>
      </c>
      <c r="N61" s="6">
        <v>2</v>
      </c>
      <c r="O61" s="6">
        <v>2</v>
      </c>
      <c r="P61" s="6"/>
    </row>
    <row r="62" spans="1:16" x14ac:dyDescent="0.3">
      <c r="A62" s="20">
        <v>3</v>
      </c>
      <c r="B62" s="6">
        <v>3</v>
      </c>
      <c r="C62" s="6">
        <v>2</v>
      </c>
      <c r="D62" s="6">
        <v>0</v>
      </c>
      <c r="E62" s="6">
        <v>4</v>
      </c>
      <c r="F62" s="6">
        <v>5</v>
      </c>
      <c r="G62" s="6">
        <v>3</v>
      </c>
      <c r="H62" s="6">
        <v>1</v>
      </c>
      <c r="I62" s="6">
        <v>0</v>
      </c>
      <c r="J62" s="6">
        <v>1</v>
      </c>
      <c r="K62" s="6">
        <v>2</v>
      </c>
      <c r="L62" s="6">
        <v>2</v>
      </c>
      <c r="M62" s="6">
        <v>0</v>
      </c>
      <c r="N62" s="6">
        <v>2</v>
      </c>
      <c r="O62" s="6">
        <v>3</v>
      </c>
      <c r="P62" s="6"/>
    </row>
    <row r="63" spans="1:16" x14ac:dyDescent="0.3">
      <c r="A63" s="20">
        <v>1</v>
      </c>
      <c r="B63" s="6">
        <v>0</v>
      </c>
      <c r="C63" s="6">
        <v>3</v>
      </c>
      <c r="D63" s="6">
        <v>1</v>
      </c>
      <c r="E63" s="6">
        <v>4</v>
      </c>
      <c r="F63" s="6">
        <v>0</v>
      </c>
      <c r="G63" s="6">
        <v>0</v>
      </c>
      <c r="H63" s="6">
        <v>1</v>
      </c>
      <c r="I63" s="6">
        <v>0</v>
      </c>
      <c r="J63" s="6">
        <v>1</v>
      </c>
      <c r="K63" s="6">
        <v>0</v>
      </c>
      <c r="L63" s="6">
        <v>0</v>
      </c>
      <c r="M63" s="6">
        <v>0</v>
      </c>
      <c r="N63" s="6">
        <v>1</v>
      </c>
      <c r="O63" s="6">
        <v>3</v>
      </c>
      <c r="P63" s="6"/>
    </row>
    <row r="64" spans="1:16" x14ac:dyDescent="0.3">
      <c r="A64" s="20">
        <f>SUM(A48:A63)</f>
        <v>25</v>
      </c>
      <c r="B64" s="20">
        <f t="shared" ref="B64:O64" si="2">SUM(B48:B63)</f>
        <v>24</v>
      </c>
      <c r="C64" s="20">
        <f t="shared" si="2"/>
        <v>42</v>
      </c>
      <c r="D64" s="20">
        <f t="shared" si="2"/>
        <v>34</v>
      </c>
      <c r="E64" s="20">
        <f t="shared" si="2"/>
        <v>41</v>
      </c>
      <c r="F64" s="20">
        <f t="shared" si="2"/>
        <v>26</v>
      </c>
      <c r="G64" s="20">
        <f t="shared" si="2"/>
        <v>25</v>
      </c>
      <c r="H64" s="20">
        <f t="shared" si="2"/>
        <v>11</v>
      </c>
      <c r="I64" s="20">
        <f t="shared" si="2"/>
        <v>6</v>
      </c>
      <c r="J64" s="20">
        <f t="shared" si="2"/>
        <v>19</v>
      </c>
      <c r="K64" s="20">
        <f t="shared" si="2"/>
        <v>15</v>
      </c>
      <c r="L64" s="20">
        <f t="shared" si="2"/>
        <v>8</v>
      </c>
      <c r="M64" s="20">
        <f t="shared" si="2"/>
        <v>5</v>
      </c>
      <c r="N64" s="20">
        <f t="shared" si="2"/>
        <v>22</v>
      </c>
      <c r="O64" s="20">
        <f t="shared" si="2"/>
        <v>23</v>
      </c>
      <c r="P64" s="25" t="s">
        <v>39</v>
      </c>
    </row>
    <row r="65" spans="1:16" x14ac:dyDescent="0.3">
      <c r="A65" s="73">
        <v>1</v>
      </c>
      <c r="B65" s="6">
        <v>8</v>
      </c>
      <c r="C65" s="6">
        <v>0</v>
      </c>
      <c r="D65" s="6">
        <v>1</v>
      </c>
      <c r="E65" s="6">
        <v>8</v>
      </c>
      <c r="F65" s="6">
        <v>0</v>
      </c>
      <c r="G65" s="6">
        <v>1</v>
      </c>
      <c r="H65" s="6">
        <v>1</v>
      </c>
      <c r="I65" s="6">
        <v>0</v>
      </c>
      <c r="J65" s="6">
        <v>0</v>
      </c>
      <c r="K65" s="6">
        <v>2</v>
      </c>
      <c r="L65" s="6">
        <v>0</v>
      </c>
      <c r="M65" s="6">
        <v>0</v>
      </c>
      <c r="N65" s="6">
        <v>2</v>
      </c>
      <c r="O65" s="6">
        <v>3</v>
      </c>
      <c r="P65" s="6"/>
    </row>
    <row r="66" spans="1:16" x14ac:dyDescent="0.3">
      <c r="A66" s="73">
        <v>3</v>
      </c>
      <c r="B66" s="6">
        <v>5</v>
      </c>
      <c r="C66" s="6">
        <v>3</v>
      </c>
      <c r="D66" s="6">
        <v>1</v>
      </c>
      <c r="E66" s="6">
        <v>11</v>
      </c>
      <c r="F66" s="6">
        <v>3</v>
      </c>
      <c r="G66" s="6">
        <v>6</v>
      </c>
      <c r="H66" s="6">
        <v>1</v>
      </c>
      <c r="I66" s="6">
        <v>0</v>
      </c>
      <c r="J66" s="6">
        <v>0</v>
      </c>
      <c r="K66" s="6">
        <v>1</v>
      </c>
      <c r="L66" s="6">
        <v>0</v>
      </c>
      <c r="M66" s="6">
        <v>1</v>
      </c>
      <c r="N66" s="6">
        <v>1</v>
      </c>
      <c r="O66" s="6">
        <v>0</v>
      </c>
      <c r="P66" s="6"/>
    </row>
    <row r="67" spans="1:16" x14ac:dyDescent="0.3">
      <c r="A67" s="73">
        <v>5</v>
      </c>
      <c r="B67" s="6">
        <v>1</v>
      </c>
      <c r="C67" s="6">
        <v>5</v>
      </c>
      <c r="D67" s="6">
        <v>2</v>
      </c>
      <c r="E67" s="6">
        <v>4</v>
      </c>
      <c r="F67" s="6">
        <v>3</v>
      </c>
      <c r="G67" s="6">
        <v>2</v>
      </c>
      <c r="H67" s="6">
        <v>3</v>
      </c>
      <c r="I67" s="6">
        <v>0</v>
      </c>
      <c r="J67" s="6">
        <v>1</v>
      </c>
      <c r="K67" s="6">
        <v>1</v>
      </c>
      <c r="L67" s="6">
        <v>0</v>
      </c>
      <c r="M67" s="6">
        <v>3</v>
      </c>
      <c r="N67" s="6">
        <v>1</v>
      </c>
      <c r="O67" s="6">
        <v>2</v>
      </c>
      <c r="P67" s="6"/>
    </row>
    <row r="68" spans="1:16" x14ac:dyDescent="0.3">
      <c r="A68" s="73">
        <v>3</v>
      </c>
      <c r="B68" s="6">
        <v>6</v>
      </c>
      <c r="C68" s="6">
        <v>2</v>
      </c>
      <c r="D68" s="6">
        <v>2</v>
      </c>
      <c r="E68" s="6">
        <v>3</v>
      </c>
      <c r="F68" s="6">
        <v>2</v>
      </c>
      <c r="G68" s="6">
        <v>1</v>
      </c>
      <c r="H68" s="6">
        <v>1</v>
      </c>
      <c r="I68" s="6">
        <v>3</v>
      </c>
      <c r="J68" s="6">
        <v>0</v>
      </c>
      <c r="K68" s="6">
        <v>1</v>
      </c>
      <c r="L68" s="6">
        <v>0</v>
      </c>
      <c r="M68" s="6">
        <v>2</v>
      </c>
      <c r="N68" s="6">
        <v>2</v>
      </c>
      <c r="O68" s="6">
        <v>1</v>
      </c>
      <c r="P68" s="6"/>
    </row>
    <row r="69" spans="1:16" x14ac:dyDescent="0.3">
      <c r="A69" s="73">
        <v>3</v>
      </c>
      <c r="B69" s="6">
        <v>5</v>
      </c>
      <c r="C69" s="6">
        <v>3</v>
      </c>
      <c r="D69" s="6">
        <v>1</v>
      </c>
      <c r="E69" s="6">
        <v>5</v>
      </c>
      <c r="F69" s="6">
        <v>1</v>
      </c>
      <c r="G69" s="6">
        <v>1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1</v>
      </c>
      <c r="N69" s="6">
        <v>0</v>
      </c>
      <c r="O69" s="6">
        <v>1</v>
      </c>
      <c r="P69" s="6"/>
    </row>
    <row r="70" spans="1:16" x14ac:dyDescent="0.3">
      <c r="A70" s="73">
        <v>1</v>
      </c>
      <c r="B70" s="6">
        <v>7</v>
      </c>
      <c r="C70" s="6">
        <v>1</v>
      </c>
      <c r="D70" s="6">
        <v>0</v>
      </c>
      <c r="E70" s="6">
        <v>7</v>
      </c>
      <c r="F70" s="6">
        <v>1</v>
      </c>
      <c r="G70" s="6">
        <v>3</v>
      </c>
      <c r="H70" s="6">
        <v>1</v>
      </c>
      <c r="I70" s="6">
        <v>0</v>
      </c>
      <c r="J70" s="6">
        <v>1</v>
      </c>
      <c r="K70" s="6">
        <v>0</v>
      </c>
      <c r="L70" s="6">
        <v>1</v>
      </c>
      <c r="M70" s="6">
        <v>0</v>
      </c>
      <c r="N70" s="6">
        <v>3</v>
      </c>
      <c r="O70" s="6">
        <v>1</v>
      </c>
      <c r="P70" s="6"/>
    </row>
    <row r="71" spans="1:16" x14ac:dyDescent="0.3">
      <c r="A71" s="73">
        <v>3</v>
      </c>
      <c r="B71" s="6">
        <v>0</v>
      </c>
      <c r="C71" s="6">
        <v>3</v>
      </c>
      <c r="D71" s="6">
        <v>2</v>
      </c>
      <c r="E71" s="6">
        <v>3</v>
      </c>
      <c r="F71" s="6">
        <v>1</v>
      </c>
      <c r="G71" s="6">
        <v>1</v>
      </c>
      <c r="H71" s="6">
        <v>0</v>
      </c>
      <c r="I71" s="6">
        <v>0</v>
      </c>
      <c r="J71" s="6">
        <v>6</v>
      </c>
      <c r="K71" s="6">
        <v>2</v>
      </c>
      <c r="L71" s="6">
        <v>0</v>
      </c>
      <c r="M71" s="6">
        <v>1</v>
      </c>
      <c r="N71" s="6">
        <v>2</v>
      </c>
      <c r="O71" s="6">
        <v>2</v>
      </c>
      <c r="P71" s="6"/>
    </row>
    <row r="72" spans="1:16" x14ac:dyDescent="0.3">
      <c r="A72" s="73">
        <v>3</v>
      </c>
      <c r="B72" s="6">
        <v>1</v>
      </c>
      <c r="C72" s="6">
        <v>1</v>
      </c>
      <c r="D72" s="6">
        <v>4</v>
      </c>
      <c r="E72" s="6">
        <v>6</v>
      </c>
      <c r="F72" s="6">
        <v>2</v>
      </c>
      <c r="G72" s="6">
        <v>1</v>
      </c>
      <c r="H72" s="6">
        <v>1</v>
      </c>
      <c r="I72" s="6">
        <v>1</v>
      </c>
      <c r="J72" s="6">
        <v>2</v>
      </c>
      <c r="K72" s="6">
        <v>0</v>
      </c>
      <c r="L72" s="6">
        <v>2</v>
      </c>
      <c r="M72" s="6">
        <v>0</v>
      </c>
      <c r="N72" s="6">
        <v>2</v>
      </c>
      <c r="O72" s="6">
        <v>0</v>
      </c>
      <c r="P72" s="6"/>
    </row>
    <row r="73" spans="1:16" x14ac:dyDescent="0.3">
      <c r="A73" s="73">
        <v>2</v>
      </c>
      <c r="B73" s="6">
        <v>3</v>
      </c>
      <c r="C73" s="6">
        <v>4</v>
      </c>
      <c r="D73" s="6">
        <v>1</v>
      </c>
      <c r="E73" s="6">
        <v>1</v>
      </c>
      <c r="F73" s="6">
        <v>3</v>
      </c>
      <c r="G73" s="6">
        <v>5</v>
      </c>
      <c r="H73" s="6">
        <v>1</v>
      </c>
      <c r="I73" s="6">
        <v>1</v>
      </c>
      <c r="J73" s="6">
        <v>2</v>
      </c>
      <c r="K73" s="6">
        <v>0</v>
      </c>
      <c r="L73" s="6">
        <v>3</v>
      </c>
      <c r="M73" s="6">
        <v>1</v>
      </c>
      <c r="N73" s="6">
        <v>1</v>
      </c>
      <c r="O73" s="6">
        <v>3</v>
      </c>
      <c r="P73" s="6"/>
    </row>
    <row r="74" spans="1:16" x14ac:dyDescent="0.3">
      <c r="A74" s="73">
        <v>4</v>
      </c>
      <c r="B74" s="6">
        <v>1</v>
      </c>
      <c r="C74" s="6">
        <v>7</v>
      </c>
      <c r="D74" s="6">
        <v>0</v>
      </c>
      <c r="E74" s="6">
        <v>9</v>
      </c>
      <c r="F74" s="6">
        <v>5</v>
      </c>
      <c r="G74" s="6">
        <v>3</v>
      </c>
      <c r="H74" s="6">
        <v>0</v>
      </c>
      <c r="I74" s="6">
        <v>2</v>
      </c>
      <c r="J74" s="6">
        <v>3</v>
      </c>
      <c r="K74" s="6">
        <v>1</v>
      </c>
      <c r="L74" s="6">
        <v>0</v>
      </c>
      <c r="M74" s="6">
        <v>0</v>
      </c>
      <c r="N74" s="6">
        <v>6</v>
      </c>
      <c r="O74" s="6">
        <v>2</v>
      </c>
      <c r="P74" s="6"/>
    </row>
    <row r="75" spans="1:16" x14ac:dyDescent="0.3">
      <c r="A75" s="73">
        <v>3</v>
      </c>
      <c r="B75" s="6">
        <v>2</v>
      </c>
      <c r="C75" s="6">
        <v>0</v>
      </c>
      <c r="D75" s="6">
        <v>2</v>
      </c>
      <c r="E75" s="6">
        <v>6</v>
      </c>
      <c r="F75" s="6">
        <v>3</v>
      </c>
      <c r="G75" s="6">
        <v>5</v>
      </c>
      <c r="H75" s="6">
        <v>3</v>
      </c>
      <c r="I75" s="6">
        <v>0</v>
      </c>
      <c r="J75" s="6">
        <v>3</v>
      </c>
      <c r="K75" s="6">
        <v>0</v>
      </c>
      <c r="L75" s="6">
        <v>0</v>
      </c>
      <c r="M75" s="6">
        <v>2</v>
      </c>
      <c r="N75" s="6">
        <v>3</v>
      </c>
      <c r="O75" s="6">
        <v>2</v>
      </c>
      <c r="P75" s="6"/>
    </row>
    <row r="76" spans="1:16" x14ac:dyDescent="0.3">
      <c r="A76" s="73">
        <v>2</v>
      </c>
      <c r="B76" s="6">
        <v>6</v>
      </c>
      <c r="C76" s="6">
        <v>2</v>
      </c>
      <c r="D76" s="6">
        <v>2</v>
      </c>
      <c r="E76" s="6">
        <v>8</v>
      </c>
      <c r="F76" s="6">
        <v>2</v>
      </c>
      <c r="G76" s="6">
        <v>2</v>
      </c>
      <c r="H76" s="6">
        <v>1</v>
      </c>
      <c r="I76" s="6">
        <v>1</v>
      </c>
      <c r="J76" s="6">
        <v>0</v>
      </c>
      <c r="K76" s="6">
        <v>0</v>
      </c>
      <c r="L76" s="6">
        <v>0</v>
      </c>
      <c r="M76" s="6">
        <v>1</v>
      </c>
      <c r="N76" s="6">
        <v>1</v>
      </c>
      <c r="O76" s="6">
        <v>3</v>
      </c>
      <c r="P76" s="6"/>
    </row>
    <row r="77" spans="1:16" x14ac:dyDescent="0.3">
      <c r="A77" s="73">
        <v>3</v>
      </c>
      <c r="B77" s="6">
        <v>3</v>
      </c>
      <c r="C77" s="6">
        <v>4</v>
      </c>
      <c r="D77" s="6">
        <v>1</v>
      </c>
      <c r="E77" s="6">
        <v>6</v>
      </c>
      <c r="F77" s="6">
        <v>3</v>
      </c>
      <c r="G77" s="6">
        <v>2</v>
      </c>
      <c r="H77" s="6">
        <v>0</v>
      </c>
      <c r="I77" s="6">
        <v>2</v>
      </c>
      <c r="J77" s="6">
        <v>0</v>
      </c>
      <c r="K77" s="6">
        <v>2</v>
      </c>
      <c r="L77" s="6">
        <v>1</v>
      </c>
      <c r="M77" s="6">
        <v>1</v>
      </c>
      <c r="N77" s="6">
        <v>1</v>
      </c>
      <c r="O77" s="6">
        <v>1</v>
      </c>
      <c r="P77" s="6"/>
    </row>
    <row r="78" spans="1:16" x14ac:dyDescent="0.3">
      <c r="A78" s="73">
        <v>2</v>
      </c>
      <c r="B78" s="6">
        <v>2</v>
      </c>
      <c r="C78" s="6">
        <v>4</v>
      </c>
      <c r="D78" s="6">
        <v>1</v>
      </c>
      <c r="E78" s="6">
        <v>3</v>
      </c>
      <c r="F78" s="6">
        <v>3</v>
      </c>
      <c r="G78" s="6">
        <v>3</v>
      </c>
      <c r="H78" s="6">
        <v>1</v>
      </c>
      <c r="I78" s="6">
        <v>2</v>
      </c>
      <c r="J78" s="6">
        <v>1</v>
      </c>
      <c r="K78" s="6">
        <v>0</v>
      </c>
      <c r="L78" s="6">
        <v>0</v>
      </c>
      <c r="M78" s="6">
        <v>3</v>
      </c>
      <c r="N78" s="6">
        <v>0</v>
      </c>
      <c r="O78" s="6">
        <v>2</v>
      </c>
      <c r="P78" s="6"/>
    </row>
    <row r="79" spans="1:16" x14ac:dyDescent="0.3">
      <c r="A79" s="73">
        <v>1</v>
      </c>
      <c r="B79" s="6">
        <v>1</v>
      </c>
      <c r="C79" s="6">
        <v>2</v>
      </c>
      <c r="D79" s="6">
        <v>2</v>
      </c>
      <c r="E79" s="6">
        <v>1</v>
      </c>
      <c r="F79" s="6">
        <v>1</v>
      </c>
      <c r="G79" s="6">
        <v>2</v>
      </c>
      <c r="H79" s="6">
        <v>1</v>
      </c>
      <c r="I79" s="6">
        <v>0</v>
      </c>
      <c r="J79" s="6">
        <v>1</v>
      </c>
      <c r="K79" s="6">
        <v>0</v>
      </c>
      <c r="L79" s="6">
        <v>0</v>
      </c>
      <c r="M79" s="6">
        <v>0</v>
      </c>
      <c r="N79" s="6">
        <v>1</v>
      </c>
      <c r="O79" s="6">
        <v>2</v>
      </c>
      <c r="P79" s="6"/>
    </row>
    <row r="80" spans="1:16" x14ac:dyDescent="0.3">
      <c r="A80" s="73">
        <v>1</v>
      </c>
      <c r="B80" s="6">
        <v>5</v>
      </c>
      <c r="C80" s="6">
        <v>1</v>
      </c>
      <c r="D80" s="6">
        <v>2</v>
      </c>
      <c r="E80" s="6">
        <v>2</v>
      </c>
      <c r="F80" s="6">
        <v>3</v>
      </c>
      <c r="G80" s="6">
        <v>4</v>
      </c>
      <c r="H80" s="6">
        <v>0</v>
      </c>
      <c r="I80" s="6">
        <v>0</v>
      </c>
      <c r="J80" s="6">
        <v>0</v>
      </c>
      <c r="K80" s="6">
        <v>1</v>
      </c>
      <c r="L80" s="6">
        <v>1</v>
      </c>
      <c r="M80" s="6">
        <v>0</v>
      </c>
      <c r="N80" s="6">
        <v>1</v>
      </c>
      <c r="O80" s="6">
        <v>3</v>
      </c>
      <c r="P80" s="6"/>
    </row>
    <row r="81" spans="1:16" x14ac:dyDescent="0.3">
      <c r="A81" s="73">
        <v>3</v>
      </c>
      <c r="B81" s="6">
        <v>1</v>
      </c>
      <c r="C81" s="6">
        <v>2</v>
      </c>
      <c r="D81" s="6">
        <v>2</v>
      </c>
      <c r="E81" s="6">
        <v>1</v>
      </c>
      <c r="F81" s="6">
        <v>1</v>
      </c>
      <c r="G81" s="6">
        <v>1</v>
      </c>
      <c r="H81" s="6">
        <v>0</v>
      </c>
      <c r="I81" s="6">
        <v>0</v>
      </c>
      <c r="J81" s="6">
        <v>2</v>
      </c>
      <c r="K81" s="6">
        <v>0</v>
      </c>
      <c r="L81" s="6">
        <v>1</v>
      </c>
      <c r="M81" s="6">
        <v>1</v>
      </c>
      <c r="N81" s="6">
        <v>3</v>
      </c>
      <c r="O81" s="6">
        <v>1</v>
      </c>
      <c r="P81" s="6"/>
    </row>
    <row r="82" spans="1:16" x14ac:dyDescent="0.3">
      <c r="A82" s="73">
        <v>3</v>
      </c>
      <c r="B82" s="6">
        <v>3</v>
      </c>
      <c r="C82" s="6">
        <v>6</v>
      </c>
      <c r="D82" s="6">
        <v>1</v>
      </c>
      <c r="E82" s="6">
        <v>1</v>
      </c>
      <c r="F82" s="6">
        <v>3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/>
    </row>
    <row r="83" spans="1:16" x14ac:dyDescent="0.3">
      <c r="A83" s="73">
        <v>4</v>
      </c>
      <c r="B83" s="6">
        <v>5</v>
      </c>
      <c r="C83" s="6">
        <v>0</v>
      </c>
      <c r="D83" s="6">
        <v>0</v>
      </c>
      <c r="E83" s="6">
        <v>3</v>
      </c>
      <c r="F83" s="6">
        <v>1</v>
      </c>
      <c r="G83" s="6">
        <v>2</v>
      </c>
      <c r="H83" s="6">
        <v>1</v>
      </c>
      <c r="I83" s="6">
        <v>0</v>
      </c>
      <c r="J83" s="6">
        <v>2</v>
      </c>
      <c r="K83" s="6">
        <v>0</v>
      </c>
      <c r="L83" s="6">
        <v>0</v>
      </c>
      <c r="M83" s="6">
        <v>1</v>
      </c>
      <c r="N83" s="6">
        <v>0</v>
      </c>
      <c r="O83" s="6">
        <v>4</v>
      </c>
      <c r="P83" s="6"/>
    </row>
    <row r="84" spans="1:16" x14ac:dyDescent="0.3">
      <c r="A84" s="73">
        <v>2</v>
      </c>
      <c r="B84" s="6">
        <v>0</v>
      </c>
      <c r="C84" s="6">
        <v>4</v>
      </c>
      <c r="D84" s="6">
        <v>1</v>
      </c>
      <c r="E84" s="6">
        <v>4</v>
      </c>
      <c r="F84" s="6">
        <v>0</v>
      </c>
      <c r="G84" s="6">
        <v>2</v>
      </c>
      <c r="H84" s="6">
        <v>2</v>
      </c>
      <c r="I84" s="6">
        <v>0</v>
      </c>
      <c r="J84" s="6">
        <v>1</v>
      </c>
      <c r="K84" s="6">
        <v>0</v>
      </c>
      <c r="L84" s="6">
        <v>1</v>
      </c>
      <c r="M84" s="6">
        <v>0</v>
      </c>
      <c r="N84" s="6">
        <v>1</v>
      </c>
      <c r="O84" s="6">
        <v>0</v>
      </c>
      <c r="P84" s="6"/>
    </row>
    <row r="85" spans="1:16" x14ac:dyDescent="0.3">
      <c r="A85" s="73">
        <v>3</v>
      </c>
      <c r="B85" s="6">
        <v>3</v>
      </c>
      <c r="C85" s="6">
        <v>4</v>
      </c>
      <c r="D85" s="6">
        <v>1</v>
      </c>
      <c r="E85" s="6">
        <v>2</v>
      </c>
      <c r="F85" s="6">
        <v>1</v>
      </c>
      <c r="G85" s="6">
        <v>3</v>
      </c>
      <c r="H85" s="6">
        <v>0</v>
      </c>
      <c r="I85" s="6">
        <v>0</v>
      </c>
      <c r="J85" s="6">
        <v>1</v>
      </c>
      <c r="K85" s="6">
        <v>0</v>
      </c>
      <c r="L85" s="6">
        <v>0</v>
      </c>
      <c r="M85" s="6">
        <v>0</v>
      </c>
      <c r="N85" s="6">
        <v>2</v>
      </c>
      <c r="O85" s="6">
        <v>0</v>
      </c>
      <c r="P85" s="6"/>
    </row>
    <row r="86" spans="1:16" x14ac:dyDescent="0.3">
      <c r="A86" s="73">
        <v>3</v>
      </c>
      <c r="B86" s="6">
        <v>2</v>
      </c>
      <c r="C86" s="6">
        <v>2</v>
      </c>
      <c r="D86" s="6">
        <v>0</v>
      </c>
      <c r="E86" s="6">
        <v>0</v>
      </c>
      <c r="F86" s="6">
        <v>0</v>
      </c>
      <c r="G86" s="6">
        <v>5</v>
      </c>
      <c r="H86" s="6">
        <v>0</v>
      </c>
      <c r="I86" s="6">
        <v>0</v>
      </c>
      <c r="J86" s="6">
        <v>1</v>
      </c>
      <c r="K86" s="6">
        <v>0</v>
      </c>
      <c r="L86" s="6">
        <v>1</v>
      </c>
      <c r="M86" s="6">
        <v>2</v>
      </c>
      <c r="N86" s="6">
        <v>1</v>
      </c>
      <c r="O86" s="6">
        <v>3</v>
      </c>
      <c r="P86" s="6"/>
    </row>
    <row r="87" spans="1:16" x14ac:dyDescent="0.3">
      <c r="A87" s="73">
        <v>0</v>
      </c>
      <c r="B87" s="6">
        <v>3</v>
      </c>
      <c r="C87" s="6">
        <v>2</v>
      </c>
      <c r="D87" s="6">
        <v>0</v>
      </c>
      <c r="E87" s="6">
        <v>1</v>
      </c>
      <c r="F87" s="6">
        <v>1</v>
      </c>
      <c r="G87" s="6">
        <v>2</v>
      </c>
      <c r="H87" s="6">
        <v>3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1</v>
      </c>
      <c r="O87" s="6">
        <v>1</v>
      </c>
      <c r="P87" s="6"/>
    </row>
    <row r="88" spans="1:16" x14ac:dyDescent="0.3">
      <c r="A88" s="73">
        <v>6</v>
      </c>
      <c r="B88" s="6">
        <v>2</v>
      </c>
      <c r="C88" s="6">
        <v>3</v>
      </c>
      <c r="D88" s="6">
        <v>1</v>
      </c>
      <c r="E88" s="6">
        <v>2</v>
      </c>
      <c r="F88" s="6">
        <v>2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1</v>
      </c>
      <c r="M88" s="6">
        <v>1</v>
      </c>
      <c r="N88" s="6">
        <v>1</v>
      </c>
      <c r="O88" s="6">
        <v>2</v>
      </c>
      <c r="P88" s="6"/>
    </row>
    <row r="89" spans="1:16" x14ac:dyDescent="0.3">
      <c r="A89" s="73">
        <f>SUM(A65:A88)</f>
        <v>64</v>
      </c>
      <c r="B89" s="73">
        <f t="shared" ref="B89:O89" si="3">SUM(B65:B88)</f>
        <v>75</v>
      </c>
      <c r="C89" s="73">
        <f t="shared" si="3"/>
        <v>65</v>
      </c>
      <c r="D89" s="73">
        <f t="shared" si="3"/>
        <v>30</v>
      </c>
      <c r="E89" s="73">
        <f t="shared" si="3"/>
        <v>97</v>
      </c>
      <c r="F89" s="73">
        <f t="shared" si="3"/>
        <v>45</v>
      </c>
      <c r="G89" s="73">
        <f t="shared" si="3"/>
        <v>57</v>
      </c>
      <c r="H89" s="73">
        <f t="shared" si="3"/>
        <v>21</v>
      </c>
      <c r="I89" s="73">
        <f t="shared" si="3"/>
        <v>12</v>
      </c>
      <c r="J89" s="73">
        <f t="shared" si="3"/>
        <v>27</v>
      </c>
      <c r="K89" s="73">
        <f t="shared" si="3"/>
        <v>11</v>
      </c>
      <c r="L89" s="73">
        <f t="shared" si="3"/>
        <v>12</v>
      </c>
      <c r="M89" s="73">
        <f t="shared" si="3"/>
        <v>21</v>
      </c>
      <c r="N89" s="73">
        <f t="shared" si="3"/>
        <v>36</v>
      </c>
      <c r="O89" s="73">
        <f t="shared" si="3"/>
        <v>39</v>
      </c>
      <c r="P89" s="6"/>
    </row>
    <row r="90" spans="1:16" x14ac:dyDescent="0.3">
      <c r="A90" s="71">
        <v>1</v>
      </c>
      <c r="B90" s="6">
        <v>1</v>
      </c>
      <c r="C90" s="6">
        <v>3</v>
      </c>
      <c r="D90" s="6">
        <v>4</v>
      </c>
      <c r="E90" s="6">
        <v>1</v>
      </c>
      <c r="F90" s="6">
        <v>3</v>
      </c>
      <c r="G90" s="6">
        <v>2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1</v>
      </c>
      <c r="N90" s="6">
        <v>3</v>
      </c>
      <c r="O90" s="6">
        <v>0</v>
      </c>
      <c r="P90" s="6"/>
    </row>
    <row r="91" spans="1:16" x14ac:dyDescent="0.3">
      <c r="A91" s="71">
        <v>0</v>
      </c>
      <c r="B91" s="6">
        <v>4</v>
      </c>
      <c r="C91" s="6">
        <v>1</v>
      </c>
      <c r="D91" s="6">
        <v>0</v>
      </c>
      <c r="E91" s="6">
        <v>2</v>
      </c>
      <c r="F91" s="6">
        <v>0</v>
      </c>
      <c r="G91" s="6">
        <v>1</v>
      </c>
      <c r="H91" s="6">
        <v>1</v>
      </c>
      <c r="I91" s="6">
        <v>0</v>
      </c>
      <c r="J91" s="6">
        <v>1</v>
      </c>
      <c r="K91" s="6">
        <v>0</v>
      </c>
      <c r="L91" s="6">
        <v>0</v>
      </c>
      <c r="M91" s="6">
        <v>0</v>
      </c>
      <c r="N91" s="6">
        <v>3</v>
      </c>
      <c r="O91" s="6">
        <v>3</v>
      </c>
      <c r="P91" s="6"/>
    </row>
    <row r="92" spans="1:16" x14ac:dyDescent="0.3">
      <c r="A92" s="71">
        <v>3</v>
      </c>
      <c r="B92" s="6">
        <v>3</v>
      </c>
      <c r="C92" s="6">
        <v>1</v>
      </c>
      <c r="D92" s="6">
        <v>1</v>
      </c>
      <c r="E92" s="6">
        <v>3</v>
      </c>
      <c r="F92" s="6">
        <v>1</v>
      </c>
      <c r="G92" s="6">
        <v>1</v>
      </c>
      <c r="H92" s="6">
        <v>0</v>
      </c>
      <c r="I92" s="6">
        <v>0</v>
      </c>
      <c r="J92" s="6">
        <v>1</v>
      </c>
      <c r="K92" s="6">
        <v>0</v>
      </c>
      <c r="L92" s="6">
        <v>0</v>
      </c>
      <c r="M92" s="6">
        <v>0</v>
      </c>
      <c r="N92" s="6">
        <v>0</v>
      </c>
      <c r="O92" s="6">
        <v>2</v>
      </c>
      <c r="P92" s="6"/>
    </row>
    <row r="93" spans="1:16" x14ac:dyDescent="0.3">
      <c r="A93" s="71">
        <v>5</v>
      </c>
      <c r="B93" s="6">
        <v>1</v>
      </c>
      <c r="C93" s="6">
        <v>1</v>
      </c>
      <c r="D93" s="6">
        <v>1</v>
      </c>
      <c r="E93" s="6">
        <v>0</v>
      </c>
      <c r="F93" s="6">
        <v>0</v>
      </c>
      <c r="G93" s="6">
        <v>4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1</v>
      </c>
      <c r="O93" s="6">
        <v>0</v>
      </c>
      <c r="P93" s="6"/>
    </row>
    <row r="94" spans="1:16" x14ac:dyDescent="0.3">
      <c r="A94" s="71">
        <v>0</v>
      </c>
      <c r="B94" s="6">
        <v>1</v>
      </c>
      <c r="C94" s="6">
        <v>1</v>
      </c>
      <c r="D94" s="6">
        <v>0</v>
      </c>
      <c r="E94" s="6">
        <v>1</v>
      </c>
      <c r="F94" s="6">
        <v>2</v>
      </c>
      <c r="G94" s="6">
        <v>1</v>
      </c>
      <c r="H94" s="6">
        <v>0</v>
      </c>
      <c r="I94" s="6">
        <v>0</v>
      </c>
      <c r="J94" s="6">
        <v>1</v>
      </c>
      <c r="K94" s="6">
        <v>0</v>
      </c>
      <c r="L94" s="6">
        <v>0</v>
      </c>
      <c r="M94" s="6">
        <v>1</v>
      </c>
      <c r="N94" s="6">
        <v>0</v>
      </c>
      <c r="O94" s="6">
        <v>1</v>
      </c>
      <c r="P94" s="6"/>
    </row>
    <row r="95" spans="1:16" x14ac:dyDescent="0.3">
      <c r="A95" s="71">
        <v>0</v>
      </c>
      <c r="B95" s="6">
        <v>0</v>
      </c>
      <c r="C95" s="6">
        <v>3</v>
      </c>
      <c r="D95" s="6">
        <v>0</v>
      </c>
      <c r="E95" s="6">
        <v>1</v>
      </c>
      <c r="F95" s="6">
        <v>1</v>
      </c>
      <c r="G95" s="6">
        <v>2</v>
      </c>
      <c r="H95" s="6">
        <v>1</v>
      </c>
      <c r="I95" s="6">
        <v>0</v>
      </c>
      <c r="J95" s="6">
        <v>1</v>
      </c>
      <c r="K95" s="6">
        <v>0</v>
      </c>
      <c r="L95" s="6">
        <v>1</v>
      </c>
      <c r="M95" s="6">
        <v>6</v>
      </c>
      <c r="N95" s="6">
        <v>0</v>
      </c>
      <c r="O95" s="6">
        <v>0</v>
      </c>
      <c r="P95" s="6"/>
    </row>
    <row r="96" spans="1:16" x14ac:dyDescent="0.3">
      <c r="A96" s="71">
        <v>3</v>
      </c>
      <c r="B96" s="6">
        <v>2</v>
      </c>
      <c r="C96" s="6">
        <v>1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1</v>
      </c>
      <c r="L96" s="6">
        <v>0</v>
      </c>
      <c r="M96" s="6">
        <v>1</v>
      </c>
      <c r="N96" s="6">
        <v>3</v>
      </c>
      <c r="O96" s="6">
        <v>0</v>
      </c>
      <c r="P96" s="6"/>
    </row>
    <row r="97" spans="1:16" x14ac:dyDescent="0.3">
      <c r="A97" s="71">
        <v>2</v>
      </c>
      <c r="B97" s="6">
        <v>0</v>
      </c>
      <c r="C97" s="6">
        <v>0</v>
      </c>
      <c r="D97" s="6">
        <v>0</v>
      </c>
      <c r="E97" s="6">
        <v>2</v>
      </c>
      <c r="F97" s="6">
        <v>0</v>
      </c>
      <c r="G97" s="6">
        <v>2</v>
      </c>
      <c r="H97" s="6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1</v>
      </c>
      <c r="P97" s="6"/>
    </row>
    <row r="98" spans="1:16" x14ac:dyDescent="0.3">
      <c r="A98" s="71">
        <v>2</v>
      </c>
      <c r="B98" s="6">
        <v>1</v>
      </c>
      <c r="C98" s="6">
        <v>1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1</v>
      </c>
      <c r="K98" s="6">
        <v>0</v>
      </c>
      <c r="L98" s="6">
        <v>1</v>
      </c>
      <c r="M98" s="6">
        <v>0</v>
      </c>
      <c r="N98" s="6">
        <v>0</v>
      </c>
      <c r="O98" s="6">
        <v>0</v>
      </c>
      <c r="P98" s="6"/>
    </row>
    <row r="99" spans="1:16" x14ac:dyDescent="0.3">
      <c r="A99" s="71">
        <v>1</v>
      </c>
      <c r="B99" s="6">
        <v>0</v>
      </c>
      <c r="C99" s="6">
        <v>1</v>
      </c>
      <c r="D99" s="6">
        <v>1</v>
      </c>
      <c r="E99" s="6">
        <v>0</v>
      </c>
      <c r="F99" s="6">
        <v>0</v>
      </c>
      <c r="G99" s="6">
        <v>1</v>
      </c>
      <c r="H99" s="6">
        <v>0</v>
      </c>
      <c r="I99" s="6">
        <v>1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/>
    </row>
    <row r="100" spans="1:16" x14ac:dyDescent="0.3">
      <c r="A100" s="71">
        <v>1</v>
      </c>
      <c r="B100" s="6">
        <v>0</v>
      </c>
      <c r="C100" s="6">
        <v>1</v>
      </c>
      <c r="D100" s="6">
        <v>0</v>
      </c>
      <c r="E100" s="6">
        <v>0</v>
      </c>
      <c r="F100" s="6">
        <v>0</v>
      </c>
      <c r="G100" s="6">
        <v>1</v>
      </c>
      <c r="H100" s="6">
        <v>0</v>
      </c>
      <c r="I100" s="6">
        <v>0</v>
      </c>
      <c r="J100" s="6">
        <v>1</v>
      </c>
      <c r="K100" s="6">
        <v>0</v>
      </c>
      <c r="L100" s="6">
        <v>0</v>
      </c>
      <c r="M100" s="6">
        <v>0</v>
      </c>
      <c r="N100" s="6">
        <v>0</v>
      </c>
      <c r="O100" s="6">
        <v>4</v>
      </c>
      <c r="P100" s="6"/>
    </row>
    <row r="101" spans="1:16" x14ac:dyDescent="0.3">
      <c r="A101" s="71">
        <v>2</v>
      </c>
      <c r="B101" s="6">
        <v>2</v>
      </c>
      <c r="C101" s="6">
        <v>1</v>
      </c>
      <c r="D101" s="6">
        <v>0</v>
      </c>
      <c r="E101" s="6">
        <v>0</v>
      </c>
      <c r="F101" s="6">
        <v>0</v>
      </c>
      <c r="G101" s="6">
        <v>1</v>
      </c>
      <c r="H101" s="6">
        <v>0</v>
      </c>
      <c r="I101" s="6">
        <v>0</v>
      </c>
      <c r="J101" s="6">
        <v>3</v>
      </c>
      <c r="K101" s="6">
        <v>0</v>
      </c>
      <c r="L101" s="6">
        <v>1</v>
      </c>
      <c r="M101" s="6">
        <v>0</v>
      </c>
      <c r="N101" s="6">
        <v>0</v>
      </c>
      <c r="O101" s="6">
        <v>0</v>
      </c>
      <c r="P101" s="6"/>
    </row>
    <row r="102" spans="1:16" x14ac:dyDescent="0.3">
      <c r="A102" s="71">
        <f>SUM(A90:A101, B2:B9)</f>
        <v>22</v>
      </c>
      <c r="B102" s="71">
        <f t="shared" ref="B102:N102" si="4">SUM(B90:B101, C2:C9)</f>
        <v>22</v>
      </c>
      <c r="C102" s="71">
        <f t="shared" si="4"/>
        <v>24</v>
      </c>
      <c r="D102" s="71">
        <f t="shared" si="4"/>
        <v>10</v>
      </c>
      <c r="E102" s="71">
        <f t="shared" si="4"/>
        <v>10</v>
      </c>
      <c r="F102" s="71">
        <f t="shared" si="4"/>
        <v>12</v>
      </c>
      <c r="G102" s="71">
        <f t="shared" si="4"/>
        <v>21</v>
      </c>
      <c r="H102" s="71">
        <f t="shared" si="4"/>
        <v>3</v>
      </c>
      <c r="I102" s="71">
        <f t="shared" si="4"/>
        <v>1</v>
      </c>
      <c r="J102" s="71">
        <f t="shared" si="4"/>
        <v>10</v>
      </c>
      <c r="K102" s="71">
        <f t="shared" si="4"/>
        <v>2</v>
      </c>
      <c r="L102" s="71">
        <f t="shared" si="4"/>
        <v>4</v>
      </c>
      <c r="M102" s="71">
        <f t="shared" si="4"/>
        <v>10</v>
      </c>
      <c r="N102" s="71">
        <f t="shared" si="4"/>
        <v>14</v>
      </c>
      <c r="O102" s="71">
        <f t="shared" ref="B102:O102" si="5">SUM(O90:O101)</f>
        <v>11</v>
      </c>
      <c r="P102" s="25" t="s">
        <v>39</v>
      </c>
    </row>
    <row r="411" spans="2:2" x14ac:dyDescent="0.3">
      <c r="B411">
        <f>SUM('C2044 (Right-To West)'!A61:A63,'C2044 (Right-To West)'!A65:A73)</f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opLeftCell="A75" workbookViewId="0">
      <selection activeCell="D102" sqref="D102"/>
    </sheetView>
  </sheetViews>
  <sheetFormatPr defaultRowHeight="14.4" x14ac:dyDescent="0.3"/>
  <cols>
    <col min="20" max="20" width="12.109375" customWidth="1"/>
  </cols>
  <sheetData>
    <row r="1" spans="1:20" x14ac:dyDescent="0.3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6"/>
    </row>
    <row r="2" spans="1:20" x14ac:dyDescent="0.3">
      <c r="A2" s="47">
        <v>3</v>
      </c>
      <c r="B2" s="71">
        <v>0</v>
      </c>
      <c r="C2" s="71">
        <v>2</v>
      </c>
      <c r="D2" s="71">
        <v>0</v>
      </c>
      <c r="E2" s="71">
        <v>1</v>
      </c>
      <c r="F2" s="71">
        <v>0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3</v>
      </c>
      <c r="P2" s="6"/>
    </row>
    <row r="3" spans="1:20" x14ac:dyDescent="0.3">
      <c r="A3" s="47">
        <v>0</v>
      </c>
      <c r="B3" s="71">
        <v>1</v>
      </c>
      <c r="C3" s="71">
        <v>3</v>
      </c>
      <c r="D3" s="71">
        <v>4</v>
      </c>
      <c r="E3" s="71">
        <v>1</v>
      </c>
      <c r="F3" s="71">
        <v>0</v>
      </c>
      <c r="G3" s="71">
        <v>3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1</v>
      </c>
      <c r="P3" s="6"/>
    </row>
    <row r="4" spans="1:20" x14ac:dyDescent="0.3">
      <c r="A4" s="47">
        <v>0</v>
      </c>
      <c r="B4" s="71">
        <v>0</v>
      </c>
      <c r="C4" s="71">
        <v>1</v>
      </c>
      <c r="D4" s="71">
        <v>0</v>
      </c>
      <c r="E4" s="71">
        <v>1</v>
      </c>
      <c r="F4" s="71">
        <v>0</v>
      </c>
      <c r="G4" s="71">
        <v>0</v>
      </c>
      <c r="H4" s="71">
        <v>1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1</v>
      </c>
      <c r="O4" s="71">
        <v>0</v>
      </c>
      <c r="P4" s="6"/>
      <c r="R4" s="3"/>
      <c r="S4" t="s">
        <v>40</v>
      </c>
      <c r="T4" t="s">
        <v>84</v>
      </c>
    </row>
    <row r="5" spans="1:20" x14ac:dyDescent="0.3">
      <c r="A5" s="47">
        <v>0</v>
      </c>
      <c r="B5" s="71">
        <v>0</v>
      </c>
      <c r="C5" s="71">
        <v>3</v>
      </c>
      <c r="D5" s="71">
        <v>1</v>
      </c>
      <c r="E5" s="71">
        <v>0</v>
      </c>
      <c r="F5" s="71">
        <v>0</v>
      </c>
      <c r="G5" s="71">
        <v>0</v>
      </c>
      <c r="H5" s="71">
        <v>1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1</v>
      </c>
      <c r="P5" s="6"/>
      <c r="R5" s="5"/>
      <c r="S5" t="s">
        <v>41</v>
      </c>
      <c r="T5" t="s">
        <v>85</v>
      </c>
    </row>
    <row r="6" spans="1:20" x14ac:dyDescent="0.3">
      <c r="A6" s="47">
        <v>0</v>
      </c>
      <c r="B6" s="71">
        <v>0</v>
      </c>
      <c r="C6" s="71">
        <v>0</v>
      </c>
      <c r="D6" s="71">
        <v>0</v>
      </c>
      <c r="E6" s="71">
        <v>1</v>
      </c>
      <c r="F6" s="71">
        <v>0</v>
      </c>
      <c r="G6" s="71">
        <v>0</v>
      </c>
      <c r="H6" s="71">
        <v>2</v>
      </c>
      <c r="I6" s="71">
        <v>0</v>
      </c>
      <c r="J6" s="71">
        <v>0</v>
      </c>
      <c r="K6" s="71">
        <v>0</v>
      </c>
      <c r="L6" s="71">
        <v>0</v>
      </c>
      <c r="M6" s="71">
        <v>1</v>
      </c>
      <c r="N6" s="71">
        <v>1</v>
      </c>
      <c r="O6" s="71">
        <v>0</v>
      </c>
      <c r="P6" s="6"/>
      <c r="R6" s="2"/>
      <c r="S6" t="s">
        <v>42</v>
      </c>
      <c r="T6" t="s">
        <v>86</v>
      </c>
    </row>
    <row r="7" spans="1:20" x14ac:dyDescent="0.3">
      <c r="A7" s="47">
        <v>3</v>
      </c>
      <c r="B7" s="71">
        <v>0</v>
      </c>
      <c r="C7" s="71">
        <v>1</v>
      </c>
      <c r="D7" s="71">
        <v>0</v>
      </c>
      <c r="E7" s="71">
        <v>0</v>
      </c>
      <c r="F7" s="71">
        <v>0</v>
      </c>
      <c r="G7" s="71">
        <v>1</v>
      </c>
      <c r="H7" s="71">
        <v>3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6"/>
      <c r="R7" s="21"/>
      <c r="S7" t="s">
        <v>43</v>
      </c>
      <c r="T7" t="s">
        <v>87</v>
      </c>
    </row>
    <row r="8" spans="1:20" x14ac:dyDescent="0.3">
      <c r="A8" s="47">
        <v>0</v>
      </c>
      <c r="B8" s="71">
        <v>0</v>
      </c>
      <c r="C8" s="71">
        <v>0</v>
      </c>
      <c r="D8" s="71">
        <v>1</v>
      </c>
      <c r="E8" s="71">
        <v>0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3</v>
      </c>
      <c r="P8" s="6"/>
      <c r="R8" s="22"/>
      <c r="S8" t="s">
        <v>44</v>
      </c>
      <c r="T8" t="s">
        <v>88</v>
      </c>
    </row>
    <row r="9" spans="1:20" x14ac:dyDescent="0.3">
      <c r="A9" s="47">
        <v>0</v>
      </c>
      <c r="B9" s="71">
        <v>1</v>
      </c>
      <c r="C9" s="71">
        <v>0</v>
      </c>
      <c r="D9" s="71">
        <v>0</v>
      </c>
      <c r="E9" s="71">
        <v>0</v>
      </c>
      <c r="F9" s="71">
        <v>0</v>
      </c>
      <c r="G9" s="71">
        <v>0</v>
      </c>
      <c r="H9" s="71">
        <v>1</v>
      </c>
      <c r="I9" s="71">
        <v>0</v>
      </c>
      <c r="J9" s="71">
        <v>0</v>
      </c>
      <c r="K9" s="71">
        <v>0</v>
      </c>
      <c r="L9" s="71">
        <v>1</v>
      </c>
      <c r="M9" s="71">
        <v>0</v>
      </c>
      <c r="N9" s="71">
        <v>0</v>
      </c>
      <c r="O9" s="71">
        <v>0</v>
      </c>
      <c r="P9" s="6"/>
    </row>
    <row r="10" spans="1:20" x14ac:dyDescent="0.3">
      <c r="A10" s="53">
        <v>0</v>
      </c>
      <c r="B10" s="6">
        <v>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/>
    </row>
    <row r="11" spans="1:20" x14ac:dyDescent="0.3">
      <c r="A11" s="53">
        <v>0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/>
    </row>
    <row r="12" spans="1:20" x14ac:dyDescent="0.3">
      <c r="A12" s="53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/>
    </row>
    <row r="13" spans="1:20" x14ac:dyDescent="0.3">
      <c r="A13" s="53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2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/>
    </row>
    <row r="14" spans="1:20" x14ac:dyDescent="0.3">
      <c r="A14" s="53">
        <v>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/>
    </row>
    <row r="15" spans="1:20" x14ac:dyDescent="0.3">
      <c r="A15" s="53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2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  <c r="N15" s="6">
        <v>0</v>
      </c>
      <c r="O15" s="6">
        <v>0</v>
      </c>
      <c r="P15" s="6"/>
    </row>
    <row r="16" spans="1:20" x14ac:dyDescent="0.3">
      <c r="A16" s="53">
        <v>0</v>
      </c>
      <c r="B16" s="6">
        <v>0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/>
    </row>
    <row r="17" spans="1:16" x14ac:dyDescent="0.3">
      <c r="A17" s="53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/>
    </row>
    <row r="18" spans="1:16" x14ac:dyDescent="0.3">
      <c r="A18" s="53">
        <v>1</v>
      </c>
      <c r="B18" s="6">
        <v>0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/>
    </row>
    <row r="19" spans="1:16" x14ac:dyDescent="0.3">
      <c r="A19" s="53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</row>
    <row r="20" spans="1:16" x14ac:dyDescent="0.3">
      <c r="A20" s="53">
        <v>0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</row>
    <row r="21" spans="1:16" x14ac:dyDescent="0.3">
      <c r="A21" s="53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</v>
      </c>
      <c r="I21" s="6">
        <v>0</v>
      </c>
      <c r="J21" s="6">
        <v>1</v>
      </c>
      <c r="K21" s="6">
        <v>1</v>
      </c>
      <c r="L21" s="6">
        <v>0</v>
      </c>
      <c r="M21" s="6">
        <v>0</v>
      </c>
      <c r="N21" s="6">
        <v>0</v>
      </c>
      <c r="O21" s="6">
        <v>0</v>
      </c>
      <c r="P21" s="6"/>
    </row>
    <row r="22" spans="1:16" x14ac:dyDescent="0.3">
      <c r="A22" s="53">
        <v>0</v>
      </c>
      <c r="B22" s="6">
        <v>0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/>
    </row>
    <row r="23" spans="1:16" x14ac:dyDescent="0.3">
      <c r="A23" s="53">
        <v>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/>
    </row>
    <row r="24" spans="1:16" x14ac:dyDescent="0.3">
      <c r="A24" s="53">
        <v>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/>
    </row>
    <row r="25" spans="1:16" x14ac:dyDescent="0.3">
      <c r="A25" s="53">
        <v>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/>
    </row>
    <row r="26" spans="1:16" x14ac:dyDescent="0.3">
      <c r="A26" s="53">
        <f>SUM(A2:A25)</f>
        <v>10</v>
      </c>
      <c r="B26" s="53">
        <f t="shared" ref="B26:O26" si="0">SUM(B2:B25)</f>
        <v>4</v>
      </c>
      <c r="C26" s="53">
        <f t="shared" si="0"/>
        <v>10</v>
      </c>
      <c r="D26" s="53">
        <f t="shared" si="0"/>
        <v>8</v>
      </c>
      <c r="E26" s="53">
        <f t="shared" si="0"/>
        <v>6</v>
      </c>
      <c r="F26" s="53">
        <f t="shared" si="0"/>
        <v>1</v>
      </c>
      <c r="G26" s="53">
        <f t="shared" si="0"/>
        <v>7</v>
      </c>
      <c r="H26" s="53">
        <f t="shared" si="0"/>
        <v>13</v>
      </c>
      <c r="I26" s="53">
        <f t="shared" si="0"/>
        <v>0</v>
      </c>
      <c r="J26" s="53">
        <f t="shared" si="0"/>
        <v>1</v>
      </c>
      <c r="K26" s="53">
        <f t="shared" si="0"/>
        <v>1</v>
      </c>
      <c r="L26" s="53">
        <f t="shared" si="0"/>
        <v>3</v>
      </c>
      <c r="M26" s="53">
        <f t="shared" si="0"/>
        <v>1</v>
      </c>
      <c r="N26" s="53">
        <f t="shared" si="0"/>
        <v>2</v>
      </c>
      <c r="O26" s="53">
        <f t="shared" si="0"/>
        <v>9</v>
      </c>
      <c r="P26" s="25" t="s">
        <v>39</v>
      </c>
    </row>
    <row r="27" spans="1:16" x14ac:dyDescent="0.3">
      <c r="A27" s="72">
        <v>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/>
    </row>
    <row r="28" spans="1:16" x14ac:dyDescent="0.3">
      <c r="A28" s="72">
        <v>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/>
    </row>
    <row r="29" spans="1:16" x14ac:dyDescent="0.3">
      <c r="A29" s="72">
        <v>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1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/>
    </row>
    <row r="30" spans="1:16" x14ac:dyDescent="0.3">
      <c r="A30" s="72">
        <v>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/>
    </row>
    <row r="31" spans="1:16" x14ac:dyDescent="0.3">
      <c r="A31" s="72">
        <v>1</v>
      </c>
      <c r="B31" s="6">
        <v>0</v>
      </c>
      <c r="C31" s="6">
        <v>0</v>
      </c>
      <c r="D31" s="6">
        <v>0</v>
      </c>
      <c r="E31" s="6">
        <v>0</v>
      </c>
      <c r="F31" s="6">
        <v>1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/>
    </row>
    <row r="32" spans="1:16" x14ac:dyDescent="0.3">
      <c r="A32" s="72">
        <v>2</v>
      </c>
      <c r="B32" s="6">
        <v>0</v>
      </c>
      <c r="C32" s="6">
        <v>1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</v>
      </c>
      <c r="P32" s="6"/>
    </row>
    <row r="33" spans="1:16" x14ac:dyDescent="0.3">
      <c r="A33" s="72">
        <v>3</v>
      </c>
      <c r="B33" s="6">
        <v>2</v>
      </c>
      <c r="C33" s="6">
        <v>2</v>
      </c>
      <c r="D33" s="6">
        <v>1</v>
      </c>
      <c r="E33" s="6">
        <v>0</v>
      </c>
      <c r="F33" s="6">
        <v>2</v>
      </c>
      <c r="G33" s="6">
        <v>3</v>
      </c>
      <c r="H33" s="6">
        <v>1</v>
      </c>
      <c r="I33" s="6">
        <v>2</v>
      </c>
      <c r="J33" s="6">
        <v>1</v>
      </c>
      <c r="K33" s="6">
        <v>0</v>
      </c>
      <c r="L33" s="6">
        <v>0</v>
      </c>
      <c r="M33" s="6">
        <v>1</v>
      </c>
      <c r="N33" s="6">
        <v>1</v>
      </c>
      <c r="O33" s="6">
        <v>1</v>
      </c>
      <c r="P33" s="6"/>
    </row>
    <row r="34" spans="1:16" x14ac:dyDescent="0.3">
      <c r="A34" s="72">
        <v>4</v>
      </c>
      <c r="B34" s="6">
        <v>1</v>
      </c>
      <c r="C34" s="6">
        <v>0</v>
      </c>
      <c r="D34" s="6">
        <v>0</v>
      </c>
      <c r="E34" s="6">
        <v>0</v>
      </c>
      <c r="F34" s="6">
        <v>4</v>
      </c>
      <c r="G34" s="6">
        <v>1</v>
      </c>
      <c r="H34" s="6">
        <v>0</v>
      </c>
      <c r="I34" s="6">
        <v>1</v>
      </c>
      <c r="J34" s="6">
        <v>1</v>
      </c>
      <c r="K34" s="6">
        <v>0</v>
      </c>
      <c r="L34" s="6">
        <v>0</v>
      </c>
      <c r="M34" s="6">
        <v>2</v>
      </c>
      <c r="N34" s="6">
        <v>0</v>
      </c>
      <c r="O34" s="6">
        <v>0</v>
      </c>
      <c r="P34" s="6"/>
    </row>
    <row r="35" spans="1:16" x14ac:dyDescent="0.3">
      <c r="A35" s="72">
        <v>1</v>
      </c>
      <c r="B35" s="6">
        <v>2</v>
      </c>
      <c r="C35" s="6">
        <v>1</v>
      </c>
      <c r="D35" s="6">
        <v>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1</v>
      </c>
      <c r="O35" s="6">
        <v>1</v>
      </c>
      <c r="P35" s="6"/>
    </row>
    <row r="36" spans="1:16" x14ac:dyDescent="0.3">
      <c r="A36" s="72">
        <v>3</v>
      </c>
      <c r="B36" s="6">
        <v>1</v>
      </c>
      <c r="C36" s="6">
        <v>2</v>
      </c>
      <c r="D36" s="6">
        <v>0</v>
      </c>
      <c r="E36" s="6">
        <v>1</v>
      </c>
      <c r="F36" s="6">
        <v>3</v>
      </c>
      <c r="G36" s="6">
        <v>2</v>
      </c>
      <c r="H36" s="6">
        <v>3</v>
      </c>
      <c r="I36" s="6">
        <v>1</v>
      </c>
      <c r="J36" s="6">
        <v>2</v>
      </c>
      <c r="K36" s="6">
        <v>0</v>
      </c>
      <c r="L36" s="6">
        <v>0</v>
      </c>
      <c r="M36" s="6">
        <v>2</v>
      </c>
      <c r="N36" s="6">
        <v>3</v>
      </c>
      <c r="O36" s="6">
        <v>2</v>
      </c>
      <c r="P36" s="6"/>
    </row>
    <row r="37" spans="1:16" x14ac:dyDescent="0.3">
      <c r="A37" s="72">
        <v>2</v>
      </c>
      <c r="B37" s="6">
        <v>1</v>
      </c>
      <c r="C37" s="6">
        <v>1</v>
      </c>
      <c r="D37" s="6">
        <v>1</v>
      </c>
      <c r="E37" s="6">
        <v>0</v>
      </c>
      <c r="F37" s="6">
        <v>3</v>
      </c>
      <c r="G37" s="6">
        <v>1</v>
      </c>
      <c r="H37" s="6">
        <v>1</v>
      </c>
      <c r="I37" s="6">
        <v>0</v>
      </c>
      <c r="J37" s="6">
        <v>2</v>
      </c>
      <c r="K37" s="6">
        <v>0</v>
      </c>
      <c r="L37" s="6">
        <v>0</v>
      </c>
      <c r="M37" s="6">
        <v>0</v>
      </c>
      <c r="N37" s="6">
        <v>0</v>
      </c>
      <c r="O37" s="6">
        <v>4</v>
      </c>
      <c r="P37" s="6"/>
    </row>
    <row r="38" spans="1:16" x14ac:dyDescent="0.3">
      <c r="A38" s="72">
        <v>2</v>
      </c>
      <c r="B38" s="6">
        <v>1</v>
      </c>
      <c r="C38" s="6">
        <v>0</v>
      </c>
      <c r="D38" s="6">
        <v>1</v>
      </c>
      <c r="E38" s="6">
        <v>1</v>
      </c>
      <c r="F38" s="6">
        <v>2</v>
      </c>
      <c r="G38" s="6">
        <v>2</v>
      </c>
      <c r="H38" s="6">
        <v>0</v>
      </c>
      <c r="I38" s="6">
        <v>1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/>
    </row>
    <row r="39" spans="1:16" x14ac:dyDescent="0.3">
      <c r="A39" s="72">
        <v>0</v>
      </c>
      <c r="B39" s="6">
        <v>0</v>
      </c>
      <c r="C39" s="6">
        <v>0</v>
      </c>
      <c r="D39" s="6">
        <v>0</v>
      </c>
      <c r="E39" s="6">
        <v>0</v>
      </c>
      <c r="F39" s="6">
        <v>1</v>
      </c>
      <c r="G39" s="6">
        <v>1</v>
      </c>
      <c r="H39" s="6">
        <v>0</v>
      </c>
      <c r="I39" s="6">
        <v>1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/>
    </row>
    <row r="40" spans="1:16" x14ac:dyDescent="0.3">
      <c r="A40" s="72">
        <v>1</v>
      </c>
      <c r="B40" s="6">
        <v>3</v>
      </c>
      <c r="C40" s="6">
        <v>1</v>
      </c>
      <c r="D40" s="6">
        <v>1</v>
      </c>
      <c r="E40" s="6">
        <v>0</v>
      </c>
      <c r="F40" s="6">
        <v>1</v>
      </c>
      <c r="G40" s="6">
        <v>1</v>
      </c>
      <c r="H40" s="6">
        <v>0</v>
      </c>
      <c r="I40" s="6">
        <v>0</v>
      </c>
      <c r="J40" s="6">
        <v>0</v>
      </c>
      <c r="K40" s="6">
        <v>1</v>
      </c>
      <c r="L40" s="6">
        <v>0</v>
      </c>
      <c r="M40" s="6">
        <v>2</v>
      </c>
      <c r="N40" s="6">
        <v>1</v>
      </c>
      <c r="O40" s="6">
        <v>0</v>
      </c>
      <c r="P40" s="6"/>
    </row>
    <row r="41" spans="1:16" x14ac:dyDescent="0.3">
      <c r="A41" s="72">
        <v>1</v>
      </c>
      <c r="B41" s="6">
        <v>2</v>
      </c>
      <c r="C41" s="6">
        <v>1</v>
      </c>
      <c r="D41" s="6">
        <v>2</v>
      </c>
      <c r="E41" s="6">
        <v>1</v>
      </c>
      <c r="F41" s="6">
        <v>1</v>
      </c>
      <c r="G41" s="6">
        <v>1</v>
      </c>
      <c r="H41" s="6">
        <v>2</v>
      </c>
      <c r="I41" s="6">
        <v>1</v>
      </c>
      <c r="J41" s="6">
        <v>0</v>
      </c>
      <c r="K41" s="6">
        <v>1</v>
      </c>
      <c r="L41" s="6">
        <v>0</v>
      </c>
      <c r="M41" s="6">
        <v>0</v>
      </c>
      <c r="N41" s="6">
        <v>1</v>
      </c>
      <c r="O41" s="6">
        <v>1</v>
      </c>
      <c r="P41" s="6"/>
    </row>
    <row r="42" spans="1:16" x14ac:dyDescent="0.3">
      <c r="A42" s="72">
        <v>3</v>
      </c>
      <c r="B42" s="6">
        <v>1</v>
      </c>
      <c r="C42" s="6">
        <v>3</v>
      </c>
      <c r="D42" s="6">
        <v>1</v>
      </c>
      <c r="E42" s="6">
        <v>1</v>
      </c>
      <c r="F42" s="6">
        <v>1</v>
      </c>
      <c r="G42" s="6">
        <v>1</v>
      </c>
      <c r="H42" s="6">
        <v>3</v>
      </c>
      <c r="I42" s="6">
        <v>1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1</v>
      </c>
      <c r="P42" s="6"/>
    </row>
    <row r="43" spans="1:16" x14ac:dyDescent="0.3">
      <c r="A43" s="72">
        <v>3</v>
      </c>
      <c r="B43" s="6">
        <v>0</v>
      </c>
      <c r="C43" s="6">
        <v>0</v>
      </c>
      <c r="D43" s="6">
        <v>2</v>
      </c>
      <c r="E43" s="6">
        <v>3</v>
      </c>
      <c r="F43" s="6">
        <v>0</v>
      </c>
      <c r="G43" s="6">
        <v>0</v>
      </c>
      <c r="H43" s="6">
        <v>4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1</v>
      </c>
      <c r="O43" s="6">
        <v>1</v>
      </c>
      <c r="P43" s="6"/>
    </row>
    <row r="44" spans="1:16" x14ac:dyDescent="0.3">
      <c r="A44" s="72">
        <v>2</v>
      </c>
      <c r="B44" s="6">
        <v>3</v>
      </c>
      <c r="C44" s="6">
        <v>1</v>
      </c>
      <c r="D44" s="6">
        <v>3</v>
      </c>
      <c r="E44" s="6">
        <v>1</v>
      </c>
      <c r="F44" s="6">
        <v>0</v>
      </c>
      <c r="G44" s="6">
        <v>4</v>
      </c>
      <c r="H44" s="6">
        <v>2</v>
      </c>
      <c r="I44" s="6">
        <v>0</v>
      </c>
      <c r="J44" s="6">
        <v>2</v>
      </c>
      <c r="K44" s="6">
        <v>1</v>
      </c>
      <c r="L44" s="6">
        <v>1</v>
      </c>
      <c r="M44" s="6">
        <v>0</v>
      </c>
      <c r="N44" s="6">
        <v>1</v>
      </c>
      <c r="O44" s="6">
        <v>0</v>
      </c>
      <c r="P44" s="6"/>
    </row>
    <row r="45" spans="1:16" x14ac:dyDescent="0.3">
      <c r="A45" s="72">
        <v>1</v>
      </c>
      <c r="B45" s="6">
        <v>6</v>
      </c>
      <c r="C45" s="6">
        <v>2</v>
      </c>
      <c r="D45" s="6">
        <v>3</v>
      </c>
      <c r="E45" s="6">
        <v>1</v>
      </c>
      <c r="F45" s="6">
        <v>1</v>
      </c>
      <c r="G45" s="6">
        <v>1</v>
      </c>
      <c r="H45" s="6">
        <v>1</v>
      </c>
      <c r="I45" s="6">
        <v>0</v>
      </c>
      <c r="J45" s="6">
        <v>2</v>
      </c>
      <c r="K45" s="6">
        <v>1</v>
      </c>
      <c r="L45" s="6">
        <v>1</v>
      </c>
      <c r="M45" s="6">
        <v>0</v>
      </c>
      <c r="N45" s="6">
        <v>2</v>
      </c>
      <c r="O45" s="6">
        <v>2</v>
      </c>
      <c r="P45" s="6"/>
    </row>
    <row r="46" spans="1:16" x14ac:dyDescent="0.3">
      <c r="A46" s="72">
        <v>0</v>
      </c>
      <c r="B46" s="6">
        <v>3</v>
      </c>
      <c r="C46" s="6">
        <v>2</v>
      </c>
      <c r="D46" s="6">
        <v>1</v>
      </c>
      <c r="E46" s="6">
        <v>1</v>
      </c>
      <c r="F46" s="6">
        <v>2</v>
      </c>
      <c r="G46" s="6">
        <v>2</v>
      </c>
      <c r="H46" s="6">
        <v>2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1</v>
      </c>
      <c r="O46" s="6">
        <v>0</v>
      </c>
      <c r="P46" s="6"/>
    </row>
    <row r="47" spans="1:16" x14ac:dyDescent="0.3">
      <c r="A47" s="72">
        <f>SUM(A27:A46)</f>
        <v>31</v>
      </c>
      <c r="B47" s="72">
        <f t="shared" ref="B47:O47" si="1">SUM(B27:B46)</f>
        <v>26</v>
      </c>
      <c r="C47" s="72">
        <f t="shared" si="1"/>
        <v>17</v>
      </c>
      <c r="D47" s="72">
        <f t="shared" si="1"/>
        <v>18</v>
      </c>
      <c r="E47" s="72">
        <f t="shared" si="1"/>
        <v>10</v>
      </c>
      <c r="F47" s="72">
        <f t="shared" si="1"/>
        <v>22</v>
      </c>
      <c r="G47" s="72">
        <f t="shared" si="1"/>
        <v>21</v>
      </c>
      <c r="H47" s="72">
        <f t="shared" si="1"/>
        <v>20</v>
      </c>
      <c r="I47" s="72">
        <f t="shared" si="1"/>
        <v>10</v>
      </c>
      <c r="J47" s="72">
        <f t="shared" si="1"/>
        <v>13</v>
      </c>
      <c r="K47" s="72">
        <f t="shared" si="1"/>
        <v>4</v>
      </c>
      <c r="L47" s="72">
        <f t="shared" si="1"/>
        <v>3</v>
      </c>
      <c r="M47" s="72">
        <f t="shared" si="1"/>
        <v>7</v>
      </c>
      <c r="N47" s="72">
        <f t="shared" si="1"/>
        <v>12</v>
      </c>
      <c r="O47" s="72">
        <f t="shared" si="1"/>
        <v>15</v>
      </c>
      <c r="P47" s="25" t="s">
        <v>39</v>
      </c>
    </row>
    <row r="48" spans="1:16" x14ac:dyDescent="0.3">
      <c r="A48" s="20">
        <v>1</v>
      </c>
      <c r="B48" s="6">
        <v>0</v>
      </c>
      <c r="C48" s="6">
        <v>1</v>
      </c>
      <c r="D48" s="6">
        <v>1</v>
      </c>
      <c r="E48" s="6">
        <v>1</v>
      </c>
      <c r="F48" s="6">
        <v>2</v>
      </c>
      <c r="G48" s="6">
        <v>2</v>
      </c>
      <c r="H48" s="6">
        <v>1</v>
      </c>
      <c r="I48" s="6">
        <v>0</v>
      </c>
      <c r="J48" s="6">
        <v>2</v>
      </c>
      <c r="K48" s="6">
        <v>0</v>
      </c>
      <c r="L48" s="6">
        <v>0</v>
      </c>
      <c r="M48" s="6">
        <v>0</v>
      </c>
      <c r="N48" s="6">
        <v>1</v>
      </c>
      <c r="O48" s="6">
        <v>1</v>
      </c>
      <c r="P48" s="6"/>
    </row>
    <row r="49" spans="1:16" x14ac:dyDescent="0.3">
      <c r="A49" s="20">
        <v>2</v>
      </c>
      <c r="B49" s="6">
        <v>0</v>
      </c>
      <c r="C49" s="6">
        <v>2</v>
      </c>
      <c r="D49" s="6">
        <v>2</v>
      </c>
      <c r="E49" s="6">
        <v>1</v>
      </c>
      <c r="F49" s="6">
        <v>3</v>
      </c>
      <c r="G49" s="6">
        <v>4</v>
      </c>
      <c r="H49" s="6">
        <v>1</v>
      </c>
      <c r="I49" s="6">
        <v>0</v>
      </c>
      <c r="J49" s="6">
        <v>0</v>
      </c>
      <c r="K49" s="6">
        <v>1</v>
      </c>
      <c r="L49" s="6">
        <v>0</v>
      </c>
      <c r="M49" s="6">
        <v>0</v>
      </c>
      <c r="N49" s="6">
        <v>1</v>
      </c>
      <c r="O49" s="6">
        <v>0</v>
      </c>
      <c r="P49" s="6"/>
    </row>
    <row r="50" spans="1:16" x14ac:dyDescent="0.3">
      <c r="A50" s="20">
        <v>5</v>
      </c>
      <c r="B50" s="6">
        <v>2</v>
      </c>
      <c r="C50" s="6">
        <v>0</v>
      </c>
      <c r="D50" s="6">
        <v>4</v>
      </c>
      <c r="E50" s="6">
        <v>1</v>
      </c>
      <c r="F50" s="6">
        <v>1</v>
      </c>
      <c r="G50" s="6">
        <v>3</v>
      </c>
      <c r="H50" s="6">
        <v>0</v>
      </c>
      <c r="I50" s="6">
        <v>1</v>
      </c>
      <c r="J50" s="6">
        <v>3</v>
      </c>
      <c r="K50" s="6">
        <v>0</v>
      </c>
      <c r="L50" s="6">
        <v>0</v>
      </c>
      <c r="M50" s="6">
        <v>0</v>
      </c>
      <c r="N50" s="6">
        <v>1</v>
      </c>
      <c r="O50" s="6">
        <v>1</v>
      </c>
      <c r="P50" s="6"/>
    </row>
    <row r="51" spans="1:16" x14ac:dyDescent="0.3">
      <c r="A51" s="20">
        <v>4</v>
      </c>
      <c r="B51" s="6">
        <v>0</v>
      </c>
      <c r="C51" s="6">
        <v>0</v>
      </c>
      <c r="D51" s="6">
        <v>2</v>
      </c>
      <c r="E51" s="6">
        <v>2</v>
      </c>
      <c r="F51" s="6">
        <v>2</v>
      </c>
      <c r="G51" s="6">
        <v>4</v>
      </c>
      <c r="H51" s="6">
        <v>0</v>
      </c>
      <c r="I51" s="6">
        <v>1</v>
      </c>
      <c r="J51" s="6">
        <v>1</v>
      </c>
      <c r="K51" s="6">
        <v>0</v>
      </c>
      <c r="L51" s="6">
        <v>0</v>
      </c>
      <c r="M51" s="6">
        <v>1</v>
      </c>
      <c r="N51" s="6">
        <v>0</v>
      </c>
      <c r="O51" s="6">
        <v>3</v>
      </c>
      <c r="P51" s="6"/>
    </row>
    <row r="52" spans="1:16" x14ac:dyDescent="0.3">
      <c r="A52" s="20">
        <v>2</v>
      </c>
      <c r="B52" s="6">
        <v>4</v>
      </c>
      <c r="C52" s="6">
        <v>2</v>
      </c>
      <c r="D52" s="6">
        <v>3</v>
      </c>
      <c r="E52" s="6">
        <v>2</v>
      </c>
      <c r="F52" s="6">
        <v>2</v>
      </c>
      <c r="G52" s="6">
        <v>2</v>
      </c>
      <c r="H52" s="6">
        <v>2</v>
      </c>
      <c r="I52" s="6">
        <v>0</v>
      </c>
      <c r="J52" s="6">
        <v>0</v>
      </c>
      <c r="K52" s="6">
        <v>0</v>
      </c>
      <c r="L52" s="6">
        <v>1</v>
      </c>
      <c r="M52" s="6">
        <v>1</v>
      </c>
      <c r="N52" s="6">
        <v>0</v>
      </c>
      <c r="O52" s="6">
        <v>0</v>
      </c>
      <c r="P52" s="6"/>
    </row>
    <row r="53" spans="1:16" x14ac:dyDescent="0.3">
      <c r="A53" s="20">
        <v>2</v>
      </c>
      <c r="B53" s="6">
        <v>1</v>
      </c>
      <c r="C53" s="6">
        <v>2</v>
      </c>
      <c r="D53" s="6">
        <v>1</v>
      </c>
      <c r="E53" s="6">
        <v>4</v>
      </c>
      <c r="F53" s="6">
        <v>3</v>
      </c>
      <c r="G53" s="6">
        <v>3</v>
      </c>
      <c r="H53" s="6">
        <v>2</v>
      </c>
      <c r="I53" s="6">
        <v>0</v>
      </c>
      <c r="J53" s="6">
        <v>1</v>
      </c>
      <c r="K53" s="6">
        <v>0</v>
      </c>
      <c r="L53" s="6">
        <v>3</v>
      </c>
      <c r="M53" s="6">
        <v>0</v>
      </c>
      <c r="N53" s="6">
        <v>1</v>
      </c>
      <c r="O53" s="6">
        <v>2</v>
      </c>
      <c r="P53" s="6"/>
    </row>
    <row r="54" spans="1:16" x14ac:dyDescent="0.3">
      <c r="A54" s="20">
        <v>0</v>
      </c>
      <c r="B54" s="6">
        <v>2</v>
      </c>
      <c r="C54" s="6">
        <v>2</v>
      </c>
      <c r="D54" s="6">
        <v>1</v>
      </c>
      <c r="E54" s="6">
        <v>1</v>
      </c>
      <c r="F54" s="6">
        <v>3</v>
      </c>
      <c r="G54" s="6">
        <v>0</v>
      </c>
      <c r="H54" s="6">
        <v>2</v>
      </c>
      <c r="I54" s="6">
        <v>0</v>
      </c>
      <c r="J54" s="6">
        <v>0</v>
      </c>
      <c r="K54" s="6">
        <v>1</v>
      </c>
      <c r="L54" s="6">
        <v>0</v>
      </c>
      <c r="M54" s="6">
        <v>0</v>
      </c>
      <c r="N54" s="6">
        <v>0</v>
      </c>
      <c r="O54" s="6">
        <v>2</v>
      </c>
      <c r="P54" s="6"/>
    </row>
    <row r="55" spans="1:16" x14ac:dyDescent="0.3">
      <c r="A55" s="20">
        <v>2</v>
      </c>
      <c r="B55" s="6">
        <v>1</v>
      </c>
      <c r="C55" s="6">
        <v>0</v>
      </c>
      <c r="D55" s="6">
        <v>2</v>
      </c>
      <c r="E55" s="6">
        <v>1</v>
      </c>
      <c r="F55" s="6">
        <v>4</v>
      </c>
      <c r="G55" s="6">
        <v>3</v>
      </c>
      <c r="H55" s="6">
        <v>1</v>
      </c>
      <c r="I55" s="6">
        <v>1</v>
      </c>
      <c r="J55" s="6">
        <v>0</v>
      </c>
      <c r="K55" s="6">
        <v>0</v>
      </c>
      <c r="L55" s="6">
        <v>0</v>
      </c>
      <c r="M55" s="6">
        <v>0</v>
      </c>
      <c r="N55" s="6">
        <v>2</v>
      </c>
      <c r="O55" s="6">
        <v>2</v>
      </c>
      <c r="P55" s="6"/>
    </row>
    <row r="56" spans="1:16" x14ac:dyDescent="0.3">
      <c r="A56" s="20">
        <v>5</v>
      </c>
      <c r="B56" s="6">
        <v>1</v>
      </c>
      <c r="C56" s="6">
        <v>1</v>
      </c>
      <c r="D56" s="6">
        <v>1</v>
      </c>
      <c r="E56" s="6">
        <v>2</v>
      </c>
      <c r="F56" s="6">
        <v>6</v>
      </c>
      <c r="G56" s="6">
        <v>3</v>
      </c>
      <c r="H56" s="6">
        <v>3</v>
      </c>
      <c r="I56" s="6">
        <v>0</v>
      </c>
      <c r="J56" s="6">
        <v>1</v>
      </c>
      <c r="K56" s="6">
        <v>0</v>
      </c>
      <c r="L56" s="6">
        <v>1</v>
      </c>
      <c r="M56" s="6">
        <v>0</v>
      </c>
      <c r="N56" s="6">
        <v>4</v>
      </c>
      <c r="O56" s="6">
        <v>0</v>
      </c>
      <c r="P56" s="6"/>
    </row>
    <row r="57" spans="1:16" x14ac:dyDescent="0.3">
      <c r="A57" s="20">
        <v>6</v>
      </c>
      <c r="B57" s="6">
        <v>3</v>
      </c>
      <c r="C57" s="6">
        <v>1</v>
      </c>
      <c r="D57" s="6">
        <v>5</v>
      </c>
      <c r="E57" s="6">
        <v>3</v>
      </c>
      <c r="F57" s="6">
        <v>4</v>
      </c>
      <c r="G57" s="6">
        <v>1</v>
      </c>
      <c r="H57" s="6">
        <v>2</v>
      </c>
      <c r="I57" s="6">
        <v>0</v>
      </c>
      <c r="J57" s="6">
        <v>2</v>
      </c>
      <c r="K57" s="6">
        <v>0</v>
      </c>
      <c r="L57" s="6">
        <v>0</v>
      </c>
      <c r="M57" s="6">
        <v>0</v>
      </c>
      <c r="N57" s="6">
        <v>4</v>
      </c>
      <c r="O57" s="6">
        <v>1</v>
      </c>
      <c r="P57" s="6"/>
    </row>
    <row r="58" spans="1:16" x14ac:dyDescent="0.3">
      <c r="A58" s="20">
        <v>3</v>
      </c>
      <c r="B58" s="6">
        <v>3</v>
      </c>
      <c r="C58" s="6">
        <v>3</v>
      </c>
      <c r="D58" s="6">
        <v>5</v>
      </c>
      <c r="E58" s="6">
        <v>4</v>
      </c>
      <c r="F58" s="6">
        <v>2</v>
      </c>
      <c r="G58" s="6">
        <v>3</v>
      </c>
      <c r="H58" s="6">
        <v>2</v>
      </c>
      <c r="I58" s="6">
        <v>1</v>
      </c>
      <c r="J58" s="6">
        <v>1</v>
      </c>
      <c r="K58" s="6">
        <v>1</v>
      </c>
      <c r="L58" s="6">
        <v>0</v>
      </c>
      <c r="M58" s="6">
        <v>1</v>
      </c>
      <c r="N58" s="6">
        <v>3</v>
      </c>
      <c r="O58" s="6">
        <v>1</v>
      </c>
      <c r="P58" s="6"/>
    </row>
    <row r="59" spans="1:16" x14ac:dyDescent="0.3">
      <c r="A59" s="20">
        <v>2</v>
      </c>
      <c r="B59" s="6">
        <v>4</v>
      </c>
      <c r="C59" s="6">
        <v>7</v>
      </c>
      <c r="D59" s="6">
        <v>1</v>
      </c>
      <c r="E59" s="6">
        <v>4</v>
      </c>
      <c r="F59" s="6">
        <v>3</v>
      </c>
      <c r="G59" s="6">
        <v>5</v>
      </c>
      <c r="H59" s="6">
        <v>3</v>
      </c>
      <c r="I59" s="6">
        <v>0</v>
      </c>
      <c r="J59" s="6">
        <v>0</v>
      </c>
      <c r="K59" s="6">
        <v>0</v>
      </c>
      <c r="L59" s="6">
        <v>2</v>
      </c>
      <c r="M59" s="6">
        <v>0</v>
      </c>
      <c r="N59" s="6">
        <v>1</v>
      </c>
      <c r="O59" s="6">
        <v>2</v>
      </c>
      <c r="P59" s="6"/>
    </row>
    <row r="60" spans="1:16" x14ac:dyDescent="0.3">
      <c r="A60" s="20">
        <v>1</v>
      </c>
      <c r="B60" s="6">
        <v>3</v>
      </c>
      <c r="C60" s="6">
        <v>0</v>
      </c>
      <c r="D60" s="6">
        <v>0</v>
      </c>
      <c r="E60" s="6">
        <v>3</v>
      </c>
      <c r="F60" s="6">
        <v>3</v>
      </c>
      <c r="G60" s="6">
        <v>2</v>
      </c>
      <c r="H60" s="6">
        <v>4</v>
      </c>
      <c r="I60" s="6">
        <v>1</v>
      </c>
      <c r="J60" s="6">
        <v>3</v>
      </c>
      <c r="K60" s="6">
        <v>1</v>
      </c>
      <c r="L60" s="6">
        <v>1</v>
      </c>
      <c r="M60" s="6">
        <v>0</v>
      </c>
      <c r="N60" s="6">
        <v>2</v>
      </c>
      <c r="O60" s="6">
        <v>2</v>
      </c>
      <c r="P60" s="6"/>
    </row>
    <row r="61" spans="1:16" x14ac:dyDescent="0.3">
      <c r="A61" s="20">
        <v>4</v>
      </c>
      <c r="B61" s="6">
        <v>1</v>
      </c>
      <c r="C61" s="6">
        <v>5</v>
      </c>
      <c r="D61" s="6">
        <v>5</v>
      </c>
      <c r="E61" s="6">
        <v>2</v>
      </c>
      <c r="F61" s="6">
        <v>2</v>
      </c>
      <c r="G61" s="6">
        <v>4</v>
      </c>
      <c r="H61" s="6">
        <v>2</v>
      </c>
      <c r="I61" s="6">
        <v>1</v>
      </c>
      <c r="J61" s="6">
        <v>1</v>
      </c>
      <c r="K61" s="6">
        <v>3</v>
      </c>
      <c r="L61" s="6">
        <v>1</v>
      </c>
      <c r="M61" s="6">
        <v>0</v>
      </c>
      <c r="N61" s="6">
        <v>2</v>
      </c>
      <c r="O61" s="6">
        <v>1</v>
      </c>
      <c r="P61" s="6"/>
    </row>
    <row r="62" spans="1:16" x14ac:dyDescent="0.3">
      <c r="A62" s="20">
        <v>4</v>
      </c>
      <c r="B62" s="6">
        <v>1</v>
      </c>
      <c r="C62" s="6">
        <v>6</v>
      </c>
      <c r="D62" s="6">
        <v>3</v>
      </c>
      <c r="E62" s="6">
        <v>2</v>
      </c>
      <c r="F62" s="6">
        <v>1</v>
      </c>
      <c r="G62" s="6">
        <v>4</v>
      </c>
      <c r="H62" s="6">
        <v>2</v>
      </c>
      <c r="I62" s="6">
        <v>0</v>
      </c>
      <c r="J62" s="6">
        <v>0</v>
      </c>
      <c r="K62" s="6">
        <v>0</v>
      </c>
      <c r="L62" s="6">
        <v>2</v>
      </c>
      <c r="M62" s="6">
        <v>2</v>
      </c>
      <c r="N62" s="6">
        <v>1</v>
      </c>
      <c r="O62" s="6">
        <v>2</v>
      </c>
      <c r="P62" s="6"/>
    </row>
    <row r="63" spans="1:16" x14ac:dyDescent="0.3">
      <c r="A63" s="20">
        <v>2</v>
      </c>
      <c r="B63" s="6">
        <v>5</v>
      </c>
      <c r="C63" s="6">
        <v>2</v>
      </c>
      <c r="D63" s="6">
        <v>0</v>
      </c>
      <c r="E63" s="6">
        <v>2</v>
      </c>
      <c r="F63" s="6">
        <v>4</v>
      </c>
      <c r="G63" s="6">
        <v>5</v>
      </c>
      <c r="H63" s="6">
        <v>1</v>
      </c>
      <c r="I63" s="6">
        <v>0</v>
      </c>
      <c r="J63" s="6">
        <v>0</v>
      </c>
      <c r="K63" s="6">
        <v>0</v>
      </c>
      <c r="L63" s="6">
        <v>3</v>
      </c>
      <c r="M63" s="6">
        <v>0</v>
      </c>
      <c r="N63" s="6">
        <v>3</v>
      </c>
      <c r="O63" s="6">
        <v>0</v>
      </c>
      <c r="P63" s="6"/>
    </row>
    <row r="64" spans="1:16" x14ac:dyDescent="0.3">
      <c r="A64" s="20">
        <f>SUM(A48:A63)</f>
        <v>45</v>
      </c>
      <c r="B64" s="20">
        <f t="shared" ref="B64:O64" si="2">SUM(B48:B63)</f>
        <v>31</v>
      </c>
      <c r="C64" s="20">
        <f t="shared" si="2"/>
        <v>34</v>
      </c>
      <c r="D64" s="20">
        <f t="shared" si="2"/>
        <v>36</v>
      </c>
      <c r="E64" s="20">
        <f t="shared" si="2"/>
        <v>35</v>
      </c>
      <c r="F64" s="20">
        <f t="shared" si="2"/>
        <v>45</v>
      </c>
      <c r="G64" s="20">
        <f t="shared" si="2"/>
        <v>48</v>
      </c>
      <c r="H64" s="20">
        <f t="shared" si="2"/>
        <v>28</v>
      </c>
      <c r="I64" s="20">
        <f t="shared" si="2"/>
        <v>6</v>
      </c>
      <c r="J64" s="20">
        <f t="shared" si="2"/>
        <v>15</v>
      </c>
      <c r="K64" s="20">
        <f t="shared" si="2"/>
        <v>7</v>
      </c>
      <c r="L64" s="20">
        <f t="shared" si="2"/>
        <v>14</v>
      </c>
      <c r="M64" s="20">
        <f t="shared" si="2"/>
        <v>5</v>
      </c>
      <c r="N64" s="20">
        <f t="shared" si="2"/>
        <v>26</v>
      </c>
      <c r="O64" s="20">
        <f t="shared" si="2"/>
        <v>20</v>
      </c>
      <c r="P64" s="25" t="s">
        <v>39</v>
      </c>
    </row>
    <row r="65" spans="1:16" x14ac:dyDescent="0.3">
      <c r="A65" s="73">
        <v>4</v>
      </c>
      <c r="B65" s="6">
        <v>1</v>
      </c>
      <c r="C65" s="6">
        <v>2</v>
      </c>
      <c r="D65" s="6">
        <v>4</v>
      </c>
      <c r="E65" s="6">
        <v>3</v>
      </c>
      <c r="F65" s="6">
        <v>4</v>
      </c>
      <c r="G65" s="6">
        <v>3</v>
      </c>
      <c r="H65" s="6">
        <v>1</v>
      </c>
      <c r="I65" s="6">
        <v>0</v>
      </c>
      <c r="J65" s="6">
        <v>0</v>
      </c>
      <c r="K65" s="6">
        <v>1</v>
      </c>
      <c r="L65" s="6">
        <v>1</v>
      </c>
      <c r="M65" s="6">
        <v>0</v>
      </c>
      <c r="N65" s="6">
        <v>1</v>
      </c>
      <c r="O65" s="6">
        <v>2</v>
      </c>
      <c r="P65" s="6"/>
    </row>
    <row r="66" spans="1:16" x14ac:dyDescent="0.3">
      <c r="A66" s="73">
        <v>3</v>
      </c>
      <c r="B66" s="6">
        <v>1</v>
      </c>
      <c r="C66" s="6">
        <v>2</v>
      </c>
      <c r="D66" s="6">
        <v>1</v>
      </c>
      <c r="E66" s="6">
        <v>4</v>
      </c>
      <c r="F66" s="6">
        <v>2</v>
      </c>
      <c r="G66" s="6">
        <v>2</v>
      </c>
      <c r="H66" s="6">
        <v>0</v>
      </c>
      <c r="I66" s="6">
        <v>0</v>
      </c>
      <c r="J66" s="6">
        <v>2</v>
      </c>
      <c r="K66" s="6">
        <v>1</v>
      </c>
      <c r="L66" s="6">
        <v>0</v>
      </c>
      <c r="M66" s="6">
        <v>3</v>
      </c>
      <c r="N66" s="6">
        <v>1</v>
      </c>
      <c r="O66" s="6">
        <v>0</v>
      </c>
      <c r="P66" s="6"/>
    </row>
    <row r="67" spans="1:16" x14ac:dyDescent="0.3">
      <c r="A67" s="73">
        <v>5</v>
      </c>
      <c r="B67" s="6">
        <v>2</v>
      </c>
      <c r="C67" s="6">
        <v>1</v>
      </c>
      <c r="D67" s="6">
        <v>1</v>
      </c>
      <c r="E67" s="6">
        <v>1</v>
      </c>
      <c r="F67" s="6">
        <v>0</v>
      </c>
      <c r="G67" s="6">
        <v>2</v>
      </c>
      <c r="H67" s="6">
        <v>2</v>
      </c>
      <c r="I67" s="6">
        <v>2</v>
      </c>
      <c r="J67" s="6">
        <v>2</v>
      </c>
      <c r="K67" s="6">
        <v>1</v>
      </c>
      <c r="L67" s="6">
        <v>0</v>
      </c>
      <c r="M67" s="6">
        <v>1</v>
      </c>
      <c r="N67" s="6">
        <v>4</v>
      </c>
      <c r="O67" s="6">
        <v>4</v>
      </c>
      <c r="P67" s="6"/>
    </row>
    <row r="68" spans="1:16" x14ac:dyDescent="0.3">
      <c r="A68" s="73">
        <v>2</v>
      </c>
      <c r="B68" s="6">
        <v>6</v>
      </c>
      <c r="C68" s="6">
        <v>3</v>
      </c>
      <c r="D68" s="6">
        <v>3</v>
      </c>
      <c r="E68" s="6">
        <v>5</v>
      </c>
      <c r="F68" s="6">
        <v>2</v>
      </c>
      <c r="G68" s="6">
        <v>0</v>
      </c>
      <c r="H68" s="6">
        <v>0</v>
      </c>
      <c r="I68" s="6">
        <v>0</v>
      </c>
      <c r="J68" s="6">
        <v>3</v>
      </c>
      <c r="K68" s="6">
        <v>3</v>
      </c>
      <c r="L68" s="6">
        <v>0</v>
      </c>
      <c r="M68" s="6">
        <v>1</v>
      </c>
      <c r="N68" s="6">
        <v>2</v>
      </c>
      <c r="O68" s="6">
        <v>3</v>
      </c>
      <c r="P68" s="6"/>
    </row>
    <row r="69" spans="1:16" x14ac:dyDescent="0.3">
      <c r="A69" s="73">
        <v>2</v>
      </c>
      <c r="B69" s="6">
        <v>1</v>
      </c>
      <c r="C69" s="6">
        <v>3</v>
      </c>
      <c r="D69" s="6">
        <v>2</v>
      </c>
      <c r="E69" s="6">
        <v>3</v>
      </c>
      <c r="F69" s="6">
        <v>2</v>
      </c>
      <c r="G69" s="6">
        <v>5</v>
      </c>
      <c r="H69" s="6">
        <v>1</v>
      </c>
      <c r="I69" s="6">
        <v>0</v>
      </c>
      <c r="J69" s="6">
        <v>1</v>
      </c>
      <c r="K69" s="6">
        <v>1</v>
      </c>
      <c r="L69" s="6">
        <v>0</v>
      </c>
      <c r="M69" s="6">
        <v>0</v>
      </c>
      <c r="N69" s="6">
        <v>3</v>
      </c>
      <c r="O69" s="6">
        <v>2</v>
      </c>
      <c r="P69" s="6"/>
    </row>
    <row r="70" spans="1:16" x14ac:dyDescent="0.3">
      <c r="A70" s="73">
        <v>2</v>
      </c>
      <c r="B70" s="6">
        <v>2</v>
      </c>
      <c r="C70" s="6">
        <v>1</v>
      </c>
      <c r="D70" s="6">
        <v>5</v>
      </c>
      <c r="E70" s="6">
        <v>1</v>
      </c>
      <c r="F70" s="6">
        <v>1</v>
      </c>
      <c r="G70" s="6">
        <v>4</v>
      </c>
      <c r="H70" s="6">
        <v>0</v>
      </c>
      <c r="I70" s="6">
        <v>0</v>
      </c>
      <c r="J70" s="6">
        <v>0</v>
      </c>
      <c r="K70" s="6">
        <v>0</v>
      </c>
      <c r="L70" s="6">
        <v>1</v>
      </c>
      <c r="M70" s="6">
        <v>2</v>
      </c>
      <c r="N70" s="6">
        <v>2</v>
      </c>
      <c r="O70" s="6">
        <v>1</v>
      </c>
      <c r="P70" s="6"/>
    </row>
    <row r="71" spans="1:16" x14ac:dyDescent="0.3">
      <c r="A71" s="73">
        <v>4</v>
      </c>
      <c r="B71" s="6">
        <v>6</v>
      </c>
      <c r="C71" s="6">
        <v>2</v>
      </c>
      <c r="D71" s="6">
        <v>1</v>
      </c>
      <c r="E71" s="6">
        <v>1</v>
      </c>
      <c r="F71" s="6">
        <v>6</v>
      </c>
      <c r="G71" s="6">
        <v>4</v>
      </c>
      <c r="H71" s="6">
        <v>2</v>
      </c>
      <c r="I71" s="6">
        <v>1</v>
      </c>
      <c r="J71" s="6">
        <v>1</v>
      </c>
      <c r="K71" s="6">
        <v>0</v>
      </c>
      <c r="L71" s="6">
        <v>0</v>
      </c>
      <c r="M71" s="6">
        <v>3</v>
      </c>
      <c r="N71" s="6">
        <v>6</v>
      </c>
      <c r="O71" s="6">
        <v>4</v>
      </c>
      <c r="P71" s="6"/>
    </row>
    <row r="72" spans="1:16" x14ac:dyDescent="0.3">
      <c r="A72" s="73">
        <v>1</v>
      </c>
      <c r="B72" s="6">
        <v>1</v>
      </c>
      <c r="C72" s="6">
        <v>3</v>
      </c>
      <c r="D72" s="6">
        <v>2</v>
      </c>
      <c r="E72" s="6">
        <v>1</v>
      </c>
      <c r="F72" s="6">
        <v>4</v>
      </c>
      <c r="G72" s="6">
        <v>2</v>
      </c>
      <c r="H72" s="6">
        <v>1</v>
      </c>
      <c r="I72" s="6">
        <v>1</v>
      </c>
      <c r="J72" s="6">
        <v>0</v>
      </c>
      <c r="K72" s="6">
        <v>1</v>
      </c>
      <c r="L72" s="6">
        <v>0</v>
      </c>
      <c r="M72" s="6">
        <v>0</v>
      </c>
      <c r="N72" s="6">
        <v>1</v>
      </c>
      <c r="O72" s="6">
        <v>2</v>
      </c>
      <c r="P72" s="6"/>
    </row>
    <row r="73" spans="1:16" x14ac:dyDescent="0.3">
      <c r="A73" s="73">
        <v>1</v>
      </c>
      <c r="B73" s="6">
        <v>4</v>
      </c>
      <c r="C73" s="6">
        <v>3</v>
      </c>
      <c r="D73" s="6">
        <v>1</v>
      </c>
      <c r="E73" s="6">
        <v>1</v>
      </c>
      <c r="F73" s="6">
        <v>3</v>
      </c>
      <c r="G73" s="6">
        <v>11</v>
      </c>
      <c r="H73" s="6">
        <v>2</v>
      </c>
      <c r="I73" s="6">
        <v>1</v>
      </c>
      <c r="J73" s="6">
        <v>1</v>
      </c>
      <c r="K73" s="6">
        <v>0</v>
      </c>
      <c r="L73" s="6">
        <v>0</v>
      </c>
      <c r="M73" s="6">
        <v>0</v>
      </c>
      <c r="N73" s="6">
        <v>4</v>
      </c>
      <c r="O73" s="6">
        <v>4</v>
      </c>
      <c r="P73" s="6"/>
    </row>
    <row r="74" spans="1:16" x14ac:dyDescent="0.3">
      <c r="A74" s="73">
        <v>4</v>
      </c>
      <c r="B74" s="6">
        <v>1</v>
      </c>
      <c r="C74" s="6">
        <v>1</v>
      </c>
      <c r="D74" s="6">
        <v>3</v>
      </c>
      <c r="E74" s="6">
        <v>5</v>
      </c>
      <c r="F74" s="6">
        <v>5</v>
      </c>
      <c r="G74" s="6">
        <v>1</v>
      </c>
      <c r="H74" s="6">
        <v>0</v>
      </c>
      <c r="I74" s="6">
        <v>1</v>
      </c>
      <c r="J74" s="6">
        <v>0</v>
      </c>
      <c r="K74" s="6">
        <v>3</v>
      </c>
      <c r="L74" s="6">
        <v>0</v>
      </c>
      <c r="M74" s="6">
        <v>0</v>
      </c>
      <c r="N74" s="6">
        <v>1</v>
      </c>
      <c r="O74" s="6">
        <v>1</v>
      </c>
      <c r="P74" s="6"/>
    </row>
    <row r="75" spans="1:16" x14ac:dyDescent="0.3">
      <c r="A75" s="73">
        <v>3</v>
      </c>
      <c r="B75" s="6">
        <v>2</v>
      </c>
      <c r="C75" s="6">
        <v>3</v>
      </c>
      <c r="D75" s="6">
        <v>3</v>
      </c>
      <c r="E75" s="6">
        <v>3</v>
      </c>
      <c r="F75" s="6">
        <v>3</v>
      </c>
      <c r="G75" s="6">
        <v>0</v>
      </c>
      <c r="H75" s="6">
        <v>2</v>
      </c>
      <c r="I75" s="6">
        <v>0</v>
      </c>
      <c r="J75" s="6">
        <v>0</v>
      </c>
      <c r="K75" s="6">
        <v>0</v>
      </c>
      <c r="L75" s="6">
        <v>1</v>
      </c>
      <c r="M75" s="6">
        <v>1</v>
      </c>
      <c r="N75" s="6">
        <v>0</v>
      </c>
      <c r="O75" s="6">
        <v>2</v>
      </c>
      <c r="P75" s="6"/>
    </row>
    <row r="76" spans="1:16" x14ac:dyDescent="0.3">
      <c r="A76" s="73">
        <v>1</v>
      </c>
      <c r="B76" s="6">
        <v>2</v>
      </c>
      <c r="C76" s="6">
        <v>1</v>
      </c>
      <c r="D76" s="6">
        <v>1</v>
      </c>
      <c r="E76" s="6">
        <v>2</v>
      </c>
      <c r="F76" s="6">
        <v>3</v>
      </c>
      <c r="G76" s="6">
        <v>3</v>
      </c>
      <c r="H76" s="6">
        <v>3</v>
      </c>
      <c r="I76" s="6">
        <v>0</v>
      </c>
      <c r="J76" s="6">
        <v>0</v>
      </c>
      <c r="K76" s="6">
        <v>0</v>
      </c>
      <c r="L76" s="6">
        <v>1</v>
      </c>
      <c r="M76" s="6">
        <v>1</v>
      </c>
      <c r="N76" s="6">
        <v>1</v>
      </c>
      <c r="O76" s="6">
        <v>2</v>
      </c>
      <c r="P76" s="6"/>
    </row>
    <row r="77" spans="1:16" x14ac:dyDescent="0.3">
      <c r="A77" s="73">
        <v>4</v>
      </c>
      <c r="B77" s="6">
        <v>2</v>
      </c>
      <c r="C77" s="6">
        <v>2</v>
      </c>
      <c r="D77" s="6">
        <v>3</v>
      </c>
      <c r="E77" s="6">
        <v>2</v>
      </c>
      <c r="F77" s="6">
        <v>1</v>
      </c>
      <c r="G77" s="6">
        <v>6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5</v>
      </c>
      <c r="P77" s="6"/>
    </row>
    <row r="78" spans="1:16" x14ac:dyDescent="0.3">
      <c r="A78" s="73">
        <v>3</v>
      </c>
      <c r="B78" s="6">
        <v>1</v>
      </c>
      <c r="C78" s="6">
        <v>5</v>
      </c>
      <c r="D78" s="6">
        <v>1</v>
      </c>
      <c r="E78" s="6">
        <v>4</v>
      </c>
      <c r="F78" s="6">
        <v>2</v>
      </c>
      <c r="G78" s="6">
        <v>4</v>
      </c>
      <c r="H78" s="6">
        <v>0</v>
      </c>
      <c r="I78" s="6">
        <v>1</v>
      </c>
      <c r="J78" s="6">
        <v>0</v>
      </c>
      <c r="K78" s="6">
        <v>0</v>
      </c>
      <c r="L78" s="6">
        <v>0</v>
      </c>
      <c r="M78" s="6">
        <v>1</v>
      </c>
      <c r="N78" s="6">
        <v>2</v>
      </c>
      <c r="O78" s="6">
        <v>0</v>
      </c>
      <c r="P78" s="6"/>
    </row>
    <row r="79" spans="1:16" x14ac:dyDescent="0.3">
      <c r="A79" s="73">
        <v>3</v>
      </c>
      <c r="B79" s="6">
        <v>2</v>
      </c>
      <c r="C79" s="6">
        <v>4</v>
      </c>
      <c r="D79" s="6">
        <v>2</v>
      </c>
      <c r="E79" s="6">
        <v>2</v>
      </c>
      <c r="F79" s="6">
        <v>2</v>
      </c>
      <c r="G79" s="6">
        <v>2</v>
      </c>
      <c r="H79" s="6">
        <v>0</v>
      </c>
      <c r="I79" s="6">
        <v>0</v>
      </c>
      <c r="J79" s="6">
        <v>1</v>
      </c>
      <c r="K79" s="6">
        <v>0</v>
      </c>
      <c r="L79" s="6">
        <v>2</v>
      </c>
      <c r="M79" s="6">
        <v>0</v>
      </c>
      <c r="N79" s="6">
        <v>2</v>
      </c>
      <c r="O79" s="6">
        <v>2</v>
      </c>
      <c r="P79" s="6"/>
    </row>
    <row r="80" spans="1:16" x14ac:dyDescent="0.3">
      <c r="A80" s="73">
        <v>2</v>
      </c>
      <c r="B80" s="6">
        <v>1</v>
      </c>
      <c r="C80" s="6">
        <v>2</v>
      </c>
      <c r="D80" s="6">
        <v>3</v>
      </c>
      <c r="E80" s="6">
        <v>0</v>
      </c>
      <c r="F80" s="6">
        <v>2</v>
      </c>
      <c r="G80" s="6">
        <v>1</v>
      </c>
      <c r="H80" s="6">
        <v>0</v>
      </c>
      <c r="I80" s="6">
        <v>0</v>
      </c>
      <c r="J80" s="6">
        <v>0</v>
      </c>
      <c r="K80" s="6">
        <v>1</v>
      </c>
      <c r="L80" s="6">
        <v>0</v>
      </c>
      <c r="M80" s="6">
        <v>3</v>
      </c>
      <c r="N80" s="6">
        <v>1</v>
      </c>
      <c r="O80" s="6">
        <v>5</v>
      </c>
      <c r="P80" s="6"/>
    </row>
    <row r="81" spans="1:16" x14ac:dyDescent="0.3">
      <c r="A81" s="73">
        <v>1</v>
      </c>
      <c r="B81" s="6">
        <v>1</v>
      </c>
      <c r="C81" s="6">
        <v>1</v>
      </c>
      <c r="D81" s="6">
        <v>4</v>
      </c>
      <c r="E81" s="6">
        <v>2</v>
      </c>
      <c r="F81" s="6">
        <v>4</v>
      </c>
      <c r="G81" s="6">
        <v>5</v>
      </c>
      <c r="H81" s="6">
        <v>0</v>
      </c>
      <c r="I81" s="6">
        <v>0</v>
      </c>
      <c r="J81" s="6">
        <v>0</v>
      </c>
      <c r="K81" s="6">
        <v>0</v>
      </c>
      <c r="L81" s="6">
        <v>1</v>
      </c>
      <c r="M81" s="6">
        <v>0</v>
      </c>
      <c r="N81" s="6">
        <v>1</v>
      </c>
      <c r="O81" s="6">
        <v>2</v>
      </c>
      <c r="P81" s="6"/>
    </row>
    <row r="82" spans="1:16" x14ac:dyDescent="0.3">
      <c r="A82" s="73">
        <v>6</v>
      </c>
      <c r="B82" s="6">
        <v>1</v>
      </c>
      <c r="C82" s="6">
        <v>1</v>
      </c>
      <c r="D82" s="6">
        <v>1</v>
      </c>
      <c r="E82" s="6">
        <v>4</v>
      </c>
      <c r="F82" s="6">
        <v>4</v>
      </c>
      <c r="G82" s="6">
        <v>3</v>
      </c>
      <c r="H82" s="6">
        <v>0</v>
      </c>
      <c r="I82" s="6">
        <v>1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1</v>
      </c>
      <c r="P82" s="6"/>
    </row>
    <row r="83" spans="1:16" x14ac:dyDescent="0.3">
      <c r="A83" s="73">
        <v>5</v>
      </c>
      <c r="B83" s="6">
        <v>1</v>
      </c>
      <c r="C83" s="6">
        <v>3</v>
      </c>
      <c r="D83" s="6">
        <v>1</v>
      </c>
      <c r="E83" s="6">
        <v>1</v>
      </c>
      <c r="F83" s="6">
        <v>0</v>
      </c>
      <c r="G83" s="6">
        <v>0</v>
      </c>
      <c r="H83" s="6">
        <v>1</v>
      </c>
      <c r="I83" s="6">
        <v>0</v>
      </c>
      <c r="J83" s="6">
        <v>1</v>
      </c>
      <c r="K83" s="6">
        <v>0</v>
      </c>
      <c r="L83" s="6">
        <v>1</v>
      </c>
      <c r="M83" s="6">
        <v>2</v>
      </c>
      <c r="N83" s="6">
        <v>2</v>
      </c>
      <c r="O83" s="6">
        <v>2</v>
      </c>
      <c r="P83" s="6"/>
    </row>
    <row r="84" spans="1:16" x14ac:dyDescent="0.3">
      <c r="A84" s="73">
        <v>5</v>
      </c>
      <c r="B84" s="6">
        <v>0</v>
      </c>
      <c r="C84" s="6">
        <v>5</v>
      </c>
      <c r="D84" s="6">
        <v>1</v>
      </c>
      <c r="E84" s="6">
        <v>2</v>
      </c>
      <c r="F84" s="6">
        <v>3</v>
      </c>
      <c r="G84" s="6">
        <v>2</v>
      </c>
      <c r="H84" s="6">
        <v>0</v>
      </c>
      <c r="I84" s="6">
        <v>0</v>
      </c>
      <c r="J84" s="6">
        <v>2</v>
      </c>
      <c r="K84" s="6">
        <v>0</v>
      </c>
      <c r="L84" s="6">
        <v>0</v>
      </c>
      <c r="M84" s="6">
        <v>0</v>
      </c>
      <c r="N84" s="6">
        <v>1</v>
      </c>
      <c r="O84" s="6">
        <v>2</v>
      </c>
      <c r="P84" s="6"/>
    </row>
    <row r="85" spans="1:16" x14ac:dyDescent="0.3">
      <c r="A85" s="73">
        <v>2</v>
      </c>
      <c r="B85" s="6">
        <v>1</v>
      </c>
      <c r="C85" s="6">
        <v>6</v>
      </c>
      <c r="D85" s="6">
        <v>1</v>
      </c>
      <c r="E85" s="6">
        <v>3</v>
      </c>
      <c r="F85" s="6">
        <v>0</v>
      </c>
      <c r="G85" s="6">
        <v>2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1</v>
      </c>
      <c r="O85" s="6">
        <v>3</v>
      </c>
      <c r="P85" s="6"/>
    </row>
    <row r="86" spans="1:16" x14ac:dyDescent="0.3">
      <c r="A86" s="73">
        <v>4</v>
      </c>
      <c r="B86" s="6">
        <v>1</v>
      </c>
      <c r="C86" s="6">
        <v>4</v>
      </c>
      <c r="D86" s="6">
        <v>3</v>
      </c>
      <c r="E86" s="6">
        <v>4</v>
      </c>
      <c r="F86" s="6">
        <v>2</v>
      </c>
      <c r="G86" s="6">
        <v>1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7</v>
      </c>
      <c r="N86" s="6">
        <v>1</v>
      </c>
      <c r="O86" s="6">
        <v>1</v>
      </c>
      <c r="P86" s="6"/>
    </row>
    <row r="87" spans="1:16" x14ac:dyDescent="0.3">
      <c r="A87" s="73">
        <v>0</v>
      </c>
      <c r="B87" s="6">
        <v>3</v>
      </c>
      <c r="C87" s="6">
        <v>0</v>
      </c>
      <c r="D87" s="6">
        <v>5</v>
      </c>
      <c r="E87" s="6">
        <v>1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1</v>
      </c>
      <c r="M87" s="6">
        <v>0</v>
      </c>
      <c r="N87" s="6">
        <v>0</v>
      </c>
      <c r="O87" s="6">
        <v>3</v>
      </c>
      <c r="P87" s="6"/>
    </row>
    <row r="88" spans="1:16" x14ac:dyDescent="0.3">
      <c r="A88" s="73">
        <v>2</v>
      </c>
      <c r="B88" s="6">
        <v>1</v>
      </c>
      <c r="C88" s="6">
        <v>4</v>
      </c>
      <c r="D88" s="6">
        <v>3</v>
      </c>
      <c r="E88" s="6">
        <v>3</v>
      </c>
      <c r="F88" s="6">
        <v>4</v>
      </c>
      <c r="G88" s="6">
        <v>1</v>
      </c>
      <c r="H88" s="6">
        <v>2</v>
      </c>
      <c r="I88" s="6">
        <v>0</v>
      </c>
      <c r="J88" s="6">
        <v>1</v>
      </c>
      <c r="K88" s="6">
        <v>0</v>
      </c>
      <c r="L88" s="6">
        <v>0</v>
      </c>
      <c r="M88" s="6">
        <v>1</v>
      </c>
      <c r="N88" s="6">
        <v>2</v>
      </c>
      <c r="O88" s="6">
        <v>2</v>
      </c>
      <c r="P88" s="6"/>
    </row>
    <row r="89" spans="1:16" s="21" customFormat="1" x14ac:dyDescent="0.3">
      <c r="A89" s="73">
        <f>SUM(A65:A88)</f>
        <v>69</v>
      </c>
      <c r="B89" s="73">
        <f t="shared" ref="B89:O89" si="3">SUM(B65:B88)</f>
        <v>44</v>
      </c>
      <c r="C89" s="73">
        <f t="shared" si="3"/>
        <v>62</v>
      </c>
      <c r="D89" s="73">
        <f t="shared" si="3"/>
        <v>55</v>
      </c>
      <c r="E89" s="73">
        <f t="shared" si="3"/>
        <v>58</v>
      </c>
      <c r="F89" s="73">
        <f t="shared" si="3"/>
        <v>60</v>
      </c>
      <c r="G89" s="73">
        <f t="shared" si="3"/>
        <v>64</v>
      </c>
      <c r="H89" s="73">
        <f t="shared" si="3"/>
        <v>17</v>
      </c>
      <c r="I89" s="73">
        <f t="shared" si="3"/>
        <v>9</v>
      </c>
      <c r="J89" s="73">
        <f t="shared" si="3"/>
        <v>15</v>
      </c>
      <c r="K89" s="73">
        <f t="shared" si="3"/>
        <v>12</v>
      </c>
      <c r="L89" s="73">
        <f t="shared" si="3"/>
        <v>9</v>
      </c>
      <c r="M89" s="73">
        <f t="shared" si="3"/>
        <v>26</v>
      </c>
      <c r="N89" s="73">
        <f t="shared" si="3"/>
        <v>39</v>
      </c>
      <c r="O89" s="73">
        <f t="shared" si="3"/>
        <v>55</v>
      </c>
      <c r="P89" s="73"/>
    </row>
    <row r="90" spans="1:16" x14ac:dyDescent="0.3">
      <c r="A90" s="71">
        <v>1</v>
      </c>
      <c r="B90" s="6">
        <v>2</v>
      </c>
      <c r="C90" s="6">
        <v>2</v>
      </c>
      <c r="D90" s="6">
        <v>2</v>
      </c>
      <c r="E90" s="6">
        <v>6</v>
      </c>
      <c r="F90" s="6">
        <v>2</v>
      </c>
      <c r="G90" s="6">
        <v>1</v>
      </c>
      <c r="H90" s="6">
        <v>0</v>
      </c>
      <c r="I90" s="6">
        <v>0</v>
      </c>
      <c r="J90" s="6">
        <v>3</v>
      </c>
      <c r="K90" s="6">
        <v>0</v>
      </c>
      <c r="L90" s="6">
        <v>1</v>
      </c>
      <c r="M90" s="6">
        <v>1</v>
      </c>
      <c r="N90" s="6">
        <v>1</v>
      </c>
      <c r="O90" s="6">
        <v>1</v>
      </c>
      <c r="P90" s="6"/>
    </row>
    <row r="91" spans="1:16" x14ac:dyDescent="0.3">
      <c r="A91" s="71">
        <v>0</v>
      </c>
      <c r="B91" s="6">
        <v>2</v>
      </c>
      <c r="C91" s="6">
        <v>3</v>
      </c>
      <c r="D91" s="6">
        <v>3</v>
      </c>
      <c r="E91" s="6">
        <v>5</v>
      </c>
      <c r="F91" s="6">
        <v>2</v>
      </c>
      <c r="G91" s="6">
        <v>1</v>
      </c>
      <c r="H91" s="6">
        <v>0</v>
      </c>
      <c r="I91" s="6">
        <v>0</v>
      </c>
      <c r="J91" s="6">
        <v>2</v>
      </c>
      <c r="K91" s="6">
        <v>1</v>
      </c>
      <c r="L91" s="6">
        <v>3</v>
      </c>
      <c r="M91" s="6">
        <v>1</v>
      </c>
      <c r="N91" s="6">
        <v>2</v>
      </c>
      <c r="O91" s="6">
        <v>2</v>
      </c>
      <c r="P91" s="6"/>
    </row>
    <row r="92" spans="1:16" x14ac:dyDescent="0.3">
      <c r="A92" s="71">
        <v>2</v>
      </c>
      <c r="B92" s="6">
        <v>3</v>
      </c>
      <c r="C92" s="6">
        <v>1</v>
      </c>
      <c r="D92" s="6">
        <v>2</v>
      </c>
      <c r="E92" s="6">
        <v>1</v>
      </c>
      <c r="F92" s="6">
        <v>0</v>
      </c>
      <c r="G92" s="6">
        <v>1</v>
      </c>
      <c r="H92" s="6">
        <v>1</v>
      </c>
      <c r="I92" s="6">
        <v>0</v>
      </c>
      <c r="J92" s="6">
        <v>0</v>
      </c>
      <c r="K92" s="6">
        <v>0</v>
      </c>
      <c r="L92" s="6">
        <v>1</v>
      </c>
      <c r="M92" s="6">
        <v>1</v>
      </c>
      <c r="N92" s="6">
        <v>0</v>
      </c>
      <c r="O92" s="6">
        <v>3</v>
      </c>
      <c r="P92" s="6"/>
    </row>
    <row r="93" spans="1:16" x14ac:dyDescent="0.3">
      <c r="A93" s="71">
        <v>5</v>
      </c>
      <c r="B93" s="6">
        <v>1</v>
      </c>
      <c r="C93" s="6">
        <v>1</v>
      </c>
      <c r="D93" s="6">
        <v>0</v>
      </c>
      <c r="E93" s="6">
        <v>2</v>
      </c>
      <c r="F93" s="6">
        <v>0</v>
      </c>
      <c r="G93" s="6">
        <v>3</v>
      </c>
      <c r="H93" s="6">
        <v>1</v>
      </c>
      <c r="I93" s="6">
        <v>0</v>
      </c>
      <c r="J93" s="6">
        <v>1</v>
      </c>
      <c r="K93" s="6">
        <v>1</v>
      </c>
      <c r="L93" s="6">
        <v>1</v>
      </c>
      <c r="M93" s="6">
        <v>0</v>
      </c>
      <c r="N93" s="6">
        <v>1</v>
      </c>
      <c r="O93" s="6">
        <v>0</v>
      </c>
      <c r="P93" s="6"/>
    </row>
    <row r="94" spans="1:16" x14ac:dyDescent="0.3">
      <c r="A94" s="71">
        <v>0</v>
      </c>
      <c r="B94" s="6">
        <v>0</v>
      </c>
      <c r="C94" s="6">
        <v>0</v>
      </c>
      <c r="D94" s="6">
        <v>1</v>
      </c>
      <c r="E94" s="6">
        <v>3</v>
      </c>
      <c r="F94" s="6">
        <v>2</v>
      </c>
      <c r="G94" s="6">
        <v>1</v>
      </c>
      <c r="H94" s="6">
        <v>0</v>
      </c>
      <c r="I94" s="6">
        <v>0</v>
      </c>
      <c r="J94" s="6">
        <v>1</v>
      </c>
      <c r="K94" s="6">
        <v>0</v>
      </c>
      <c r="L94" s="6">
        <v>0</v>
      </c>
      <c r="M94" s="6">
        <v>0</v>
      </c>
      <c r="N94" s="6">
        <v>0</v>
      </c>
      <c r="O94" s="6">
        <v>1</v>
      </c>
      <c r="P94" s="6"/>
    </row>
    <row r="95" spans="1:16" x14ac:dyDescent="0.3">
      <c r="A95" s="71">
        <v>0</v>
      </c>
      <c r="B95" s="6">
        <v>0</v>
      </c>
      <c r="C95" s="6">
        <v>3</v>
      </c>
      <c r="D95" s="6">
        <v>0</v>
      </c>
      <c r="E95" s="6">
        <v>2</v>
      </c>
      <c r="F95" s="6">
        <v>2</v>
      </c>
      <c r="G95" s="6">
        <v>2</v>
      </c>
      <c r="H95" s="6">
        <v>0</v>
      </c>
      <c r="I95" s="6">
        <v>0</v>
      </c>
      <c r="J95" s="6">
        <v>2</v>
      </c>
      <c r="K95" s="6">
        <v>0</v>
      </c>
      <c r="L95" s="6">
        <v>0</v>
      </c>
      <c r="M95" s="6">
        <v>0</v>
      </c>
      <c r="N95" s="6">
        <v>0</v>
      </c>
      <c r="O95" s="6">
        <v>1</v>
      </c>
      <c r="P95" s="6"/>
    </row>
    <row r="96" spans="1:16" x14ac:dyDescent="0.3">
      <c r="A96" s="71">
        <v>5</v>
      </c>
      <c r="B96" s="6">
        <v>2</v>
      </c>
      <c r="C96" s="6">
        <v>2</v>
      </c>
      <c r="D96" s="6">
        <v>0</v>
      </c>
      <c r="E96" s="6">
        <v>1</v>
      </c>
      <c r="F96" s="6">
        <v>1</v>
      </c>
      <c r="G96" s="6">
        <v>2</v>
      </c>
      <c r="H96" s="6">
        <v>2</v>
      </c>
      <c r="I96" s="6">
        <v>0</v>
      </c>
      <c r="J96" s="6">
        <v>1</v>
      </c>
      <c r="K96" s="6">
        <v>1</v>
      </c>
      <c r="L96" s="6">
        <v>0</v>
      </c>
      <c r="M96" s="6">
        <v>0</v>
      </c>
      <c r="N96" s="6">
        <v>0</v>
      </c>
      <c r="O96" s="6">
        <v>1</v>
      </c>
      <c r="P96" s="6"/>
    </row>
    <row r="97" spans="1:16" x14ac:dyDescent="0.3">
      <c r="A97" s="71">
        <v>0</v>
      </c>
      <c r="B97" s="6">
        <v>0</v>
      </c>
      <c r="C97" s="6">
        <v>2</v>
      </c>
      <c r="D97" s="6">
        <v>1</v>
      </c>
      <c r="E97" s="6">
        <v>3</v>
      </c>
      <c r="F97" s="6">
        <v>0</v>
      </c>
      <c r="G97" s="6">
        <v>3</v>
      </c>
      <c r="H97" s="6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/>
    </row>
    <row r="98" spans="1:16" x14ac:dyDescent="0.3">
      <c r="A98" s="71">
        <v>1</v>
      </c>
      <c r="B98" s="6">
        <v>1</v>
      </c>
      <c r="C98" s="6">
        <v>2</v>
      </c>
      <c r="D98" s="6">
        <v>0</v>
      </c>
      <c r="E98" s="6">
        <v>0</v>
      </c>
      <c r="F98" s="6">
        <v>0</v>
      </c>
      <c r="G98" s="6">
        <v>1</v>
      </c>
      <c r="H98" s="6">
        <v>0</v>
      </c>
      <c r="I98" s="6">
        <v>1</v>
      </c>
      <c r="J98" s="6">
        <v>0</v>
      </c>
      <c r="K98" s="6">
        <v>0</v>
      </c>
      <c r="L98" s="6">
        <v>2</v>
      </c>
      <c r="M98" s="6">
        <v>0</v>
      </c>
      <c r="N98" s="6">
        <v>1</v>
      </c>
      <c r="O98" s="6">
        <v>4</v>
      </c>
      <c r="P98" s="6"/>
    </row>
    <row r="99" spans="1:16" x14ac:dyDescent="0.3">
      <c r="A99" s="71">
        <v>1</v>
      </c>
      <c r="B99" s="6">
        <v>0</v>
      </c>
      <c r="C99" s="6">
        <v>2</v>
      </c>
      <c r="D99" s="6">
        <v>2</v>
      </c>
      <c r="E99" s="6">
        <v>0</v>
      </c>
      <c r="F99" s="6">
        <v>0</v>
      </c>
      <c r="G99" s="6">
        <v>0</v>
      </c>
      <c r="H99" s="6">
        <v>0</v>
      </c>
      <c r="I99" s="6">
        <v>1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5</v>
      </c>
      <c r="P99" s="6"/>
    </row>
    <row r="100" spans="1:16" x14ac:dyDescent="0.3">
      <c r="A100" s="71">
        <v>0</v>
      </c>
      <c r="B100" s="6">
        <v>0</v>
      </c>
      <c r="C100" s="6">
        <v>1</v>
      </c>
      <c r="D100" s="6">
        <v>0</v>
      </c>
      <c r="E100" s="6">
        <v>0</v>
      </c>
      <c r="F100" s="6">
        <v>0</v>
      </c>
      <c r="G100" s="6">
        <v>2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3</v>
      </c>
      <c r="P100" s="6"/>
    </row>
    <row r="101" spans="1:16" x14ac:dyDescent="0.3">
      <c r="A101" s="71">
        <v>3</v>
      </c>
      <c r="B101" s="6">
        <v>0</v>
      </c>
      <c r="C101" s="6">
        <v>4</v>
      </c>
      <c r="D101" s="6">
        <v>0</v>
      </c>
      <c r="E101" s="6">
        <v>0</v>
      </c>
      <c r="F101" s="6">
        <v>0</v>
      </c>
      <c r="G101" s="6">
        <v>1</v>
      </c>
      <c r="H101" s="6">
        <v>0</v>
      </c>
      <c r="I101" s="6">
        <v>1</v>
      </c>
      <c r="J101" s="6">
        <v>0</v>
      </c>
      <c r="K101" s="6">
        <v>0</v>
      </c>
      <c r="L101" s="6">
        <v>2</v>
      </c>
      <c r="M101" s="6">
        <v>0</v>
      </c>
      <c r="N101" s="6">
        <v>0</v>
      </c>
      <c r="O101" s="6">
        <v>1</v>
      </c>
      <c r="P101" s="6"/>
    </row>
    <row r="102" spans="1:16" x14ac:dyDescent="0.3">
      <c r="A102" s="71">
        <f>SUM(A90:A101,B2:B9)</f>
        <v>20</v>
      </c>
      <c r="B102" s="71">
        <f t="shared" ref="B102:N102" si="4">SUM(B90:B101,C2:C9)</f>
        <v>21</v>
      </c>
      <c r="C102" s="71">
        <f t="shared" si="4"/>
        <v>29</v>
      </c>
      <c r="D102" s="71">
        <f t="shared" si="4"/>
        <v>15</v>
      </c>
      <c r="E102" s="71">
        <f t="shared" si="4"/>
        <v>23</v>
      </c>
      <c r="F102" s="71">
        <f t="shared" si="4"/>
        <v>14</v>
      </c>
      <c r="G102" s="71">
        <f t="shared" si="4"/>
        <v>26</v>
      </c>
      <c r="H102" s="71">
        <f t="shared" si="4"/>
        <v>5</v>
      </c>
      <c r="I102" s="71">
        <f t="shared" si="4"/>
        <v>3</v>
      </c>
      <c r="J102" s="71">
        <f t="shared" si="4"/>
        <v>11</v>
      </c>
      <c r="K102" s="71">
        <f t="shared" si="4"/>
        <v>4</v>
      </c>
      <c r="L102" s="71">
        <f t="shared" si="4"/>
        <v>11</v>
      </c>
      <c r="M102" s="71">
        <f t="shared" si="4"/>
        <v>5</v>
      </c>
      <c r="N102" s="71">
        <f t="shared" si="4"/>
        <v>13</v>
      </c>
      <c r="O102" s="71"/>
      <c r="P102" s="2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1"/>
  <sheetViews>
    <sheetView zoomScaleNormal="100" workbookViewId="0">
      <pane ySplit="1" topLeftCell="A19" activePane="bottomLeft" state="frozen"/>
      <selection pane="bottomLeft" activeCell="E41" sqref="E41"/>
    </sheetView>
  </sheetViews>
  <sheetFormatPr defaultRowHeight="14.4" x14ac:dyDescent="0.3"/>
  <cols>
    <col min="1" max="1" width="21.109375" customWidth="1"/>
    <col min="2" max="16" width="8.88671875" style="6"/>
    <col min="17" max="17" width="3" style="6" customWidth="1"/>
    <col min="18" max="18" width="8.88671875" style="6"/>
    <col min="19" max="21" width="7.33203125" style="6" customWidth="1"/>
    <col min="22" max="22" width="8.88671875" style="6" customWidth="1"/>
    <col min="23" max="23" width="12.77734375" style="1" customWidth="1"/>
    <col min="24" max="24" width="12.77734375" customWidth="1"/>
  </cols>
  <sheetData>
    <row r="1" spans="1:42" x14ac:dyDescent="0.3">
      <c r="A1" s="8" t="s">
        <v>403</v>
      </c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X1" s="8"/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</row>
    <row r="2" spans="1:42" x14ac:dyDescent="0.3">
      <c r="A2" t="s">
        <v>366</v>
      </c>
      <c r="B2" s="6">
        <f>SUM('C2045 (Right-To East)'!A26, 'C2045 (Right-To East)'!A47, 'C2045 (Right-To East)'!A64, 'C2045 (Right-To East)'!A89, 'C2045 (Right-To East)'!A102)</f>
        <v>175</v>
      </c>
      <c r="C2" s="6">
        <f>SUM('C2045 (Right-To East)'!B26, 'C2045 (Right-To East)'!B47, 'C2045 (Right-To East)'!B64, 'C2045 (Right-To East)'!B89, 'C2045 (Right-To East)'!B102)</f>
        <v>126</v>
      </c>
      <c r="D2" s="6">
        <f>SUM('C2045 (Right-To East)'!C26, 'C2045 (Right-To East)'!C47, 'C2045 (Right-To East)'!C64, 'C2045 (Right-To East)'!C89, 'C2045 (Right-To East)'!C102)</f>
        <v>152</v>
      </c>
      <c r="E2" s="6">
        <f>SUM('C2045 (Right-To East)'!D26, 'C2045 (Right-To East)'!D47, 'C2045 (Right-To East)'!D64, 'C2045 (Right-To East)'!D89, 'C2045 (Right-To East)'!D102)</f>
        <v>132</v>
      </c>
      <c r="F2" s="6">
        <f>SUM('C2045 (Right-To East)'!E26, 'C2045 (Right-To East)'!E47, 'C2045 (Right-To East)'!E64, 'C2045 (Right-To East)'!E89, 'C2045 (Right-To East)'!E102)</f>
        <v>132</v>
      </c>
      <c r="G2" s="6">
        <f>SUM('C2045 (Right-To East)'!F26, 'C2045 (Right-To East)'!F47, 'C2045 (Right-To East)'!F64, 'C2045 (Right-To East)'!F89, 'C2045 (Right-To East)'!F102)</f>
        <v>142</v>
      </c>
      <c r="H2" s="6">
        <f>SUM('C2045 (Right-To East)'!G26, 'C2045 (Right-To East)'!G47, 'C2045 (Right-To East)'!G64, 'C2045 (Right-To East)'!G89, 'C2045 (Right-To East)'!G102)</f>
        <v>166</v>
      </c>
      <c r="I2" s="6">
        <f>SUM('C2045 (Right-To East)'!H26, 'C2045 (Right-To East)'!H47, 'C2045 (Right-To East)'!H64, 'C2045 (Right-To East)'!H89, 'C2045 (Right-To East)'!H102)</f>
        <v>83</v>
      </c>
      <c r="J2" s="6">
        <f>SUM('C2045 (Right-To East)'!I26, 'C2045 (Right-To East)'!I47, 'C2045 (Right-To East)'!I64, 'C2045 (Right-To East)'!I89, 'C2045 (Right-To East)'!I102)</f>
        <v>28</v>
      </c>
      <c r="K2" s="6">
        <f>SUM('C2045 (Right-To East)'!J26, 'C2045 (Right-To East)'!J47, 'C2045 (Right-To East)'!J64, 'C2045 (Right-To East)'!J89, 'C2045 (Right-To East)'!J102)</f>
        <v>55</v>
      </c>
      <c r="L2" s="6">
        <f>SUM('C2045 (Right-To East)'!K26, 'C2045 (Right-To East)'!K47, 'C2045 (Right-To East)'!K64, 'C2045 (Right-To East)'!K89, 'C2045 (Right-To East)'!K102)</f>
        <v>28</v>
      </c>
      <c r="M2" s="6">
        <f>SUM('C2045 (Right-To East)'!L26, 'C2045 (Right-To East)'!L47, 'C2045 (Right-To East)'!L64, 'C2045 (Right-To East)'!L89, 'C2045 (Right-To East)'!L102)</f>
        <v>40</v>
      </c>
      <c r="N2" s="6">
        <f>SUM('C2045 (Right-To East)'!M26, 'C2045 (Right-To East)'!M47, 'C2045 (Right-To East)'!M64, 'C2045 (Right-To East)'!M89, 'C2045 (Right-To East)'!M102)</f>
        <v>44</v>
      </c>
      <c r="O2" s="6">
        <f>SUM('C2045 (Right-To East)'!N26, 'C2045 (Right-To East)'!N47, 'C2045 (Right-To East)'!N64, 'C2045 (Right-To East)'!N89, 'C2045 (Right-To East)'!N102)</f>
        <v>92</v>
      </c>
      <c r="P2" s="6">
        <f>SUM('C2045 (Right-To East)'!O26, 'C2045 (Right-To East)'!O47, 'C2045 (Right-To East)'!O64, 'C2045 (Right-To East)'!O89, 'C2045 (Right-To East)'!O102)</f>
        <v>99</v>
      </c>
      <c r="X2" s="15" t="s">
        <v>16</v>
      </c>
      <c r="Y2" s="16" t="s">
        <v>21</v>
      </c>
      <c r="Z2" s="17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O2" s="6"/>
      <c r="AP2" s="6"/>
    </row>
    <row r="3" spans="1:42" x14ac:dyDescent="0.3">
      <c r="A3" t="s">
        <v>367</v>
      </c>
      <c r="B3" s="6">
        <f>SUM('C2044 (Right-To West)'!A26, 'C2044 (Right-To West)'!A47, 'C2044 (Right-To West)'!A64, 'C2044 (Right-To West)'!A89, 'C2044 (Right-To West)'!A102)</f>
        <v>147</v>
      </c>
      <c r="C3" s="6">
        <f>SUM('C2044 (Right-To West)'!B26, 'C2044 (Right-To West)'!B47, 'C2044 (Right-To West)'!B64, 'C2044 (Right-To West)'!B89, 'C2044 (Right-To West)'!B102)</f>
        <v>150</v>
      </c>
      <c r="D3" s="6">
        <f>SUM('C2044 (Right-To West)'!C26, 'C2044 (Right-To West)'!C47, 'C2044 (Right-To West)'!C64, 'C2044 (Right-To West)'!C89, 'C2044 (Right-To West)'!C102)</f>
        <v>169</v>
      </c>
      <c r="E3" s="6">
        <f>SUM('C2044 (Right-To West)'!D26, 'C2044 (Right-To West)'!D47, 'C2044 (Right-To West)'!D64, 'C2044 (Right-To West)'!D89, 'C2044 (Right-To West)'!D102)</f>
        <v>104</v>
      </c>
      <c r="F3" s="6">
        <f>SUM('C2044 (Right-To West)'!E26, 'C2044 (Right-To West)'!E47, 'C2044 (Right-To West)'!E64, 'C2044 (Right-To West)'!E89, 'C2044 (Right-To West)'!E102)</f>
        <v>169</v>
      </c>
      <c r="G3" s="6">
        <f>SUM('C2044 (Right-To West)'!F26, 'C2044 (Right-To West)'!F47, 'C2044 (Right-To West)'!F64, 'C2044 (Right-To West)'!F89, 'C2044 (Right-To West)'!F102)</f>
        <v>103</v>
      </c>
      <c r="H3" s="6">
        <f>SUM('C2044 (Right-To West)'!G26, 'C2044 (Right-To West)'!G47, 'C2044 (Right-To West)'!G64, 'C2044 (Right-To West)'!G89, 'C2044 (Right-To West)'!G102)</f>
        <v>129</v>
      </c>
      <c r="I3" s="6">
        <f>SUM('C2044 (Right-To West)'!H26, 'C2044 (Right-To West)'!H47, 'C2044 (Right-To West)'!H64, 'C2044 (Right-To West)'!H89, 'C2044 (Right-To West)'!H102)</f>
        <v>50</v>
      </c>
      <c r="J3" s="6">
        <f>SUM('C2044 (Right-To West)'!I26, 'C2044 (Right-To West)'!I47, 'C2044 (Right-To West)'!I64, 'C2044 (Right-To West)'!I89, 'C2044 (Right-To West)'!I102)</f>
        <v>27</v>
      </c>
      <c r="K3" s="6">
        <f>SUM('C2044 (Right-To West)'!J26, 'C2044 (Right-To West)'!J47, 'C2044 (Right-To West)'!J64, 'C2044 (Right-To West)'!J89, 'C2044 (Right-To West)'!J102)</f>
        <v>58</v>
      </c>
      <c r="L3" s="6">
        <f>SUM('C2044 (Right-To West)'!K26, 'C2044 (Right-To West)'!K47, 'C2044 (Right-To West)'!K64, 'C2044 (Right-To West)'!K89, 'C2044 (Right-To West)'!K102)</f>
        <v>33</v>
      </c>
      <c r="M3" s="6">
        <f>SUM('C2044 (Right-To West)'!L26, 'C2044 (Right-To West)'!L47, 'C2044 (Right-To West)'!L64, 'C2044 (Right-To West)'!L89, 'C2044 (Right-To West)'!L102)</f>
        <v>32</v>
      </c>
      <c r="N3" s="6">
        <f>SUM('C2044 (Right-To West)'!M26, 'C2044 (Right-To West)'!M47, 'C2044 (Right-To West)'!M64, 'C2044 (Right-To West)'!M89, 'C2044 (Right-To West)'!M102)</f>
        <v>42</v>
      </c>
      <c r="O3" s="6">
        <f>SUM('C2044 (Right-To West)'!N26, 'C2044 (Right-To West)'!N47, 'C2044 (Right-To West)'!N64, 'C2044 (Right-To West)'!N89, 'C2044 (Right-To West)'!N102)</f>
        <v>82</v>
      </c>
      <c r="P3" s="6">
        <f>SUM('C2044 (Right-To West)'!O26, 'C2044 (Right-To West)'!O47, 'C2044 (Right-To West)'!O64, 'C2044 (Right-To West)'!O89, 'C2044 (Right-To West)'!O102)</f>
        <v>88</v>
      </c>
      <c r="X3" s="9" t="s">
        <v>15</v>
      </c>
      <c r="Y3" s="6">
        <v>0.3</v>
      </c>
      <c r="Z3" s="6">
        <v>0.4</v>
      </c>
      <c r="AA3" s="6">
        <v>0.5</v>
      </c>
      <c r="AB3" s="6">
        <v>0.4</v>
      </c>
      <c r="AC3" s="6">
        <v>0.5</v>
      </c>
      <c r="AD3" s="6">
        <v>0.3</v>
      </c>
      <c r="AE3" s="6">
        <v>0.3</v>
      </c>
      <c r="AF3" s="6">
        <v>0.2</v>
      </c>
      <c r="AG3" s="6">
        <v>0.5</v>
      </c>
      <c r="AH3" s="6">
        <v>0.5</v>
      </c>
      <c r="AI3" s="6">
        <v>0.6</v>
      </c>
      <c r="AJ3" s="6">
        <v>0.3</v>
      </c>
      <c r="AK3" s="6">
        <v>0.5</v>
      </c>
      <c r="AL3" s="6">
        <v>0.4</v>
      </c>
      <c r="AM3" s="6">
        <v>0.5</v>
      </c>
      <c r="AO3" s="10">
        <f>AVERAGE(Y3:AN3)</f>
        <v>0.41333333333333333</v>
      </c>
      <c r="AP3" s="19">
        <v>0.41</v>
      </c>
    </row>
    <row r="4" spans="1:42" x14ac:dyDescent="0.3">
      <c r="A4" t="s">
        <v>80</v>
      </c>
      <c r="B4" s="6">
        <f>SUM(B2:B3)</f>
        <v>322</v>
      </c>
      <c r="C4" s="6">
        <f t="shared" ref="C4:P4" si="0">SUM(C2:C3)</f>
        <v>276</v>
      </c>
      <c r="D4" s="6">
        <f t="shared" si="0"/>
        <v>321</v>
      </c>
      <c r="E4" s="6">
        <f t="shared" si="0"/>
        <v>236</v>
      </c>
      <c r="F4" s="6">
        <f t="shared" si="0"/>
        <v>301</v>
      </c>
      <c r="G4" s="6">
        <f t="shared" si="0"/>
        <v>245</v>
      </c>
      <c r="H4" s="6">
        <f t="shared" si="0"/>
        <v>295</v>
      </c>
      <c r="I4" s="6">
        <f t="shared" si="0"/>
        <v>133</v>
      </c>
      <c r="J4" s="6">
        <f t="shared" si="0"/>
        <v>55</v>
      </c>
      <c r="K4" s="6">
        <f t="shared" si="0"/>
        <v>113</v>
      </c>
      <c r="L4" s="6">
        <f t="shared" si="0"/>
        <v>61</v>
      </c>
      <c r="M4" s="6">
        <f t="shared" si="0"/>
        <v>72</v>
      </c>
      <c r="N4" s="6">
        <f t="shared" si="0"/>
        <v>86</v>
      </c>
      <c r="O4" s="6">
        <f t="shared" si="0"/>
        <v>174</v>
      </c>
      <c r="P4" s="6">
        <f t="shared" si="0"/>
        <v>187</v>
      </c>
      <c r="X4" s="11" t="s">
        <v>17</v>
      </c>
      <c r="Y4" s="6">
        <v>0.4</v>
      </c>
      <c r="Z4" s="6">
        <v>0.4</v>
      </c>
      <c r="AA4" s="6">
        <v>0.6</v>
      </c>
      <c r="AB4" s="6">
        <v>0.4</v>
      </c>
      <c r="AC4" s="6">
        <v>0.5</v>
      </c>
      <c r="AD4" s="6">
        <v>0.4</v>
      </c>
      <c r="AE4" s="6">
        <v>0.3</v>
      </c>
      <c r="AF4" s="6">
        <v>0.4</v>
      </c>
      <c r="AG4" s="6">
        <v>0.5</v>
      </c>
      <c r="AH4" s="6">
        <v>0.5</v>
      </c>
      <c r="AI4" s="6">
        <v>0.4</v>
      </c>
      <c r="AJ4" s="6">
        <v>0.5</v>
      </c>
      <c r="AK4" s="6">
        <v>0.3</v>
      </c>
      <c r="AL4" s="6">
        <v>0.4</v>
      </c>
      <c r="AM4" s="6">
        <v>0.4</v>
      </c>
      <c r="AO4" s="10">
        <f>AVERAGE(Y4:AN4)</f>
        <v>0.42666666666666669</v>
      </c>
      <c r="AP4" s="19">
        <v>0.42</v>
      </c>
    </row>
    <row r="5" spans="1:42" x14ac:dyDescent="0.3">
      <c r="A5" t="s">
        <v>78</v>
      </c>
      <c r="B5" s="17">
        <f>B2/B4</f>
        <v>0.54347826086956519</v>
      </c>
      <c r="C5" s="17">
        <f t="shared" ref="C5:P5" si="1">C2/C4</f>
        <v>0.45652173913043476</v>
      </c>
      <c r="D5" s="17">
        <f t="shared" si="1"/>
        <v>0.4735202492211838</v>
      </c>
      <c r="E5" s="17">
        <f t="shared" si="1"/>
        <v>0.55932203389830504</v>
      </c>
      <c r="F5" s="17">
        <f t="shared" si="1"/>
        <v>0.43853820598006643</v>
      </c>
      <c r="G5" s="17">
        <f t="shared" si="1"/>
        <v>0.57959183673469383</v>
      </c>
      <c r="H5" s="17">
        <f t="shared" si="1"/>
        <v>0.56271186440677967</v>
      </c>
      <c r="I5" s="38">
        <f t="shared" si="1"/>
        <v>0.62406015037593987</v>
      </c>
      <c r="J5" s="38">
        <f t="shared" si="1"/>
        <v>0.50909090909090904</v>
      </c>
      <c r="K5" s="38">
        <f t="shared" si="1"/>
        <v>0.48672566371681414</v>
      </c>
      <c r="L5" s="38">
        <f t="shared" si="1"/>
        <v>0.45901639344262296</v>
      </c>
      <c r="M5" s="38">
        <f t="shared" si="1"/>
        <v>0.55555555555555558</v>
      </c>
      <c r="N5" s="38">
        <f t="shared" si="1"/>
        <v>0.51162790697674421</v>
      </c>
      <c r="O5" s="38">
        <f t="shared" si="1"/>
        <v>0.52873563218390807</v>
      </c>
      <c r="P5" s="38">
        <f t="shared" si="1"/>
        <v>0.52941176470588236</v>
      </c>
      <c r="R5" s="17">
        <f>AVERAGE(B5:H5)</f>
        <v>0.51624059860586125</v>
      </c>
      <c r="S5" s="6" t="s">
        <v>81</v>
      </c>
      <c r="V5" s="38">
        <f>AVERAGE(I5:P5)</f>
        <v>0.52552799700604702</v>
      </c>
      <c r="X5" s="15" t="s">
        <v>16</v>
      </c>
      <c r="Y5" s="16" t="s">
        <v>22</v>
      </c>
      <c r="Z5" s="18"/>
      <c r="AP5" s="6"/>
    </row>
    <row r="6" spans="1:42" x14ac:dyDescent="0.3">
      <c r="A6" t="s">
        <v>79</v>
      </c>
      <c r="B6" s="17">
        <f>B3/B4</f>
        <v>0.45652173913043476</v>
      </c>
      <c r="C6" s="17">
        <f t="shared" ref="C6:P6" si="2">C3/C4</f>
        <v>0.54347826086956519</v>
      </c>
      <c r="D6" s="17">
        <f t="shared" si="2"/>
        <v>0.52647975077881615</v>
      </c>
      <c r="E6" s="17">
        <f t="shared" si="2"/>
        <v>0.44067796610169491</v>
      </c>
      <c r="F6" s="17">
        <f t="shared" si="2"/>
        <v>0.56146179401993357</v>
      </c>
      <c r="G6" s="17">
        <f t="shared" si="2"/>
        <v>0.42040816326530611</v>
      </c>
      <c r="H6" s="17">
        <f t="shared" si="2"/>
        <v>0.43728813559322033</v>
      </c>
      <c r="I6" s="38">
        <f t="shared" si="2"/>
        <v>0.37593984962406013</v>
      </c>
      <c r="J6" s="38">
        <f t="shared" si="2"/>
        <v>0.49090909090909091</v>
      </c>
      <c r="K6" s="38">
        <f t="shared" si="2"/>
        <v>0.51327433628318586</v>
      </c>
      <c r="L6" s="38">
        <f t="shared" si="2"/>
        <v>0.54098360655737709</v>
      </c>
      <c r="M6" s="38">
        <f t="shared" si="2"/>
        <v>0.44444444444444442</v>
      </c>
      <c r="N6" s="38">
        <f t="shared" si="2"/>
        <v>0.48837209302325579</v>
      </c>
      <c r="O6" s="38">
        <f t="shared" si="2"/>
        <v>0.47126436781609193</v>
      </c>
      <c r="P6" s="38">
        <f t="shared" si="2"/>
        <v>0.47058823529411764</v>
      </c>
      <c r="R6" s="17">
        <f>AVERAGE(B6:H6)</f>
        <v>0.48375940139413875</v>
      </c>
      <c r="S6" s="6" t="s">
        <v>81</v>
      </c>
      <c r="V6" s="38">
        <f>AVERAGE(I6:P6)</f>
        <v>0.47447200299395298</v>
      </c>
      <c r="X6" s="9" t="s">
        <v>15</v>
      </c>
      <c r="Y6" s="6">
        <v>0.4</v>
      </c>
      <c r="Z6" s="6">
        <v>0.5</v>
      </c>
      <c r="AA6" s="6">
        <v>0.5</v>
      </c>
      <c r="AB6" s="6">
        <v>0.4</v>
      </c>
      <c r="AC6" s="6">
        <v>0.5</v>
      </c>
      <c r="AD6" s="6">
        <v>0.4</v>
      </c>
      <c r="AE6" s="6">
        <v>0.4</v>
      </c>
      <c r="AF6" s="6">
        <v>0.4</v>
      </c>
      <c r="AG6" s="6">
        <v>0.4</v>
      </c>
      <c r="AH6" s="6">
        <v>0.5</v>
      </c>
      <c r="AI6" s="6">
        <v>0.5</v>
      </c>
      <c r="AJ6" s="6">
        <v>0.4</v>
      </c>
      <c r="AK6" s="6">
        <v>0.4</v>
      </c>
      <c r="AL6" s="6">
        <v>0.4</v>
      </c>
      <c r="AM6" s="6">
        <v>0.4</v>
      </c>
      <c r="AN6" s="6"/>
      <c r="AO6" s="10">
        <f>AVERAGE(Y6:AN6)</f>
        <v>0.4333333333333334</v>
      </c>
      <c r="AP6" s="19">
        <v>0.43</v>
      </c>
    </row>
    <row r="7" spans="1:42" x14ac:dyDescent="0.3">
      <c r="X7" s="11" t="s">
        <v>17</v>
      </c>
      <c r="Y7" s="6">
        <v>0.4</v>
      </c>
      <c r="Z7" s="6">
        <v>0.5</v>
      </c>
      <c r="AA7" s="6">
        <v>0.5</v>
      </c>
      <c r="AB7" s="6">
        <v>0.4</v>
      </c>
      <c r="AC7" s="6">
        <v>0.5</v>
      </c>
      <c r="AD7" s="6">
        <v>0.4</v>
      </c>
      <c r="AE7" s="6">
        <v>0.4</v>
      </c>
      <c r="AF7" s="6">
        <v>0.4</v>
      </c>
      <c r="AG7" s="6">
        <v>0.5</v>
      </c>
      <c r="AH7" s="6">
        <v>0.5</v>
      </c>
      <c r="AI7" s="6">
        <v>0.5</v>
      </c>
      <c r="AJ7" s="6">
        <v>0.5</v>
      </c>
      <c r="AK7" s="6">
        <v>0.4</v>
      </c>
      <c r="AL7" s="6">
        <v>0.4</v>
      </c>
      <c r="AM7" s="6">
        <v>0.4</v>
      </c>
      <c r="AN7" s="6"/>
      <c r="AO7" s="10">
        <f>AVERAGE(Y7:AN7)</f>
        <v>0.44666666666666671</v>
      </c>
      <c r="AP7" s="19">
        <v>0.44</v>
      </c>
    </row>
    <row r="10" spans="1:42" x14ac:dyDescent="0.3">
      <c r="A10" t="s">
        <v>368</v>
      </c>
      <c r="B10" s="6">
        <f>SUM('C2043 (Left-To East)'!A26, 'C2043 (Left-To East)'!A47, 'C2043 (Left-To East)'!A64, 'C2043 (Left-To East)'!A89, 'C2043 (Left-To East)'!A102)</f>
        <v>277</v>
      </c>
      <c r="C10" s="6">
        <f>SUM('C2043 (Left-To East)'!B26, 'C2043 (Left-To East)'!B47, 'C2043 (Left-To East)'!B64, 'C2043 (Left-To East)'!B89, 'C2043 (Left-To East)'!B102)</f>
        <v>212</v>
      </c>
      <c r="D10" s="6">
        <f>SUM('C2043 (Left-To East)'!C26, 'C2043 (Left-To East)'!C47, 'C2043 (Left-To East)'!C64, 'C2043 (Left-To East)'!C89, 'C2043 (Left-To East)'!C102)</f>
        <v>252</v>
      </c>
      <c r="E10" s="6">
        <f>SUM('C2043 (Left-To East)'!D26, 'C2043 (Left-To East)'!D47, 'C2043 (Left-To East)'!D64, 'C2043 (Left-To East)'!D89, 'C2043 (Left-To East)'!D102)</f>
        <v>197</v>
      </c>
      <c r="F10" s="6">
        <f>SUM('C2043 (Left-To East)'!E26, 'C2043 (Left-To East)'!E47, 'C2043 (Left-To East)'!E64, 'C2043 (Left-To East)'!E89, 'C2043 (Left-To East)'!E102)</f>
        <v>217</v>
      </c>
      <c r="G10" s="6">
        <f>SUM('C2043 (Left-To East)'!F26, 'C2043 (Left-To East)'!F47, 'C2043 (Left-To East)'!F64, 'C2043 (Left-To East)'!F89, 'C2043 (Left-To East)'!F102)</f>
        <v>219</v>
      </c>
      <c r="H10" s="6">
        <f>SUM('C2043 (Left-To East)'!G26, 'C2043 (Left-To East)'!G47, 'C2043 (Left-To East)'!G64, 'C2043 (Left-To East)'!G89, 'C2043 (Left-To East)'!G102)</f>
        <v>231</v>
      </c>
      <c r="I10" s="6">
        <f>SUM('C2043 (Left-To East)'!H26, 'C2043 (Left-To East)'!H47, 'C2043 (Left-To East)'!H64, 'C2043 (Left-To East)'!H89, 'C2043 (Left-To East)'!H102)</f>
        <v>72</v>
      </c>
      <c r="J10" s="6">
        <f>SUM('C2043 (Left-To East)'!I26, 'C2043 (Left-To East)'!I47, 'C2043 (Left-To East)'!I64, 'C2043 (Left-To East)'!I89, 'C2043 (Left-To East)'!I102)</f>
        <v>66</v>
      </c>
      <c r="K10" s="6">
        <f>SUM('C2043 (Left-To East)'!J26, 'C2043 (Left-To East)'!J47, 'C2043 (Left-To East)'!J64, 'C2043 (Left-To East)'!J89, 'C2043 (Left-To East)'!J102)</f>
        <v>84</v>
      </c>
      <c r="L10" s="6">
        <f>SUM('C2043 (Left-To East)'!K26, 'C2043 (Left-To East)'!K47, 'C2043 (Left-To East)'!K64, 'C2043 (Left-To East)'!K89, 'C2043 (Left-To East)'!K102)</f>
        <v>47</v>
      </c>
      <c r="M10" s="6">
        <f>SUM('C2043 (Left-To East)'!L26, 'C2043 (Left-To East)'!L47, 'C2043 (Left-To East)'!L64, 'C2043 (Left-To East)'!L89, 'C2043 (Left-To East)'!L102)</f>
        <v>112</v>
      </c>
      <c r="N10" s="6">
        <f>SUM('C2043 (Left-To East)'!M26, 'C2043 (Left-To East)'!M47, 'C2043 (Left-To East)'!M64, 'C2043 (Left-To East)'!M89, 'C2043 (Left-To East)'!M102)</f>
        <v>65</v>
      </c>
      <c r="O10" s="6">
        <f>SUM('C2043 (Left-To East)'!N26, 'C2043 (Left-To East)'!N47, 'C2043 (Left-To East)'!N64, 'C2043 (Left-To East)'!N89, 'C2043 (Left-To East)'!N102)</f>
        <v>162</v>
      </c>
      <c r="P10" s="6">
        <f>SUM('C2043 (Left-To East)'!O26, 'C2043 (Left-To East)'!O47, 'C2043 (Left-To East)'!O64, 'C2043 (Left-To East)'!O89, 'C2043 (Left-To East)'!O102)</f>
        <v>179</v>
      </c>
    </row>
    <row r="11" spans="1:42" x14ac:dyDescent="0.3">
      <c r="A11" t="s">
        <v>369</v>
      </c>
      <c r="B11" s="6">
        <f>SUM('C2042 (Left-To West)'!A26, 'C2042 (Left-To West)'!A47, 'C2042 (Left-To West)'!A64, 'C2042 (Left-To West)'!A89, 'C2042 (Left-To West)'!A102)</f>
        <v>261</v>
      </c>
      <c r="C11" s="6">
        <f>SUM('C2042 (Left-To West)'!B26, 'C2042 (Left-To West)'!B47, 'C2042 (Left-To West)'!B64, 'C2042 (Left-To West)'!B89, 'C2042 (Left-To West)'!B102)</f>
        <v>235</v>
      </c>
      <c r="D11" s="6">
        <f>SUM('C2042 (Left-To West)'!C26, 'C2042 (Left-To West)'!C47, 'C2042 (Left-To West)'!C64, 'C2042 (Left-To West)'!C89, 'C2042 (Left-To West)'!C102)</f>
        <v>257</v>
      </c>
      <c r="E11" s="6">
        <f>SUM('C2042 (Left-To West)'!D26, 'C2042 (Left-To West)'!D47, 'C2042 (Left-To West)'!D64, 'C2042 (Left-To West)'!D89, 'C2042 (Left-To West)'!D102)</f>
        <v>149</v>
      </c>
      <c r="F11" s="6">
        <f>SUM('C2042 (Left-To West)'!E26, 'C2042 (Left-To West)'!E47, 'C2042 (Left-To West)'!E64, 'C2042 (Left-To West)'!E89, 'C2042 (Left-To West)'!E102)</f>
        <v>275</v>
      </c>
      <c r="G11" s="6">
        <f>SUM('C2042 (Left-To West)'!F26, 'C2042 (Left-To West)'!F47, 'C2042 (Left-To West)'!F64, 'C2042 (Left-To West)'!F89, 'C2042 (Left-To West)'!F102)</f>
        <v>197</v>
      </c>
      <c r="H11" s="6">
        <f>SUM('C2042 (Left-To West)'!G26, 'C2042 (Left-To West)'!G47, 'C2042 (Left-To West)'!G64, 'C2042 (Left-To West)'!G89, 'C2042 (Left-To West)'!G102)</f>
        <v>211</v>
      </c>
      <c r="I11" s="6">
        <f>SUM('C2042 (Left-To West)'!H26, 'C2042 (Left-To West)'!H47, 'C2042 (Left-To West)'!H64, 'C2042 (Left-To West)'!H89, 'C2042 (Left-To West)'!H102)</f>
        <v>61</v>
      </c>
      <c r="J11" s="6">
        <f>SUM('C2042 (Left-To West)'!I26, 'C2042 (Left-To West)'!I47, 'C2042 (Left-To West)'!I64, 'C2042 (Left-To West)'!I89, 'C2042 (Left-To West)'!I102)</f>
        <v>78</v>
      </c>
      <c r="K11" s="6">
        <f>SUM('C2042 (Left-To West)'!J26, 'C2042 (Left-To West)'!J47, 'C2042 (Left-To West)'!J64, 'C2042 (Left-To West)'!J89, 'C2042 (Left-To West)'!J102)</f>
        <v>94</v>
      </c>
      <c r="L11" s="6">
        <f>SUM('C2042 (Left-To West)'!K26, 'C2042 (Left-To West)'!K47, 'C2042 (Left-To West)'!K64, 'C2042 (Left-To West)'!K89, 'C2042 (Left-To West)'!K102)</f>
        <v>53</v>
      </c>
      <c r="M11" s="6">
        <f>SUM('C2042 (Left-To West)'!L26, 'C2042 (Left-To West)'!L47, 'C2042 (Left-To West)'!L64, 'C2042 (Left-To West)'!L89, 'C2042 (Left-To West)'!L102)</f>
        <v>140</v>
      </c>
      <c r="N11" s="6">
        <f>SUM('C2042 (Left-To West)'!M26, 'C2042 (Left-To West)'!M47, 'C2042 (Left-To West)'!M64, 'C2042 (Left-To West)'!M89, 'C2042 (Left-To West)'!M102)</f>
        <v>52</v>
      </c>
      <c r="O11" s="6">
        <f>SUM('C2042 (Left-To West)'!N26, 'C2042 (Left-To West)'!N47, 'C2042 (Left-To West)'!N64, 'C2042 (Left-To West)'!N89, 'C2042 (Left-To West)'!N102)</f>
        <v>153</v>
      </c>
      <c r="P11" s="6">
        <f>SUM('C2042 (Left-To West)'!O26, 'C2042 (Left-To West)'!O47, 'C2042 (Left-To West)'!O64, 'C2042 (Left-To West)'!O89, 'C2042 (Left-To West)'!O102)</f>
        <v>142</v>
      </c>
    </row>
    <row r="12" spans="1:42" x14ac:dyDescent="0.3">
      <c r="A12" t="s">
        <v>80</v>
      </c>
      <c r="B12" s="6">
        <f>SUM(B10:B11)</f>
        <v>538</v>
      </c>
      <c r="C12" s="6">
        <f t="shared" ref="C12:P12" si="3">SUM(C10:C11)</f>
        <v>447</v>
      </c>
      <c r="D12" s="6">
        <f t="shared" si="3"/>
        <v>509</v>
      </c>
      <c r="E12" s="6">
        <f t="shared" si="3"/>
        <v>346</v>
      </c>
      <c r="F12" s="6">
        <f t="shared" si="3"/>
        <v>492</v>
      </c>
      <c r="G12" s="6">
        <f t="shared" si="3"/>
        <v>416</v>
      </c>
      <c r="H12" s="6">
        <f t="shared" si="3"/>
        <v>442</v>
      </c>
      <c r="I12" s="6">
        <f t="shared" si="3"/>
        <v>133</v>
      </c>
      <c r="J12" s="6">
        <f t="shared" si="3"/>
        <v>144</v>
      </c>
      <c r="K12" s="6">
        <f t="shared" si="3"/>
        <v>178</v>
      </c>
      <c r="L12" s="6">
        <f t="shared" si="3"/>
        <v>100</v>
      </c>
      <c r="M12" s="6">
        <f t="shared" si="3"/>
        <v>252</v>
      </c>
      <c r="N12" s="6">
        <f t="shared" si="3"/>
        <v>117</v>
      </c>
      <c r="O12" s="6">
        <f t="shared" si="3"/>
        <v>315</v>
      </c>
      <c r="P12" s="6">
        <f t="shared" si="3"/>
        <v>321</v>
      </c>
    </row>
    <row r="13" spans="1:42" x14ac:dyDescent="0.3">
      <c r="A13" t="s">
        <v>78</v>
      </c>
      <c r="B13" s="17">
        <f>B10/B12</f>
        <v>0.51486988847583648</v>
      </c>
      <c r="C13" s="17">
        <f t="shared" ref="C13:P13" si="4">C10/C12</f>
        <v>0.47427293064876958</v>
      </c>
      <c r="D13" s="17">
        <f t="shared" si="4"/>
        <v>0.49508840864440079</v>
      </c>
      <c r="E13" s="17">
        <f t="shared" si="4"/>
        <v>0.56936416184971095</v>
      </c>
      <c r="F13" s="17">
        <f t="shared" si="4"/>
        <v>0.44105691056910568</v>
      </c>
      <c r="G13" s="17">
        <f t="shared" si="4"/>
        <v>0.52644230769230771</v>
      </c>
      <c r="H13" s="17">
        <f t="shared" si="4"/>
        <v>0.5226244343891403</v>
      </c>
      <c r="I13" s="38">
        <f t="shared" si="4"/>
        <v>0.54135338345864659</v>
      </c>
      <c r="J13" s="38">
        <f t="shared" si="4"/>
        <v>0.45833333333333331</v>
      </c>
      <c r="K13" s="38">
        <f t="shared" si="4"/>
        <v>0.47191011235955055</v>
      </c>
      <c r="L13" s="38">
        <f t="shared" si="4"/>
        <v>0.47</v>
      </c>
      <c r="M13" s="38">
        <f t="shared" si="4"/>
        <v>0.44444444444444442</v>
      </c>
      <c r="N13" s="38">
        <f t="shared" si="4"/>
        <v>0.55555555555555558</v>
      </c>
      <c r="O13" s="38">
        <f t="shared" si="4"/>
        <v>0.51428571428571423</v>
      </c>
      <c r="P13" s="38">
        <f t="shared" si="4"/>
        <v>0.55763239875389403</v>
      </c>
      <c r="R13" s="17">
        <f>AVERAGE(B13:H13)</f>
        <v>0.50624557746703869</v>
      </c>
      <c r="S13" s="6" t="s">
        <v>81</v>
      </c>
      <c r="V13" s="38">
        <f>AVERAGE(I13:P13)</f>
        <v>0.50168936777389228</v>
      </c>
    </row>
    <row r="14" spans="1:42" x14ac:dyDescent="0.3">
      <c r="A14" t="s">
        <v>79</v>
      </c>
      <c r="B14" s="17">
        <f>B11/B12</f>
        <v>0.48513011152416358</v>
      </c>
      <c r="C14" s="17">
        <f t="shared" ref="C14:P14" si="5">C11/C12</f>
        <v>0.52572706935123048</v>
      </c>
      <c r="D14" s="17">
        <f t="shared" si="5"/>
        <v>0.50491159135559927</v>
      </c>
      <c r="E14" s="17">
        <f t="shared" si="5"/>
        <v>0.430635838150289</v>
      </c>
      <c r="F14" s="17">
        <f t="shared" si="5"/>
        <v>0.55894308943089432</v>
      </c>
      <c r="G14" s="17">
        <f t="shared" si="5"/>
        <v>0.47355769230769229</v>
      </c>
      <c r="H14" s="17">
        <f t="shared" si="5"/>
        <v>0.47737556561085975</v>
      </c>
      <c r="I14" s="38">
        <f t="shared" si="5"/>
        <v>0.45864661654135336</v>
      </c>
      <c r="J14" s="38">
        <f t="shared" si="5"/>
        <v>0.54166666666666663</v>
      </c>
      <c r="K14" s="38">
        <f t="shared" si="5"/>
        <v>0.5280898876404494</v>
      </c>
      <c r="L14" s="38">
        <f t="shared" si="5"/>
        <v>0.53</v>
      </c>
      <c r="M14" s="38">
        <f t="shared" si="5"/>
        <v>0.55555555555555558</v>
      </c>
      <c r="N14" s="38">
        <f t="shared" si="5"/>
        <v>0.44444444444444442</v>
      </c>
      <c r="O14" s="38">
        <f t="shared" si="5"/>
        <v>0.48571428571428571</v>
      </c>
      <c r="P14" s="38">
        <f t="shared" si="5"/>
        <v>0.44236760124610591</v>
      </c>
      <c r="R14" s="17">
        <f>AVERAGE(B14:H14)</f>
        <v>0.49375442253296126</v>
      </c>
      <c r="S14" s="6" t="s">
        <v>81</v>
      </c>
      <c r="V14" s="38">
        <f>AVERAGE(I14:P14)</f>
        <v>0.49831063222610766</v>
      </c>
    </row>
    <row r="17" spans="1:22" x14ac:dyDescent="0.3">
      <c r="A17" s="35" t="s">
        <v>96</v>
      </c>
      <c r="B17" s="37"/>
      <c r="C17" s="37"/>
      <c r="D17" s="37"/>
      <c r="E17" s="45"/>
      <c r="F17" s="45"/>
      <c r="G17" s="45"/>
      <c r="H17" s="45"/>
      <c r="I17" s="45"/>
      <c r="J17" s="45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</row>
    <row r="18" spans="1:22" x14ac:dyDescent="0.3">
      <c r="A18" s="43" t="s">
        <v>41</v>
      </c>
    </row>
    <row r="19" spans="1:22" x14ac:dyDescent="0.3">
      <c r="A19" t="s">
        <v>370</v>
      </c>
      <c r="B19" s="6">
        <f>'C2045 (Right-To East)'!A47</f>
        <v>31</v>
      </c>
      <c r="C19" s="6">
        <f>'C2045 (Right-To East)'!B47</f>
        <v>26</v>
      </c>
      <c r="D19" s="6">
        <f>'C2045 (Right-To East)'!C47</f>
        <v>17</v>
      </c>
      <c r="E19" s="6">
        <f>'C2045 (Right-To East)'!D47</f>
        <v>18</v>
      </c>
      <c r="F19" s="6">
        <f>'C2045 (Right-To East)'!E47</f>
        <v>10</v>
      </c>
      <c r="G19" s="6">
        <f>'C2045 (Right-To East)'!F47</f>
        <v>22</v>
      </c>
      <c r="H19" s="6">
        <f>'C2045 (Right-To East)'!G47</f>
        <v>21</v>
      </c>
      <c r="I19" s="6">
        <f>'C2045 (Right-To East)'!H47</f>
        <v>20</v>
      </c>
      <c r="J19" s="6">
        <f>'C2045 (Right-To East)'!I47</f>
        <v>10</v>
      </c>
      <c r="K19" s="6">
        <f>'C2045 (Right-To East)'!J47</f>
        <v>13</v>
      </c>
      <c r="L19" s="6">
        <f>'C2045 (Right-To East)'!K47</f>
        <v>4</v>
      </c>
      <c r="M19" s="6">
        <f>'C2045 (Right-To East)'!L47</f>
        <v>3</v>
      </c>
      <c r="N19" s="6">
        <f>'C2045 (Right-To East)'!M47</f>
        <v>7</v>
      </c>
      <c r="O19" s="6">
        <f>'C2045 (Right-To East)'!N47</f>
        <v>12</v>
      </c>
      <c r="P19" s="6">
        <f>'C2045 (Right-To East)'!O47</f>
        <v>15</v>
      </c>
    </row>
    <row r="20" spans="1:22" x14ac:dyDescent="0.3">
      <c r="A20" t="s">
        <v>371</v>
      </c>
      <c r="B20" s="6">
        <f>'C2044 (Right-To West)'!A47</f>
        <v>29</v>
      </c>
      <c r="C20" s="6">
        <f>'C2044 (Right-To West)'!B47</f>
        <v>27</v>
      </c>
      <c r="D20" s="6">
        <f>'C2044 (Right-To West)'!C47</f>
        <v>31</v>
      </c>
      <c r="E20" s="6">
        <f>'C2044 (Right-To West)'!D47</f>
        <v>18</v>
      </c>
      <c r="F20" s="6">
        <f>'C2044 (Right-To West)'!E47</f>
        <v>16</v>
      </c>
      <c r="G20" s="6">
        <f>'C2044 (Right-To West)'!F47</f>
        <v>19</v>
      </c>
      <c r="H20" s="6">
        <f>'C2044 (Right-To West)'!G47</f>
        <v>18</v>
      </c>
      <c r="I20" s="6">
        <f>'C2044 (Right-To West)'!H47</f>
        <v>8</v>
      </c>
      <c r="J20" s="6">
        <f>'C2044 (Right-To West)'!I47</f>
        <v>8</v>
      </c>
      <c r="K20" s="6">
        <f>'C2044 (Right-To West)'!J47</f>
        <v>1</v>
      </c>
      <c r="L20" s="6">
        <f>'C2044 (Right-To West)'!K47</f>
        <v>4</v>
      </c>
      <c r="M20" s="6">
        <f>'C2044 (Right-To West)'!L47</f>
        <v>4</v>
      </c>
      <c r="N20" s="6">
        <f>'C2044 (Right-To West)'!M47</f>
        <v>5</v>
      </c>
      <c r="O20" s="6">
        <f>'C2044 (Right-To West)'!N47</f>
        <v>9</v>
      </c>
      <c r="P20" s="6">
        <f>'C2044 (Right-To West)'!O47</f>
        <v>10</v>
      </c>
    </row>
    <row r="21" spans="1:22" x14ac:dyDescent="0.3">
      <c r="A21" t="s">
        <v>80</v>
      </c>
      <c r="B21" s="6">
        <f>SUM(B19:B20)</f>
        <v>60</v>
      </c>
      <c r="C21" s="6">
        <f t="shared" ref="C21:P21" si="6">SUM(C19:C20)</f>
        <v>53</v>
      </c>
      <c r="D21" s="47">
        <f t="shared" si="6"/>
        <v>48</v>
      </c>
      <c r="E21" s="6">
        <f t="shared" si="6"/>
        <v>36</v>
      </c>
      <c r="F21" s="47">
        <f t="shared" si="6"/>
        <v>26</v>
      </c>
      <c r="G21" s="6">
        <f t="shared" si="6"/>
        <v>41</v>
      </c>
      <c r="H21" s="6">
        <f t="shared" si="6"/>
        <v>39</v>
      </c>
      <c r="I21" s="47">
        <f t="shared" si="6"/>
        <v>28</v>
      </c>
      <c r="J21" s="6">
        <f t="shared" si="6"/>
        <v>18</v>
      </c>
      <c r="K21" s="47">
        <f t="shared" si="6"/>
        <v>14</v>
      </c>
      <c r="L21" s="6">
        <f t="shared" si="6"/>
        <v>8</v>
      </c>
      <c r="M21" s="6">
        <f t="shared" si="6"/>
        <v>7</v>
      </c>
      <c r="N21" s="6">
        <f t="shared" si="6"/>
        <v>12</v>
      </c>
      <c r="O21" s="6">
        <f t="shared" si="6"/>
        <v>21</v>
      </c>
      <c r="P21" s="6">
        <f t="shared" si="6"/>
        <v>25</v>
      </c>
    </row>
    <row r="22" spans="1:22" x14ac:dyDescent="0.3">
      <c r="A22" t="s">
        <v>78</v>
      </c>
      <c r="B22" s="17">
        <f>B19/B21</f>
        <v>0.51666666666666672</v>
      </c>
      <c r="C22" s="17">
        <f t="shared" ref="C22:P22" si="7">C19/C21</f>
        <v>0.49056603773584906</v>
      </c>
      <c r="D22" s="17">
        <f t="shared" si="7"/>
        <v>0.35416666666666669</v>
      </c>
      <c r="E22" s="17">
        <f t="shared" si="7"/>
        <v>0.5</v>
      </c>
      <c r="F22" s="17">
        <f t="shared" si="7"/>
        <v>0.38461538461538464</v>
      </c>
      <c r="G22" s="17">
        <f t="shared" si="7"/>
        <v>0.53658536585365857</v>
      </c>
      <c r="H22" s="17">
        <f t="shared" si="7"/>
        <v>0.53846153846153844</v>
      </c>
      <c r="I22" s="38">
        <f t="shared" si="7"/>
        <v>0.7142857142857143</v>
      </c>
      <c r="J22" s="38">
        <f t="shared" si="7"/>
        <v>0.55555555555555558</v>
      </c>
      <c r="K22" s="38">
        <f t="shared" si="7"/>
        <v>0.9285714285714286</v>
      </c>
      <c r="L22" s="38">
        <f t="shared" si="7"/>
        <v>0.5</v>
      </c>
      <c r="M22" s="38">
        <f t="shared" si="7"/>
        <v>0.42857142857142855</v>
      </c>
      <c r="N22" s="38">
        <f t="shared" si="7"/>
        <v>0.58333333333333337</v>
      </c>
      <c r="O22" s="38">
        <f t="shared" si="7"/>
        <v>0.5714285714285714</v>
      </c>
      <c r="P22" s="38">
        <f t="shared" si="7"/>
        <v>0.6</v>
      </c>
      <c r="R22" s="17">
        <f>AVERAGE(B22:H22)</f>
        <v>0.47443737999996627</v>
      </c>
      <c r="S22" s="6" t="s">
        <v>81</v>
      </c>
      <c r="V22" s="38">
        <f>AVERAGE(I22:P22)</f>
        <v>0.61021825396825391</v>
      </c>
    </row>
    <row r="23" spans="1:22" x14ac:dyDescent="0.3">
      <c r="A23" t="s">
        <v>79</v>
      </c>
      <c r="B23" s="17">
        <f t="shared" ref="B23:P23" si="8">B20/B21</f>
        <v>0.48333333333333334</v>
      </c>
      <c r="C23" s="17">
        <f t="shared" si="8"/>
        <v>0.50943396226415094</v>
      </c>
      <c r="D23" s="17">
        <f t="shared" si="8"/>
        <v>0.64583333333333337</v>
      </c>
      <c r="E23" s="17">
        <f t="shared" si="8"/>
        <v>0.5</v>
      </c>
      <c r="F23" s="17">
        <f t="shared" si="8"/>
        <v>0.61538461538461542</v>
      </c>
      <c r="G23" s="17">
        <f t="shared" si="8"/>
        <v>0.46341463414634149</v>
      </c>
      <c r="H23" s="17">
        <f t="shared" si="8"/>
        <v>0.46153846153846156</v>
      </c>
      <c r="I23" s="38">
        <f t="shared" si="8"/>
        <v>0.2857142857142857</v>
      </c>
      <c r="J23" s="38">
        <f t="shared" si="8"/>
        <v>0.44444444444444442</v>
      </c>
      <c r="K23" s="38">
        <f t="shared" si="8"/>
        <v>7.1428571428571425E-2</v>
      </c>
      <c r="L23" s="38">
        <f t="shared" si="8"/>
        <v>0.5</v>
      </c>
      <c r="M23" s="38">
        <f t="shared" si="8"/>
        <v>0.5714285714285714</v>
      </c>
      <c r="N23" s="38">
        <f t="shared" si="8"/>
        <v>0.41666666666666669</v>
      </c>
      <c r="O23" s="38">
        <f t="shared" si="8"/>
        <v>0.42857142857142855</v>
      </c>
      <c r="P23" s="38">
        <f t="shared" si="8"/>
        <v>0.4</v>
      </c>
      <c r="R23" s="17">
        <f>AVERAGE(B23:H23)</f>
        <v>0.52556262000003373</v>
      </c>
      <c r="S23" s="6" t="s">
        <v>81</v>
      </c>
      <c r="V23" s="38">
        <f>AVERAGE(I23:P23)</f>
        <v>0.38978174603174598</v>
      </c>
    </row>
    <row r="25" spans="1:22" x14ac:dyDescent="0.3">
      <c r="A25" t="s">
        <v>368</v>
      </c>
      <c r="B25" s="6">
        <f>'C2043 (Left-To East)'!A47</f>
        <v>41</v>
      </c>
      <c r="C25" s="6">
        <f>'C2043 (Left-To East)'!B47</f>
        <v>26</v>
      </c>
      <c r="D25" s="6">
        <f>'C2043 (Left-To East)'!C47</f>
        <v>28</v>
      </c>
      <c r="E25" s="6">
        <f>'C2043 (Left-To East)'!D47</f>
        <v>32</v>
      </c>
      <c r="F25" s="6">
        <f>'C2043 (Left-To East)'!E47</f>
        <v>13</v>
      </c>
      <c r="G25" s="6">
        <f>'C2043 (Left-To East)'!F47</f>
        <v>26</v>
      </c>
      <c r="H25" s="6">
        <f>'C2043 (Left-To East)'!G47</f>
        <v>30</v>
      </c>
      <c r="I25" s="6">
        <f>'C2043 (Left-To East)'!H47</f>
        <v>17</v>
      </c>
      <c r="J25" s="6">
        <f>'C2043 (Left-To East)'!I47</f>
        <v>16</v>
      </c>
      <c r="K25" s="6">
        <f>'C2043 (Left-To East)'!J47</f>
        <v>7</v>
      </c>
      <c r="L25" s="6">
        <f>'C2043 (Left-To East)'!K47</f>
        <v>6</v>
      </c>
      <c r="M25" s="6">
        <f>'C2043 (Left-To East)'!L47</f>
        <v>8</v>
      </c>
      <c r="N25" s="6">
        <f>'C2043 (Left-To East)'!M47</f>
        <v>5</v>
      </c>
      <c r="O25" s="6">
        <f>'C2043 (Left-To East)'!N47</f>
        <v>22</v>
      </c>
      <c r="P25" s="6">
        <f>'C2043 (Left-To East)'!O47</f>
        <v>22</v>
      </c>
    </row>
    <row r="26" spans="1:22" x14ac:dyDescent="0.3">
      <c r="A26" t="s">
        <v>369</v>
      </c>
      <c r="B26" s="6">
        <f>'C2042 (Left-To West)'!A47</f>
        <v>42</v>
      </c>
      <c r="C26" s="6">
        <f>'C2042 (Left-To West)'!B47</f>
        <v>43</v>
      </c>
      <c r="D26" s="6">
        <f>'C2042 (Left-To West)'!C47</f>
        <v>39</v>
      </c>
      <c r="E26" s="6">
        <f>'C2042 (Left-To West)'!D47</f>
        <v>18</v>
      </c>
      <c r="F26" s="6">
        <f>'C2042 (Left-To West)'!E47</f>
        <v>18</v>
      </c>
      <c r="G26" s="6">
        <f>'C2042 (Left-To West)'!F47</f>
        <v>31</v>
      </c>
      <c r="H26" s="6">
        <f>'C2042 (Left-To West)'!G47</f>
        <v>33</v>
      </c>
      <c r="I26" s="6">
        <f>'C2042 (Left-To West)'!H47</f>
        <v>13</v>
      </c>
      <c r="J26" s="6">
        <f>'C2042 (Left-To West)'!I47</f>
        <v>20</v>
      </c>
      <c r="K26" s="6">
        <f>'C2042 (Left-To West)'!J47</f>
        <v>20</v>
      </c>
      <c r="L26" s="6">
        <f>'C2042 (Left-To West)'!K47</f>
        <v>9</v>
      </c>
      <c r="M26" s="6">
        <f>'C2042 (Left-To West)'!L47</f>
        <v>15</v>
      </c>
      <c r="N26" s="6">
        <f>'C2042 (Left-To West)'!M47</f>
        <v>6</v>
      </c>
      <c r="O26" s="6">
        <f>'C2042 (Left-To West)'!N47</f>
        <v>27</v>
      </c>
      <c r="P26" s="6">
        <f>'C2042 (Left-To West)'!O47</f>
        <v>25</v>
      </c>
    </row>
    <row r="27" spans="1:22" x14ac:dyDescent="0.3">
      <c r="A27" t="s">
        <v>80</v>
      </c>
      <c r="B27" s="6">
        <f t="shared" ref="B27:P27" si="9">SUM(B25:B26)</f>
        <v>83</v>
      </c>
      <c r="C27" s="6">
        <f t="shared" si="9"/>
        <v>69</v>
      </c>
      <c r="D27" s="6">
        <f t="shared" si="9"/>
        <v>67</v>
      </c>
      <c r="E27" s="47">
        <f t="shared" si="9"/>
        <v>50</v>
      </c>
      <c r="F27" s="6">
        <f t="shared" si="9"/>
        <v>31</v>
      </c>
      <c r="G27" s="6">
        <f t="shared" si="9"/>
        <v>57</v>
      </c>
      <c r="H27" s="6">
        <f t="shared" si="9"/>
        <v>63</v>
      </c>
      <c r="I27" s="6">
        <f t="shared" si="9"/>
        <v>30</v>
      </c>
      <c r="J27" s="6">
        <f t="shared" si="9"/>
        <v>36</v>
      </c>
      <c r="K27" s="47">
        <f t="shared" si="9"/>
        <v>27</v>
      </c>
      <c r="L27" s="6">
        <f t="shared" si="9"/>
        <v>15</v>
      </c>
      <c r="M27" s="6">
        <f t="shared" si="9"/>
        <v>23</v>
      </c>
      <c r="N27" s="6">
        <f t="shared" si="9"/>
        <v>11</v>
      </c>
      <c r="O27" s="6">
        <f t="shared" si="9"/>
        <v>49</v>
      </c>
      <c r="P27" s="6">
        <f t="shared" si="9"/>
        <v>47</v>
      </c>
    </row>
    <row r="28" spans="1:22" x14ac:dyDescent="0.3">
      <c r="A28" t="s">
        <v>78</v>
      </c>
      <c r="B28" s="17">
        <f>B25/B27</f>
        <v>0.49397590361445781</v>
      </c>
      <c r="C28" s="17">
        <f t="shared" ref="C28:I28" si="10">C25/C27</f>
        <v>0.37681159420289856</v>
      </c>
      <c r="D28" s="17">
        <f t="shared" si="10"/>
        <v>0.41791044776119401</v>
      </c>
      <c r="E28" s="17">
        <f t="shared" si="10"/>
        <v>0.64</v>
      </c>
      <c r="F28" s="17">
        <f t="shared" si="10"/>
        <v>0.41935483870967744</v>
      </c>
      <c r="G28" s="17">
        <f t="shared" si="10"/>
        <v>0.45614035087719296</v>
      </c>
      <c r="H28" s="17">
        <f t="shared" si="10"/>
        <v>0.47619047619047616</v>
      </c>
      <c r="I28" s="38">
        <f t="shared" si="10"/>
        <v>0.56666666666666665</v>
      </c>
      <c r="J28" s="38">
        <f t="shared" ref="J28:P28" si="11">J25/J27</f>
        <v>0.44444444444444442</v>
      </c>
      <c r="K28" s="38">
        <f t="shared" si="11"/>
        <v>0.25925925925925924</v>
      </c>
      <c r="L28" s="38">
        <f t="shared" si="11"/>
        <v>0.4</v>
      </c>
      <c r="M28" s="38">
        <f t="shared" si="11"/>
        <v>0.34782608695652173</v>
      </c>
      <c r="N28" s="38">
        <f t="shared" si="11"/>
        <v>0.45454545454545453</v>
      </c>
      <c r="O28" s="38">
        <f t="shared" si="11"/>
        <v>0.44897959183673469</v>
      </c>
      <c r="P28" s="38">
        <f t="shared" si="11"/>
        <v>0.46808510638297873</v>
      </c>
      <c r="R28" s="17">
        <f>AVERAGE(B28:H28)</f>
        <v>0.46862623019369964</v>
      </c>
      <c r="S28" s="6" t="s">
        <v>81</v>
      </c>
      <c r="V28" s="38">
        <f>AVERAGE(I28:P28)</f>
        <v>0.42372582626150757</v>
      </c>
    </row>
    <row r="29" spans="1:22" x14ac:dyDescent="0.3">
      <c r="A29" t="s">
        <v>79</v>
      </c>
      <c r="B29" s="17">
        <f t="shared" ref="B29:P29" si="12">B26/B27</f>
        <v>0.50602409638554213</v>
      </c>
      <c r="C29" s="17">
        <f t="shared" si="12"/>
        <v>0.62318840579710144</v>
      </c>
      <c r="D29" s="17">
        <f t="shared" si="12"/>
        <v>0.58208955223880599</v>
      </c>
      <c r="E29" s="17">
        <f t="shared" si="12"/>
        <v>0.36</v>
      </c>
      <c r="F29" s="17">
        <f t="shared" si="12"/>
        <v>0.58064516129032262</v>
      </c>
      <c r="G29" s="17">
        <f t="shared" si="12"/>
        <v>0.54385964912280704</v>
      </c>
      <c r="H29" s="17">
        <f t="shared" si="12"/>
        <v>0.52380952380952384</v>
      </c>
      <c r="I29" s="38">
        <f t="shared" si="12"/>
        <v>0.43333333333333335</v>
      </c>
      <c r="J29" s="38">
        <f t="shared" si="12"/>
        <v>0.55555555555555558</v>
      </c>
      <c r="K29" s="38">
        <f t="shared" si="12"/>
        <v>0.7407407407407407</v>
      </c>
      <c r="L29" s="38">
        <f t="shared" si="12"/>
        <v>0.6</v>
      </c>
      <c r="M29" s="38">
        <f t="shared" si="12"/>
        <v>0.65217391304347827</v>
      </c>
      <c r="N29" s="38">
        <f t="shared" si="12"/>
        <v>0.54545454545454541</v>
      </c>
      <c r="O29" s="38">
        <f t="shared" si="12"/>
        <v>0.55102040816326525</v>
      </c>
      <c r="P29" s="38">
        <f t="shared" si="12"/>
        <v>0.53191489361702127</v>
      </c>
      <c r="R29" s="17">
        <f>AVERAGE(B29:H29)</f>
        <v>0.53137376980630036</v>
      </c>
      <c r="S29" s="6" t="s">
        <v>81</v>
      </c>
      <c r="V29" s="38">
        <f>AVERAGE(I29:P29)</f>
        <v>0.57627417373849243</v>
      </c>
    </row>
    <row r="31" spans="1:22" x14ac:dyDescent="0.3">
      <c r="A31" s="44" t="s">
        <v>42</v>
      </c>
    </row>
    <row r="32" spans="1:22" x14ac:dyDescent="0.3">
      <c r="A32" t="s">
        <v>93</v>
      </c>
      <c r="B32" s="6">
        <f>'C2045 (Right-To East)'!A64</f>
        <v>45</v>
      </c>
      <c r="C32" s="6">
        <f>'C2045 (Right-To East)'!B64</f>
        <v>31</v>
      </c>
      <c r="D32" s="6">
        <f>'C2045 (Right-To East)'!C64</f>
        <v>34</v>
      </c>
      <c r="E32" s="6">
        <f>'C2045 (Right-To East)'!D64</f>
        <v>36</v>
      </c>
      <c r="F32" s="6">
        <f>'C2045 (Right-To East)'!E64</f>
        <v>35</v>
      </c>
      <c r="G32" s="6">
        <f>'C2045 (Right-To East)'!F64</f>
        <v>45</v>
      </c>
      <c r="H32" s="6">
        <f>'C2045 (Right-To East)'!G64</f>
        <v>48</v>
      </c>
      <c r="I32" s="6">
        <f>'C2045 (Right-To East)'!H64</f>
        <v>28</v>
      </c>
      <c r="J32" s="6">
        <f>'C2045 (Right-To East)'!I64</f>
        <v>6</v>
      </c>
      <c r="K32" s="6">
        <f>'C2045 (Right-To East)'!J64</f>
        <v>15</v>
      </c>
      <c r="L32" s="6">
        <f>'C2045 (Right-To East)'!K64</f>
        <v>7</v>
      </c>
      <c r="M32" s="6">
        <f>'C2045 (Right-To East)'!L64</f>
        <v>14</v>
      </c>
      <c r="N32" s="6">
        <f>'C2045 (Right-To East)'!M64</f>
        <v>5</v>
      </c>
      <c r="O32" s="6">
        <f>'C2045 (Right-To East)'!N64</f>
        <v>26</v>
      </c>
      <c r="P32" s="6">
        <f>'C2045 (Right-To East)'!O64</f>
        <v>20</v>
      </c>
    </row>
    <row r="33" spans="1:22" x14ac:dyDescent="0.3">
      <c r="A33" t="s">
        <v>94</v>
      </c>
      <c r="B33" s="6">
        <f>'C2044 (Right-To West)'!A64</f>
        <v>25</v>
      </c>
      <c r="C33" s="6">
        <f>'C2044 (Right-To West)'!B64</f>
        <v>24</v>
      </c>
      <c r="D33" s="6">
        <f>'C2044 (Right-To West)'!C64</f>
        <v>42</v>
      </c>
      <c r="E33" s="6">
        <f>'C2044 (Right-To West)'!D64</f>
        <v>34</v>
      </c>
      <c r="F33" s="6">
        <f>'C2044 (Right-To West)'!E64</f>
        <v>41</v>
      </c>
      <c r="G33" s="6">
        <f>'C2044 (Right-To West)'!F64</f>
        <v>26</v>
      </c>
      <c r="H33" s="6">
        <f>'C2044 (Right-To West)'!G64</f>
        <v>25</v>
      </c>
      <c r="I33" s="6">
        <f>'C2044 (Right-To West)'!H64</f>
        <v>11</v>
      </c>
      <c r="J33" s="6">
        <f>'C2044 (Right-To West)'!I64</f>
        <v>6</v>
      </c>
      <c r="K33" s="6">
        <f>'C2044 (Right-To West)'!J64</f>
        <v>19</v>
      </c>
      <c r="L33" s="6">
        <f>'C2044 (Right-To West)'!K64</f>
        <v>15</v>
      </c>
      <c r="M33" s="6">
        <f>'C2044 (Right-To West)'!L64</f>
        <v>8</v>
      </c>
      <c r="N33" s="6">
        <f>'C2044 (Right-To West)'!M64</f>
        <v>5</v>
      </c>
      <c r="O33" s="6">
        <f>'C2044 (Right-To West)'!N64</f>
        <v>22</v>
      </c>
      <c r="P33" s="6">
        <f>'C2044 (Right-To West)'!O64</f>
        <v>23</v>
      </c>
    </row>
    <row r="34" spans="1:22" x14ac:dyDescent="0.3">
      <c r="A34" t="s">
        <v>80</v>
      </c>
      <c r="B34" s="20">
        <f t="shared" ref="B34:P34" si="13">SUM(B32:B33)</f>
        <v>70</v>
      </c>
      <c r="C34" s="6">
        <f t="shared" si="13"/>
        <v>55</v>
      </c>
      <c r="D34" s="6">
        <f t="shared" si="13"/>
        <v>76</v>
      </c>
      <c r="E34" s="6">
        <f t="shared" si="13"/>
        <v>70</v>
      </c>
      <c r="F34" s="6">
        <f t="shared" si="13"/>
        <v>76</v>
      </c>
      <c r="G34" s="20">
        <f t="shared" si="13"/>
        <v>71</v>
      </c>
      <c r="H34" s="20">
        <f t="shared" si="13"/>
        <v>73</v>
      </c>
      <c r="I34" s="20">
        <f t="shared" si="13"/>
        <v>39</v>
      </c>
      <c r="J34" s="6">
        <f t="shared" si="13"/>
        <v>12</v>
      </c>
      <c r="K34" s="6">
        <f t="shared" si="13"/>
        <v>34</v>
      </c>
      <c r="L34" s="20">
        <f t="shared" si="13"/>
        <v>22</v>
      </c>
      <c r="M34" s="20">
        <f t="shared" si="13"/>
        <v>22</v>
      </c>
      <c r="N34" s="6">
        <f t="shared" si="13"/>
        <v>10</v>
      </c>
      <c r="O34" s="6">
        <f t="shared" si="13"/>
        <v>48</v>
      </c>
      <c r="P34" s="6">
        <f t="shared" si="13"/>
        <v>43</v>
      </c>
    </row>
    <row r="35" spans="1:22" x14ac:dyDescent="0.3">
      <c r="A35" t="s">
        <v>78</v>
      </c>
      <c r="B35" s="17">
        <f t="shared" ref="B35:H35" si="14">B32/B34</f>
        <v>0.6428571428571429</v>
      </c>
      <c r="C35" s="17">
        <f t="shared" si="14"/>
        <v>0.5636363636363636</v>
      </c>
      <c r="D35" s="17">
        <f t="shared" si="14"/>
        <v>0.44736842105263158</v>
      </c>
      <c r="E35" s="17">
        <f t="shared" si="14"/>
        <v>0.51428571428571423</v>
      </c>
      <c r="F35" s="17">
        <f t="shared" si="14"/>
        <v>0.46052631578947367</v>
      </c>
      <c r="G35" s="17">
        <f t="shared" si="14"/>
        <v>0.63380281690140849</v>
      </c>
      <c r="H35" s="17">
        <f t="shared" si="14"/>
        <v>0.65753424657534243</v>
      </c>
      <c r="I35" s="38">
        <f t="shared" ref="I35:P35" si="15">I32/I34</f>
        <v>0.71794871794871795</v>
      </c>
      <c r="J35" s="38">
        <f t="shared" si="15"/>
        <v>0.5</v>
      </c>
      <c r="K35" s="38">
        <f t="shared" si="15"/>
        <v>0.44117647058823528</v>
      </c>
      <c r="L35" s="38">
        <f t="shared" si="15"/>
        <v>0.31818181818181818</v>
      </c>
      <c r="M35" s="38">
        <f t="shared" si="15"/>
        <v>0.63636363636363635</v>
      </c>
      <c r="N35" s="38">
        <f t="shared" si="15"/>
        <v>0.5</v>
      </c>
      <c r="O35" s="38">
        <f t="shared" si="15"/>
        <v>0.54166666666666663</v>
      </c>
      <c r="P35" s="38">
        <f t="shared" si="15"/>
        <v>0.46511627906976744</v>
      </c>
      <c r="R35" s="17">
        <f>AVERAGE(B35:H35)</f>
        <v>0.56000157444258247</v>
      </c>
      <c r="S35" s="6" t="s">
        <v>81</v>
      </c>
      <c r="V35" s="38">
        <f>AVERAGE(I35:P35)</f>
        <v>0.51505669860235526</v>
      </c>
    </row>
    <row r="36" spans="1:22" x14ac:dyDescent="0.3">
      <c r="A36" t="s">
        <v>79</v>
      </c>
      <c r="B36" s="17">
        <f t="shared" ref="B36:P36" si="16">B33/B34</f>
        <v>0.35714285714285715</v>
      </c>
      <c r="C36" s="17">
        <f t="shared" si="16"/>
        <v>0.43636363636363634</v>
      </c>
      <c r="D36" s="17">
        <f t="shared" si="16"/>
        <v>0.55263157894736847</v>
      </c>
      <c r="E36" s="17">
        <f t="shared" si="16"/>
        <v>0.48571428571428571</v>
      </c>
      <c r="F36" s="17">
        <f t="shared" si="16"/>
        <v>0.53947368421052633</v>
      </c>
      <c r="G36" s="17">
        <f t="shared" si="16"/>
        <v>0.36619718309859156</v>
      </c>
      <c r="H36" s="17">
        <f t="shared" si="16"/>
        <v>0.34246575342465752</v>
      </c>
      <c r="I36" s="38">
        <f t="shared" si="16"/>
        <v>0.28205128205128205</v>
      </c>
      <c r="J36" s="38">
        <f t="shared" si="16"/>
        <v>0.5</v>
      </c>
      <c r="K36" s="38">
        <f t="shared" si="16"/>
        <v>0.55882352941176472</v>
      </c>
      <c r="L36" s="38">
        <f t="shared" si="16"/>
        <v>0.68181818181818177</v>
      </c>
      <c r="M36" s="38">
        <f t="shared" si="16"/>
        <v>0.36363636363636365</v>
      </c>
      <c r="N36" s="38">
        <f t="shared" si="16"/>
        <v>0.5</v>
      </c>
      <c r="O36" s="38">
        <f t="shared" si="16"/>
        <v>0.45833333333333331</v>
      </c>
      <c r="P36" s="38">
        <f t="shared" si="16"/>
        <v>0.53488372093023251</v>
      </c>
      <c r="R36" s="17">
        <f>AVERAGE(B36:H36)</f>
        <v>0.43999842555741753</v>
      </c>
      <c r="S36" s="6" t="s">
        <v>81</v>
      </c>
      <c r="V36" s="38">
        <f>AVERAGE(I36:P36)</f>
        <v>0.4849433013976448</v>
      </c>
    </row>
    <row r="38" spans="1:22" x14ac:dyDescent="0.3">
      <c r="A38" t="s">
        <v>82</v>
      </c>
      <c r="B38" s="6">
        <f>'C2043 (Left-To East)'!A64</f>
        <v>76</v>
      </c>
      <c r="C38" s="6">
        <f>'C2043 (Left-To East)'!B64</f>
        <v>61</v>
      </c>
      <c r="D38" s="6">
        <f>'C2043 (Left-To East)'!C64</f>
        <v>56</v>
      </c>
      <c r="E38" s="6">
        <f>'C2043 (Left-To East)'!D64</f>
        <v>58</v>
      </c>
      <c r="F38" s="6">
        <f>'C2043 (Left-To East)'!E64</f>
        <v>63</v>
      </c>
      <c r="G38" s="6">
        <f>'C2043 (Left-To East)'!F64</f>
        <v>69</v>
      </c>
      <c r="H38" s="6">
        <f>'C2043 (Left-To East)'!G64</f>
        <v>71</v>
      </c>
      <c r="I38" s="6">
        <f>'C2043 (Left-To East)'!H64</f>
        <v>17</v>
      </c>
      <c r="J38" s="6">
        <f>'C2043 (Left-To East)'!I64</f>
        <v>19</v>
      </c>
      <c r="K38" s="6">
        <f>'C2043 (Left-To East)'!J64</f>
        <v>20</v>
      </c>
      <c r="L38" s="6">
        <f>'C2043 (Left-To East)'!K64</f>
        <v>11</v>
      </c>
      <c r="M38" s="6">
        <f>'C2043 (Left-To East)'!L64</f>
        <v>42</v>
      </c>
      <c r="N38" s="6">
        <f>'C2043 (Left-To East)'!M64</f>
        <v>12</v>
      </c>
      <c r="O38" s="6">
        <f>'C2043 (Left-To East)'!N64</f>
        <v>51</v>
      </c>
      <c r="P38" s="6">
        <f>'C2043 (Left-To East)'!O64</f>
        <v>45</v>
      </c>
    </row>
    <row r="39" spans="1:22" x14ac:dyDescent="0.3">
      <c r="A39" t="s">
        <v>83</v>
      </c>
      <c r="B39" s="6">
        <f>'C2042 (Left-To West)'!A64</f>
        <v>55</v>
      </c>
      <c r="C39" s="6">
        <f>'C2042 (Left-To West)'!B64</f>
        <v>44</v>
      </c>
      <c r="D39" s="6">
        <f>'C2042 (Left-To West)'!C64</f>
        <v>73</v>
      </c>
      <c r="E39" s="6">
        <f>'C2042 (Left-To West)'!D64</f>
        <v>50</v>
      </c>
      <c r="F39" s="6">
        <f>'C2042 (Left-To West)'!E64</f>
        <v>72</v>
      </c>
      <c r="G39" s="6">
        <f>'C2042 (Left-To West)'!F64</f>
        <v>52</v>
      </c>
      <c r="H39" s="6">
        <f>'C2042 (Left-To West)'!G64</f>
        <v>47</v>
      </c>
      <c r="I39" s="6">
        <f>'C2042 (Left-To West)'!H64</f>
        <v>12</v>
      </c>
      <c r="J39" s="6">
        <f>'C2042 (Left-To West)'!I64</f>
        <v>21</v>
      </c>
      <c r="K39" s="6">
        <f>'C2042 (Left-To West)'!J64</f>
        <v>22</v>
      </c>
      <c r="L39" s="6">
        <f>'C2042 (Left-To West)'!K64</f>
        <v>18</v>
      </c>
      <c r="M39" s="6">
        <f>'C2042 (Left-To West)'!L64</f>
        <v>42</v>
      </c>
      <c r="N39" s="6">
        <f>'C2042 (Left-To West)'!M64</f>
        <v>7</v>
      </c>
      <c r="O39" s="6">
        <f>'C2042 (Left-To West)'!N64</f>
        <v>38</v>
      </c>
      <c r="P39" s="6">
        <f>'C2042 (Left-To West)'!O64</f>
        <v>36</v>
      </c>
    </row>
    <row r="40" spans="1:22" x14ac:dyDescent="0.3">
      <c r="A40" t="s">
        <v>80</v>
      </c>
      <c r="B40" s="6">
        <f t="shared" ref="B40:P40" si="17">SUM(B38:B39)</f>
        <v>131</v>
      </c>
      <c r="C40" s="6">
        <f t="shared" si="17"/>
        <v>105</v>
      </c>
      <c r="D40" s="6">
        <f t="shared" si="17"/>
        <v>129</v>
      </c>
      <c r="E40" s="6">
        <f t="shared" si="17"/>
        <v>108</v>
      </c>
      <c r="F40" s="6">
        <f t="shared" si="17"/>
        <v>135</v>
      </c>
      <c r="G40" s="6">
        <f t="shared" si="17"/>
        <v>121</v>
      </c>
      <c r="H40" s="20">
        <f t="shared" si="17"/>
        <v>118</v>
      </c>
      <c r="I40" s="6">
        <f t="shared" si="17"/>
        <v>29</v>
      </c>
      <c r="J40" s="6">
        <f t="shared" si="17"/>
        <v>40</v>
      </c>
      <c r="K40" s="6">
        <f t="shared" si="17"/>
        <v>42</v>
      </c>
      <c r="L40" s="20">
        <f t="shared" si="17"/>
        <v>29</v>
      </c>
      <c r="M40" s="6">
        <f t="shared" si="17"/>
        <v>84</v>
      </c>
      <c r="N40" s="20">
        <f t="shared" si="17"/>
        <v>19</v>
      </c>
      <c r="O40" s="6">
        <f t="shared" si="17"/>
        <v>89</v>
      </c>
      <c r="P40" s="6">
        <f t="shared" si="17"/>
        <v>81</v>
      </c>
    </row>
    <row r="41" spans="1:22" x14ac:dyDescent="0.3">
      <c r="A41" t="s">
        <v>78</v>
      </c>
      <c r="B41" s="17">
        <f t="shared" ref="B41:P41" si="18">B38/B40</f>
        <v>0.58015267175572516</v>
      </c>
      <c r="C41" s="17">
        <f t="shared" si="18"/>
        <v>0.580952380952381</v>
      </c>
      <c r="D41" s="17">
        <f t="shared" si="18"/>
        <v>0.43410852713178294</v>
      </c>
      <c r="E41" s="17">
        <f t="shared" si="18"/>
        <v>0.53703703703703709</v>
      </c>
      <c r="F41" s="17">
        <f t="shared" si="18"/>
        <v>0.46666666666666667</v>
      </c>
      <c r="G41" s="17">
        <f t="shared" si="18"/>
        <v>0.57024793388429751</v>
      </c>
      <c r="H41" s="17">
        <f t="shared" si="18"/>
        <v>0.60169491525423724</v>
      </c>
      <c r="I41" s="38">
        <f t="shared" si="18"/>
        <v>0.58620689655172409</v>
      </c>
      <c r="J41" s="38">
        <f t="shared" si="18"/>
        <v>0.47499999999999998</v>
      </c>
      <c r="K41" s="38">
        <f t="shared" si="18"/>
        <v>0.47619047619047616</v>
      </c>
      <c r="L41" s="38">
        <f t="shared" si="18"/>
        <v>0.37931034482758619</v>
      </c>
      <c r="M41" s="38">
        <f t="shared" si="18"/>
        <v>0.5</v>
      </c>
      <c r="N41" s="38">
        <f t="shared" si="18"/>
        <v>0.63157894736842102</v>
      </c>
      <c r="O41" s="38">
        <f t="shared" si="18"/>
        <v>0.5730337078651685</v>
      </c>
      <c r="P41" s="38">
        <f t="shared" si="18"/>
        <v>0.55555555555555558</v>
      </c>
      <c r="R41" s="17">
        <f>AVERAGE(B41:H41)</f>
        <v>0.53869430466887547</v>
      </c>
      <c r="S41" s="6" t="s">
        <v>81</v>
      </c>
      <c r="V41" s="38">
        <f>AVERAGE(I41:P41)</f>
        <v>0.52210949104486648</v>
      </c>
    </row>
    <row r="42" spans="1:22" x14ac:dyDescent="0.3">
      <c r="A42" t="s">
        <v>79</v>
      </c>
      <c r="B42" s="17">
        <f t="shared" ref="B42:P42" si="19">B39/B40</f>
        <v>0.41984732824427479</v>
      </c>
      <c r="C42" s="17">
        <f t="shared" si="19"/>
        <v>0.41904761904761906</v>
      </c>
      <c r="D42" s="17">
        <f t="shared" si="19"/>
        <v>0.56589147286821706</v>
      </c>
      <c r="E42" s="17">
        <f t="shared" si="19"/>
        <v>0.46296296296296297</v>
      </c>
      <c r="F42" s="17">
        <f t="shared" si="19"/>
        <v>0.53333333333333333</v>
      </c>
      <c r="G42" s="17">
        <f t="shared" si="19"/>
        <v>0.42975206611570249</v>
      </c>
      <c r="H42" s="17">
        <f t="shared" si="19"/>
        <v>0.39830508474576271</v>
      </c>
      <c r="I42" s="38">
        <f t="shared" si="19"/>
        <v>0.41379310344827586</v>
      </c>
      <c r="J42" s="38">
        <f t="shared" si="19"/>
        <v>0.52500000000000002</v>
      </c>
      <c r="K42" s="38">
        <f t="shared" si="19"/>
        <v>0.52380952380952384</v>
      </c>
      <c r="L42" s="38">
        <f t="shared" si="19"/>
        <v>0.62068965517241381</v>
      </c>
      <c r="M42" s="38">
        <f t="shared" si="19"/>
        <v>0.5</v>
      </c>
      <c r="N42" s="38">
        <f t="shared" si="19"/>
        <v>0.36842105263157893</v>
      </c>
      <c r="O42" s="38">
        <f t="shared" si="19"/>
        <v>0.42696629213483145</v>
      </c>
      <c r="P42" s="38">
        <f t="shared" si="19"/>
        <v>0.44444444444444442</v>
      </c>
      <c r="R42" s="17">
        <f>AVERAGE(B42:H42)</f>
        <v>0.46130569533112459</v>
      </c>
      <c r="S42" s="6" t="s">
        <v>81</v>
      </c>
      <c r="V42" s="38">
        <f>AVERAGE(I42:P42)</f>
        <v>0.47789050895513352</v>
      </c>
    </row>
    <row r="44" spans="1:22" x14ac:dyDescent="0.3">
      <c r="A44" s="46" t="s">
        <v>43</v>
      </c>
    </row>
    <row r="45" spans="1:22" x14ac:dyDescent="0.3">
      <c r="A45" t="s">
        <v>370</v>
      </c>
      <c r="B45" s="6">
        <f>'C2045 (Right-To East)'!A89</f>
        <v>69</v>
      </c>
      <c r="C45" s="6">
        <f>'C2045 (Right-To East)'!B89</f>
        <v>44</v>
      </c>
      <c r="D45" s="6">
        <f>'C2045 (Right-To East)'!C89</f>
        <v>62</v>
      </c>
      <c r="E45" s="6">
        <f>'C2045 (Right-To East)'!D89</f>
        <v>55</v>
      </c>
      <c r="F45" s="6">
        <f>'C2045 (Right-To East)'!E89</f>
        <v>58</v>
      </c>
      <c r="G45" s="6">
        <f>'C2045 (Right-To East)'!F89</f>
        <v>60</v>
      </c>
      <c r="H45" s="6">
        <f>'C2045 (Right-To East)'!G89</f>
        <v>64</v>
      </c>
      <c r="I45" s="6">
        <f>'C2045 (Right-To East)'!H89</f>
        <v>17</v>
      </c>
      <c r="J45" s="6">
        <f>'C2045 (Right-To East)'!I89</f>
        <v>9</v>
      </c>
      <c r="K45" s="6">
        <f>'C2045 (Right-To East)'!J89</f>
        <v>15</v>
      </c>
      <c r="L45" s="6">
        <f>'C2045 (Right-To East)'!K89</f>
        <v>12</v>
      </c>
      <c r="M45" s="6">
        <f>'C2045 (Right-To East)'!L89</f>
        <v>9</v>
      </c>
      <c r="N45" s="6">
        <f>'C2045 (Right-To East)'!M89</f>
        <v>26</v>
      </c>
      <c r="O45" s="6">
        <f>'C2045 (Right-To East)'!N89</f>
        <v>39</v>
      </c>
      <c r="P45" s="6">
        <f>'C2045 (Right-To East)'!O89</f>
        <v>55</v>
      </c>
    </row>
    <row r="46" spans="1:22" x14ac:dyDescent="0.3">
      <c r="A46" t="s">
        <v>371</v>
      </c>
      <c r="B46" s="6">
        <f>'C2044 (Right-To West)'!A89</f>
        <v>64</v>
      </c>
      <c r="C46" s="6">
        <f>'C2044 (Right-To West)'!B89</f>
        <v>75</v>
      </c>
      <c r="D46" s="6">
        <f>'C2044 (Right-To West)'!C89</f>
        <v>65</v>
      </c>
      <c r="E46" s="6">
        <f>'C2044 (Right-To West)'!D89</f>
        <v>30</v>
      </c>
      <c r="F46" s="6">
        <f>'C2044 (Right-To West)'!E89</f>
        <v>97</v>
      </c>
      <c r="G46" s="6">
        <f>'C2044 (Right-To West)'!F89</f>
        <v>45</v>
      </c>
      <c r="H46" s="6">
        <f>'C2044 (Right-To West)'!G89</f>
        <v>57</v>
      </c>
      <c r="I46" s="6">
        <f>'C2044 (Right-To West)'!H89</f>
        <v>21</v>
      </c>
      <c r="J46" s="6">
        <f>'C2044 (Right-To West)'!I89</f>
        <v>12</v>
      </c>
      <c r="K46" s="6">
        <f>'C2044 (Right-To West)'!J89</f>
        <v>27</v>
      </c>
      <c r="L46" s="6">
        <f>'C2044 (Right-To West)'!K89</f>
        <v>11</v>
      </c>
      <c r="M46" s="6">
        <f>'C2044 (Right-To West)'!L89</f>
        <v>12</v>
      </c>
      <c r="N46" s="6">
        <f>'C2044 (Right-To West)'!M89</f>
        <v>21</v>
      </c>
      <c r="O46" s="6">
        <f>'C2044 (Right-To West)'!N89</f>
        <v>36</v>
      </c>
      <c r="P46" s="6">
        <f>'C2044 (Right-To West)'!O89</f>
        <v>39</v>
      </c>
    </row>
    <row r="47" spans="1:22" x14ac:dyDescent="0.3">
      <c r="A47" t="s">
        <v>80</v>
      </c>
      <c r="B47" s="6">
        <f t="shared" ref="B47:P47" si="20">SUM(B45:B46)</f>
        <v>133</v>
      </c>
      <c r="C47" s="20">
        <f t="shared" si="20"/>
        <v>119</v>
      </c>
      <c r="D47" s="6">
        <f t="shared" si="20"/>
        <v>127</v>
      </c>
      <c r="E47" s="6">
        <f t="shared" si="20"/>
        <v>85</v>
      </c>
      <c r="F47" s="20">
        <f t="shared" si="20"/>
        <v>155</v>
      </c>
      <c r="G47" s="6">
        <f t="shared" si="20"/>
        <v>105</v>
      </c>
      <c r="H47" s="6">
        <f t="shared" si="20"/>
        <v>121</v>
      </c>
      <c r="I47" s="6">
        <f t="shared" si="20"/>
        <v>38</v>
      </c>
      <c r="J47" s="20">
        <f t="shared" si="20"/>
        <v>21</v>
      </c>
      <c r="K47" s="20">
        <f t="shared" si="20"/>
        <v>42</v>
      </c>
      <c r="L47" s="6">
        <f t="shared" si="20"/>
        <v>23</v>
      </c>
      <c r="M47" s="6">
        <f t="shared" si="20"/>
        <v>21</v>
      </c>
      <c r="N47" s="6">
        <f t="shared" si="20"/>
        <v>47</v>
      </c>
      <c r="O47" s="6">
        <f t="shared" si="20"/>
        <v>75</v>
      </c>
      <c r="P47" s="6">
        <f t="shared" si="20"/>
        <v>94</v>
      </c>
    </row>
    <row r="48" spans="1:22" x14ac:dyDescent="0.3">
      <c r="A48" t="s">
        <v>78</v>
      </c>
      <c r="B48" s="17">
        <f t="shared" ref="B48:P48" si="21">B45/B47</f>
        <v>0.51879699248120303</v>
      </c>
      <c r="C48" s="17">
        <f t="shared" si="21"/>
        <v>0.36974789915966388</v>
      </c>
      <c r="D48" s="17">
        <f t="shared" si="21"/>
        <v>0.48818897637795278</v>
      </c>
      <c r="E48" s="17">
        <f t="shared" si="21"/>
        <v>0.6470588235294118</v>
      </c>
      <c r="F48" s="17">
        <f t="shared" si="21"/>
        <v>0.37419354838709679</v>
      </c>
      <c r="G48" s="17">
        <f t="shared" si="21"/>
        <v>0.5714285714285714</v>
      </c>
      <c r="H48" s="17">
        <f t="shared" si="21"/>
        <v>0.52892561983471076</v>
      </c>
      <c r="I48" s="38">
        <f t="shared" si="21"/>
        <v>0.44736842105263158</v>
      </c>
      <c r="J48" s="38">
        <f t="shared" si="21"/>
        <v>0.42857142857142855</v>
      </c>
      <c r="K48" s="38">
        <f t="shared" si="21"/>
        <v>0.35714285714285715</v>
      </c>
      <c r="L48" s="38">
        <f t="shared" si="21"/>
        <v>0.52173913043478259</v>
      </c>
      <c r="M48" s="38">
        <f t="shared" si="21"/>
        <v>0.42857142857142855</v>
      </c>
      <c r="N48" s="38">
        <f t="shared" si="21"/>
        <v>0.55319148936170215</v>
      </c>
      <c r="O48" s="38">
        <f t="shared" si="21"/>
        <v>0.52</v>
      </c>
      <c r="P48" s="38">
        <f t="shared" si="21"/>
        <v>0.58510638297872342</v>
      </c>
      <c r="R48" s="17">
        <f>AVERAGE(B48:H48)</f>
        <v>0.49976291874265855</v>
      </c>
      <c r="S48" s="6" t="s">
        <v>81</v>
      </c>
      <c r="V48" s="38">
        <f>AVERAGE(I48:P48)</f>
        <v>0.48021139226419424</v>
      </c>
    </row>
    <row r="49" spans="1:22" x14ac:dyDescent="0.3">
      <c r="A49" t="s">
        <v>79</v>
      </c>
      <c r="B49" s="17">
        <f t="shared" ref="B49:P49" si="22">B46/B47</f>
        <v>0.48120300751879697</v>
      </c>
      <c r="C49" s="17">
        <f t="shared" si="22"/>
        <v>0.63025210084033612</v>
      </c>
      <c r="D49" s="17">
        <f t="shared" si="22"/>
        <v>0.51181102362204722</v>
      </c>
      <c r="E49" s="17">
        <f t="shared" si="22"/>
        <v>0.35294117647058826</v>
      </c>
      <c r="F49" s="17">
        <f t="shared" si="22"/>
        <v>0.62580645161290327</v>
      </c>
      <c r="G49" s="17">
        <f t="shared" si="22"/>
        <v>0.42857142857142855</v>
      </c>
      <c r="H49" s="17">
        <f t="shared" si="22"/>
        <v>0.47107438016528924</v>
      </c>
      <c r="I49" s="38">
        <f t="shared" si="22"/>
        <v>0.55263157894736847</v>
      </c>
      <c r="J49" s="38">
        <f t="shared" si="22"/>
        <v>0.5714285714285714</v>
      </c>
      <c r="K49" s="38">
        <f t="shared" si="22"/>
        <v>0.6428571428571429</v>
      </c>
      <c r="L49" s="38">
        <f t="shared" si="22"/>
        <v>0.47826086956521741</v>
      </c>
      <c r="M49" s="38">
        <f t="shared" si="22"/>
        <v>0.5714285714285714</v>
      </c>
      <c r="N49" s="38">
        <f t="shared" si="22"/>
        <v>0.44680851063829785</v>
      </c>
      <c r="O49" s="38">
        <f t="shared" si="22"/>
        <v>0.48</v>
      </c>
      <c r="P49" s="38">
        <f t="shared" si="22"/>
        <v>0.41489361702127658</v>
      </c>
      <c r="R49" s="17">
        <f>AVERAGE(B49:H49)</f>
        <v>0.50023708125734134</v>
      </c>
      <c r="S49" s="6" t="s">
        <v>81</v>
      </c>
      <c r="V49" s="38">
        <f>AVERAGE(I49:P49)</f>
        <v>0.51978860773580571</v>
      </c>
    </row>
    <row r="51" spans="1:22" x14ac:dyDescent="0.3">
      <c r="A51" t="s">
        <v>368</v>
      </c>
      <c r="B51" s="6">
        <f>'C2043 (Left-To East)'!A89</f>
        <v>107</v>
      </c>
      <c r="C51" s="6">
        <f>'C2043 (Left-To East)'!B89</f>
        <v>88</v>
      </c>
      <c r="D51" s="6">
        <f>'C2043 (Left-To East)'!C89</f>
        <v>118</v>
      </c>
      <c r="E51" s="6">
        <f>'C2043 (Left-To East)'!D89</f>
        <v>84</v>
      </c>
      <c r="F51" s="6">
        <f>'C2043 (Left-To East)'!E89</f>
        <v>116</v>
      </c>
      <c r="G51" s="6">
        <f>'C2043 (Left-To East)'!F89</f>
        <v>92</v>
      </c>
      <c r="H51" s="6">
        <f>'C2043 (Left-To East)'!G89</f>
        <v>90</v>
      </c>
      <c r="I51" s="6">
        <f>'C2043 (Left-To East)'!H89</f>
        <v>22</v>
      </c>
      <c r="J51" s="6">
        <f>'C2043 (Left-To East)'!I89</f>
        <v>26</v>
      </c>
      <c r="K51" s="6">
        <f>'C2043 (Left-To East)'!J89</f>
        <v>47</v>
      </c>
      <c r="L51" s="6">
        <f>'C2043 (Left-To East)'!K89</f>
        <v>20</v>
      </c>
      <c r="M51" s="6">
        <f>'C2043 (Left-To East)'!L89</f>
        <v>45</v>
      </c>
      <c r="N51" s="6">
        <f>'C2043 (Left-To East)'!M89</f>
        <v>33</v>
      </c>
      <c r="O51" s="6">
        <f>'C2043 (Left-To East)'!N89</f>
        <v>68</v>
      </c>
      <c r="P51" s="6">
        <f>'C2043 (Left-To East)'!O89</f>
        <v>102</v>
      </c>
    </row>
    <row r="52" spans="1:22" x14ac:dyDescent="0.3">
      <c r="A52" t="s">
        <v>369</v>
      </c>
      <c r="B52" s="6">
        <f>'C2042 (Left-To West)'!A89</f>
        <v>123</v>
      </c>
      <c r="C52" s="6">
        <f>'C2042 (Left-To West)'!B89</f>
        <v>115</v>
      </c>
      <c r="D52" s="6">
        <f>'C2042 (Left-To West)'!C89</f>
        <v>102</v>
      </c>
      <c r="E52" s="6">
        <f>'C2042 (Left-To West)'!D89</f>
        <v>55</v>
      </c>
      <c r="F52" s="6">
        <f>'C2042 (Left-To West)'!E89</f>
        <v>151</v>
      </c>
      <c r="G52" s="6">
        <f>'C2042 (Left-To West)'!F89</f>
        <v>85</v>
      </c>
      <c r="H52" s="6">
        <f>'C2042 (Left-To West)'!G89</f>
        <v>93</v>
      </c>
      <c r="I52" s="6">
        <f>'C2042 (Left-To West)'!H89</f>
        <v>24</v>
      </c>
      <c r="J52" s="6">
        <f>'C2042 (Left-To West)'!I89</f>
        <v>34</v>
      </c>
      <c r="K52" s="6">
        <f>'C2042 (Left-To West)'!J89</f>
        <v>41</v>
      </c>
      <c r="L52" s="6">
        <f>'C2042 (Left-To West)'!K89</f>
        <v>22</v>
      </c>
      <c r="M52" s="6">
        <f>'C2042 (Left-To West)'!L89</f>
        <v>66</v>
      </c>
      <c r="N52" s="6">
        <f>'C2042 (Left-To West)'!M89</f>
        <v>22</v>
      </c>
      <c r="O52" s="6">
        <f>'C2042 (Left-To West)'!N89</f>
        <v>70</v>
      </c>
      <c r="P52" s="6">
        <f>'C2042 (Left-To West)'!O89</f>
        <v>77</v>
      </c>
    </row>
    <row r="53" spans="1:22" x14ac:dyDescent="0.3">
      <c r="A53" t="s">
        <v>80</v>
      </c>
      <c r="B53" s="6">
        <f t="shared" ref="B53:P53" si="23">SUM(B51:B52)</f>
        <v>230</v>
      </c>
      <c r="C53" s="6">
        <f t="shared" si="23"/>
        <v>203</v>
      </c>
      <c r="D53" s="6">
        <f t="shared" si="23"/>
        <v>220</v>
      </c>
      <c r="E53" s="6">
        <f t="shared" si="23"/>
        <v>139</v>
      </c>
      <c r="F53" s="6">
        <f t="shared" si="23"/>
        <v>267</v>
      </c>
      <c r="G53" s="6">
        <f t="shared" si="23"/>
        <v>177</v>
      </c>
      <c r="H53" s="6">
        <f t="shared" si="23"/>
        <v>183</v>
      </c>
      <c r="I53" s="6">
        <f t="shared" si="23"/>
        <v>46</v>
      </c>
      <c r="J53" s="6">
        <f t="shared" si="23"/>
        <v>60</v>
      </c>
      <c r="K53" s="6">
        <f t="shared" si="23"/>
        <v>88</v>
      </c>
      <c r="L53" s="6">
        <f t="shared" si="23"/>
        <v>42</v>
      </c>
      <c r="M53" s="6">
        <f t="shared" si="23"/>
        <v>111</v>
      </c>
      <c r="N53" s="6">
        <f t="shared" si="23"/>
        <v>55</v>
      </c>
      <c r="O53" s="6">
        <f t="shared" si="23"/>
        <v>138</v>
      </c>
      <c r="P53" s="6">
        <f t="shared" si="23"/>
        <v>179</v>
      </c>
    </row>
    <row r="54" spans="1:22" x14ac:dyDescent="0.3">
      <c r="A54" t="s">
        <v>78</v>
      </c>
      <c r="B54" s="17">
        <f t="shared" ref="B54:P54" si="24">B51/B53</f>
        <v>0.4652173913043478</v>
      </c>
      <c r="C54" s="17">
        <f t="shared" si="24"/>
        <v>0.43349753694581283</v>
      </c>
      <c r="D54" s="17">
        <f t="shared" si="24"/>
        <v>0.53636363636363638</v>
      </c>
      <c r="E54" s="17">
        <f t="shared" si="24"/>
        <v>0.60431654676258995</v>
      </c>
      <c r="F54" s="17">
        <f t="shared" si="24"/>
        <v>0.43445692883895132</v>
      </c>
      <c r="G54" s="17">
        <f t="shared" si="24"/>
        <v>0.51977401129943501</v>
      </c>
      <c r="H54" s="17">
        <f t="shared" si="24"/>
        <v>0.49180327868852458</v>
      </c>
      <c r="I54" s="38">
        <f t="shared" si="24"/>
        <v>0.47826086956521741</v>
      </c>
      <c r="J54" s="38">
        <f t="shared" si="24"/>
        <v>0.43333333333333335</v>
      </c>
      <c r="K54" s="38">
        <f t="shared" si="24"/>
        <v>0.53409090909090906</v>
      </c>
      <c r="L54" s="38">
        <f t="shared" si="24"/>
        <v>0.47619047619047616</v>
      </c>
      <c r="M54" s="38">
        <f t="shared" si="24"/>
        <v>0.40540540540540543</v>
      </c>
      <c r="N54" s="38">
        <f t="shared" si="24"/>
        <v>0.6</v>
      </c>
      <c r="O54" s="38">
        <f t="shared" si="24"/>
        <v>0.49275362318840582</v>
      </c>
      <c r="P54" s="38">
        <f t="shared" si="24"/>
        <v>0.56983240223463683</v>
      </c>
      <c r="R54" s="17">
        <f>AVERAGE(B54:H54)</f>
        <v>0.49791847574332831</v>
      </c>
      <c r="S54" s="6" t="s">
        <v>81</v>
      </c>
      <c r="V54" s="38">
        <f>AVERAGE(I54:P54)</f>
        <v>0.49873337737604795</v>
      </c>
    </row>
    <row r="55" spans="1:22" x14ac:dyDescent="0.3">
      <c r="A55" t="s">
        <v>79</v>
      </c>
      <c r="B55" s="17">
        <f t="shared" ref="B55:P55" si="25">B52/B53</f>
        <v>0.5347826086956522</v>
      </c>
      <c r="C55" s="17">
        <f t="shared" si="25"/>
        <v>0.56650246305418717</v>
      </c>
      <c r="D55" s="17">
        <f t="shared" si="25"/>
        <v>0.46363636363636362</v>
      </c>
      <c r="E55" s="17">
        <f t="shared" si="25"/>
        <v>0.39568345323741005</v>
      </c>
      <c r="F55" s="17">
        <f t="shared" si="25"/>
        <v>0.56554307116104874</v>
      </c>
      <c r="G55" s="17">
        <f t="shared" si="25"/>
        <v>0.48022598870056499</v>
      </c>
      <c r="H55" s="17">
        <f t="shared" si="25"/>
        <v>0.50819672131147542</v>
      </c>
      <c r="I55" s="38">
        <f t="shared" si="25"/>
        <v>0.52173913043478259</v>
      </c>
      <c r="J55" s="38">
        <f t="shared" si="25"/>
        <v>0.56666666666666665</v>
      </c>
      <c r="K55" s="38">
        <f t="shared" si="25"/>
        <v>0.46590909090909088</v>
      </c>
      <c r="L55" s="38">
        <f t="shared" si="25"/>
        <v>0.52380952380952384</v>
      </c>
      <c r="M55" s="38">
        <f t="shared" si="25"/>
        <v>0.59459459459459463</v>
      </c>
      <c r="N55" s="38">
        <f t="shared" si="25"/>
        <v>0.4</v>
      </c>
      <c r="O55" s="38">
        <f t="shared" si="25"/>
        <v>0.50724637681159424</v>
      </c>
      <c r="P55" s="38">
        <f t="shared" si="25"/>
        <v>0.43016759776536312</v>
      </c>
      <c r="R55" s="17">
        <f>AVERAGE(B55:H55)</f>
        <v>0.50208152425667163</v>
      </c>
      <c r="S55" s="6" t="s">
        <v>81</v>
      </c>
      <c r="V55" s="38">
        <f>AVERAGE(I55:P55)</f>
        <v>0.50126662262395194</v>
      </c>
    </row>
    <row r="57" spans="1:22" x14ac:dyDescent="0.3">
      <c r="A57" s="70" t="s">
        <v>44</v>
      </c>
    </row>
    <row r="58" spans="1:22" x14ac:dyDescent="0.3">
      <c r="A58" t="s">
        <v>93</v>
      </c>
      <c r="B58" s="6">
        <f>SUM('C2045 (Right-To East)'!A102,'C2045 (Right-To East)'!B2:B9)</f>
        <v>22</v>
      </c>
      <c r="C58" s="6">
        <f>SUM('C2045 (Right-To East)'!B102,'C2045 (Right-To East)'!C2:C9)</f>
        <v>31</v>
      </c>
      <c r="D58" s="6">
        <f>SUM('C2045 (Right-To East)'!C102,'C2045 (Right-To East)'!D2:D9)</f>
        <v>35</v>
      </c>
      <c r="E58" s="6">
        <f>SUM('C2045 (Right-To East)'!D102,'C2045 (Right-To East)'!E2:E9)</f>
        <v>19</v>
      </c>
      <c r="F58" s="6">
        <f>SUM('C2045 (Right-To East)'!E102,'C2045 (Right-To East)'!F2:F9)</f>
        <v>23</v>
      </c>
      <c r="G58" s="6">
        <f>SUM('C2045 (Right-To East)'!F102,'C2045 (Right-To East)'!G2:G9)</f>
        <v>19</v>
      </c>
      <c r="H58" s="6">
        <f>SUM('C2045 (Right-To East)'!G102,'C2045 (Right-To East)'!H2:H9)</f>
        <v>34</v>
      </c>
      <c r="I58" s="6">
        <f>SUM('C2045 (Right-To East)'!H102,'C2045 (Right-To East)'!I2:I9)</f>
        <v>5</v>
      </c>
      <c r="J58" s="6">
        <f>SUM('C2045 (Right-To East)'!I102,'C2045 (Right-To East)'!J2:J9)</f>
        <v>3</v>
      </c>
      <c r="K58" s="6">
        <f>SUM('C2045 (Right-To East)'!J102,'C2045 (Right-To East)'!K2:K9)</f>
        <v>11</v>
      </c>
      <c r="L58" s="6">
        <f>SUM('C2045 (Right-To East)'!K102,'C2045 (Right-To East)'!L2:L9)</f>
        <v>5</v>
      </c>
      <c r="M58" s="6">
        <f>SUM('C2045 (Right-To East)'!L102,'C2045 (Right-To East)'!M2:M9)</f>
        <v>12</v>
      </c>
      <c r="N58" s="6">
        <f>SUM('C2045 (Right-To East)'!M102,'C2045 (Right-To East)'!N2:N9)</f>
        <v>7</v>
      </c>
      <c r="O58" s="6">
        <f>SUM('C2045 (Right-To East)'!N102,'C2045 (Right-To East)'!O2:O9)</f>
        <v>21</v>
      </c>
    </row>
    <row r="59" spans="1:22" x14ac:dyDescent="0.3">
      <c r="A59" t="s">
        <v>94</v>
      </c>
      <c r="B59" s="6">
        <f>SUM('C2044 (Right-To West)'!A102,'C2044 (Right-To West)'!B2:B9)</f>
        <v>24</v>
      </c>
      <c r="C59" s="6">
        <f>SUM('C2044 (Right-To West)'!B102,'C2044 (Right-To West)'!C2:C9)</f>
        <v>29</v>
      </c>
      <c r="D59" s="6">
        <f>SUM('C2044 (Right-To West)'!C102,'C2044 (Right-To West)'!D2:D9)</f>
        <v>33</v>
      </c>
      <c r="E59" s="6">
        <f>SUM('C2044 (Right-To West)'!D102,'C2044 (Right-To West)'!E2:E9)</f>
        <v>13</v>
      </c>
      <c r="F59" s="6">
        <f>SUM('C2044 (Right-To West)'!E102,'C2044 (Right-To West)'!F2:F9)</f>
        <v>10</v>
      </c>
      <c r="G59" s="6">
        <f>SUM('C2044 (Right-To West)'!F102,'C2044 (Right-To West)'!G2:G9)</f>
        <v>17</v>
      </c>
      <c r="H59" s="6">
        <f>SUM('C2044 (Right-To West)'!G102,'C2044 (Right-To West)'!H2:H9)</f>
        <v>26</v>
      </c>
      <c r="I59" s="6">
        <f>SUM('C2044 (Right-To West)'!H102,'C2044 (Right-To West)'!I2:I9)</f>
        <v>3</v>
      </c>
      <c r="J59" s="6">
        <f>SUM('C2044 (Right-To West)'!I102,'C2044 (Right-To West)'!J2:J9)</f>
        <v>1</v>
      </c>
      <c r="K59" s="6">
        <f>SUM('C2044 (Right-To West)'!J102,'C2044 (Right-To West)'!K2:K9)</f>
        <v>10</v>
      </c>
      <c r="L59" s="6">
        <f>SUM('C2044 (Right-To West)'!K102,'C2044 (Right-To West)'!L2:L9)</f>
        <v>3</v>
      </c>
      <c r="M59" s="6">
        <f>SUM('C2044 (Right-To West)'!L102,'C2044 (Right-To West)'!M2:M9)</f>
        <v>5</v>
      </c>
      <c r="N59" s="6">
        <f>SUM('C2044 (Right-To West)'!M102,'C2044 (Right-To West)'!N2:N9)</f>
        <v>11</v>
      </c>
      <c r="O59" s="6">
        <f>SUM('C2044 (Right-To West)'!N102,'C2044 (Right-To West)'!O2:O9)</f>
        <v>18</v>
      </c>
    </row>
    <row r="60" spans="1:22" x14ac:dyDescent="0.3">
      <c r="A60" t="s">
        <v>80</v>
      </c>
      <c r="B60" s="6">
        <f>B59+B58</f>
        <v>46</v>
      </c>
      <c r="C60" s="6">
        <f t="shared" ref="C60:O60" si="26">C59+C58</f>
        <v>60</v>
      </c>
      <c r="D60" s="6">
        <f t="shared" si="26"/>
        <v>68</v>
      </c>
      <c r="E60" s="6">
        <f t="shared" si="26"/>
        <v>32</v>
      </c>
      <c r="F60" s="6">
        <f t="shared" si="26"/>
        <v>33</v>
      </c>
      <c r="G60" s="6">
        <f t="shared" si="26"/>
        <v>36</v>
      </c>
      <c r="H60" s="6">
        <f t="shared" si="26"/>
        <v>60</v>
      </c>
      <c r="I60" s="6">
        <f t="shared" si="26"/>
        <v>8</v>
      </c>
      <c r="J60" s="6">
        <f t="shared" si="26"/>
        <v>4</v>
      </c>
      <c r="K60" s="6">
        <f t="shared" si="26"/>
        <v>21</v>
      </c>
      <c r="L60" s="6">
        <f t="shared" si="26"/>
        <v>8</v>
      </c>
      <c r="M60" s="6">
        <f t="shared" si="26"/>
        <v>17</v>
      </c>
      <c r="N60" s="6">
        <f t="shared" si="26"/>
        <v>18</v>
      </c>
      <c r="O60" s="6">
        <f t="shared" si="26"/>
        <v>39</v>
      </c>
    </row>
    <row r="61" spans="1:22" x14ac:dyDescent="0.3">
      <c r="A61" t="s">
        <v>78</v>
      </c>
      <c r="B61" s="17">
        <f t="shared" ref="B61:O61" si="27">B58/B60</f>
        <v>0.47826086956521741</v>
      </c>
      <c r="C61" s="17">
        <f t="shared" si="27"/>
        <v>0.51666666666666672</v>
      </c>
      <c r="D61" s="17">
        <f t="shared" si="27"/>
        <v>0.51470588235294112</v>
      </c>
      <c r="E61" s="17">
        <f t="shared" si="27"/>
        <v>0.59375</v>
      </c>
      <c r="F61" s="17">
        <f t="shared" si="27"/>
        <v>0.69696969696969702</v>
      </c>
      <c r="G61" s="17">
        <f t="shared" si="27"/>
        <v>0.52777777777777779</v>
      </c>
      <c r="H61" s="17">
        <f t="shared" si="27"/>
        <v>0.56666666666666665</v>
      </c>
      <c r="I61" s="38">
        <f t="shared" si="27"/>
        <v>0.625</v>
      </c>
      <c r="J61" s="38">
        <f t="shared" si="27"/>
        <v>0.75</v>
      </c>
      <c r="K61" s="38">
        <f t="shared" si="27"/>
        <v>0.52380952380952384</v>
      </c>
      <c r="L61" s="38">
        <f t="shared" si="27"/>
        <v>0.625</v>
      </c>
      <c r="M61" s="38">
        <f t="shared" si="27"/>
        <v>0.70588235294117652</v>
      </c>
      <c r="N61" s="38">
        <f t="shared" si="27"/>
        <v>0.3888888888888889</v>
      </c>
      <c r="O61" s="38">
        <f t="shared" si="27"/>
        <v>0.53846153846153844</v>
      </c>
      <c r="P61" s="38"/>
      <c r="R61" s="17">
        <f t="shared" ref="R61:R62" si="28">AVERAGE(B61:H61)</f>
        <v>0.55639965142842385</v>
      </c>
      <c r="S61" s="6" t="s">
        <v>81</v>
      </c>
      <c r="V61" s="38">
        <f t="shared" ref="V61:V62" si="29">AVERAGE(I61:P61)</f>
        <v>0.59386318630016111</v>
      </c>
    </row>
    <row r="62" spans="1:22" x14ac:dyDescent="0.3">
      <c r="A62" t="s">
        <v>79</v>
      </c>
      <c r="B62" s="17">
        <f t="shared" ref="B62:O62" si="30">B59/B60</f>
        <v>0.52173913043478259</v>
      </c>
      <c r="C62" s="17">
        <f t="shared" si="30"/>
        <v>0.48333333333333334</v>
      </c>
      <c r="D62" s="17">
        <f t="shared" si="30"/>
        <v>0.48529411764705882</v>
      </c>
      <c r="E62" s="17">
        <f t="shared" si="30"/>
        <v>0.40625</v>
      </c>
      <c r="F62" s="17">
        <f t="shared" si="30"/>
        <v>0.30303030303030304</v>
      </c>
      <c r="G62" s="17">
        <f t="shared" si="30"/>
        <v>0.47222222222222221</v>
      </c>
      <c r="H62" s="17">
        <f t="shared" si="30"/>
        <v>0.43333333333333335</v>
      </c>
      <c r="I62" s="38">
        <f t="shared" si="30"/>
        <v>0.375</v>
      </c>
      <c r="J62" s="38">
        <f t="shared" si="30"/>
        <v>0.25</v>
      </c>
      <c r="K62" s="38">
        <f t="shared" si="30"/>
        <v>0.47619047619047616</v>
      </c>
      <c r="L62" s="38">
        <f t="shared" si="30"/>
        <v>0.375</v>
      </c>
      <c r="M62" s="38">
        <f t="shared" si="30"/>
        <v>0.29411764705882354</v>
      </c>
      <c r="N62" s="38">
        <f t="shared" si="30"/>
        <v>0.61111111111111116</v>
      </c>
      <c r="O62" s="38">
        <f t="shared" si="30"/>
        <v>0.46153846153846156</v>
      </c>
      <c r="P62" s="38"/>
      <c r="R62" s="17">
        <f t="shared" si="28"/>
        <v>0.44360034857157615</v>
      </c>
      <c r="S62" s="6" t="s">
        <v>81</v>
      </c>
      <c r="V62" s="38">
        <f t="shared" si="29"/>
        <v>0.40613681369983901</v>
      </c>
    </row>
    <row r="64" spans="1:22" x14ac:dyDescent="0.3">
      <c r="A64" t="s">
        <v>82</v>
      </c>
      <c r="B64" s="6">
        <f>SUM('C2043 (Left-To East)'!A102,'C2043 (Left-To East)'!B2:B9)</f>
        <v>51</v>
      </c>
      <c r="C64" s="6">
        <f>SUM('C2043 (Left-To East)'!B102,'C2043 (Left-To East)'!C2:C9)</f>
        <v>33</v>
      </c>
      <c r="D64" s="6">
        <f>SUM('C2043 (Left-To East)'!C102,'C2043 (Left-To East)'!D2:D9)</f>
        <v>46</v>
      </c>
      <c r="E64" s="6">
        <f>SUM('C2043 (Left-To East)'!D102,'C2043 (Left-To East)'!E2:E9)</f>
        <v>13</v>
      </c>
      <c r="F64" s="6">
        <f>SUM('C2043 (Left-To East)'!E102,'C2043 (Left-To East)'!F2:F9)</f>
        <v>25</v>
      </c>
      <c r="G64" s="6">
        <f>SUM('C2043 (Left-To East)'!F102,'C2043 (Left-To East)'!G2:G9)</f>
        <v>31</v>
      </c>
      <c r="H64" s="6">
        <f>SUM('C2043 (Left-To East)'!G102,'C2043 (Left-To East)'!H2:H9)</f>
        <v>36</v>
      </c>
      <c r="I64" s="6">
        <f>SUM('C2043 (Left-To East)'!H102,'C2043 (Left-To East)'!I2:I9)</f>
        <v>4</v>
      </c>
      <c r="J64" s="6">
        <f>SUM('C2043 (Left-To East)'!I102,'C2043 (Left-To East)'!J2:J9)</f>
        <v>6</v>
      </c>
      <c r="K64" s="6">
        <f>SUM('C2043 (Left-To East)'!J102,'C2043 (Left-To East)'!K2:K9)</f>
        <v>11</v>
      </c>
      <c r="L64" s="6">
        <f>SUM('C2043 (Left-To East)'!K102,'C2043 (Left-To East)'!L2:L9)</f>
        <v>8</v>
      </c>
      <c r="M64" s="6">
        <f>SUM('C2043 (Left-To East)'!L102,'C2043 (Left-To East)'!M2:M9)</f>
        <v>21</v>
      </c>
      <c r="N64" s="6">
        <f>SUM('C2043 (Left-To East)'!M102,'C2043 (Left-To East)'!N2:N9)</f>
        <v>9</v>
      </c>
      <c r="O64" s="6">
        <f>SUM('C2043 (Left-To East)'!N102,'C2043 (Left-To East)'!O2:O9)</f>
        <v>31</v>
      </c>
    </row>
    <row r="65" spans="1:22" x14ac:dyDescent="0.3">
      <c r="A65" t="s">
        <v>83</v>
      </c>
      <c r="B65" s="6">
        <f>SUM('C2042 (Left-To West)'!A102,'C2042 (Left-To West)'!B3:B9)</f>
        <v>38</v>
      </c>
      <c r="C65" s="6">
        <f>SUM('C2042 (Left-To West)'!B102,'C2042 (Left-To West)'!C3:C9)</f>
        <v>32</v>
      </c>
      <c r="D65" s="6">
        <f>SUM('C2042 (Left-To West)'!C102,'C2042 (Left-To West)'!D3:D9)</f>
        <v>44</v>
      </c>
      <c r="E65" s="6">
        <f>SUM('C2042 (Left-To West)'!D102,'C2042 (Left-To West)'!E3:E9)</f>
        <v>13</v>
      </c>
      <c r="F65" s="6">
        <f>SUM('C2042 (Left-To West)'!E102,'C2042 (Left-To West)'!F3:F9)</f>
        <v>35</v>
      </c>
      <c r="G65" s="6">
        <f>SUM('C2042 (Left-To West)'!F102,'C2042 (Left-To West)'!G3:G9)</f>
        <v>30</v>
      </c>
      <c r="H65" s="6">
        <f>SUM('C2042 (Left-To West)'!G102,'C2042 (Left-To West)'!H3:H9)</f>
        <v>32</v>
      </c>
      <c r="I65" s="6">
        <f>SUM('C2042 (Left-To West)'!H102,'C2042 (Left-To West)'!I3:I9)</f>
        <v>3</v>
      </c>
      <c r="J65" s="6">
        <f>SUM('C2042 (Left-To West)'!I102,'C2042 (Left-To West)'!J3:J9)</f>
        <v>4</v>
      </c>
      <c r="K65" s="6">
        <f>SUM('C2042 (Left-To West)'!J102,'C2042 (Left-To West)'!K3:K9)</f>
        <v>10</v>
      </c>
      <c r="L65" s="6">
        <f>SUM('C2042 (Left-To West)'!K102,'C2042 (Left-To West)'!L3:L9)</f>
        <v>3</v>
      </c>
      <c r="M65" s="6">
        <f>SUM('C2042 (Left-To West)'!L102,'C2042 (Left-To West)'!M3:M9)</f>
        <v>20</v>
      </c>
      <c r="N65" s="6">
        <f>SUM('C2042 (Left-To West)'!M102,'C2042 (Left-To West)'!N3:N9)</f>
        <v>11</v>
      </c>
      <c r="O65" s="6">
        <f>SUM('C2042 (Left-To West)'!N102,'C2042 (Left-To West)'!O3:O9)</f>
        <v>22</v>
      </c>
    </row>
    <row r="66" spans="1:22" x14ac:dyDescent="0.3">
      <c r="A66" t="s">
        <v>80</v>
      </c>
      <c r="B66" s="6">
        <f t="shared" ref="B66:O66" si="31">B65+B64</f>
        <v>89</v>
      </c>
      <c r="C66" s="6">
        <f t="shared" si="31"/>
        <v>65</v>
      </c>
      <c r="D66" s="6">
        <f t="shared" si="31"/>
        <v>90</v>
      </c>
      <c r="E66" s="6">
        <f t="shared" si="31"/>
        <v>26</v>
      </c>
      <c r="F66" s="6">
        <f t="shared" si="31"/>
        <v>60</v>
      </c>
      <c r="G66" s="6">
        <f t="shared" si="31"/>
        <v>61</v>
      </c>
      <c r="H66" s="6">
        <f t="shared" si="31"/>
        <v>68</v>
      </c>
      <c r="I66" s="6">
        <f t="shared" si="31"/>
        <v>7</v>
      </c>
      <c r="J66" s="6">
        <f t="shared" si="31"/>
        <v>10</v>
      </c>
      <c r="K66" s="6">
        <f t="shared" si="31"/>
        <v>21</v>
      </c>
      <c r="L66" s="6">
        <f t="shared" si="31"/>
        <v>11</v>
      </c>
      <c r="M66" s="6">
        <f t="shared" si="31"/>
        <v>41</v>
      </c>
      <c r="N66" s="6">
        <f t="shared" si="31"/>
        <v>20</v>
      </c>
      <c r="O66" s="6">
        <f t="shared" si="31"/>
        <v>53</v>
      </c>
    </row>
    <row r="67" spans="1:22" x14ac:dyDescent="0.3">
      <c r="A67" t="s">
        <v>78</v>
      </c>
      <c r="B67" s="17">
        <f t="shared" ref="B67:O67" si="32">B64/B66</f>
        <v>0.5730337078651685</v>
      </c>
      <c r="C67" s="17">
        <f t="shared" si="32"/>
        <v>0.50769230769230766</v>
      </c>
      <c r="D67" s="17">
        <f t="shared" si="32"/>
        <v>0.51111111111111107</v>
      </c>
      <c r="E67" s="17">
        <f t="shared" si="32"/>
        <v>0.5</v>
      </c>
      <c r="F67" s="17">
        <f t="shared" si="32"/>
        <v>0.41666666666666669</v>
      </c>
      <c r="G67" s="17">
        <f t="shared" si="32"/>
        <v>0.50819672131147542</v>
      </c>
      <c r="H67" s="17">
        <f t="shared" si="32"/>
        <v>0.52941176470588236</v>
      </c>
      <c r="I67" s="38">
        <f t="shared" si="32"/>
        <v>0.5714285714285714</v>
      </c>
      <c r="J67" s="38">
        <f t="shared" si="32"/>
        <v>0.6</v>
      </c>
      <c r="K67" s="38">
        <f t="shared" si="32"/>
        <v>0.52380952380952384</v>
      </c>
      <c r="L67" s="38">
        <f t="shared" si="32"/>
        <v>0.72727272727272729</v>
      </c>
      <c r="M67" s="38">
        <f t="shared" si="32"/>
        <v>0.51219512195121952</v>
      </c>
      <c r="N67" s="38">
        <f t="shared" si="32"/>
        <v>0.45</v>
      </c>
      <c r="O67" s="38">
        <f t="shared" si="32"/>
        <v>0.58490566037735847</v>
      </c>
      <c r="P67" s="38"/>
      <c r="R67" s="17">
        <f t="shared" ref="R67:R68" si="33">AVERAGE(B67:H67)</f>
        <v>0.50658746847894442</v>
      </c>
      <c r="S67" s="6" t="s">
        <v>81</v>
      </c>
      <c r="V67" s="38">
        <f t="shared" ref="V67:V68" si="34">AVERAGE(I67:P67)</f>
        <v>0.56708737211991433</v>
      </c>
    </row>
    <row r="68" spans="1:22" x14ac:dyDescent="0.3">
      <c r="A68" t="s">
        <v>79</v>
      </c>
      <c r="B68" s="17">
        <f t="shared" ref="B68:O68" si="35">B65/B66</f>
        <v>0.42696629213483145</v>
      </c>
      <c r="C68" s="17">
        <f t="shared" si="35"/>
        <v>0.49230769230769234</v>
      </c>
      <c r="D68" s="17">
        <f t="shared" si="35"/>
        <v>0.48888888888888887</v>
      </c>
      <c r="E68" s="17">
        <f t="shared" si="35"/>
        <v>0.5</v>
      </c>
      <c r="F68" s="17">
        <f t="shared" si="35"/>
        <v>0.58333333333333337</v>
      </c>
      <c r="G68" s="17">
        <f t="shared" si="35"/>
        <v>0.49180327868852458</v>
      </c>
      <c r="H68" s="17">
        <f t="shared" si="35"/>
        <v>0.47058823529411764</v>
      </c>
      <c r="I68" s="38">
        <f t="shared" si="35"/>
        <v>0.42857142857142855</v>
      </c>
      <c r="J68" s="38">
        <f t="shared" si="35"/>
        <v>0.4</v>
      </c>
      <c r="K68" s="38">
        <f t="shared" si="35"/>
        <v>0.47619047619047616</v>
      </c>
      <c r="L68" s="38">
        <f t="shared" si="35"/>
        <v>0.27272727272727271</v>
      </c>
      <c r="M68" s="38">
        <f t="shared" si="35"/>
        <v>0.48780487804878048</v>
      </c>
      <c r="N68" s="38">
        <f t="shared" si="35"/>
        <v>0.55000000000000004</v>
      </c>
      <c r="O68" s="38">
        <f t="shared" si="35"/>
        <v>0.41509433962264153</v>
      </c>
      <c r="P68" s="38"/>
      <c r="R68" s="17">
        <f t="shared" si="33"/>
        <v>0.49341253152105546</v>
      </c>
      <c r="S68" s="6" t="s">
        <v>81</v>
      </c>
      <c r="V68" s="38">
        <f t="shared" si="34"/>
        <v>0.43291262788008561</v>
      </c>
    </row>
    <row r="70" spans="1:22" x14ac:dyDescent="0.3">
      <c r="A70" s="35" t="s">
        <v>95</v>
      </c>
      <c r="B70" s="37"/>
      <c r="C70" s="37"/>
      <c r="D70" s="37"/>
      <c r="E70" s="45"/>
      <c r="F70" s="45"/>
      <c r="G70" s="45"/>
      <c r="H70" s="45"/>
      <c r="I70" s="45"/>
      <c r="J70" s="45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</row>
    <row r="71" spans="1:22" x14ac:dyDescent="0.3">
      <c r="A71" s="43" t="s">
        <v>41</v>
      </c>
    </row>
    <row r="72" spans="1:22" x14ac:dyDescent="0.3">
      <c r="A72" t="s">
        <v>372</v>
      </c>
      <c r="B72" s="6">
        <f>'Comparisons and Delays'!B198</f>
        <v>27</v>
      </c>
      <c r="C72" s="6">
        <f>'Comparisons and Delays'!C198</f>
        <v>20</v>
      </c>
      <c r="D72" s="6">
        <f>'Comparisons and Delays'!D198</f>
        <v>24</v>
      </c>
      <c r="E72" s="6">
        <f>'Comparisons and Delays'!E198</f>
        <v>25</v>
      </c>
      <c r="F72" s="6">
        <f>'Comparisons and Delays'!F198</f>
        <v>10</v>
      </c>
      <c r="G72" s="6">
        <f>'Comparisons and Delays'!G198</f>
        <v>23</v>
      </c>
      <c r="H72" s="6">
        <f>'Comparisons and Delays'!H198</f>
        <v>26</v>
      </c>
      <c r="I72" s="6">
        <f>'Comparisons and Delays'!I198</f>
        <v>16</v>
      </c>
      <c r="J72" s="6">
        <f>'Comparisons and Delays'!J198</f>
        <v>14</v>
      </c>
      <c r="K72" s="6">
        <f>'Comparisons and Delays'!K198</f>
        <v>5</v>
      </c>
      <c r="L72" s="6">
        <f>'Comparisons and Delays'!L198</f>
        <v>5</v>
      </c>
      <c r="M72" s="6">
        <f>'Comparisons and Delays'!M198</f>
        <v>7</v>
      </c>
      <c r="N72" s="6">
        <f>'Comparisons and Delays'!N198</f>
        <v>4</v>
      </c>
      <c r="O72" s="6">
        <f>'Comparisons and Delays'!O198</f>
        <v>18</v>
      </c>
      <c r="P72" s="6">
        <f>'Comparisons and Delays'!P198</f>
        <v>16</v>
      </c>
    </row>
    <row r="73" spans="1:22" x14ac:dyDescent="0.3">
      <c r="A73" t="s">
        <v>373</v>
      </c>
      <c r="B73" s="6">
        <f>'Comparisons and Delays'!B199</f>
        <v>26</v>
      </c>
      <c r="C73" s="6">
        <f>'Comparisons and Delays'!C199</f>
        <v>25</v>
      </c>
      <c r="D73" s="6">
        <f>'Comparisons and Delays'!D199</f>
        <v>24</v>
      </c>
      <c r="E73" s="6">
        <f>'Comparisons and Delays'!E199</f>
        <v>17</v>
      </c>
      <c r="F73" s="6">
        <f>'Comparisons and Delays'!F199</f>
        <v>13</v>
      </c>
      <c r="G73" s="6">
        <f>'Comparisons and Delays'!G199</f>
        <v>16</v>
      </c>
      <c r="H73" s="6">
        <f>'Comparisons and Delays'!H199</f>
        <v>13</v>
      </c>
      <c r="I73" s="6">
        <f>'Comparisons and Delays'!I199</f>
        <v>7</v>
      </c>
      <c r="J73" s="6">
        <f>'Comparisons and Delays'!J199</f>
        <v>8</v>
      </c>
      <c r="K73" s="6">
        <f>'Comparisons and Delays'!K199</f>
        <v>1</v>
      </c>
      <c r="L73" s="6">
        <f>'Comparisons and Delays'!L199</f>
        <v>4</v>
      </c>
      <c r="M73" s="6">
        <f>'Comparisons and Delays'!M199</f>
        <v>4</v>
      </c>
      <c r="N73" s="6">
        <f>'Comparisons and Delays'!N199</f>
        <v>5</v>
      </c>
      <c r="O73" s="6">
        <f>'Comparisons and Delays'!O199</f>
        <v>6</v>
      </c>
      <c r="P73" s="6">
        <f>'Comparisons and Delays'!P199</f>
        <v>8</v>
      </c>
    </row>
    <row r="74" spans="1:22" x14ac:dyDescent="0.3">
      <c r="A74" t="s">
        <v>374</v>
      </c>
      <c r="B74" s="6">
        <f>'Comparisons and Delays'!B200</f>
        <v>53</v>
      </c>
      <c r="C74" s="6">
        <f>'Comparisons and Delays'!C200</f>
        <v>45</v>
      </c>
      <c r="D74" s="6">
        <f>'Comparisons and Delays'!D200</f>
        <v>48</v>
      </c>
      <c r="E74" s="6">
        <f>'Comparisons and Delays'!E200</f>
        <v>42</v>
      </c>
      <c r="F74" s="6">
        <f>'Comparisons and Delays'!F200</f>
        <v>23</v>
      </c>
      <c r="G74" s="6">
        <f>'Comparisons and Delays'!G200</f>
        <v>39</v>
      </c>
      <c r="H74" s="6">
        <f>'Comparisons and Delays'!H200</f>
        <v>39</v>
      </c>
      <c r="I74" s="6">
        <f>'Comparisons and Delays'!I200</f>
        <v>23</v>
      </c>
      <c r="J74" s="6">
        <f>'Comparisons and Delays'!J200</f>
        <v>22</v>
      </c>
      <c r="K74" s="6">
        <f>'Comparisons and Delays'!K200</f>
        <v>6</v>
      </c>
      <c r="L74" s="6">
        <f>'Comparisons and Delays'!L200</f>
        <v>9</v>
      </c>
      <c r="M74" s="6">
        <f>'Comparisons and Delays'!M200</f>
        <v>11</v>
      </c>
      <c r="N74" s="6">
        <f>'Comparisons and Delays'!N200</f>
        <v>9</v>
      </c>
      <c r="O74" s="6">
        <f>'Comparisons and Delays'!O200</f>
        <v>24</v>
      </c>
      <c r="P74" s="6">
        <f>'Comparisons and Delays'!P200</f>
        <v>24</v>
      </c>
    </row>
    <row r="75" spans="1:22" x14ac:dyDescent="0.3">
      <c r="A75" s="48" t="s">
        <v>404</v>
      </c>
      <c r="B75" s="124">
        <f t="shared" ref="B75:P75" si="36">B72/B74</f>
        <v>0.50943396226415094</v>
      </c>
      <c r="C75" s="124">
        <f t="shared" si="36"/>
        <v>0.44444444444444442</v>
      </c>
      <c r="D75" s="124">
        <f t="shared" si="36"/>
        <v>0.5</v>
      </c>
      <c r="E75" s="124">
        <f t="shared" si="36"/>
        <v>0.59523809523809523</v>
      </c>
      <c r="F75" s="124">
        <f t="shared" si="36"/>
        <v>0.43478260869565216</v>
      </c>
      <c r="G75" s="124">
        <f t="shared" si="36"/>
        <v>0.58974358974358976</v>
      </c>
      <c r="H75" s="124">
        <f t="shared" si="36"/>
        <v>0.66666666666666663</v>
      </c>
      <c r="I75" s="124">
        <f t="shared" si="36"/>
        <v>0.69565217391304346</v>
      </c>
      <c r="J75" s="124">
        <f t="shared" si="36"/>
        <v>0.63636363636363635</v>
      </c>
      <c r="K75" s="124">
        <f t="shared" si="36"/>
        <v>0.83333333333333337</v>
      </c>
      <c r="L75" s="124">
        <f t="shared" si="36"/>
        <v>0.55555555555555558</v>
      </c>
      <c r="M75" s="124">
        <f t="shared" si="36"/>
        <v>0.63636363636363635</v>
      </c>
      <c r="N75" s="124">
        <f t="shared" si="36"/>
        <v>0.44444444444444442</v>
      </c>
      <c r="O75" s="124">
        <f t="shared" si="36"/>
        <v>0.75</v>
      </c>
      <c r="P75" s="124">
        <f t="shared" si="36"/>
        <v>0.66666666666666663</v>
      </c>
    </row>
    <row r="76" spans="1:22" x14ac:dyDescent="0.3">
      <c r="A76" s="26" t="s">
        <v>405</v>
      </c>
      <c r="B76" s="125">
        <f t="shared" ref="B76:P76" si="37">B22</f>
        <v>0.51666666666666672</v>
      </c>
      <c r="C76" s="125">
        <f t="shared" si="37"/>
        <v>0.49056603773584906</v>
      </c>
      <c r="D76" s="125">
        <f t="shared" si="37"/>
        <v>0.35416666666666669</v>
      </c>
      <c r="E76" s="125">
        <f t="shared" si="37"/>
        <v>0.5</v>
      </c>
      <c r="F76" s="125">
        <f t="shared" si="37"/>
        <v>0.38461538461538464</v>
      </c>
      <c r="G76" s="125">
        <f t="shared" si="37"/>
        <v>0.53658536585365857</v>
      </c>
      <c r="H76" s="125">
        <f t="shared" si="37"/>
        <v>0.53846153846153844</v>
      </c>
      <c r="I76" s="126">
        <f t="shared" si="37"/>
        <v>0.7142857142857143</v>
      </c>
      <c r="J76" s="126">
        <f t="shared" si="37"/>
        <v>0.55555555555555558</v>
      </c>
      <c r="K76" s="126">
        <f t="shared" si="37"/>
        <v>0.9285714285714286</v>
      </c>
      <c r="L76" s="126">
        <f t="shared" si="37"/>
        <v>0.5</v>
      </c>
      <c r="M76" s="126">
        <f t="shared" si="37"/>
        <v>0.42857142857142855</v>
      </c>
      <c r="N76" s="126">
        <f t="shared" si="37"/>
        <v>0.58333333333333337</v>
      </c>
      <c r="O76" s="126">
        <f t="shared" si="37"/>
        <v>0.5714285714285714</v>
      </c>
      <c r="P76" s="126">
        <f t="shared" si="37"/>
        <v>0.6</v>
      </c>
    </row>
    <row r="77" spans="1:22" x14ac:dyDescent="0.3">
      <c r="A77" s="48" t="s">
        <v>406</v>
      </c>
      <c r="B77" s="124">
        <f t="shared" ref="B77:P77" si="38">B73/B74</f>
        <v>0.49056603773584906</v>
      </c>
      <c r="C77" s="124">
        <f t="shared" si="38"/>
        <v>0.55555555555555558</v>
      </c>
      <c r="D77" s="124">
        <f t="shared" si="38"/>
        <v>0.5</v>
      </c>
      <c r="E77" s="124">
        <f t="shared" si="38"/>
        <v>0.40476190476190477</v>
      </c>
      <c r="F77" s="124">
        <f t="shared" si="38"/>
        <v>0.56521739130434778</v>
      </c>
      <c r="G77" s="124">
        <f t="shared" si="38"/>
        <v>0.41025641025641024</v>
      </c>
      <c r="H77" s="124">
        <f t="shared" si="38"/>
        <v>0.33333333333333331</v>
      </c>
      <c r="I77" s="124">
        <f t="shared" si="38"/>
        <v>0.30434782608695654</v>
      </c>
      <c r="J77" s="124">
        <f t="shared" si="38"/>
        <v>0.36363636363636365</v>
      </c>
      <c r="K77" s="124">
        <f t="shared" si="38"/>
        <v>0.16666666666666666</v>
      </c>
      <c r="L77" s="124">
        <f t="shared" si="38"/>
        <v>0.44444444444444442</v>
      </c>
      <c r="M77" s="124">
        <f t="shared" si="38"/>
        <v>0.36363636363636365</v>
      </c>
      <c r="N77" s="124">
        <f t="shared" si="38"/>
        <v>0.55555555555555558</v>
      </c>
      <c r="O77" s="124">
        <f t="shared" si="38"/>
        <v>0.25</v>
      </c>
      <c r="P77" s="124">
        <f t="shared" si="38"/>
        <v>0.33333333333333331</v>
      </c>
    </row>
    <row r="78" spans="1:22" x14ac:dyDescent="0.3">
      <c r="A78" s="26" t="s">
        <v>407</v>
      </c>
      <c r="B78" s="125">
        <f t="shared" ref="B78:P78" si="39">B23</f>
        <v>0.48333333333333334</v>
      </c>
      <c r="C78" s="125">
        <f t="shared" si="39"/>
        <v>0.50943396226415094</v>
      </c>
      <c r="D78" s="125">
        <f t="shared" si="39"/>
        <v>0.64583333333333337</v>
      </c>
      <c r="E78" s="125">
        <f t="shared" si="39"/>
        <v>0.5</v>
      </c>
      <c r="F78" s="125">
        <f t="shared" si="39"/>
        <v>0.61538461538461542</v>
      </c>
      <c r="G78" s="125">
        <f t="shared" si="39"/>
        <v>0.46341463414634149</v>
      </c>
      <c r="H78" s="125">
        <f t="shared" si="39"/>
        <v>0.46153846153846156</v>
      </c>
      <c r="I78" s="126">
        <f t="shared" si="39"/>
        <v>0.2857142857142857</v>
      </c>
      <c r="J78" s="126">
        <f t="shared" si="39"/>
        <v>0.44444444444444442</v>
      </c>
      <c r="K78" s="126">
        <f t="shared" si="39"/>
        <v>7.1428571428571425E-2</v>
      </c>
      <c r="L78" s="126">
        <f t="shared" si="39"/>
        <v>0.5</v>
      </c>
      <c r="M78" s="126">
        <f t="shared" si="39"/>
        <v>0.5714285714285714</v>
      </c>
      <c r="N78" s="126">
        <f t="shared" si="39"/>
        <v>0.41666666666666669</v>
      </c>
      <c r="O78" s="126">
        <f t="shared" si="39"/>
        <v>0.42857142857142855</v>
      </c>
      <c r="P78" s="126">
        <f t="shared" si="39"/>
        <v>0.4</v>
      </c>
    </row>
    <row r="79" spans="1:22" x14ac:dyDescent="0.3">
      <c r="A79" t="s">
        <v>375</v>
      </c>
      <c r="B79" s="6">
        <f>'Comparisons and Delays'!B201</f>
        <v>56</v>
      </c>
      <c r="C79" s="6">
        <f>'Comparisons and Delays'!C201</f>
        <v>46</v>
      </c>
      <c r="D79" s="6">
        <f>'Comparisons and Delays'!D201</f>
        <v>43</v>
      </c>
      <c r="E79" s="6">
        <f>'Comparisons and Delays'!E201</f>
        <v>44</v>
      </c>
      <c r="F79" s="6">
        <f>'Comparisons and Delays'!F201</f>
        <v>29</v>
      </c>
      <c r="G79" s="6">
        <f>'Comparisons and Delays'!G201</f>
        <v>40</v>
      </c>
      <c r="H79" s="6">
        <f>'Comparisons and Delays'!H201</f>
        <v>41</v>
      </c>
      <c r="I79" s="6">
        <f>'Comparisons and Delays'!I201</f>
        <v>24</v>
      </c>
      <c r="J79" s="6">
        <f>'Comparisons and Delays'!J201</f>
        <v>10</v>
      </c>
      <c r="K79" s="6">
        <f>'Comparisons and Delays'!K201</f>
        <v>14</v>
      </c>
      <c r="L79" s="6">
        <f>'Comparisons and Delays'!L201</f>
        <v>6</v>
      </c>
      <c r="M79" s="6">
        <f>'Comparisons and Delays'!M201</f>
        <v>5</v>
      </c>
      <c r="N79" s="6">
        <f>'Comparisons and Delays'!N201</f>
        <v>12</v>
      </c>
      <c r="O79" s="6">
        <f>'Comparisons and Delays'!O201</f>
        <v>15</v>
      </c>
      <c r="P79" s="6">
        <f>'Comparisons and Delays'!P201</f>
        <v>18</v>
      </c>
      <c r="R79" s="6" t="s">
        <v>101</v>
      </c>
    </row>
    <row r="80" spans="1:22" x14ac:dyDescent="0.3">
      <c r="A80" t="s">
        <v>107</v>
      </c>
      <c r="B80" s="52">
        <f>B79*(1-B78)</f>
        <v>28.93333333333333</v>
      </c>
      <c r="C80" s="52">
        <f>C79*(1-C78)</f>
        <v>22.566037735849058</v>
      </c>
      <c r="D80" s="52">
        <f>D79*(1-D78)</f>
        <v>15.229166666666664</v>
      </c>
      <c r="E80" s="52">
        <f t="shared" ref="E80:P80" si="40">E79*(1-E78)</f>
        <v>22</v>
      </c>
      <c r="F80" s="52">
        <f t="shared" si="40"/>
        <v>11.153846153846153</v>
      </c>
      <c r="G80" s="52">
        <f t="shared" si="40"/>
        <v>21.463414634146343</v>
      </c>
      <c r="H80" s="52">
        <f t="shared" si="40"/>
        <v>22.076923076923077</v>
      </c>
      <c r="I80" s="52">
        <f t="shared" si="40"/>
        <v>17.142857142857142</v>
      </c>
      <c r="J80" s="52">
        <f t="shared" si="40"/>
        <v>5.5555555555555554</v>
      </c>
      <c r="K80" s="52">
        <f t="shared" si="40"/>
        <v>13</v>
      </c>
      <c r="L80" s="52">
        <f t="shared" si="40"/>
        <v>3</v>
      </c>
      <c r="M80" s="52">
        <f t="shared" si="40"/>
        <v>2.1428571428571432</v>
      </c>
      <c r="N80" s="52">
        <f t="shared" si="40"/>
        <v>6.9999999999999991</v>
      </c>
      <c r="O80" s="52">
        <f t="shared" si="40"/>
        <v>8.5714285714285712</v>
      </c>
      <c r="P80" s="52">
        <f t="shared" si="40"/>
        <v>10.799999999999999</v>
      </c>
    </row>
    <row r="81" spans="1:18" x14ac:dyDescent="0.3">
      <c r="A81" t="s">
        <v>108</v>
      </c>
      <c r="B81" s="52">
        <f>B79*B78</f>
        <v>27.066666666666666</v>
      </c>
      <c r="C81" s="52">
        <f>C79*C78</f>
        <v>23.433962264150942</v>
      </c>
      <c r="D81" s="52">
        <f>D79*D78</f>
        <v>27.770833333333336</v>
      </c>
      <c r="E81" s="52">
        <f t="shared" ref="E81:P81" si="41">E79*E78</f>
        <v>22</v>
      </c>
      <c r="F81" s="52">
        <f t="shared" si="41"/>
        <v>17.846153846153847</v>
      </c>
      <c r="G81" s="52">
        <f t="shared" si="41"/>
        <v>18.536585365853661</v>
      </c>
      <c r="H81" s="52">
        <f t="shared" si="41"/>
        <v>18.923076923076923</v>
      </c>
      <c r="I81" s="52">
        <f t="shared" si="41"/>
        <v>6.8571428571428568</v>
      </c>
      <c r="J81" s="52">
        <f t="shared" si="41"/>
        <v>4.4444444444444446</v>
      </c>
      <c r="K81" s="52">
        <f t="shared" si="41"/>
        <v>1</v>
      </c>
      <c r="L81" s="52">
        <f t="shared" si="41"/>
        <v>3</v>
      </c>
      <c r="M81" s="52">
        <f t="shared" si="41"/>
        <v>2.8571428571428568</v>
      </c>
      <c r="N81" s="52">
        <f t="shared" si="41"/>
        <v>5</v>
      </c>
      <c r="O81" s="52">
        <f t="shared" si="41"/>
        <v>6.4285714285714279</v>
      </c>
      <c r="P81" s="52">
        <f t="shared" si="41"/>
        <v>7.2</v>
      </c>
    </row>
    <row r="84" spans="1:18" x14ac:dyDescent="0.3">
      <c r="A84" t="s">
        <v>372</v>
      </c>
      <c r="B84" s="6">
        <f>'Comparisons and Delays'!Y6</f>
        <v>34</v>
      </c>
      <c r="C84" s="6">
        <f>'Comparisons and Delays'!Z6</f>
        <v>23</v>
      </c>
      <c r="D84" s="6">
        <f>'Comparisons and Delays'!AA6</f>
        <v>26</v>
      </c>
      <c r="E84" s="6">
        <f>'Comparisons and Delays'!AB6</f>
        <v>27</v>
      </c>
      <c r="F84" s="6">
        <f>'Comparisons and Delays'!AC6</f>
        <v>12</v>
      </c>
      <c r="G84" s="6">
        <f>'Comparisons and Delays'!AD6</f>
        <v>25</v>
      </c>
      <c r="H84" s="6">
        <f>'Comparisons and Delays'!AE6</f>
        <v>27</v>
      </c>
      <c r="I84" s="6">
        <f>'Comparisons and Delays'!AF6</f>
        <v>16</v>
      </c>
      <c r="J84" s="6">
        <f>'Comparisons and Delays'!AG6</f>
        <v>15</v>
      </c>
      <c r="K84" s="6">
        <f>'Comparisons and Delays'!AH6</f>
        <v>6</v>
      </c>
      <c r="L84" s="6">
        <f>'Comparisons and Delays'!AI6</f>
        <v>6</v>
      </c>
      <c r="M84" s="6">
        <f>'Comparisons and Delays'!AJ6</f>
        <v>7</v>
      </c>
      <c r="N84" s="6">
        <f>'Comparisons and Delays'!AK6</f>
        <v>4</v>
      </c>
      <c r="O84" s="6">
        <f>'Comparisons and Delays'!AL6</f>
        <v>22</v>
      </c>
      <c r="P84" s="6">
        <f>'Comparisons and Delays'!AM6</f>
        <v>20</v>
      </c>
    </row>
    <row r="85" spans="1:18" x14ac:dyDescent="0.3">
      <c r="A85" t="s">
        <v>373</v>
      </c>
      <c r="B85" s="6">
        <f>'Comparisons and Delays'!Y7</f>
        <v>22</v>
      </c>
      <c r="C85" s="6">
        <f>'Comparisons and Delays'!Z7</f>
        <v>23</v>
      </c>
      <c r="D85" s="6">
        <f>'Comparisons and Delays'!AA7</f>
        <v>21</v>
      </c>
      <c r="E85" s="6">
        <f>'Comparisons and Delays'!AB7</f>
        <v>15</v>
      </c>
      <c r="F85" s="6">
        <f>'Comparisons and Delays'!AC7</f>
        <v>9</v>
      </c>
      <c r="G85" s="6">
        <f>'Comparisons and Delays'!AD7</f>
        <v>15</v>
      </c>
      <c r="H85" s="6">
        <f>'Comparisons and Delays'!AE7</f>
        <v>12</v>
      </c>
      <c r="I85" s="6">
        <f>'Comparisons and Delays'!AF7</f>
        <v>6</v>
      </c>
      <c r="J85" s="6">
        <f>'Comparisons and Delays'!AG7</f>
        <v>8</v>
      </c>
      <c r="K85" s="6">
        <f>'Comparisons and Delays'!AH7</f>
        <v>1</v>
      </c>
      <c r="L85" s="6">
        <f>'Comparisons and Delays'!AI7</f>
        <v>4</v>
      </c>
      <c r="M85" s="6">
        <f>'Comparisons and Delays'!AJ7</f>
        <v>3</v>
      </c>
      <c r="N85" s="6">
        <f>'Comparisons and Delays'!AK7</f>
        <v>5</v>
      </c>
      <c r="O85" s="6">
        <f>'Comparisons and Delays'!AL7</f>
        <v>6</v>
      </c>
      <c r="P85" s="6">
        <f>'Comparisons and Delays'!AM7</f>
        <v>8</v>
      </c>
    </row>
    <row r="86" spans="1:18" x14ac:dyDescent="0.3">
      <c r="A86" t="s">
        <v>374</v>
      </c>
      <c r="B86" s="6">
        <f>'Comparisons and Delays'!Y9</f>
        <v>56</v>
      </c>
      <c r="C86" s="6">
        <f>'Comparisons and Delays'!Z9</f>
        <v>46</v>
      </c>
      <c r="D86" s="6">
        <f>'Comparisons and Delays'!AA9</f>
        <v>47</v>
      </c>
      <c r="E86" s="6">
        <f>'Comparisons and Delays'!AB9</f>
        <v>42</v>
      </c>
      <c r="F86" s="6">
        <f>'Comparisons and Delays'!AC9</f>
        <v>21</v>
      </c>
      <c r="G86" s="6">
        <f>'Comparisons and Delays'!AD9</f>
        <v>40</v>
      </c>
      <c r="H86" s="6">
        <f>'Comparisons and Delays'!AE9</f>
        <v>39</v>
      </c>
      <c r="I86" s="6">
        <f>'Comparisons and Delays'!AF9</f>
        <v>22</v>
      </c>
      <c r="J86" s="6">
        <f>'Comparisons and Delays'!AG9</f>
        <v>23</v>
      </c>
      <c r="K86" s="6">
        <f>'Comparisons and Delays'!AH9</f>
        <v>7</v>
      </c>
      <c r="L86" s="6">
        <f>'Comparisons and Delays'!AI9</f>
        <v>10</v>
      </c>
      <c r="M86" s="6">
        <f>'Comparisons and Delays'!AJ9</f>
        <v>10</v>
      </c>
      <c r="N86" s="6">
        <f>'Comparisons and Delays'!AK9</f>
        <v>9</v>
      </c>
      <c r="O86" s="6">
        <f>'Comparisons and Delays'!AL9</f>
        <v>28</v>
      </c>
      <c r="P86" s="6">
        <f>'Comparisons and Delays'!AM9</f>
        <v>28</v>
      </c>
    </row>
    <row r="87" spans="1:18" x14ac:dyDescent="0.3">
      <c r="A87" s="48" t="s">
        <v>404</v>
      </c>
      <c r="B87" s="124">
        <f t="shared" ref="B87:P87" si="42">B84/B86</f>
        <v>0.6071428571428571</v>
      </c>
      <c r="C87" s="124">
        <f t="shared" si="42"/>
        <v>0.5</v>
      </c>
      <c r="D87" s="124">
        <f t="shared" si="42"/>
        <v>0.55319148936170215</v>
      </c>
      <c r="E87" s="124">
        <f t="shared" si="42"/>
        <v>0.6428571428571429</v>
      </c>
      <c r="F87" s="124">
        <f t="shared" si="42"/>
        <v>0.5714285714285714</v>
      </c>
      <c r="G87" s="124">
        <f t="shared" si="42"/>
        <v>0.625</v>
      </c>
      <c r="H87" s="124">
        <f t="shared" si="42"/>
        <v>0.69230769230769229</v>
      </c>
      <c r="I87" s="124">
        <f t="shared" si="42"/>
        <v>0.72727272727272729</v>
      </c>
      <c r="J87" s="124">
        <f t="shared" si="42"/>
        <v>0.65217391304347827</v>
      </c>
      <c r="K87" s="124">
        <f t="shared" si="42"/>
        <v>0.8571428571428571</v>
      </c>
      <c r="L87" s="124">
        <f t="shared" si="42"/>
        <v>0.6</v>
      </c>
      <c r="M87" s="124">
        <f t="shared" si="42"/>
        <v>0.7</v>
      </c>
      <c r="N87" s="124">
        <f t="shared" si="42"/>
        <v>0.44444444444444442</v>
      </c>
      <c r="O87" s="124">
        <f t="shared" si="42"/>
        <v>0.7857142857142857</v>
      </c>
      <c r="P87" s="124">
        <f t="shared" si="42"/>
        <v>0.7142857142857143</v>
      </c>
    </row>
    <row r="88" spans="1:18" x14ac:dyDescent="0.3">
      <c r="A88" s="26" t="s">
        <v>408</v>
      </c>
      <c r="B88" s="125">
        <f t="shared" ref="B88:P88" si="43">B28</f>
        <v>0.49397590361445781</v>
      </c>
      <c r="C88" s="125">
        <f t="shared" si="43"/>
        <v>0.37681159420289856</v>
      </c>
      <c r="D88" s="125">
        <f t="shared" si="43"/>
        <v>0.41791044776119401</v>
      </c>
      <c r="E88" s="125">
        <f t="shared" si="43"/>
        <v>0.64</v>
      </c>
      <c r="F88" s="125">
        <f t="shared" si="43"/>
        <v>0.41935483870967744</v>
      </c>
      <c r="G88" s="125">
        <f t="shared" si="43"/>
        <v>0.45614035087719296</v>
      </c>
      <c r="H88" s="125">
        <f t="shared" si="43"/>
        <v>0.47619047619047616</v>
      </c>
      <c r="I88" s="126">
        <f t="shared" si="43"/>
        <v>0.56666666666666665</v>
      </c>
      <c r="J88" s="126">
        <f t="shared" si="43"/>
        <v>0.44444444444444442</v>
      </c>
      <c r="K88" s="126">
        <f t="shared" si="43"/>
        <v>0.25925925925925924</v>
      </c>
      <c r="L88" s="126">
        <f t="shared" si="43"/>
        <v>0.4</v>
      </c>
      <c r="M88" s="126">
        <f t="shared" si="43"/>
        <v>0.34782608695652173</v>
      </c>
      <c r="N88" s="126">
        <f t="shared" si="43"/>
        <v>0.45454545454545453</v>
      </c>
      <c r="O88" s="126">
        <f t="shared" si="43"/>
        <v>0.44897959183673469</v>
      </c>
      <c r="P88" s="126">
        <f t="shared" si="43"/>
        <v>0.46808510638297873</v>
      </c>
    </row>
    <row r="89" spans="1:18" x14ac:dyDescent="0.3">
      <c r="A89" s="48" t="s">
        <v>406</v>
      </c>
      <c r="B89" s="124">
        <f t="shared" ref="B89:P89" si="44">B85/B86</f>
        <v>0.39285714285714285</v>
      </c>
      <c r="C89" s="124">
        <f t="shared" si="44"/>
        <v>0.5</v>
      </c>
      <c r="D89" s="124">
        <f t="shared" si="44"/>
        <v>0.44680851063829785</v>
      </c>
      <c r="E89" s="124">
        <f t="shared" si="44"/>
        <v>0.35714285714285715</v>
      </c>
      <c r="F89" s="124">
        <f t="shared" si="44"/>
        <v>0.42857142857142855</v>
      </c>
      <c r="G89" s="124">
        <f t="shared" si="44"/>
        <v>0.375</v>
      </c>
      <c r="H89" s="124">
        <f t="shared" si="44"/>
        <v>0.30769230769230771</v>
      </c>
      <c r="I89" s="124">
        <f t="shared" si="44"/>
        <v>0.27272727272727271</v>
      </c>
      <c r="J89" s="124">
        <f t="shared" si="44"/>
        <v>0.34782608695652173</v>
      </c>
      <c r="K89" s="124">
        <f t="shared" si="44"/>
        <v>0.14285714285714285</v>
      </c>
      <c r="L89" s="124">
        <f t="shared" si="44"/>
        <v>0.4</v>
      </c>
      <c r="M89" s="124">
        <f t="shared" si="44"/>
        <v>0.3</v>
      </c>
      <c r="N89" s="124">
        <f t="shared" si="44"/>
        <v>0.55555555555555558</v>
      </c>
      <c r="O89" s="124">
        <f t="shared" si="44"/>
        <v>0.21428571428571427</v>
      </c>
      <c r="P89" s="124">
        <f t="shared" si="44"/>
        <v>0.2857142857142857</v>
      </c>
    </row>
    <row r="90" spans="1:18" x14ac:dyDescent="0.3">
      <c r="A90" s="26" t="s">
        <v>409</v>
      </c>
      <c r="B90" s="125">
        <f t="shared" ref="B90:P90" si="45">B29</f>
        <v>0.50602409638554213</v>
      </c>
      <c r="C90" s="125">
        <f t="shared" si="45"/>
        <v>0.62318840579710144</v>
      </c>
      <c r="D90" s="125">
        <f t="shared" si="45"/>
        <v>0.58208955223880599</v>
      </c>
      <c r="E90" s="125">
        <f t="shared" si="45"/>
        <v>0.36</v>
      </c>
      <c r="F90" s="125">
        <f t="shared" si="45"/>
        <v>0.58064516129032262</v>
      </c>
      <c r="G90" s="125">
        <f t="shared" si="45"/>
        <v>0.54385964912280704</v>
      </c>
      <c r="H90" s="125">
        <f t="shared" si="45"/>
        <v>0.52380952380952384</v>
      </c>
      <c r="I90" s="126">
        <f t="shared" si="45"/>
        <v>0.43333333333333335</v>
      </c>
      <c r="J90" s="126">
        <f t="shared" si="45"/>
        <v>0.55555555555555558</v>
      </c>
      <c r="K90" s="126">
        <f t="shared" si="45"/>
        <v>0.7407407407407407</v>
      </c>
      <c r="L90" s="126">
        <f t="shared" si="45"/>
        <v>0.6</v>
      </c>
      <c r="M90" s="126">
        <f t="shared" si="45"/>
        <v>0.65217391304347827</v>
      </c>
      <c r="N90" s="126">
        <f t="shared" si="45"/>
        <v>0.54545454545454541</v>
      </c>
      <c r="O90" s="126">
        <f t="shared" si="45"/>
        <v>0.55102040816326525</v>
      </c>
      <c r="P90" s="126">
        <f t="shared" si="45"/>
        <v>0.53191489361702127</v>
      </c>
    </row>
    <row r="91" spans="1:18" x14ac:dyDescent="0.3">
      <c r="A91" t="s">
        <v>376</v>
      </c>
      <c r="B91" s="6">
        <f>'Comparisons and Delays'!Y10</f>
        <v>127</v>
      </c>
      <c r="C91" s="6">
        <f>'Comparisons and Delays'!Z10</f>
        <v>95</v>
      </c>
      <c r="D91" s="6">
        <f>'Comparisons and Delays'!AA10</f>
        <v>87</v>
      </c>
      <c r="E91" s="6">
        <f>'Comparisons and Delays'!AB10</f>
        <v>64</v>
      </c>
      <c r="F91" s="6">
        <f>'Comparisons and Delays'!AC10</f>
        <v>42</v>
      </c>
      <c r="G91" s="6">
        <f>'Comparisons and Delays'!AD10</f>
        <v>95</v>
      </c>
      <c r="H91" s="6">
        <f>'Comparisons and Delays'!AE10</f>
        <v>89</v>
      </c>
      <c r="I91" s="6">
        <f>'Comparisons and Delays'!AF10</f>
        <v>88</v>
      </c>
      <c r="J91" s="6">
        <f>'Comparisons and Delays'!AG10</f>
        <v>78</v>
      </c>
      <c r="K91" s="6">
        <f>'Comparisons and Delays'!AH10</f>
        <v>66</v>
      </c>
      <c r="L91" s="6">
        <f>'Comparisons and Delays'!AI10</f>
        <v>30</v>
      </c>
      <c r="M91" s="6">
        <f>'Comparisons and Delays'!AJ10</f>
        <v>29</v>
      </c>
      <c r="N91" s="6">
        <f>'Comparisons and Delays'!AK10</f>
        <v>24</v>
      </c>
      <c r="O91" s="6">
        <f>'Comparisons and Delays'!AL10</f>
        <v>71</v>
      </c>
      <c r="P91" s="6">
        <f>'Comparisons and Delays'!AM10</f>
        <v>76</v>
      </c>
      <c r="R91" s="6" t="s">
        <v>102</v>
      </c>
    </row>
    <row r="92" spans="1:18" x14ac:dyDescent="0.3">
      <c r="A92" t="s">
        <v>107</v>
      </c>
      <c r="B92" s="52">
        <f>B91*B88</f>
        <v>62.734939759036145</v>
      </c>
      <c r="C92" s="52">
        <f t="shared" ref="C92:P92" si="46">C91*C88</f>
        <v>35.79710144927536</v>
      </c>
      <c r="D92" s="52">
        <f t="shared" si="46"/>
        <v>36.35820895522388</v>
      </c>
      <c r="E92" s="52">
        <f t="shared" si="46"/>
        <v>40.96</v>
      </c>
      <c r="F92" s="52">
        <f t="shared" si="46"/>
        <v>17.612903225806452</v>
      </c>
      <c r="G92" s="52">
        <f t="shared" si="46"/>
        <v>43.333333333333329</v>
      </c>
      <c r="H92" s="52">
        <f t="shared" si="46"/>
        <v>42.38095238095238</v>
      </c>
      <c r="I92" s="52">
        <f t="shared" si="46"/>
        <v>49.866666666666667</v>
      </c>
      <c r="J92" s="52">
        <f t="shared" si="46"/>
        <v>34.666666666666664</v>
      </c>
      <c r="K92" s="52">
        <f t="shared" si="46"/>
        <v>17.111111111111111</v>
      </c>
      <c r="L92" s="52">
        <f t="shared" si="46"/>
        <v>12</v>
      </c>
      <c r="M92" s="52">
        <f t="shared" si="46"/>
        <v>10.086956521739131</v>
      </c>
      <c r="N92" s="52">
        <f t="shared" si="46"/>
        <v>10.909090909090908</v>
      </c>
      <c r="O92" s="52">
        <f t="shared" si="46"/>
        <v>31.877551020408163</v>
      </c>
      <c r="P92" s="52">
        <f t="shared" si="46"/>
        <v>35.574468085106382</v>
      </c>
    </row>
    <row r="93" spans="1:18" x14ac:dyDescent="0.3">
      <c r="A93" t="s">
        <v>108</v>
      </c>
      <c r="B93" s="52">
        <f>B91*(1-B88)</f>
        <v>64.265060240963862</v>
      </c>
      <c r="C93" s="52">
        <f t="shared" ref="C93:P93" si="47">C91*(1-C88)</f>
        <v>59.20289855072464</v>
      </c>
      <c r="D93" s="52">
        <f t="shared" si="47"/>
        <v>50.64179104477612</v>
      </c>
      <c r="E93" s="52">
        <f t="shared" si="47"/>
        <v>23.04</v>
      </c>
      <c r="F93" s="52">
        <f t="shared" si="47"/>
        <v>24.387096774193544</v>
      </c>
      <c r="G93" s="52">
        <f t="shared" si="47"/>
        <v>51.666666666666671</v>
      </c>
      <c r="H93" s="52">
        <f t="shared" si="47"/>
        <v>46.61904761904762</v>
      </c>
      <c r="I93" s="52">
        <f t="shared" si="47"/>
        <v>38.133333333333333</v>
      </c>
      <c r="J93" s="52">
        <f t="shared" si="47"/>
        <v>43.333333333333336</v>
      </c>
      <c r="K93" s="52">
        <f t="shared" si="47"/>
        <v>48.888888888888886</v>
      </c>
      <c r="L93" s="52">
        <f t="shared" si="47"/>
        <v>18</v>
      </c>
      <c r="M93" s="52">
        <f t="shared" si="47"/>
        <v>18.913043478260871</v>
      </c>
      <c r="N93" s="52">
        <f t="shared" si="47"/>
        <v>13.09090909090909</v>
      </c>
      <c r="O93" s="52">
        <f t="shared" si="47"/>
        <v>39.12244897959183</v>
      </c>
      <c r="P93" s="52">
        <f t="shared" si="47"/>
        <v>40.425531914893618</v>
      </c>
    </row>
    <row r="98" spans="1:18" x14ac:dyDescent="0.3">
      <c r="A98" s="44" t="s">
        <v>42</v>
      </c>
    </row>
    <row r="99" spans="1:18" x14ac:dyDescent="0.3">
      <c r="A99" t="str">
        <f>'Comparisons and Delays'!A263</f>
        <v>2043 E</v>
      </c>
      <c r="B99" s="6">
        <f>'Comparisons and Delays'!B263</f>
        <v>64</v>
      </c>
      <c r="C99" s="6">
        <f>'Comparisons and Delays'!C263</f>
        <v>54</v>
      </c>
      <c r="D99" s="6">
        <f>'Comparisons and Delays'!D263</f>
        <v>50</v>
      </c>
      <c r="E99" s="6">
        <f>'Comparisons and Delays'!E263</f>
        <v>51</v>
      </c>
      <c r="F99" s="6">
        <f>'Comparisons and Delays'!F263</f>
        <v>59</v>
      </c>
      <c r="G99" s="6">
        <f>'Comparisons and Delays'!G263</f>
        <v>65</v>
      </c>
      <c r="H99" s="6">
        <f>'Comparisons and Delays'!H263</f>
        <v>62</v>
      </c>
      <c r="I99" s="6">
        <f>'Comparisons and Delays'!I263</f>
        <v>15</v>
      </c>
      <c r="J99" s="6">
        <f>'Comparisons and Delays'!J263</f>
        <v>17</v>
      </c>
      <c r="K99" s="6">
        <f>'Comparisons and Delays'!K263</f>
        <v>15</v>
      </c>
      <c r="L99" s="6">
        <f>'Comparisons and Delays'!L263</f>
        <v>9</v>
      </c>
      <c r="M99" s="6">
        <f>'Comparisons and Delays'!M263</f>
        <v>35</v>
      </c>
      <c r="N99" s="6">
        <f>'Comparisons and Delays'!N263</f>
        <v>8</v>
      </c>
      <c r="O99" s="6">
        <f>'Comparisons and Delays'!O263</f>
        <v>47</v>
      </c>
      <c r="P99" s="6">
        <f>'Comparisons and Delays'!P263</f>
        <v>38</v>
      </c>
    </row>
    <row r="100" spans="1:18" x14ac:dyDescent="0.3">
      <c r="A100" t="str">
        <f>'Comparisons and Delays'!A264</f>
        <v>2044 W</v>
      </c>
      <c r="B100" s="6">
        <f>'Comparisons and Delays'!B264</f>
        <v>21</v>
      </c>
      <c r="C100" s="6">
        <f>'Comparisons and Delays'!C264</f>
        <v>21</v>
      </c>
      <c r="D100" s="6">
        <f>'Comparisons and Delays'!D264</f>
        <v>37</v>
      </c>
      <c r="E100" s="6">
        <f>'Comparisons and Delays'!E264</f>
        <v>33</v>
      </c>
      <c r="F100" s="6">
        <f>'Comparisons and Delays'!F264</f>
        <v>33</v>
      </c>
      <c r="G100" s="6">
        <f>'Comparisons and Delays'!G264</f>
        <v>21</v>
      </c>
      <c r="H100" s="6">
        <f>'Comparisons and Delays'!H264</f>
        <v>22</v>
      </c>
      <c r="I100" s="6">
        <f>'Comparisons and Delays'!I264</f>
        <v>9</v>
      </c>
      <c r="J100" s="6">
        <f>'Comparisons and Delays'!J264</f>
        <v>6</v>
      </c>
      <c r="K100" s="6">
        <f>'Comparisons and Delays'!K264</f>
        <v>17</v>
      </c>
      <c r="L100" s="6">
        <f>'Comparisons and Delays'!L264</f>
        <v>13</v>
      </c>
      <c r="M100" s="6">
        <f>'Comparisons and Delays'!M264</f>
        <v>6</v>
      </c>
      <c r="N100" s="6">
        <f>'Comparisons and Delays'!N264</f>
        <v>5</v>
      </c>
      <c r="O100" s="6">
        <f>'Comparisons and Delays'!O264</f>
        <v>19</v>
      </c>
      <c r="P100" s="6">
        <f>'Comparisons and Delays'!P264</f>
        <v>17</v>
      </c>
    </row>
    <row r="101" spans="1:18" x14ac:dyDescent="0.3">
      <c r="A101" t="str">
        <f>'Comparisons and Delays'!A265</f>
        <v>Total</v>
      </c>
      <c r="B101" s="6">
        <f>'Comparisons and Delays'!B265</f>
        <v>85</v>
      </c>
      <c r="C101" s="6">
        <f>'Comparisons and Delays'!C265</f>
        <v>75</v>
      </c>
      <c r="D101" s="6">
        <f>'Comparisons and Delays'!D265</f>
        <v>87</v>
      </c>
      <c r="E101" s="6">
        <f>'Comparisons and Delays'!E265</f>
        <v>84</v>
      </c>
      <c r="F101" s="6">
        <f>'Comparisons and Delays'!F265</f>
        <v>92</v>
      </c>
      <c r="G101" s="6">
        <f>'Comparisons and Delays'!G265</f>
        <v>86</v>
      </c>
      <c r="H101" s="6">
        <f>'Comparisons and Delays'!H265</f>
        <v>84</v>
      </c>
      <c r="I101" s="6">
        <f>'Comparisons and Delays'!I265</f>
        <v>24</v>
      </c>
      <c r="J101" s="6">
        <f>'Comparisons and Delays'!J265</f>
        <v>23</v>
      </c>
      <c r="K101" s="6">
        <f>'Comparisons and Delays'!K265</f>
        <v>32</v>
      </c>
      <c r="L101" s="6">
        <f>'Comparisons and Delays'!L265</f>
        <v>22</v>
      </c>
      <c r="M101" s="6">
        <f>'Comparisons and Delays'!M265</f>
        <v>41</v>
      </c>
      <c r="N101" s="6">
        <f>'Comparisons and Delays'!N265</f>
        <v>13</v>
      </c>
      <c r="O101" s="6">
        <f>'Comparisons and Delays'!O265</f>
        <v>66</v>
      </c>
      <c r="P101" s="6">
        <f>'Comparisons and Delays'!P265</f>
        <v>55</v>
      </c>
    </row>
    <row r="102" spans="1:18" x14ac:dyDescent="0.3">
      <c r="A102" s="48" t="s">
        <v>97</v>
      </c>
      <c r="B102" s="47">
        <f t="shared" ref="B102:P102" si="48">B99/B101</f>
        <v>0.75294117647058822</v>
      </c>
      <c r="C102" s="47">
        <f t="shared" si="48"/>
        <v>0.72</v>
      </c>
      <c r="D102" s="47">
        <f t="shared" si="48"/>
        <v>0.57471264367816088</v>
      </c>
      <c r="E102" s="47">
        <f t="shared" si="48"/>
        <v>0.6071428571428571</v>
      </c>
      <c r="F102" s="47">
        <f t="shared" si="48"/>
        <v>0.64130434782608692</v>
      </c>
      <c r="G102" s="47">
        <f t="shared" si="48"/>
        <v>0.7558139534883721</v>
      </c>
      <c r="H102" s="47">
        <f t="shared" si="48"/>
        <v>0.73809523809523814</v>
      </c>
      <c r="I102" s="47">
        <f t="shared" si="48"/>
        <v>0.625</v>
      </c>
      <c r="J102" s="47">
        <f t="shared" si="48"/>
        <v>0.73913043478260865</v>
      </c>
      <c r="K102" s="47">
        <f t="shared" si="48"/>
        <v>0.46875</v>
      </c>
      <c r="L102" s="47">
        <f t="shared" si="48"/>
        <v>0.40909090909090912</v>
      </c>
      <c r="M102" s="47">
        <f t="shared" si="48"/>
        <v>0.85365853658536583</v>
      </c>
      <c r="N102" s="47">
        <f t="shared" si="48"/>
        <v>0.61538461538461542</v>
      </c>
      <c r="O102" s="47">
        <f t="shared" si="48"/>
        <v>0.71212121212121215</v>
      </c>
      <c r="P102" s="47">
        <f t="shared" si="48"/>
        <v>0.69090909090909092</v>
      </c>
    </row>
    <row r="103" spans="1:18" x14ac:dyDescent="0.3">
      <c r="A103" s="2" t="s">
        <v>99</v>
      </c>
      <c r="B103" s="6">
        <f t="shared" ref="B103:P103" si="49">B41</f>
        <v>0.58015267175572516</v>
      </c>
      <c r="C103" s="6">
        <f t="shared" si="49"/>
        <v>0.580952380952381</v>
      </c>
      <c r="D103" s="6">
        <f t="shared" si="49"/>
        <v>0.43410852713178294</v>
      </c>
      <c r="E103" s="17">
        <f t="shared" si="49"/>
        <v>0.53703703703703709</v>
      </c>
      <c r="F103" s="6">
        <f t="shared" si="49"/>
        <v>0.46666666666666667</v>
      </c>
      <c r="G103" s="6">
        <f t="shared" si="49"/>
        <v>0.57024793388429751</v>
      </c>
      <c r="H103" s="6">
        <f t="shared" si="49"/>
        <v>0.60169491525423724</v>
      </c>
      <c r="I103" s="6">
        <f t="shared" si="49"/>
        <v>0.58620689655172409</v>
      </c>
      <c r="J103" s="6">
        <f t="shared" si="49"/>
        <v>0.47499999999999998</v>
      </c>
      <c r="K103" s="6">
        <f t="shared" si="49"/>
        <v>0.47619047619047616</v>
      </c>
      <c r="L103" s="6">
        <f t="shared" si="49"/>
        <v>0.37931034482758619</v>
      </c>
      <c r="M103" s="6">
        <f t="shared" si="49"/>
        <v>0.5</v>
      </c>
      <c r="N103" s="6">
        <f t="shared" si="49"/>
        <v>0.63157894736842102</v>
      </c>
      <c r="O103" s="6">
        <f t="shared" si="49"/>
        <v>0.5730337078651685</v>
      </c>
      <c r="P103" s="6">
        <f t="shared" si="49"/>
        <v>0.55555555555555558</v>
      </c>
    </row>
    <row r="104" spans="1:18" x14ac:dyDescent="0.3">
      <c r="A104" s="48" t="s">
        <v>98</v>
      </c>
      <c r="B104" s="47">
        <f t="shared" ref="B104:P104" si="50">B100/B101</f>
        <v>0.24705882352941178</v>
      </c>
      <c r="C104" s="47">
        <f t="shared" si="50"/>
        <v>0.28000000000000003</v>
      </c>
      <c r="D104" s="47">
        <f t="shared" si="50"/>
        <v>0.42528735632183906</v>
      </c>
      <c r="E104" s="47">
        <f t="shared" si="50"/>
        <v>0.39285714285714285</v>
      </c>
      <c r="F104" s="47">
        <f t="shared" si="50"/>
        <v>0.35869565217391303</v>
      </c>
      <c r="G104" s="47">
        <f t="shared" si="50"/>
        <v>0.2441860465116279</v>
      </c>
      <c r="H104" s="47">
        <f t="shared" si="50"/>
        <v>0.26190476190476192</v>
      </c>
      <c r="I104" s="47">
        <f t="shared" si="50"/>
        <v>0.375</v>
      </c>
      <c r="J104" s="47">
        <f t="shared" si="50"/>
        <v>0.2608695652173913</v>
      </c>
      <c r="K104" s="47">
        <f t="shared" si="50"/>
        <v>0.53125</v>
      </c>
      <c r="L104" s="47">
        <f t="shared" si="50"/>
        <v>0.59090909090909094</v>
      </c>
      <c r="M104" s="47">
        <f t="shared" si="50"/>
        <v>0.14634146341463414</v>
      </c>
      <c r="N104" s="47">
        <f t="shared" si="50"/>
        <v>0.38461538461538464</v>
      </c>
      <c r="O104" s="47">
        <f t="shared" si="50"/>
        <v>0.2878787878787879</v>
      </c>
      <c r="P104" s="47">
        <f t="shared" si="50"/>
        <v>0.30909090909090908</v>
      </c>
    </row>
    <row r="105" spans="1:18" x14ac:dyDescent="0.3">
      <c r="A105" s="2" t="s">
        <v>100</v>
      </c>
      <c r="B105" s="17">
        <f t="shared" ref="B105:P105" si="51">B36</f>
        <v>0.35714285714285715</v>
      </c>
      <c r="C105" s="17">
        <f t="shared" si="51"/>
        <v>0.43636363636363634</v>
      </c>
      <c r="D105" s="17">
        <f t="shared" si="51"/>
        <v>0.55263157894736847</v>
      </c>
      <c r="E105" s="17">
        <f t="shared" si="51"/>
        <v>0.48571428571428571</v>
      </c>
      <c r="F105" s="17">
        <f t="shared" si="51"/>
        <v>0.53947368421052633</v>
      </c>
      <c r="G105" s="17">
        <f t="shared" si="51"/>
        <v>0.36619718309859156</v>
      </c>
      <c r="H105" s="17">
        <f t="shared" si="51"/>
        <v>0.34246575342465752</v>
      </c>
      <c r="I105" s="38">
        <f t="shared" si="51"/>
        <v>0.28205128205128205</v>
      </c>
      <c r="J105" s="38">
        <f t="shared" si="51"/>
        <v>0.5</v>
      </c>
      <c r="K105" s="38">
        <f t="shared" si="51"/>
        <v>0.55882352941176472</v>
      </c>
      <c r="L105" s="38">
        <f t="shared" si="51"/>
        <v>0.68181818181818177</v>
      </c>
      <c r="M105" s="38">
        <f t="shared" si="51"/>
        <v>0.36363636363636365</v>
      </c>
      <c r="N105" s="38">
        <f t="shared" si="51"/>
        <v>0.5</v>
      </c>
      <c r="O105" s="38">
        <f t="shared" si="51"/>
        <v>0.45833333333333331</v>
      </c>
      <c r="P105" s="38">
        <f t="shared" si="51"/>
        <v>0.53488372093023251</v>
      </c>
    </row>
    <row r="106" spans="1:18" x14ac:dyDescent="0.3">
      <c r="A106" t="str">
        <f>'Comparisons and Delays'!A266</f>
        <v>1249 E/W</v>
      </c>
      <c r="B106" s="6">
        <f>'Comparisons and Delays'!B266</f>
        <v>69</v>
      </c>
      <c r="C106" s="6">
        <f>'Comparisons and Delays'!C266</f>
        <v>63</v>
      </c>
      <c r="D106" s="6">
        <f>'Comparisons and Delays'!D266</f>
        <v>71</v>
      </c>
      <c r="E106" s="6">
        <f>'Comparisons and Delays'!E266</f>
        <v>48</v>
      </c>
      <c r="F106" s="6">
        <f>'Comparisons and Delays'!F266</f>
        <v>94</v>
      </c>
      <c r="G106" s="6">
        <f>'Comparisons and Delays'!G266</f>
        <v>59</v>
      </c>
      <c r="H106" s="6">
        <f>'Comparisons and Delays'!H266</f>
        <v>73</v>
      </c>
      <c r="I106" s="6">
        <f>'Comparisons and Delays'!I266</f>
        <v>17</v>
      </c>
      <c r="J106" s="6">
        <f>'Comparisons and Delays'!J266</f>
        <v>8</v>
      </c>
      <c r="K106" s="6">
        <f>'Comparisons and Delays'!K266</f>
        <v>19</v>
      </c>
      <c r="L106" s="6">
        <f>'Comparisons and Delays'!L266</f>
        <v>12</v>
      </c>
      <c r="M106" s="6">
        <f>'Comparisons and Delays'!M266</f>
        <v>16</v>
      </c>
      <c r="N106" s="6">
        <f>'Comparisons and Delays'!N266</f>
        <v>11</v>
      </c>
      <c r="O106" s="6">
        <f>'Comparisons and Delays'!O266</f>
        <v>37</v>
      </c>
      <c r="P106" s="6">
        <f>'Comparisons and Delays'!P266</f>
        <v>46</v>
      </c>
      <c r="R106" s="6" t="s">
        <v>103</v>
      </c>
    </row>
    <row r="107" spans="1:18" x14ac:dyDescent="0.3">
      <c r="A107" t="s">
        <v>107</v>
      </c>
      <c r="B107" s="52">
        <f t="shared" ref="B107:P107" si="52">B106*(1-B105)</f>
        <v>44.357142857142854</v>
      </c>
      <c r="C107" s="52">
        <f t="shared" si="52"/>
        <v>35.509090909090915</v>
      </c>
      <c r="D107" s="52">
        <f t="shared" si="52"/>
        <v>31.763157894736839</v>
      </c>
      <c r="E107" s="52">
        <f t="shared" si="52"/>
        <v>24.685714285714283</v>
      </c>
      <c r="F107" s="52">
        <f t="shared" si="52"/>
        <v>43.289473684210527</v>
      </c>
      <c r="G107" s="52">
        <f t="shared" si="52"/>
        <v>37.394366197183103</v>
      </c>
      <c r="H107" s="52">
        <f t="shared" si="52"/>
        <v>48</v>
      </c>
      <c r="I107" s="52">
        <f t="shared" si="52"/>
        <v>12.205128205128204</v>
      </c>
      <c r="J107" s="52">
        <f t="shared" si="52"/>
        <v>4</v>
      </c>
      <c r="K107" s="52">
        <f t="shared" si="52"/>
        <v>8.382352941176471</v>
      </c>
      <c r="L107" s="52">
        <f t="shared" si="52"/>
        <v>3.8181818181818188</v>
      </c>
      <c r="M107" s="52">
        <f t="shared" si="52"/>
        <v>10.181818181818182</v>
      </c>
      <c r="N107" s="52">
        <f t="shared" si="52"/>
        <v>5.5</v>
      </c>
      <c r="O107" s="52">
        <f t="shared" si="52"/>
        <v>20.041666666666668</v>
      </c>
      <c r="P107" s="52">
        <f t="shared" si="52"/>
        <v>21.395348837209305</v>
      </c>
    </row>
    <row r="108" spans="1:18" x14ac:dyDescent="0.3">
      <c r="A108" t="s">
        <v>108</v>
      </c>
      <c r="B108" s="52">
        <f t="shared" ref="B108:P108" si="53">B106*B105</f>
        <v>24.642857142857142</v>
      </c>
      <c r="C108" s="52">
        <f t="shared" si="53"/>
        <v>27.490909090909089</v>
      </c>
      <c r="D108" s="52">
        <f t="shared" si="53"/>
        <v>39.236842105263165</v>
      </c>
      <c r="E108" s="52">
        <f t="shared" si="53"/>
        <v>23.314285714285713</v>
      </c>
      <c r="F108" s="52">
        <f t="shared" si="53"/>
        <v>50.710526315789473</v>
      </c>
      <c r="G108" s="52">
        <f t="shared" si="53"/>
        <v>21.605633802816904</v>
      </c>
      <c r="H108" s="52">
        <f t="shared" si="53"/>
        <v>25</v>
      </c>
      <c r="I108" s="52">
        <f t="shared" si="53"/>
        <v>4.7948717948717947</v>
      </c>
      <c r="J108" s="52">
        <f t="shared" si="53"/>
        <v>4</v>
      </c>
      <c r="K108" s="52">
        <f t="shared" si="53"/>
        <v>10.617647058823529</v>
      </c>
      <c r="L108" s="52">
        <f t="shared" si="53"/>
        <v>8.1818181818181817</v>
      </c>
      <c r="M108" s="52">
        <f t="shared" si="53"/>
        <v>5.8181818181818183</v>
      </c>
      <c r="N108" s="52">
        <f t="shared" si="53"/>
        <v>5.5</v>
      </c>
      <c r="O108" s="52">
        <f t="shared" si="53"/>
        <v>16.958333333333332</v>
      </c>
      <c r="P108" s="52">
        <f t="shared" si="53"/>
        <v>24.604651162790695</v>
      </c>
    </row>
    <row r="111" spans="1:18" x14ac:dyDescent="0.3">
      <c r="A111" t="str">
        <f>'Comparisons and Delays'!X68</f>
        <v>2043 E</v>
      </c>
      <c r="B111" s="6">
        <f>'Comparisons and Delays'!Y68</f>
        <v>59</v>
      </c>
      <c r="C111" s="6">
        <f>'Comparisons and Delays'!Z68</f>
        <v>52</v>
      </c>
      <c r="D111" s="6">
        <f>'Comparisons and Delays'!AA68</f>
        <v>48</v>
      </c>
      <c r="E111" s="6">
        <f>'Comparisons and Delays'!AB68</f>
        <v>45</v>
      </c>
      <c r="F111" s="6">
        <f>'Comparisons and Delays'!AC68</f>
        <v>52</v>
      </c>
      <c r="G111" s="6">
        <f>'Comparisons and Delays'!AD68</f>
        <v>65</v>
      </c>
      <c r="H111" s="6">
        <f>'Comparisons and Delays'!AE68</f>
        <v>61</v>
      </c>
      <c r="I111" s="6">
        <f>'Comparisons and Delays'!AF68</f>
        <v>15</v>
      </c>
      <c r="J111" s="6">
        <f>'Comparisons and Delays'!AG68</f>
        <v>17</v>
      </c>
      <c r="K111" s="6">
        <f>'Comparisons and Delays'!AH68</f>
        <v>13</v>
      </c>
      <c r="L111" s="6">
        <f>'Comparisons and Delays'!AI68</f>
        <v>9</v>
      </c>
      <c r="M111" s="6">
        <f>'Comparisons and Delays'!AJ68</f>
        <v>34</v>
      </c>
      <c r="N111" s="6">
        <f>'Comparisons and Delays'!AK68</f>
        <v>9</v>
      </c>
      <c r="O111" s="6">
        <f>'Comparisons and Delays'!AL68</f>
        <v>46</v>
      </c>
      <c r="P111" s="6">
        <f>'Comparisons and Delays'!AM68</f>
        <v>37</v>
      </c>
    </row>
    <row r="112" spans="1:18" x14ac:dyDescent="0.3">
      <c r="A112" t="str">
        <f>'Comparisons and Delays'!X70</f>
        <v>2044 W</v>
      </c>
      <c r="B112" s="6">
        <f>'Comparisons and Delays'!Y70</f>
        <v>19</v>
      </c>
      <c r="C112" s="6">
        <f>'Comparisons and Delays'!Z70</f>
        <v>20</v>
      </c>
      <c r="D112" s="6">
        <f>'Comparisons and Delays'!AA70</f>
        <v>34</v>
      </c>
      <c r="E112" s="6">
        <f>'Comparisons and Delays'!AB70</f>
        <v>32</v>
      </c>
      <c r="F112" s="6">
        <f>'Comparisons and Delays'!AC70</f>
        <v>29</v>
      </c>
      <c r="G112" s="6">
        <f>'Comparisons and Delays'!AD70</f>
        <v>21</v>
      </c>
      <c r="H112" s="6">
        <f>'Comparisons and Delays'!AE70</f>
        <v>20</v>
      </c>
      <c r="I112" s="6">
        <f>'Comparisons and Delays'!AF70</f>
        <v>7</v>
      </c>
      <c r="J112" s="6">
        <f>'Comparisons and Delays'!AG70</f>
        <v>5</v>
      </c>
      <c r="K112" s="6">
        <f>'Comparisons and Delays'!AH70</f>
        <v>17</v>
      </c>
      <c r="L112" s="6">
        <f>'Comparisons and Delays'!AI70</f>
        <v>10</v>
      </c>
      <c r="M112" s="6">
        <f>'Comparisons and Delays'!AJ70</f>
        <v>5</v>
      </c>
      <c r="N112" s="6">
        <f>'Comparisons and Delays'!AK70</f>
        <v>3</v>
      </c>
      <c r="O112" s="6">
        <f>'Comparisons and Delays'!AL70</f>
        <v>17</v>
      </c>
      <c r="P112" s="6">
        <f>'Comparisons and Delays'!AM70</f>
        <v>15</v>
      </c>
    </row>
    <row r="113" spans="1:18" x14ac:dyDescent="0.3">
      <c r="A113" t="str">
        <f>'Comparisons and Delays'!X71</f>
        <v>Total</v>
      </c>
      <c r="B113" s="6">
        <f>'Comparisons and Delays'!Y71</f>
        <v>78</v>
      </c>
      <c r="C113" s="6">
        <f>'Comparisons and Delays'!Z71</f>
        <v>72</v>
      </c>
      <c r="D113" s="6">
        <f>'Comparisons and Delays'!AA71</f>
        <v>82</v>
      </c>
      <c r="E113" s="6">
        <f>'Comparisons and Delays'!AB71</f>
        <v>77</v>
      </c>
      <c r="F113" s="6">
        <f>'Comparisons and Delays'!AC71</f>
        <v>81</v>
      </c>
      <c r="G113" s="6">
        <f>'Comparisons and Delays'!AD71</f>
        <v>86</v>
      </c>
      <c r="H113" s="6">
        <f>'Comparisons and Delays'!AE71</f>
        <v>81</v>
      </c>
      <c r="I113" s="6">
        <f>'Comparisons and Delays'!AF71</f>
        <v>22</v>
      </c>
      <c r="J113" s="6">
        <f>'Comparisons and Delays'!AG71</f>
        <v>22</v>
      </c>
      <c r="K113" s="6">
        <f>'Comparisons and Delays'!AH71</f>
        <v>30</v>
      </c>
      <c r="L113" s="6">
        <f>'Comparisons and Delays'!AI71</f>
        <v>19</v>
      </c>
      <c r="M113" s="6">
        <f>'Comparisons and Delays'!AJ71</f>
        <v>39</v>
      </c>
      <c r="N113" s="6">
        <f>'Comparisons and Delays'!AK71</f>
        <v>12</v>
      </c>
      <c r="O113" s="6">
        <f>'Comparisons and Delays'!AL71</f>
        <v>63</v>
      </c>
      <c r="P113" s="6">
        <f>'Comparisons and Delays'!AM71</f>
        <v>52</v>
      </c>
    </row>
    <row r="114" spans="1:18" x14ac:dyDescent="0.3">
      <c r="A114" s="48" t="s">
        <v>97</v>
      </c>
      <c r="B114" s="47">
        <f t="shared" ref="B114:P114" si="54">B111/B113</f>
        <v>0.75641025641025639</v>
      </c>
      <c r="C114" s="47">
        <f t="shared" si="54"/>
        <v>0.72222222222222221</v>
      </c>
      <c r="D114" s="47">
        <f t="shared" si="54"/>
        <v>0.58536585365853655</v>
      </c>
      <c r="E114" s="47">
        <f t="shared" si="54"/>
        <v>0.58441558441558439</v>
      </c>
      <c r="F114" s="47">
        <f t="shared" si="54"/>
        <v>0.64197530864197527</v>
      </c>
      <c r="G114" s="47">
        <f t="shared" si="54"/>
        <v>0.7558139534883721</v>
      </c>
      <c r="H114" s="47">
        <f t="shared" si="54"/>
        <v>0.75308641975308643</v>
      </c>
      <c r="I114" s="47">
        <f t="shared" si="54"/>
        <v>0.68181818181818177</v>
      </c>
      <c r="J114" s="47">
        <f t="shared" si="54"/>
        <v>0.77272727272727271</v>
      </c>
      <c r="K114" s="47">
        <f t="shared" si="54"/>
        <v>0.43333333333333335</v>
      </c>
      <c r="L114" s="47">
        <f t="shared" si="54"/>
        <v>0.47368421052631576</v>
      </c>
      <c r="M114" s="47">
        <f t="shared" si="54"/>
        <v>0.87179487179487181</v>
      </c>
      <c r="N114" s="47">
        <f t="shared" si="54"/>
        <v>0.75</v>
      </c>
      <c r="O114" s="47">
        <f t="shared" si="54"/>
        <v>0.73015873015873012</v>
      </c>
      <c r="P114" s="47">
        <f t="shared" si="54"/>
        <v>0.71153846153846156</v>
      </c>
    </row>
    <row r="115" spans="1:18" x14ac:dyDescent="0.3">
      <c r="A115" s="2" t="s">
        <v>99</v>
      </c>
      <c r="B115" s="17">
        <f t="shared" ref="B115:P115" si="55">B41</f>
        <v>0.58015267175572516</v>
      </c>
      <c r="C115" s="17">
        <f t="shared" si="55"/>
        <v>0.580952380952381</v>
      </c>
      <c r="D115" s="17">
        <f t="shared" si="55"/>
        <v>0.43410852713178294</v>
      </c>
      <c r="E115" s="17">
        <f t="shared" si="55"/>
        <v>0.53703703703703709</v>
      </c>
      <c r="F115" s="17">
        <f t="shared" si="55"/>
        <v>0.46666666666666667</v>
      </c>
      <c r="G115" s="17">
        <f t="shared" si="55"/>
        <v>0.57024793388429751</v>
      </c>
      <c r="H115" s="17">
        <f t="shared" si="55"/>
        <v>0.60169491525423724</v>
      </c>
      <c r="I115" s="38">
        <f t="shared" si="55"/>
        <v>0.58620689655172409</v>
      </c>
      <c r="J115" s="38">
        <f t="shared" si="55"/>
        <v>0.47499999999999998</v>
      </c>
      <c r="K115" s="38">
        <f t="shared" si="55"/>
        <v>0.47619047619047616</v>
      </c>
      <c r="L115" s="38">
        <f t="shared" si="55"/>
        <v>0.37931034482758619</v>
      </c>
      <c r="M115" s="38">
        <f t="shared" si="55"/>
        <v>0.5</v>
      </c>
      <c r="N115" s="38">
        <f t="shared" si="55"/>
        <v>0.63157894736842102</v>
      </c>
      <c r="O115" s="38">
        <f t="shared" si="55"/>
        <v>0.5730337078651685</v>
      </c>
      <c r="P115" s="38">
        <f t="shared" si="55"/>
        <v>0.55555555555555558</v>
      </c>
    </row>
    <row r="116" spans="1:18" x14ac:dyDescent="0.3">
      <c r="A116" s="48" t="s">
        <v>98</v>
      </c>
      <c r="B116" s="47">
        <f t="shared" ref="B116:P116" si="56">B112/B113</f>
        <v>0.24358974358974358</v>
      </c>
      <c r="C116" s="47">
        <f t="shared" si="56"/>
        <v>0.27777777777777779</v>
      </c>
      <c r="D116" s="47">
        <f t="shared" si="56"/>
        <v>0.41463414634146339</v>
      </c>
      <c r="E116" s="47">
        <f t="shared" si="56"/>
        <v>0.41558441558441561</v>
      </c>
      <c r="F116" s="47">
        <f t="shared" si="56"/>
        <v>0.35802469135802467</v>
      </c>
      <c r="G116" s="47">
        <f t="shared" si="56"/>
        <v>0.2441860465116279</v>
      </c>
      <c r="H116" s="47">
        <f t="shared" si="56"/>
        <v>0.24691358024691357</v>
      </c>
      <c r="I116" s="47">
        <f t="shared" si="56"/>
        <v>0.31818181818181818</v>
      </c>
      <c r="J116" s="47">
        <f t="shared" si="56"/>
        <v>0.22727272727272727</v>
      </c>
      <c r="K116" s="47">
        <f t="shared" si="56"/>
        <v>0.56666666666666665</v>
      </c>
      <c r="L116" s="47">
        <f t="shared" si="56"/>
        <v>0.52631578947368418</v>
      </c>
      <c r="M116" s="47">
        <f t="shared" si="56"/>
        <v>0.12820512820512819</v>
      </c>
      <c r="N116" s="47">
        <f t="shared" si="56"/>
        <v>0.25</v>
      </c>
      <c r="O116" s="47">
        <f t="shared" si="56"/>
        <v>0.26984126984126983</v>
      </c>
      <c r="P116" s="47">
        <f t="shared" si="56"/>
        <v>0.28846153846153844</v>
      </c>
    </row>
    <row r="117" spans="1:18" x14ac:dyDescent="0.3">
      <c r="A117" s="2" t="s">
        <v>100</v>
      </c>
      <c r="B117" s="47">
        <f t="shared" ref="B117:P117" si="57">B36</f>
        <v>0.35714285714285715</v>
      </c>
      <c r="C117" s="47">
        <f t="shared" si="57"/>
        <v>0.43636363636363634</v>
      </c>
      <c r="D117" s="47">
        <f t="shared" si="57"/>
        <v>0.55263157894736847</v>
      </c>
      <c r="E117" s="47">
        <f t="shared" si="57"/>
        <v>0.48571428571428571</v>
      </c>
      <c r="F117" s="47">
        <f t="shared" si="57"/>
        <v>0.53947368421052633</v>
      </c>
      <c r="G117" s="47">
        <f t="shared" si="57"/>
        <v>0.36619718309859156</v>
      </c>
      <c r="H117" s="47">
        <f t="shared" si="57"/>
        <v>0.34246575342465752</v>
      </c>
      <c r="I117" s="47">
        <f t="shared" si="57"/>
        <v>0.28205128205128205</v>
      </c>
      <c r="J117" s="47">
        <f t="shared" si="57"/>
        <v>0.5</v>
      </c>
      <c r="K117" s="47">
        <f t="shared" si="57"/>
        <v>0.55882352941176472</v>
      </c>
      <c r="L117" s="47">
        <f t="shared" si="57"/>
        <v>0.68181818181818177</v>
      </c>
      <c r="M117" s="47">
        <f t="shared" si="57"/>
        <v>0.36363636363636365</v>
      </c>
      <c r="N117" s="47">
        <f t="shared" si="57"/>
        <v>0.5</v>
      </c>
      <c r="O117" s="47">
        <f t="shared" si="57"/>
        <v>0.45833333333333331</v>
      </c>
      <c r="P117" s="47">
        <f t="shared" si="57"/>
        <v>0.53488372093023251</v>
      </c>
    </row>
    <row r="118" spans="1:18" x14ac:dyDescent="0.3">
      <c r="A118" t="str">
        <f>'Comparisons and Delays'!X72</f>
        <v>4482 E/W</v>
      </c>
      <c r="B118" s="6">
        <f>'Comparisons and Delays'!Y72</f>
        <v>149</v>
      </c>
      <c r="C118" s="6">
        <f>'Comparisons and Delays'!Z72</f>
        <v>123</v>
      </c>
      <c r="D118" s="6">
        <f>'Comparisons and Delays'!AA72</f>
        <v>128</v>
      </c>
      <c r="E118" s="6">
        <f>'Comparisons and Delays'!AB72</f>
        <v>109</v>
      </c>
      <c r="F118" s="6">
        <f>'Comparisons and Delays'!AC72</f>
        <v>136</v>
      </c>
      <c r="G118" s="6">
        <f>'Comparisons and Delays'!AD72</f>
        <v>124</v>
      </c>
      <c r="H118" s="6">
        <f>'Comparisons and Delays'!AE72</f>
        <v>135</v>
      </c>
      <c r="I118" s="6">
        <f>'Comparisons and Delays'!AF72</f>
        <v>79</v>
      </c>
      <c r="J118" s="6">
        <f>'Comparisons and Delays'!AG72</f>
        <v>72</v>
      </c>
      <c r="K118" s="6">
        <f>'Comparisons and Delays'!AH72</f>
        <v>81</v>
      </c>
      <c r="L118" s="6">
        <f>'Comparisons and Delays'!AI72</f>
        <v>50</v>
      </c>
      <c r="M118" s="6">
        <f>'Comparisons and Delays'!AJ72</f>
        <v>74</v>
      </c>
      <c r="N118" s="6">
        <f>'Comparisons and Delays'!AK72</f>
        <v>31</v>
      </c>
      <c r="O118" s="6">
        <f>'Comparisons and Delays'!AL72</f>
        <v>110</v>
      </c>
      <c r="P118" s="6">
        <f>'Comparisons and Delays'!AM72</f>
        <v>98</v>
      </c>
      <c r="R118" s="6" t="s">
        <v>102</v>
      </c>
    </row>
    <row r="119" spans="1:18" x14ac:dyDescent="0.3">
      <c r="A119" t="s">
        <v>107</v>
      </c>
      <c r="B119" s="52">
        <f>B118*B115</f>
        <v>86.44274809160305</v>
      </c>
      <c r="C119" s="52">
        <f t="shared" ref="C119:P119" si="58">C118*C115</f>
        <v>71.45714285714287</v>
      </c>
      <c r="D119" s="52">
        <f t="shared" si="58"/>
        <v>55.565891472868216</v>
      </c>
      <c r="E119" s="52">
        <f t="shared" si="58"/>
        <v>58.537037037037045</v>
      </c>
      <c r="F119" s="52">
        <f t="shared" si="58"/>
        <v>63.466666666666669</v>
      </c>
      <c r="G119" s="52">
        <f t="shared" si="58"/>
        <v>70.710743801652896</v>
      </c>
      <c r="H119" s="52">
        <f t="shared" si="58"/>
        <v>81.22881355932202</v>
      </c>
      <c r="I119" s="52">
        <f t="shared" si="58"/>
        <v>46.310344827586206</v>
      </c>
      <c r="J119" s="52">
        <f t="shared" si="58"/>
        <v>34.199999999999996</v>
      </c>
      <c r="K119" s="52">
        <f t="shared" si="58"/>
        <v>38.571428571428569</v>
      </c>
      <c r="L119" s="52">
        <f t="shared" si="58"/>
        <v>18.96551724137931</v>
      </c>
      <c r="M119" s="52">
        <f t="shared" si="58"/>
        <v>37</v>
      </c>
      <c r="N119" s="52">
        <f t="shared" si="58"/>
        <v>19.578947368421051</v>
      </c>
      <c r="O119" s="52">
        <f t="shared" si="58"/>
        <v>63.033707865168537</v>
      </c>
      <c r="P119" s="52">
        <f t="shared" si="58"/>
        <v>54.44444444444445</v>
      </c>
    </row>
    <row r="120" spans="1:18" x14ac:dyDescent="0.3">
      <c r="A120" t="s">
        <v>108</v>
      </c>
      <c r="B120" s="52">
        <f t="shared" ref="B120:P120" si="59">B118*(1-B115)</f>
        <v>62.55725190839695</v>
      </c>
      <c r="C120" s="52">
        <f t="shared" si="59"/>
        <v>51.542857142857137</v>
      </c>
      <c r="D120" s="52">
        <f t="shared" si="59"/>
        <v>72.434108527131784</v>
      </c>
      <c r="E120" s="52">
        <f t="shared" si="59"/>
        <v>50.462962962962955</v>
      </c>
      <c r="F120" s="52">
        <f t="shared" si="59"/>
        <v>72.533333333333331</v>
      </c>
      <c r="G120" s="52">
        <f t="shared" si="59"/>
        <v>53.289256198347111</v>
      </c>
      <c r="H120" s="52">
        <f t="shared" si="59"/>
        <v>53.771186440677972</v>
      </c>
      <c r="I120" s="52">
        <f t="shared" si="59"/>
        <v>32.689655172413794</v>
      </c>
      <c r="J120" s="52">
        <f t="shared" si="59"/>
        <v>37.800000000000004</v>
      </c>
      <c r="K120" s="52">
        <f t="shared" si="59"/>
        <v>42.428571428571431</v>
      </c>
      <c r="L120" s="52">
        <f t="shared" si="59"/>
        <v>31.03448275862069</v>
      </c>
      <c r="M120" s="52">
        <f t="shared" si="59"/>
        <v>37</v>
      </c>
      <c r="N120" s="52">
        <f t="shared" si="59"/>
        <v>11.421052631578949</v>
      </c>
      <c r="O120" s="52">
        <f t="shared" si="59"/>
        <v>46.966292134831463</v>
      </c>
      <c r="P120" s="52">
        <f t="shared" si="59"/>
        <v>43.55555555555555</v>
      </c>
    </row>
    <row r="125" spans="1:18" x14ac:dyDescent="0.3">
      <c r="A125" s="46" t="s">
        <v>43</v>
      </c>
    </row>
    <row r="126" spans="1:18" x14ac:dyDescent="0.3">
      <c r="A126" t="s">
        <v>372</v>
      </c>
      <c r="B126" s="6">
        <f>'Comparisons and Delays'!B278</f>
        <v>102</v>
      </c>
      <c r="C126" s="6">
        <f>'Comparisons and Delays'!C278</f>
        <v>79</v>
      </c>
      <c r="D126" s="6">
        <f>'Comparisons and Delays'!D278</f>
        <v>109</v>
      </c>
      <c r="E126" s="6">
        <f>'Comparisons and Delays'!E278</f>
        <v>80</v>
      </c>
      <c r="F126" s="6">
        <f>'Comparisons and Delays'!F278</f>
        <v>110</v>
      </c>
      <c r="G126" s="6">
        <f>'Comparisons and Delays'!G278</f>
        <v>89</v>
      </c>
      <c r="H126" s="6">
        <f>'Comparisons and Delays'!H278</f>
        <v>84</v>
      </c>
      <c r="I126" s="6">
        <f>'Comparisons and Delays'!I278</f>
        <v>22</v>
      </c>
      <c r="J126" s="6">
        <f>'Comparisons and Delays'!J278</f>
        <v>26</v>
      </c>
      <c r="K126" s="6">
        <f>'Comparisons and Delays'!K278</f>
        <v>46</v>
      </c>
      <c r="L126" s="6">
        <f>'Comparisons and Delays'!L278</f>
        <v>18</v>
      </c>
      <c r="M126" s="6">
        <f>'Comparisons and Delays'!M278</f>
        <v>41</v>
      </c>
      <c r="N126" s="6">
        <f>'Comparisons and Delays'!N278</f>
        <v>31</v>
      </c>
      <c r="O126" s="6">
        <f>'Comparisons and Delays'!O278</f>
        <v>65</v>
      </c>
      <c r="P126" s="6">
        <f>'Comparisons and Delays'!P278</f>
        <v>92</v>
      </c>
    </row>
    <row r="127" spans="1:18" x14ac:dyDescent="0.3">
      <c r="A127" t="s">
        <v>373</v>
      </c>
      <c r="B127" s="6">
        <f>'Comparisons and Delays'!B279</f>
        <v>58</v>
      </c>
      <c r="C127" s="6">
        <f>'Comparisons and Delays'!C279</f>
        <v>70</v>
      </c>
      <c r="D127" s="6">
        <f>'Comparisons and Delays'!D279</f>
        <v>60</v>
      </c>
      <c r="E127" s="6">
        <f>'Comparisons and Delays'!E279</f>
        <v>29</v>
      </c>
      <c r="F127" s="6">
        <f>'Comparisons and Delays'!F279</f>
        <v>94</v>
      </c>
      <c r="G127" s="6">
        <f>'Comparisons and Delays'!G279</f>
        <v>42</v>
      </c>
      <c r="H127" s="6">
        <f>'Comparisons and Delays'!H279</f>
        <v>55</v>
      </c>
      <c r="I127" s="6">
        <f>'Comparisons and Delays'!I279</f>
        <v>18</v>
      </c>
      <c r="J127" s="6">
        <f>'Comparisons and Delays'!J279</f>
        <v>12</v>
      </c>
      <c r="K127" s="6">
        <f>'Comparisons and Delays'!K279</f>
        <v>27</v>
      </c>
      <c r="L127" s="6">
        <f>'Comparisons and Delays'!L279</f>
        <v>11</v>
      </c>
      <c r="M127" s="6">
        <f>'Comparisons and Delays'!M279</f>
        <v>11</v>
      </c>
      <c r="N127" s="6">
        <f>'Comparisons and Delays'!N279</f>
        <v>20</v>
      </c>
      <c r="O127" s="6">
        <f>'Comparisons and Delays'!O279</f>
        <v>34</v>
      </c>
      <c r="P127" s="6">
        <f>'Comparisons and Delays'!P279</f>
        <v>36</v>
      </c>
    </row>
    <row r="128" spans="1:18" x14ac:dyDescent="0.3">
      <c r="A128" t="s">
        <v>55</v>
      </c>
      <c r="B128" s="6">
        <f>'Comparisons and Delays'!B280</f>
        <v>160</v>
      </c>
      <c r="C128" s="6">
        <f>'Comparisons and Delays'!C280</f>
        <v>149</v>
      </c>
      <c r="D128" s="6">
        <f>'Comparisons and Delays'!D280</f>
        <v>169</v>
      </c>
      <c r="E128" s="6">
        <f>'Comparisons and Delays'!E280</f>
        <v>109</v>
      </c>
      <c r="F128" s="6">
        <f>'Comparisons and Delays'!F280</f>
        <v>204</v>
      </c>
      <c r="G128" s="6">
        <f>'Comparisons and Delays'!G280</f>
        <v>131</v>
      </c>
      <c r="H128" s="6">
        <f>'Comparisons and Delays'!H280</f>
        <v>139</v>
      </c>
      <c r="I128" s="6">
        <f>'Comparisons and Delays'!I280</f>
        <v>40</v>
      </c>
      <c r="J128" s="6">
        <f>'Comparisons and Delays'!J280</f>
        <v>38</v>
      </c>
      <c r="K128" s="6">
        <f>'Comparisons and Delays'!K280</f>
        <v>73</v>
      </c>
      <c r="L128" s="6">
        <f>'Comparisons and Delays'!L280</f>
        <v>29</v>
      </c>
      <c r="M128" s="6">
        <f>'Comparisons and Delays'!M280</f>
        <v>52</v>
      </c>
      <c r="N128" s="6">
        <f>'Comparisons and Delays'!N280</f>
        <v>51</v>
      </c>
      <c r="O128" s="6">
        <f>'Comparisons and Delays'!O280</f>
        <v>99</v>
      </c>
      <c r="P128" s="6">
        <f>'Comparisons and Delays'!P280</f>
        <v>128</v>
      </c>
    </row>
    <row r="129" spans="1:18" x14ac:dyDescent="0.3">
      <c r="A129" s="48" t="s">
        <v>97</v>
      </c>
      <c r="B129" s="47">
        <f t="shared" ref="B129:P129" si="60">B126/B128</f>
        <v>0.63749999999999996</v>
      </c>
      <c r="C129" s="47">
        <f t="shared" si="60"/>
        <v>0.53020134228187921</v>
      </c>
      <c r="D129" s="47">
        <f t="shared" si="60"/>
        <v>0.6449704142011834</v>
      </c>
      <c r="E129" s="47">
        <f t="shared" si="60"/>
        <v>0.73394495412844041</v>
      </c>
      <c r="F129" s="47">
        <f t="shared" si="60"/>
        <v>0.53921568627450978</v>
      </c>
      <c r="G129" s="47">
        <f t="shared" si="60"/>
        <v>0.67938931297709926</v>
      </c>
      <c r="H129" s="47">
        <f t="shared" si="60"/>
        <v>0.60431654676258995</v>
      </c>
      <c r="I129" s="47">
        <f t="shared" si="60"/>
        <v>0.55000000000000004</v>
      </c>
      <c r="J129" s="47">
        <f t="shared" si="60"/>
        <v>0.68421052631578949</v>
      </c>
      <c r="K129" s="47">
        <f t="shared" si="60"/>
        <v>0.63013698630136983</v>
      </c>
      <c r="L129" s="47">
        <f t="shared" si="60"/>
        <v>0.62068965517241381</v>
      </c>
      <c r="M129" s="47">
        <f t="shared" si="60"/>
        <v>0.78846153846153844</v>
      </c>
      <c r="N129" s="47">
        <f t="shared" si="60"/>
        <v>0.60784313725490191</v>
      </c>
      <c r="O129" s="47">
        <f t="shared" si="60"/>
        <v>0.65656565656565657</v>
      </c>
      <c r="P129" s="47">
        <f t="shared" si="60"/>
        <v>0.71875</v>
      </c>
    </row>
    <row r="130" spans="1:18" x14ac:dyDescent="0.3">
      <c r="A130" s="21" t="s">
        <v>99</v>
      </c>
      <c r="B130" s="6">
        <f t="shared" ref="B130:P130" si="61">B54</f>
        <v>0.4652173913043478</v>
      </c>
      <c r="C130" s="6">
        <f t="shared" si="61"/>
        <v>0.43349753694581283</v>
      </c>
      <c r="D130" s="6">
        <f t="shared" si="61"/>
        <v>0.53636363636363638</v>
      </c>
      <c r="E130" s="6">
        <f t="shared" si="61"/>
        <v>0.60431654676258995</v>
      </c>
      <c r="F130" s="6">
        <f t="shared" si="61"/>
        <v>0.43445692883895132</v>
      </c>
      <c r="G130" s="6">
        <f t="shared" si="61"/>
        <v>0.51977401129943501</v>
      </c>
      <c r="H130" s="6">
        <f t="shared" si="61"/>
        <v>0.49180327868852458</v>
      </c>
      <c r="I130" s="6">
        <f t="shared" si="61"/>
        <v>0.47826086956521741</v>
      </c>
      <c r="J130" s="6">
        <f t="shared" si="61"/>
        <v>0.43333333333333335</v>
      </c>
      <c r="K130" s="6">
        <f t="shared" si="61"/>
        <v>0.53409090909090906</v>
      </c>
      <c r="L130" s="6">
        <f t="shared" si="61"/>
        <v>0.47619047619047616</v>
      </c>
      <c r="M130" s="6">
        <f t="shared" si="61"/>
        <v>0.40540540540540543</v>
      </c>
      <c r="N130" s="6">
        <f t="shared" si="61"/>
        <v>0.6</v>
      </c>
      <c r="O130" s="6">
        <f t="shared" si="61"/>
        <v>0.49275362318840582</v>
      </c>
      <c r="P130" s="6">
        <f t="shared" si="61"/>
        <v>0.56983240223463683</v>
      </c>
    </row>
    <row r="131" spans="1:18" x14ac:dyDescent="0.3">
      <c r="A131" s="48" t="s">
        <v>98</v>
      </c>
      <c r="B131" s="47">
        <f t="shared" ref="B131:P131" si="62">B127/B128</f>
        <v>0.36249999999999999</v>
      </c>
      <c r="C131" s="47">
        <f t="shared" si="62"/>
        <v>0.46979865771812079</v>
      </c>
      <c r="D131" s="47">
        <f t="shared" si="62"/>
        <v>0.35502958579881655</v>
      </c>
      <c r="E131" s="47">
        <f t="shared" si="62"/>
        <v>0.26605504587155965</v>
      </c>
      <c r="F131" s="47">
        <f t="shared" si="62"/>
        <v>0.46078431372549017</v>
      </c>
      <c r="G131" s="47">
        <f t="shared" si="62"/>
        <v>0.32061068702290074</v>
      </c>
      <c r="H131" s="47">
        <f t="shared" si="62"/>
        <v>0.39568345323741005</v>
      </c>
      <c r="I131" s="47">
        <f t="shared" si="62"/>
        <v>0.45</v>
      </c>
      <c r="J131" s="47">
        <f t="shared" si="62"/>
        <v>0.31578947368421051</v>
      </c>
      <c r="K131" s="47">
        <f t="shared" si="62"/>
        <v>0.36986301369863012</v>
      </c>
      <c r="L131" s="47">
        <f t="shared" si="62"/>
        <v>0.37931034482758619</v>
      </c>
      <c r="M131" s="47">
        <f t="shared" si="62"/>
        <v>0.21153846153846154</v>
      </c>
      <c r="N131" s="47">
        <f t="shared" si="62"/>
        <v>0.39215686274509803</v>
      </c>
      <c r="O131" s="47">
        <f t="shared" si="62"/>
        <v>0.34343434343434343</v>
      </c>
      <c r="P131" s="47">
        <f t="shared" si="62"/>
        <v>0.28125</v>
      </c>
    </row>
    <row r="132" spans="1:18" x14ac:dyDescent="0.3">
      <c r="A132" s="21" t="s">
        <v>100</v>
      </c>
      <c r="B132" s="17">
        <f t="shared" ref="B132:P132" si="63">B49</f>
        <v>0.48120300751879697</v>
      </c>
      <c r="C132" s="17">
        <f t="shared" si="63"/>
        <v>0.63025210084033612</v>
      </c>
      <c r="D132" s="17">
        <f t="shared" si="63"/>
        <v>0.51181102362204722</v>
      </c>
      <c r="E132" s="17">
        <f t="shared" si="63"/>
        <v>0.35294117647058826</v>
      </c>
      <c r="F132" s="17">
        <f t="shared" si="63"/>
        <v>0.62580645161290327</v>
      </c>
      <c r="G132" s="17">
        <f t="shared" si="63"/>
        <v>0.42857142857142855</v>
      </c>
      <c r="H132" s="17">
        <f t="shared" si="63"/>
        <v>0.47107438016528924</v>
      </c>
      <c r="I132" s="38">
        <f t="shared" si="63"/>
        <v>0.55263157894736847</v>
      </c>
      <c r="J132" s="38">
        <f t="shared" si="63"/>
        <v>0.5714285714285714</v>
      </c>
      <c r="K132" s="38">
        <f t="shared" si="63"/>
        <v>0.6428571428571429</v>
      </c>
      <c r="L132" s="38">
        <f t="shared" si="63"/>
        <v>0.47826086956521741</v>
      </c>
      <c r="M132" s="38">
        <f t="shared" si="63"/>
        <v>0.5714285714285714</v>
      </c>
      <c r="N132" s="38">
        <f t="shared" si="63"/>
        <v>0.44680851063829785</v>
      </c>
      <c r="O132" s="38">
        <f t="shared" si="63"/>
        <v>0.48</v>
      </c>
      <c r="P132" s="38">
        <f t="shared" si="63"/>
        <v>0.41489361702127658</v>
      </c>
    </row>
    <row r="133" spans="1:18" x14ac:dyDescent="0.3">
      <c r="A133" t="s">
        <v>384</v>
      </c>
      <c r="B133" s="6">
        <f>'Comparisons and Delays'!B281</f>
        <v>117</v>
      </c>
      <c r="C133" s="6">
        <f>'Comparisons and Delays'!C281</f>
        <v>92</v>
      </c>
      <c r="D133" s="6">
        <f>'Comparisons and Delays'!D281</f>
        <v>119</v>
      </c>
      <c r="E133" s="6">
        <f>'Comparisons and Delays'!E281</f>
        <v>73</v>
      </c>
      <c r="F133" s="6">
        <f>'Comparisons and Delays'!F281</f>
        <v>154</v>
      </c>
      <c r="G133" s="6">
        <f>'Comparisons and Delays'!G281</f>
        <v>86</v>
      </c>
      <c r="H133" s="6">
        <f>'Comparisons and Delays'!H281</f>
        <v>108</v>
      </c>
      <c r="I133" s="6">
        <f>'Comparisons and Delays'!I281</f>
        <v>18</v>
      </c>
      <c r="J133" s="6">
        <f>'Comparisons and Delays'!J281</f>
        <v>12</v>
      </c>
      <c r="K133" s="6">
        <f>'Comparisons and Delays'!K281</f>
        <v>36</v>
      </c>
      <c r="L133" s="6">
        <f>'Comparisons and Delays'!L281</f>
        <v>11</v>
      </c>
      <c r="M133" s="6">
        <f>'Comparisons and Delays'!M281</f>
        <v>22</v>
      </c>
      <c r="N133" s="6">
        <f>'Comparisons and Delays'!N281</f>
        <v>33</v>
      </c>
      <c r="O133" s="6">
        <f>'Comparisons and Delays'!O281</f>
        <v>51</v>
      </c>
      <c r="P133" s="6">
        <f>'Comparisons and Delays'!P281</f>
        <v>77</v>
      </c>
      <c r="R133" s="6" t="s">
        <v>102</v>
      </c>
    </row>
    <row r="134" spans="1:18" x14ac:dyDescent="0.3">
      <c r="A134" t="s">
        <v>107</v>
      </c>
      <c r="B134" s="52">
        <f t="shared" ref="B134:P134" si="64">B133*(1-B132)</f>
        <v>60.699248120300751</v>
      </c>
      <c r="C134" s="52">
        <f t="shared" si="64"/>
        <v>34.016806722689076</v>
      </c>
      <c r="D134" s="52">
        <f t="shared" si="64"/>
        <v>58.094488188976378</v>
      </c>
      <c r="E134" s="52">
        <f t="shared" si="64"/>
        <v>47.235294117647051</v>
      </c>
      <c r="F134" s="52">
        <f t="shared" si="64"/>
        <v>57.625806451612895</v>
      </c>
      <c r="G134" s="52">
        <f t="shared" si="64"/>
        <v>49.142857142857139</v>
      </c>
      <c r="H134" s="52">
        <f t="shared" si="64"/>
        <v>57.123966942148762</v>
      </c>
      <c r="I134" s="52">
        <f t="shared" si="64"/>
        <v>8.0526315789473681</v>
      </c>
      <c r="J134" s="52">
        <f t="shared" si="64"/>
        <v>5.1428571428571432</v>
      </c>
      <c r="K134" s="52">
        <f t="shared" si="64"/>
        <v>12.857142857142856</v>
      </c>
      <c r="L134" s="52">
        <f t="shared" si="64"/>
        <v>5.7391304347826084</v>
      </c>
      <c r="M134" s="52">
        <f t="shared" si="64"/>
        <v>9.4285714285714288</v>
      </c>
      <c r="N134" s="52">
        <f t="shared" si="64"/>
        <v>18.25531914893617</v>
      </c>
      <c r="O134" s="52">
        <f t="shared" si="64"/>
        <v>26.52</v>
      </c>
      <c r="P134" s="52">
        <f t="shared" si="64"/>
        <v>45.053191489361701</v>
      </c>
    </row>
    <row r="135" spans="1:18" x14ac:dyDescent="0.3">
      <c r="A135" t="s">
        <v>108</v>
      </c>
      <c r="B135" s="52">
        <f t="shared" ref="B135:P135" si="65">B133*B132</f>
        <v>56.300751879699249</v>
      </c>
      <c r="C135" s="52">
        <f t="shared" si="65"/>
        <v>57.983193277310924</v>
      </c>
      <c r="D135" s="52">
        <f t="shared" si="65"/>
        <v>60.905511811023622</v>
      </c>
      <c r="E135" s="52">
        <f t="shared" si="65"/>
        <v>25.764705882352942</v>
      </c>
      <c r="F135" s="52">
        <f t="shared" si="65"/>
        <v>96.374193548387098</v>
      </c>
      <c r="G135" s="52">
        <f t="shared" si="65"/>
        <v>36.857142857142854</v>
      </c>
      <c r="H135" s="52">
        <f t="shared" si="65"/>
        <v>50.876033057851238</v>
      </c>
      <c r="I135" s="52">
        <f t="shared" si="65"/>
        <v>9.9473684210526319</v>
      </c>
      <c r="J135" s="52">
        <f t="shared" si="65"/>
        <v>6.8571428571428568</v>
      </c>
      <c r="K135" s="52">
        <f t="shared" si="65"/>
        <v>23.142857142857146</v>
      </c>
      <c r="L135" s="52">
        <f t="shared" si="65"/>
        <v>5.2608695652173916</v>
      </c>
      <c r="M135" s="52">
        <f t="shared" si="65"/>
        <v>12.571428571428571</v>
      </c>
      <c r="N135" s="52">
        <f t="shared" si="65"/>
        <v>14.74468085106383</v>
      </c>
      <c r="O135" s="52">
        <f t="shared" si="65"/>
        <v>24.48</v>
      </c>
      <c r="P135" s="52">
        <f t="shared" si="65"/>
        <v>31.946808510638299</v>
      </c>
    </row>
    <row r="138" spans="1:18" x14ac:dyDescent="0.3">
      <c r="A138" t="s">
        <v>18</v>
      </c>
      <c r="B138" s="6">
        <f>'Comparisons and Delays'!Y171</f>
        <v>92</v>
      </c>
      <c r="C138" s="6">
        <f>'Comparisons and Delays'!Z171</f>
        <v>74</v>
      </c>
      <c r="D138" s="6">
        <f>'Comparisons and Delays'!AA171</f>
        <v>106</v>
      </c>
      <c r="E138" s="6">
        <f>'Comparisons and Delays'!AB171</f>
        <v>70</v>
      </c>
      <c r="F138" s="6">
        <f>'Comparisons and Delays'!AC171</f>
        <v>100</v>
      </c>
      <c r="G138" s="6">
        <f>'Comparisons and Delays'!AD171</f>
        <v>84</v>
      </c>
      <c r="H138" s="6">
        <f>'Comparisons and Delays'!AE171</f>
        <v>79</v>
      </c>
      <c r="I138" s="6">
        <f>'Comparisons and Delays'!AF171</f>
        <v>19</v>
      </c>
      <c r="J138" s="6">
        <f>'Comparisons and Delays'!AG171</f>
        <v>26</v>
      </c>
      <c r="K138" s="6">
        <f>'Comparisons and Delays'!AH171</f>
        <v>41</v>
      </c>
      <c r="L138" s="6">
        <f>'Comparisons and Delays'!AI171</f>
        <v>16</v>
      </c>
      <c r="M138" s="6">
        <f>'Comparisons and Delays'!AJ171</f>
        <v>39</v>
      </c>
      <c r="N138" s="6">
        <f>'Comparisons and Delays'!AK171</f>
        <v>30</v>
      </c>
      <c r="O138" s="6">
        <f>'Comparisons and Delays'!AL171</f>
        <v>60</v>
      </c>
      <c r="P138" s="6">
        <f>'Comparisons and Delays'!AM171</f>
        <v>89</v>
      </c>
    </row>
    <row r="139" spans="1:18" x14ac:dyDescent="0.3">
      <c r="A139" t="s">
        <v>19</v>
      </c>
      <c r="B139" s="6">
        <f>'Comparisons and Delays'!Y173</f>
        <v>55</v>
      </c>
      <c r="C139" s="6">
        <f>'Comparisons and Delays'!Z173</f>
        <v>68</v>
      </c>
      <c r="D139" s="6">
        <f>'Comparisons and Delays'!AA173</f>
        <v>58</v>
      </c>
      <c r="E139" s="6">
        <f>'Comparisons and Delays'!AB173</f>
        <v>29</v>
      </c>
      <c r="F139" s="6">
        <f>'Comparisons and Delays'!AC173</f>
        <v>94</v>
      </c>
      <c r="G139" s="6">
        <f>'Comparisons and Delays'!AD173</f>
        <v>42</v>
      </c>
      <c r="H139" s="6">
        <f>'Comparisons and Delays'!AE173</f>
        <v>50</v>
      </c>
      <c r="I139" s="6">
        <f>'Comparisons and Delays'!AF173</f>
        <v>18</v>
      </c>
      <c r="J139" s="6">
        <f>'Comparisons and Delays'!AG173</f>
        <v>12</v>
      </c>
      <c r="K139" s="6">
        <f>'Comparisons and Delays'!AH173</f>
        <v>26</v>
      </c>
      <c r="L139" s="6">
        <f>'Comparisons and Delays'!AI173</f>
        <v>11</v>
      </c>
      <c r="M139" s="6">
        <f>'Comparisons and Delays'!AJ173</f>
        <v>10</v>
      </c>
      <c r="N139" s="6">
        <f>'Comparisons and Delays'!AK173</f>
        <v>18</v>
      </c>
      <c r="O139" s="6">
        <f>'Comparisons and Delays'!AL173</f>
        <v>33</v>
      </c>
      <c r="P139" s="6">
        <f>'Comparisons and Delays'!AM173</f>
        <v>33</v>
      </c>
    </row>
    <row r="140" spans="1:18" x14ac:dyDescent="0.3">
      <c r="A140" t="s">
        <v>55</v>
      </c>
      <c r="B140" s="6">
        <f>'Comparisons and Delays'!Y174</f>
        <v>147</v>
      </c>
      <c r="C140" s="6">
        <f>'Comparisons and Delays'!Z174</f>
        <v>142</v>
      </c>
      <c r="D140" s="6">
        <f>'Comparisons and Delays'!AA174</f>
        <v>164</v>
      </c>
      <c r="E140" s="6">
        <f>'Comparisons and Delays'!AB174</f>
        <v>99</v>
      </c>
      <c r="F140" s="6">
        <f>'Comparisons and Delays'!AC174</f>
        <v>194</v>
      </c>
      <c r="G140" s="6">
        <f>'Comparisons and Delays'!AD174</f>
        <v>126</v>
      </c>
      <c r="H140" s="6">
        <f>'Comparisons and Delays'!AE174</f>
        <v>129</v>
      </c>
      <c r="I140" s="6">
        <f>'Comparisons and Delays'!AF174</f>
        <v>37</v>
      </c>
      <c r="J140" s="6">
        <f>'Comparisons and Delays'!AG174</f>
        <v>38</v>
      </c>
      <c r="K140" s="6">
        <f>'Comparisons and Delays'!AH174</f>
        <v>67</v>
      </c>
      <c r="L140" s="6">
        <f>'Comparisons and Delays'!AI174</f>
        <v>27</v>
      </c>
      <c r="M140" s="6">
        <f>'Comparisons and Delays'!AJ174</f>
        <v>49</v>
      </c>
      <c r="N140" s="6">
        <f>'Comparisons and Delays'!AK174</f>
        <v>48</v>
      </c>
      <c r="O140" s="6">
        <f>'Comparisons and Delays'!AL174</f>
        <v>93</v>
      </c>
      <c r="P140" s="6">
        <f>'Comparisons and Delays'!AM174</f>
        <v>122</v>
      </c>
    </row>
    <row r="141" spans="1:18" x14ac:dyDescent="0.3">
      <c r="A141" s="48" t="s">
        <v>97</v>
      </c>
      <c r="B141" s="47">
        <f t="shared" ref="B141:P141" si="66">B138/B140</f>
        <v>0.62585034013605445</v>
      </c>
      <c r="C141" s="47">
        <f t="shared" si="66"/>
        <v>0.52112676056338025</v>
      </c>
      <c r="D141" s="47">
        <f t="shared" si="66"/>
        <v>0.64634146341463417</v>
      </c>
      <c r="E141" s="47">
        <f t="shared" si="66"/>
        <v>0.70707070707070707</v>
      </c>
      <c r="F141" s="47">
        <f t="shared" si="66"/>
        <v>0.51546391752577314</v>
      </c>
      <c r="G141" s="47">
        <f t="shared" si="66"/>
        <v>0.66666666666666663</v>
      </c>
      <c r="H141" s="47">
        <f t="shared" si="66"/>
        <v>0.61240310077519378</v>
      </c>
      <c r="I141" s="47">
        <f t="shared" si="66"/>
        <v>0.51351351351351349</v>
      </c>
      <c r="J141" s="47">
        <f t="shared" si="66"/>
        <v>0.68421052631578949</v>
      </c>
      <c r="K141" s="47">
        <f t="shared" si="66"/>
        <v>0.61194029850746268</v>
      </c>
      <c r="L141" s="47">
        <f t="shared" si="66"/>
        <v>0.59259259259259256</v>
      </c>
      <c r="M141" s="47">
        <f t="shared" si="66"/>
        <v>0.79591836734693877</v>
      </c>
      <c r="N141" s="47">
        <f t="shared" si="66"/>
        <v>0.625</v>
      </c>
      <c r="O141" s="47">
        <f t="shared" si="66"/>
        <v>0.64516129032258063</v>
      </c>
      <c r="P141" s="47">
        <f t="shared" si="66"/>
        <v>0.72950819672131151</v>
      </c>
    </row>
    <row r="142" spans="1:18" x14ac:dyDescent="0.3">
      <c r="A142" s="21" t="s">
        <v>99</v>
      </c>
      <c r="B142" s="17">
        <v>0.50920245398773001</v>
      </c>
      <c r="C142" s="17">
        <v>0.42857142857142855</v>
      </c>
      <c r="D142" s="17">
        <v>0.50326797385620914</v>
      </c>
      <c r="E142" s="17">
        <v>0.59</v>
      </c>
      <c r="F142" s="17">
        <v>0.40654205607476634</v>
      </c>
      <c r="G142" s="17">
        <v>0.54098360655737709</v>
      </c>
      <c r="H142" s="17">
        <v>0.55223880597014929</v>
      </c>
      <c r="I142" s="38">
        <v>0.5</v>
      </c>
      <c r="J142" s="38">
        <v>0.42857142857142855</v>
      </c>
      <c r="K142" s="38">
        <v>0.484375</v>
      </c>
      <c r="L142" s="38">
        <v>0.45833333333333331</v>
      </c>
      <c r="M142" s="38">
        <v>0.4</v>
      </c>
      <c r="N142" s="38">
        <v>0.56666666666666665</v>
      </c>
      <c r="O142" s="38">
        <v>0.5</v>
      </c>
      <c r="P142" s="38">
        <v>0.54700854700854706</v>
      </c>
    </row>
    <row r="143" spans="1:18" x14ac:dyDescent="0.3">
      <c r="A143" s="48" t="s">
        <v>98</v>
      </c>
      <c r="B143" s="47">
        <f t="shared" ref="B143:P143" si="67">B139/B140</f>
        <v>0.37414965986394561</v>
      </c>
      <c r="C143" s="47">
        <f t="shared" si="67"/>
        <v>0.47887323943661969</v>
      </c>
      <c r="D143" s="47">
        <f t="shared" si="67"/>
        <v>0.35365853658536583</v>
      </c>
      <c r="E143" s="47">
        <f t="shared" si="67"/>
        <v>0.29292929292929293</v>
      </c>
      <c r="F143" s="47">
        <f t="shared" si="67"/>
        <v>0.4845360824742268</v>
      </c>
      <c r="G143" s="47">
        <f t="shared" si="67"/>
        <v>0.33333333333333331</v>
      </c>
      <c r="H143" s="47">
        <f t="shared" si="67"/>
        <v>0.38759689922480622</v>
      </c>
      <c r="I143" s="47">
        <f t="shared" si="67"/>
        <v>0.48648648648648651</v>
      </c>
      <c r="J143" s="47">
        <f t="shared" si="67"/>
        <v>0.31578947368421051</v>
      </c>
      <c r="K143" s="47">
        <f t="shared" si="67"/>
        <v>0.38805970149253732</v>
      </c>
      <c r="L143" s="47">
        <f t="shared" si="67"/>
        <v>0.40740740740740738</v>
      </c>
      <c r="M143" s="47">
        <f t="shared" si="67"/>
        <v>0.20408163265306123</v>
      </c>
      <c r="N143" s="47">
        <f t="shared" si="67"/>
        <v>0.375</v>
      </c>
      <c r="O143" s="47">
        <f t="shared" si="67"/>
        <v>0.35483870967741937</v>
      </c>
      <c r="P143" s="47">
        <f t="shared" si="67"/>
        <v>0.27049180327868855</v>
      </c>
    </row>
    <row r="144" spans="1:18" x14ac:dyDescent="0.3">
      <c r="A144" s="21" t="s">
        <v>100</v>
      </c>
      <c r="B144" s="6">
        <v>0.47619047619047616</v>
      </c>
      <c r="C144" s="6">
        <v>0.61538461538461542</v>
      </c>
      <c r="D144" s="6">
        <v>0.52500000000000002</v>
      </c>
      <c r="E144" s="6">
        <v>0.4</v>
      </c>
      <c r="F144" s="6">
        <v>0.68595041322314054</v>
      </c>
      <c r="G144" s="6">
        <v>0.46153846153846156</v>
      </c>
      <c r="H144" s="6">
        <v>0.45652173913043476</v>
      </c>
      <c r="I144" s="6">
        <v>0.51724137931034486</v>
      </c>
      <c r="J144" s="6">
        <v>0.63157894736842102</v>
      </c>
      <c r="K144" s="6">
        <v>0.64516129032258063</v>
      </c>
      <c r="L144" s="6">
        <v>0.47826086956521741</v>
      </c>
      <c r="M144" s="6">
        <v>0.5714285714285714</v>
      </c>
      <c r="N144" s="6">
        <v>0.5</v>
      </c>
      <c r="O144" s="6">
        <v>0.46551724137931033</v>
      </c>
      <c r="P144" s="6">
        <v>0.41791044776119401</v>
      </c>
    </row>
    <row r="145" spans="1:53" x14ac:dyDescent="0.3">
      <c r="A145" t="s">
        <v>69</v>
      </c>
      <c r="B145" s="6">
        <f>'Comparisons and Delays'!Y175</f>
        <v>205</v>
      </c>
      <c r="C145" s="6">
        <f>'Comparisons and Delays'!Z175</f>
        <v>138</v>
      </c>
      <c r="D145" s="6">
        <f>'Comparisons and Delays'!AA175</f>
        <v>173</v>
      </c>
      <c r="E145" s="6">
        <f>'Comparisons and Delays'!AB175</f>
        <v>126</v>
      </c>
      <c r="F145" s="6">
        <f>'Comparisons and Delays'!AC175</f>
        <v>190</v>
      </c>
      <c r="G145" s="6">
        <f>'Comparisons and Delays'!AD175</f>
        <v>155</v>
      </c>
      <c r="H145" s="6">
        <f>'Comparisons and Delays'!AE175</f>
        <v>155</v>
      </c>
      <c r="I145" s="6">
        <f>'Comparisons and Delays'!AF175</f>
        <v>103</v>
      </c>
      <c r="J145" s="6">
        <f>'Comparisons and Delays'!AG175</f>
        <v>65</v>
      </c>
      <c r="K145" s="6">
        <f>'Comparisons and Delays'!AH175</f>
        <v>96</v>
      </c>
      <c r="L145" s="6">
        <f>'Comparisons and Delays'!AI175</f>
        <v>58</v>
      </c>
      <c r="M145" s="6">
        <f>'Comparisons and Delays'!AJ175</f>
        <v>105</v>
      </c>
      <c r="N145" s="6">
        <f>'Comparisons and Delays'!AK175</f>
        <v>84</v>
      </c>
      <c r="O145" s="6">
        <f>'Comparisons and Delays'!AL175</f>
        <v>109</v>
      </c>
      <c r="P145" s="6">
        <f>'Comparisons and Delays'!AM175</f>
        <v>168</v>
      </c>
      <c r="R145" s="6" t="s">
        <v>103</v>
      </c>
    </row>
    <row r="146" spans="1:53" x14ac:dyDescent="0.3">
      <c r="A146" t="s">
        <v>107</v>
      </c>
      <c r="B146" s="52">
        <f t="shared" ref="B146:P146" si="68">B145*B142</f>
        <v>104.38650306748465</v>
      </c>
      <c r="C146" s="52">
        <f t="shared" si="68"/>
        <v>59.142857142857139</v>
      </c>
      <c r="D146" s="52">
        <f t="shared" si="68"/>
        <v>87.065359477124176</v>
      </c>
      <c r="E146" s="52">
        <f t="shared" si="68"/>
        <v>74.339999999999989</v>
      </c>
      <c r="F146" s="52">
        <f t="shared" si="68"/>
        <v>77.242990654205599</v>
      </c>
      <c r="G146" s="52">
        <f t="shared" si="68"/>
        <v>83.852459016393453</v>
      </c>
      <c r="H146" s="52">
        <f t="shared" si="68"/>
        <v>85.597014925373145</v>
      </c>
      <c r="I146" s="52">
        <f t="shared" si="68"/>
        <v>51.5</v>
      </c>
      <c r="J146" s="52">
        <f t="shared" si="68"/>
        <v>27.857142857142854</v>
      </c>
      <c r="K146" s="52">
        <f t="shared" si="68"/>
        <v>46.5</v>
      </c>
      <c r="L146" s="52">
        <f t="shared" si="68"/>
        <v>26.583333333333332</v>
      </c>
      <c r="M146" s="52">
        <f t="shared" si="68"/>
        <v>42</v>
      </c>
      <c r="N146" s="52">
        <f t="shared" si="68"/>
        <v>47.6</v>
      </c>
      <c r="O146" s="52">
        <f t="shared" si="68"/>
        <v>54.5</v>
      </c>
      <c r="P146" s="52">
        <f t="shared" si="68"/>
        <v>91.897435897435912</v>
      </c>
    </row>
    <row r="147" spans="1:53" x14ac:dyDescent="0.3">
      <c r="A147" t="s">
        <v>108</v>
      </c>
      <c r="B147" s="52">
        <f t="shared" ref="B147:P147" si="69">B145*(1-B142)</f>
        <v>100.61349693251535</v>
      </c>
      <c r="C147" s="52">
        <f t="shared" si="69"/>
        <v>78.857142857142847</v>
      </c>
      <c r="D147" s="52">
        <f t="shared" si="69"/>
        <v>85.934640522875824</v>
      </c>
      <c r="E147" s="52">
        <f t="shared" si="69"/>
        <v>51.660000000000004</v>
      </c>
      <c r="F147" s="52">
        <f t="shared" si="69"/>
        <v>112.7570093457944</v>
      </c>
      <c r="G147" s="52">
        <f t="shared" si="69"/>
        <v>71.147540983606547</v>
      </c>
      <c r="H147" s="52">
        <f t="shared" si="69"/>
        <v>69.402985074626855</v>
      </c>
      <c r="I147" s="52">
        <f t="shared" si="69"/>
        <v>51.5</v>
      </c>
      <c r="J147" s="52">
        <f t="shared" si="69"/>
        <v>37.142857142857139</v>
      </c>
      <c r="K147" s="52">
        <f t="shared" si="69"/>
        <v>49.5</v>
      </c>
      <c r="L147" s="52">
        <f t="shared" si="69"/>
        <v>31.416666666666671</v>
      </c>
      <c r="M147" s="52">
        <f t="shared" si="69"/>
        <v>63</v>
      </c>
      <c r="N147" s="52">
        <f t="shared" si="69"/>
        <v>36.4</v>
      </c>
      <c r="O147" s="52">
        <f t="shared" si="69"/>
        <v>54.5</v>
      </c>
      <c r="P147" s="52">
        <f t="shared" si="69"/>
        <v>76.102564102564088</v>
      </c>
    </row>
    <row r="150" spans="1:53" x14ac:dyDescent="0.3">
      <c r="A150" s="35" t="s">
        <v>110</v>
      </c>
      <c r="B150" s="37"/>
      <c r="C150" s="37"/>
      <c r="D150" s="37"/>
      <c r="E150" s="45"/>
      <c r="F150" s="45"/>
      <c r="G150" s="45"/>
      <c r="H150" s="45"/>
      <c r="I150" s="45"/>
      <c r="J150" s="45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X150" s="35" t="s">
        <v>211</v>
      </c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3">
      <c r="Q151" s="74"/>
      <c r="R151" s="128" t="s">
        <v>206</v>
      </c>
      <c r="S151" s="128"/>
      <c r="T151" s="128"/>
      <c r="U151" s="128"/>
      <c r="V151" s="128"/>
      <c r="X151" s="12" t="s">
        <v>210</v>
      </c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 spans="1:53" x14ac:dyDescent="0.3">
      <c r="Q152" s="74"/>
      <c r="R152" s="13" t="s">
        <v>217</v>
      </c>
      <c r="S152" s="13" t="s">
        <v>222</v>
      </c>
      <c r="T152" s="13" t="s">
        <v>223</v>
      </c>
      <c r="U152" s="13" t="s">
        <v>228</v>
      </c>
      <c r="V152" s="13" t="s">
        <v>224</v>
      </c>
      <c r="X152" s="12" t="s">
        <v>199</v>
      </c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 spans="1:53" x14ac:dyDescent="0.3">
      <c r="Q153" s="74"/>
      <c r="R153" s="13" t="s">
        <v>218</v>
      </c>
      <c r="S153" s="13" t="s">
        <v>213</v>
      </c>
      <c r="T153" s="13" t="s">
        <v>212</v>
      </c>
      <c r="U153" s="13" t="s">
        <v>216</v>
      </c>
      <c r="V153" s="13" t="s">
        <v>229</v>
      </c>
      <c r="X153" s="12"/>
      <c r="Y153" s="12"/>
      <c r="Z153" s="12"/>
      <c r="AA153" s="12"/>
      <c r="AB153" s="12"/>
      <c r="AC153" s="29" t="s">
        <v>51</v>
      </c>
      <c r="AD153" s="23" t="s">
        <v>52</v>
      </c>
      <c r="AE153" s="12"/>
      <c r="AF153" s="12"/>
      <c r="AG153" s="12"/>
      <c r="AH153" s="12"/>
      <c r="AI153" s="12"/>
      <c r="AJ153" s="12"/>
    </row>
    <row r="154" spans="1:53" x14ac:dyDescent="0.3">
      <c r="Q154" s="76" t="s">
        <v>207</v>
      </c>
      <c r="R154" s="13" t="s">
        <v>219</v>
      </c>
      <c r="S154" s="13" t="s">
        <v>214</v>
      </c>
      <c r="T154" s="13" t="s">
        <v>193</v>
      </c>
      <c r="U154" s="13" t="s">
        <v>194</v>
      </c>
      <c r="V154" s="13" t="s">
        <v>230</v>
      </c>
      <c r="X154" s="6" t="s">
        <v>198</v>
      </c>
      <c r="Y154" s="6">
        <f>'Comparisons and Delays'!Y190</f>
        <v>104</v>
      </c>
      <c r="Z154" s="6">
        <f>'Comparisons and Delays'!Z190</f>
        <v>86</v>
      </c>
      <c r="AA154" s="6">
        <f>'Comparisons and Delays'!AA190</f>
        <v>75</v>
      </c>
      <c r="AB154" s="6">
        <f>'Comparisons and Delays'!AB190</f>
        <v>57</v>
      </c>
      <c r="AC154" s="6">
        <f>'Comparisons and Delays'!AC190</f>
        <v>37</v>
      </c>
      <c r="AD154" s="6">
        <f>'Comparisons and Delays'!AD190</f>
        <v>76</v>
      </c>
      <c r="AE154" s="6">
        <f>'Comparisons and Delays'!AE190</f>
        <v>82</v>
      </c>
      <c r="AF154" s="6">
        <f>'Comparisons and Delays'!AF190</f>
        <v>29</v>
      </c>
      <c r="AG154" s="6">
        <f>'Comparisons and Delays'!AG190</f>
        <v>35</v>
      </c>
      <c r="AH154" s="6">
        <f>'Comparisons and Delays'!AH190</f>
        <v>36</v>
      </c>
      <c r="AI154" s="6">
        <f>'Comparisons and Delays'!AI190</f>
        <v>9</v>
      </c>
      <c r="AJ154" s="6">
        <f>'Comparisons and Delays'!AJ190</f>
        <v>61</v>
      </c>
      <c r="AK154" s="6">
        <f>'Comparisons and Delays'!AK190</f>
        <v>31</v>
      </c>
      <c r="AL154" s="6">
        <f>'Comparisons and Delays'!AL190</f>
        <v>78</v>
      </c>
      <c r="AM154" s="6">
        <f>'Comparisons and Delays'!AM190</f>
        <v>81</v>
      </c>
    </row>
    <row r="155" spans="1:53" x14ac:dyDescent="0.3">
      <c r="Q155" s="74"/>
      <c r="R155" s="13" t="s">
        <v>220</v>
      </c>
      <c r="S155" s="13" t="s">
        <v>215</v>
      </c>
      <c r="T155" s="13" t="s">
        <v>195</v>
      </c>
      <c r="U155" s="13" t="s">
        <v>196</v>
      </c>
      <c r="V155" s="13" t="s">
        <v>231</v>
      </c>
    </row>
    <row r="156" spans="1:53" x14ac:dyDescent="0.3">
      <c r="Q156" s="74"/>
      <c r="R156" s="13" t="s">
        <v>221</v>
      </c>
      <c r="S156" s="13" t="s">
        <v>225</v>
      </c>
      <c r="T156" s="13" t="s">
        <v>226</v>
      </c>
      <c r="U156" s="13" t="s">
        <v>227</v>
      </c>
      <c r="V156" s="13" t="s">
        <v>232</v>
      </c>
      <c r="X156" s="6" t="s">
        <v>236</v>
      </c>
      <c r="Y156" s="6">
        <f>SUM('C2042 (Left-To West)'!A27:A45)</f>
        <v>38</v>
      </c>
      <c r="Z156" s="6">
        <f>SUM('C2042 (Left-To West)'!B27:B45)</f>
        <v>41</v>
      </c>
      <c r="AA156" s="6">
        <f>SUM('C2042 (Left-To West)'!C27:C45)</f>
        <v>36</v>
      </c>
      <c r="AB156" s="6">
        <f>SUM('C2042 (Left-To West)'!D27:D45)</f>
        <v>15</v>
      </c>
      <c r="AC156" s="6">
        <f>SUM('C2042 (Left-To West)'!E27:E45)</f>
        <v>16</v>
      </c>
      <c r="AD156" s="6">
        <f>SUM('C2042 (Left-To West)'!F27:F45)</f>
        <v>29</v>
      </c>
      <c r="AE156" s="6">
        <f>SUM('C2042 (Left-To West)'!G27:G45)</f>
        <v>30</v>
      </c>
      <c r="AF156" s="6">
        <f>SUM('C2042 (Left-To West)'!H27:H45)</f>
        <v>12</v>
      </c>
      <c r="AG156" s="6">
        <f>SUM('C2042 (Left-To West)'!I27:I45)</f>
        <v>19</v>
      </c>
      <c r="AH156" s="6">
        <f>SUM('C2042 (Left-To West)'!J27:J45)</f>
        <v>13</v>
      </c>
      <c r="AI156" s="6">
        <f>SUM('C2042 (Left-To West)'!K27:K45)</f>
        <v>9</v>
      </c>
      <c r="AJ156" s="6">
        <f>SUM('C2042 (Left-To West)'!L27:L45)</f>
        <v>14</v>
      </c>
      <c r="AK156" s="6">
        <f>SUM('C2042 (Left-To West)'!M27:M45)</f>
        <v>6</v>
      </c>
      <c r="AL156" s="6">
        <f>SUM('C2042 (Left-To West)'!N27:N45)</f>
        <v>24</v>
      </c>
      <c r="AM156" s="6">
        <f>SUM('C2042 (Left-To West)'!O27:O45)</f>
        <v>24</v>
      </c>
      <c r="AN156" s="81" t="s">
        <v>102</v>
      </c>
    </row>
    <row r="157" spans="1:53" x14ac:dyDescent="0.3">
      <c r="X157" s="6" t="s">
        <v>237</v>
      </c>
      <c r="Y157" s="6">
        <f>'Comparisons and Delays'!Y192</f>
        <v>42</v>
      </c>
      <c r="Z157" s="6">
        <f>'Comparisons and Delays'!Z192</f>
        <v>28</v>
      </c>
      <c r="AA157" s="6">
        <f>'Comparisons and Delays'!AA192</f>
        <v>30</v>
      </c>
      <c r="AB157" s="6">
        <f>'Comparisons and Delays'!AB192</f>
        <v>34</v>
      </c>
      <c r="AC157" s="6">
        <f>'Comparisons and Delays'!AC192</f>
        <v>15</v>
      </c>
      <c r="AD157" s="6">
        <f>'Comparisons and Delays'!AD192</f>
        <v>26</v>
      </c>
      <c r="AE157" s="6">
        <f>'Comparisons and Delays'!AE192</f>
        <v>35</v>
      </c>
      <c r="AF157" s="6">
        <f>'Comparisons and Delays'!AF192</f>
        <v>18</v>
      </c>
      <c r="AG157" s="6">
        <f>'Comparisons and Delays'!AG192</f>
        <v>16</v>
      </c>
      <c r="AH157" s="6">
        <f>'Comparisons and Delays'!AH192</f>
        <v>7</v>
      </c>
      <c r="AI157" s="6">
        <f>'Comparisons and Delays'!AI192</f>
        <v>7</v>
      </c>
      <c r="AJ157" s="6">
        <f>'Comparisons and Delays'!AJ192</f>
        <v>12</v>
      </c>
      <c r="AK157" s="6">
        <f>'Comparisons and Delays'!AK192</f>
        <v>6</v>
      </c>
      <c r="AL157" s="6">
        <f>'Comparisons and Delays'!AL192</f>
        <v>23</v>
      </c>
      <c r="AM157" s="6">
        <f>'Comparisons and Delays'!AM192</f>
        <v>22</v>
      </c>
      <c r="AN157" s="81" t="s">
        <v>102</v>
      </c>
    </row>
    <row r="159" spans="1:53" x14ac:dyDescent="0.3">
      <c r="Q159" s="66" t="s">
        <v>197</v>
      </c>
      <c r="R159" s="66"/>
      <c r="X159" s="6" t="s">
        <v>200</v>
      </c>
      <c r="Y159" s="6">
        <f>SUM('C2042 (Left-To West)'!A24:A25,'C2042 (Left-To West)'!A27:A43)</f>
        <v>33</v>
      </c>
      <c r="Z159" s="6">
        <f>SUM('C2042 (Left-To West)'!B24:B25,'C2042 (Left-To West)'!B27:B43)</f>
        <v>30</v>
      </c>
      <c r="AA159" s="6">
        <f>SUM('C2042 (Left-To West)'!C24:C25,'C2042 (Left-To West)'!C27:C43)</f>
        <v>32</v>
      </c>
      <c r="AB159" s="6">
        <f>SUM('C2042 (Left-To West)'!D24:D25,'C2042 (Left-To West)'!D27:D43)</f>
        <v>12</v>
      </c>
      <c r="AC159" s="6">
        <f>SUM('C2042 (Left-To West)'!E24:E25,'C2042 (Left-To West)'!E27:E43)</f>
        <v>11</v>
      </c>
      <c r="AD159" s="6">
        <f>SUM('C2042 (Left-To West)'!F24:F25,'C2042 (Left-To West)'!F27:F43)</f>
        <v>23</v>
      </c>
      <c r="AE159" s="6">
        <f>SUM('C2042 (Left-To West)'!G24:G25,'C2042 (Left-To West)'!G27:G43)</f>
        <v>30</v>
      </c>
      <c r="AF159" s="6">
        <f>SUM('C2042 (Left-To West)'!H24:H25,'C2042 (Left-To West)'!H27:H43)</f>
        <v>10</v>
      </c>
      <c r="AG159" s="6">
        <f>SUM('C2042 (Left-To West)'!I24:I25,'C2042 (Left-To West)'!I27:I43)</f>
        <v>17</v>
      </c>
      <c r="AH159" s="6">
        <f>SUM('C2042 (Left-To West)'!J24:J25,'C2042 (Left-To West)'!J27:J43)</f>
        <v>9</v>
      </c>
      <c r="AI159" s="6">
        <f>SUM('C2042 (Left-To West)'!K24:K25,'C2042 (Left-To West)'!K27:K43)</f>
        <v>9</v>
      </c>
      <c r="AJ159" s="6">
        <f>SUM('C2042 (Left-To West)'!L24:L25,'C2042 (Left-To West)'!L27:L43)</f>
        <v>9</v>
      </c>
      <c r="AK159" s="6">
        <f>SUM('C2042 (Left-To West)'!M24:M25,'C2042 (Left-To West)'!M27:M43)</f>
        <v>7</v>
      </c>
      <c r="AL159" s="6">
        <f>SUM('C2042 (Left-To West)'!N24:N25,'C2042 (Left-To West)'!N27:N43)</f>
        <v>21</v>
      </c>
      <c r="AM159" s="6">
        <f>SUM('C2042 (Left-To West)'!O24:O25,'C2042 (Left-To West)'!O27:O43)</f>
        <v>14</v>
      </c>
      <c r="AN159" s="81" t="s">
        <v>101</v>
      </c>
    </row>
    <row r="160" spans="1:53" x14ac:dyDescent="0.3">
      <c r="Q160" s="66" t="s">
        <v>189</v>
      </c>
      <c r="R160" s="66"/>
      <c r="X160" s="6" t="s">
        <v>203</v>
      </c>
      <c r="Y160" s="6">
        <f>'Comparisons and Delays'!Y193</f>
        <v>45</v>
      </c>
      <c r="Z160" s="6">
        <f>'Comparisons and Delays'!Z193</f>
        <v>31</v>
      </c>
      <c r="AA160" s="6">
        <f>'Comparisons and Delays'!AA193</f>
        <v>36</v>
      </c>
      <c r="AB160" s="6">
        <f>'Comparisons and Delays'!AB193</f>
        <v>44</v>
      </c>
      <c r="AC160" s="6">
        <f>'Comparisons and Delays'!AC193</f>
        <v>24</v>
      </c>
      <c r="AD160" s="6">
        <f>'Comparisons and Delays'!AD193</f>
        <v>35</v>
      </c>
      <c r="AE160" s="6">
        <f>'Comparisons and Delays'!AE193</f>
        <v>38</v>
      </c>
      <c r="AF160" s="6">
        <f>'Comparisons and Delays'!AF193</f>
        <v>17</v>
      </c>
      <c r="AG160" s="6">
        <f>'Comparisons and Delays'!AG193</f>
        <v>17</v>
      </c>
      <c r="AH160" s="6">
        <f>'Comparisons and Delays'!AH193</f>
        <v>9</v>
      </c>
      <c r="AI160" s="6">
        <f>'Comparisons and Delays'!AI193</f>
        <v>7</v>
      </c>
      <c r="AJ160" s="6">
        <f>'Comparisons and Delays'!AJ193</f>
        <v>14</v>
      </c>
      <c r="AK160" s="6">
        <f>'Comparisons and Delays'!AK193</f>
        <v>7</v>
      </c>
      <c r="AL160" s="6">
        <f>'Comparisons and Delays'!AL193</f>
        <v>32</v>
      </c>
      <c r="AM160" s="6">
        <f>'Comparisons and Delays'!AM193</f>
        <v>30</v>
      </c>
      <c r="AN160" s="81" t="s">
        <v>101</v>
      </c>
    </row>
    <row r="161" spans="1:72" x14ac:dyDescent="0.3">
      <c r="R161" s="66"/>
    </row>
    <row r="162" spans="1:72" x14ac:dyDescent="0.3">
      <c r="R162" s="66"/>
      <c r="X162" s="6" t="s">
        <v>201</v>
      </c>
      <c r="Y162" s="6">
        <f>SUM('C2042 (Left-To West)'!A22:A25,'C2042 (Left-To West)'!A27:A41)</f>
        <v>31</v>
      </c>
      <c r="Z162" s="6">
        <f>SUM('C2042 (Left-To West)'!B22:B25,'C2042 (Left-To West)'!B27:B41)</f>
        <v>25</v>
      </c>
      <c r="AA162" s="6">
        <f>SUM('C2042 (Left-To West)'!C22:C25,'C2042 (Left-To West)'!C27:C41)</f>
        <v>26</v>
      </c>
      <c r="AB162" s="6">
        <f>SUM('C2042 (Left-To West)'!D22:D25,'C2042 (Left-To West)'!D27:D41)</f>
        <v>9</v>
      </c>
      <c r="AC162" s="6">
        <f>SUM('C2042 (Left-To West)'!E22:E25,'C2042 (Left-To West)'!E27:E41)</f>
        <v>6</v>
      </c>
      <c r="AD162" s="6">
        <f>SUM('C2042 (Left-To West)'!F22:F25,'C2042 (Left-To West)'!F27:F41)</f>
        <v>15</v>
      </c>
      <c r="AE162" s="6">
        <f>SUM('C2042 (Left-To West)'!G22:G25,'C2042 (Left-To West)'!G27:G41)</f>
        <v>25</v>
      </c>
      <c r="AF162" s="6">
        <f>SUM('C2042 (Left-To West)'!H22:H25,'C2042 (Left-To West)'!H27:H41)</f>
        <v>8</v>
      </c>
      <c r="AG162" s="6">
        <f>SUM('C2042 (Left-To West)'!I22:I25,'C2042 (Left-To West)'!I27:I41)</f>
        <v>16</v>
      </c>
      <c r="AH162" s="6">
        <f>SUM('C2042 (Left-To West)'!J22:J25,'C2042 (Left-To West)'!J27:J41)</f>
        <v>9</v>
      </c>
      <c r="AI162" s="6">
        <f>SUM('C2042 (Left-To West)'!K22:K25,'C2042 (Left-To West)'!K27:K41)</f>
        <v>5</v>
      </c>
      <c r="AJ162" s="6">
        <f>SUM('C2042 (Left-To West)'!L22:L25,'C2042 (Left-To West)'!L27:L41)</f>
        <v>6</v>
      </c>
      <c r="AK162" s="6">
        <f>SUM('C2042 (Left-To West)'!M22:M25,'C2042 (Left-To West)'!M27:M41)</f>
        <v>6</v>
      </c>
      <c r="AL162" s="6">
        <f>SUM('C2042 (Left-To West)'!N22:N25,'C2042 (Left-To West)'!N27:N41)</f>
        <v>14</v>
      </c>
      <c r="AM162" s="6">
        <f>SUM('C2042 (Left-To West)'!O22:O25,'C2042 (Left-To West)'!O27:O41)</f>
        <v>13</v>
      </c>
      <c r="AN162" s="81" t="s">
        <v>111</v>
      </c>
    </row>
    <row r="163" spans="1:72" x14ac:dyDescent="0.3">
      <c r="A163" s="50" t="s">
        <v>180</v>
      </c>
      <c r="X163" s="6" t="s">
        <v>204</v>
      </c>
      <c r="Y163" s="6">
        <f>'Comparisons and Delays'!Y194</f>
        <v>54</v>
      </c>
      <c r="Z163" s="6">
        <f>'Comparisons and Delays'!Z194</f>
        <v>34</v>
      </c>
      <c r="AA163" s="6">
        <f>'Comparisons and Delays'!AA194</f>
        <v>40</v>
      </c>
      <c r="AB163" s="6">
        <f>'Comparisons and Delays'!AB194</f>
        <v>52</v>
      </c>
      <c r="AC163" s="6">
        <f>'Comparisons and Delays'!AC194</f>
        <v>27</v>
      </c>
      <c r="AD163" s="6">
        <f>'Comparisons and Delays'!AD194</f>
        <v>44</v>
      </c>
      <c r="AE163" s="6">
        <f>'Comparisons and Delays'!AE194</f>
        <v>45</v>
      </c>
      <c r="AF163" s="6">
        <f>'Comparisons and Delays'!AF194</f>
        <v>18</v>
      </c>
      <c r="AG163" s="6">
        <f>'Comparisons and Delays'!AG194</f>
        <v>20</v>
      </c>
      <c r="AH163" s="6">
        <f>'Comparisons and Delays'!AH194</f>
        <v>12</v>
      </c>
      <c r="AI163" s="6">
        <f>'Comparisons and Delays'!AI194</f>
        <v>10</v>
      </c>
      <c r="AJ163" s="6">
        <f>'Comparisons and Delays'!AJ194</f>
        <v>20</v>
      </c>
      <c r="AK163" s="6">
        <f>'Comparisons and Delays'!AK194</f>
        <v>7</v>
      </c>
      <c r="AL163" s="6">
        <f>'Comparisons and Delays'!AL194</f>
        <v>35</v>
      </c>
      <c r="AM163" s="6">
        <f>'Comparisons and Delays'!AM194</f>
        <v>32</v>
      </c>
      <c r="AN163" s="81" t="s">
        <v>111</v>
      </c>
    </row>
    <row r="164" spans="1:72" x14ac:dyDescent="0.3">
      <c r="A164" s="43" t="s">
        <v>41</v>
      </c>
      <c r="X164" s="6"/>
    </row>
    <row r="165" spans="1:72" x14ac:dyDescent="0.3">
      <c r="A165" t="s">
        <v>187</v>
      </c>
      <c r="B165" s="6">
        <f>'Comparisons and Delays'!Y189</f>
        <v>38</v>
      </c>
      <c r="C165" s="6">
        <f>'Comparisons and Delays'!Z189</f>
        <v>41</v>
      </c>
      <c r="D165" s="6">
        <f>'Comparisons and Delays'!AA189</f>
        <v>36</v>
      </c>
      <c r="E165" s="6">
        <f>'Comparisons and Delays'!AB189</f>
        <v>15</v>
      </c>
      <c r="F165" s="6">
        <f>'Comparisons and Delays'!AC189</f>
        <v>16</v>
      </c>
      <c r="G165" s="6">
        <f>'Comparisons and Delays'!AD189</f>
        <v>29</v>
      </c>
      <c r="H165" s="6">
        <f>'Comparisons and Delays'!AE189</f>
        <v>30</v>
      </c>
      <c r="I165" s="6">
        <f>'Comparisons and Delays'!AF189</f>
        <v>12</v>
      </c>
      <c r="J165" s="6">
        <f>'Comparisons and Delays'!AG189</f>
        <v>19</v>
      </c>
      <c r="K165" s="6">
        <f>'Comparisons and Delays'!AH189</f>
        <v>13</v>
      </c>
      <c r="L165" s="6">
        <f>'Comparisons and Delays'!AI189</f>
        <v>9</v>
      </c>
      <c r="M165" s="6">
        <f>'Comparisons and Delays'!AJ189</f>
        <v>14</v>
      </c>
      <c r="N165" s="6">
        <f>'Comparisons and Delays'!AK189</f>
        <v>6</v>
      </c>
      <c r="O165" s="6">
        <f>'Comparisons and Delays'!AL189</f>
        <v>24</v>
      </c>
      <c r="P165" s="6">
        <f>'Comparisons and Delays'!AM189</f>
        <v>24</v>
      </c>
      <c r="X165" s="6" t="s">
        <v>202</v>
      </c>
      <c r="Y165" s="6">
        <f>SUM('C2042 (Left-To West)'!A20:A25,'C2042 (Left-To West)'!A27:A39)</f>
        <v>26</v>
      </c>
      <c r="Z165" s="6">
        <f>SUM('C2042 (Left-To West)'!B20:B25,'C2042 (Left-To West)'!B27:B39)</f>
        <v>16</v>
      </c>
      <c r="AA165" s="6">
        <f>SUM('C2042 (Left-To West)'!C20:C25,'C2042 (Left-To West)'!C27:C39)</f>
        <v>17</v>
      </c>
      <c r="AB165" s="6">
        <f>SUM('C2042 (Left-To West)'!D20:D25,'C2042 (Left-To West)'!D27:D39)</f>
        <v>7</v>
      </c>
      <c r="AC165" s="6">
        <f>SUM('C2042 (Left-To West)'!E20:E25,'C2042 (Left-To West)'!E27:E39)</f>
        <v>1</v>
      </c>
      <c r="AD165" s="6">
        <f>SUM('C2042 (Left-To West)'!F20:F25,'C2042 (Left-To West)'!F27:F39)</f>
        <v>15</v>
      </c>
      <c r="AE165" s="6">
        <f>SUM('C2042 (Left-To West)'!G20:G25,'C2042 (Left-To West)'!G27:G39)</f>
        <v>24</v>
      </c>
      <c r="AF165" s="6">
        <f>SUM('C2042 (Left-To West)'!H20:H25,'C2042 (Left-To West)'!H27:H39)</f>
        <v>5</v>
      </c>
      <c r="AG165" s="6">
        <f>SUM('C2042 (Left-To West)'!I20:I25,'C2042 (Left-To West)'!I27:I39)</f>
        <v>13</v>
      </c>
      <c r="AH165" s="6">
        <f>SUM('C2042 (Left-To West)'!J20:J25,'C2042 (Left-To West)'!J27:J39)</f>
        <v>9</v>
      </c>
      <c r="AI165" s="6">
        <f>SUM('C2042 (Left-To West)'!K20:K25,'C2042 (Left-To West)'!K27:K39)</f>
        <v>4</v>
      </c>
      <c r="AJ165" s="6">
        <f>SUM('C2042 (Left-To West)'!L20:L25,'C2042 (Left-To West)'!L27:L39)</f>
        <v>5</v>
      </c>
      <c r="AK165" s="6">
        <f>SUM('C2042 (Left-To West)'!M20:M25,'C2042 (Left-To West)'!M27:M39)</f>
        <v>4</v>
      </c>
      <c r="AL165" s="6">
        <f>SUM('C2042 (Left-To West)'!N20:N25,'C2042 (Left-To West)'!N27:N39)</f>
        <v>12</v>
      </c>
      <c r="AM165" s="6">
        <f>SUM('C2042 (Left-To West)'!O20:O25,'C2042 (Left-To West)'!O27:O39)</f>
        <v>10</v>
      </c>
      <c r="AN165" s="81" t="s">
        <v>103</v>
      </c>
    </row>
    <row r="166" spans="1:72" x14ac:dyDescent="0.3">
      <c r="A166" t="str">
        <f>'Comparisons and Delays'!X190</f>
        <v>C5-1251 (E/W, t)</v>
      </c>
      <c r="B166" s="6">
        <f>'Comparisons and Delays'!Y190</f>
        <v>104</v>
      </c>
      <c r="C166" s="6">
        <f>'Comparisons and Delays'!Z190</f>
        <v>86</v>
      </c>
      <c r="D166" s="6">
        <f>'Comparisons and Delays'!AA190</f>
        <v>75</v>
      </c>
      <c r="E166" s="6">
        <f>'Comparisons and Delays'!AB190</f>
        <v>57</v>
      </c>
      <c r="F166" s="6">
        <f>'Comparisons and Delays'!AC190</f>
        <v>37</v>
      </c>
      <c r="G166" s="6">
        <f>'Comparisons and Delays'!AD190</f>
        <v>76</v>
      </c>
      <c r="H166" s="6">
        <f>'Comparisons and Delays'!AE190</f>
        <v>82</v>
      </c>
      <c r="I166" s="6">
        <f>'Comparisons and Delays'!AF190</f>
        <v>29</v>
      </c>
      <c r="J166" s="6">
        <f>'Comparisons and Delays'!AG190</f>
        <v>35</v>
      </c>
      <c r="K166" s="6">
        <f>'Comparisons and Delays'!AH190</f>
        <v>36</v>
      </c>
      <c r="L166" s="6">
        <f>'Comparisons and Delays'!AI190</f>
        <v>9</v>
      </c>
      <c r="M166" s="6">
        <f>'Comparisons and Delays'!AJ190</f>
        <v>61</v>
      </c>
      <c r="N166" s="6">
        <f>'Comparisons and Delays'!AK190</f>
        <v>31</v>
      </c>
      <c r="O166" s="6">
        <f>'Comparisons and Delays'!AL190</f>
        <v>78</v>
      </c>
      <c r="P166" s="6">
        <f>'Comparisons and Delays'!AM190</f>
        <v>81</v>
      </c>
      <c r="X166" s="6" t="s">
        <v>205</v>
      </c>
      <c r="Y166" s="6">
        <f>'Comparisons and Delays'!Y195</f>
        <v>60</v>
      </c>
      <c r="Z166" s="6">
        <f>'Comparisons and Delays'!Z195</f>
        <v>36</v>
      </c>
      <c r="AA166" s="6">
        <f>'Comparisons and Delays'!AA195</f>
        <v>46</v>
      </c>
      <c r="AB166" s="6">
        <f>'Comparisons and Delays'!AB195</f>
        <v>56</v>
      </c>
      <c r="AC166" s="6">
        <f>'Comparisons and Delays'!AC195</f>
        <v>35</v>
      </c>
      <c r="AD166" s="6">
        <f>'Comparisons and Delays'!AD195</f>
        <v>47</v>
      </c>
      <c r="AE166" s="6">
        <f>'Comparisons and Delays'!AE195</f>
        <v>55</v>
      </c>
      <c r="AF166" s="6">
        <f>'Comparisons and Delays'!AF195</f>
        <v>20</v>
      </c>
      <c r="AG166" s="6">
        <f>'Comparisons and Delays'!AG195</f>
        <v>18</v>
      </c>
      <c r="AH166" s="6">
        <f>'Comparisons and Delays'!AH195</f>
        <v>11</v>
      </c>
      <c r="AI166" s="6">
        <f>'Comparisons and Delays'!AI195</f>
        <v>12</v>
      </c>
      <c r="AJ166" s="6">
        <f>'Comparisons and Delays'!AJ195</f>
        <v>26</v>
      </c>
      <c r="AK166" s="6">
        <f>'Comparisons and Delays'!AK195</f>
        <v>7</v>
      </c>
      <c r="AL166" s="6">
        <f>'Comparisons and Delays'!AL195</f>
        <v>44</v>
      </c>
      <c r="AM166" s="6">
        <f>'Comparisons and Delays'!AM195</f>
        <v>36</v>
      </c>
      <c r="AN166" s="81" t="s">
        <v>103</v>
      </c>
    </row>
    <row r="167" spans="1:72" x14ac:dyDescent="0.3">
      <c r="A167" s="48" t="s">
        <v>175</v>
      </c>
      <c r="B167" s="6">
        <f t="shared" ref="B167:P167" si="70">B165/B166</f>
        <v>0.36538461538461536</v>
      </c>
      <c r="C167" s="6">
        <f t="shared" si="70"/>
        <v>0.47674418604651164</v>
      </c>
      <c r="D167" s="6">
        <f t="shared" si="70"/>
        <v>0.48</v>
      </c>
      <c r="E167" s="6">
        <f t="shared" si="70"/>
        <v>0.26315789473684209</v>
      </c>
      <c r="F167" s="6">
        <f t="shared" si="70"/>
        <v>0.43243243243243246</v>
      </c>
      <c r="G167" s="6">
        <f t="shared" si="70"/>
        <v>0.38157894736842107</v>
      </c>
      <c r="H167" s="6">
        <f t="shared" si="70"/>
        <v>0.36585365853658536</v>
      </c>
      <c r="I167" s="6">
        <f t="shared" si="70"/>
        <v>0.41379310344827586</v>
      </c>
      <c r="J167" s="6">
        <f t="shared" si="70"/>
        <v>0.54285714285714282</v>
      </c>
      <c r="K167" s="6">
        <f t="shared" si="70"/>
        <v>0.3611111111111111</v>
      </c>
      <c r="L167" s="6">
        <f t="shared" si="70"/>
        <v>1</v>
      </c>
      <c r="M167" s="6">
        <f t="shared" si="70"/>
        <v>0.22950819672131148</v>
      </c>
      <c r="N167" s="6">
        <f t="shared" si="70"/>
        <v>0.19354838709677419</v>
      </c>
      <c r="O167" s="6">
        <f t="shared" si="70"/>
        <v>0.30769230769230771</v>
      </c>
      <c r="P167" s="6">
        <f t="shared" si="70"/>
        <v>0.29629629629629628</v>
      </c>
    </row>
    <row r="168" spans="1:72" x14ac:dyDescent="0.3">
      <c r="A168" s="5" t="s">
        <v>176</v>
      </c>
      <c r="B168" s="17">
        <v>0.50602409638554213</v>
      </c>
      <c r="C168" s="17">
        <v>0.62318840579710144</v>
      </c>
      <c r="D168" s="17">
        <v>0.58208955223880599</v>
      </c>
      <c r="E168" s="17">
        <v>0.36</v>
      </c>
      <c r="F168" s="17">
        <v>0.58064516129032262</v>
      </c>
      <c r="G168" s="17">
        <v>0.54385964912280704</v>
      </c>
      <c r="H168" s="17">
        <v>0.52380952380952384</v>
      </c>
      <c r="I168" s="38">
        <v>0.43333333333333335</v>
      </c>
      <c r="J168" s="38">
        <v>0.55555555555555558</v>
      </c>
      <c r="K168" s="38">
        <v>0.7407407407407407</v>
      </c>
      <c r="L168" s="38">
        <v>0.6</v>
      </c>
      <c r="M168" s="38">
        <v>0.65217391304347827</v>
      </c>
      <c r="N168" s="38">
        <v>0.54545454545454541</v>
      </c>
      <c r="O168" s="38">
        <v>0.55102040816326525</v>
      </c>
      <c r="P168" s="38">
        <v>0.53191489361702127</v>
      </c>
      <c r="X168" s="6" t="s">
        <v>233</v>
      </c>
      <c r="Y168" s="6">
        <f>SUM('C2042 (Left-To West)'!A18:A25,'C2042 (Left-To West)'!A27:A37)</f>
        <v>22</v>
      </c>
      <c r="Z168" s="6">
        <f>SUM('C2042 (Left-To West)'!B18:B25,'C2042 (Left-To West)'!B27:B37)</f>
        <v>14</v>
      </c>
      <c r="AA168" s="6">
        <f>SUM('C2042 (Left-To West)'!C18:C25,'C2042 (Left-To West)'!C27:C37)</f>
        <v>7</v>
      </c>
      <c r="AB168" s="6">
        <f>SUM('C2042 (Left-To West)'!D18:D25,'C2042 (Left-To West)'!D27:D37)</f>
        <v>4</v>
      </c>
      <c r="AC168" s="6">
        <f>SUM('C2042 (Left-To West)'!E18:E25,'C2042 (Left-To West)'!E27:E37)</f>
        <v>0</v>
      </c>
      <c r="AD168" s="6">
        <f>SUM('C2042 (Left-To West)'!F18:F25,'C2042 (Left-To West)'!F27:F37)</f>
        <v>14</v>
      </c>
      <c r="AE168" s="6">
        <f>SUM('C2042 (Left-To West)'!G18:G25,'C2042 (Left-To West)'!G27:G37)</f>
        <v>16</v>
      </c>
      <c r="AF168" s="6">
        <f>SUM('C2042 (Left-To West)'!H18:H25,'C2042 (Left-To West)'!H27:H37)</f>
        <v>4</v>
      </c>
      <c r="AG168" s="6">
        <f>SUM('C2042 (Left-To West)'!I18:I25,'C2042 (Left-To West)'!I27:I37)</f>
        <v>9</v>
      </c>
      <c r="AH168" s="6">
        <f>SUM('C2042 (Left-To West)'!J18:J25,'C2042 (Left-To West)'!J27:J37)</f>
        <v>6</v>
      </c>
      <c r="AI168" s="6">
        <f>SUM('C2042 (Left-To West)'!K18:K25,'C2042 (Left-To West)'!K27:K37)</f>
        <v>1</v>
      </c>
      <c r="AJ168" s="6">
        <f>SUM('C2042 (Left-To West)'!L18:L25,'C2042 (Left-To West)'!L27:L37)</f>
        <v>2</v>
      </c>
      <c r="AK168" s="6">
        <f>SUM('C2042 (Left-To West)'!M18:M25,'C2042 (Left-To West)'!M27:M37)</f>
        <v>4</v>
      </c>
      <c r="AL168" s="6">
        <f>SUM('C2042 (Left-To West)'!N18:N25,'C2042 (Left-To West)'!N27:N37)</f>
        <v>8</v>
      </c>
      <c r="AM168" s="6">
        <f>SUM('C2042 (Left-To West)'!O18:O25,'C2042 (Left-To West)'!O27:O37)</f>
        <v>7</v>
      </c>
      <c r="AN168" s="81" t="s">
        <v>235</v>
      </c>
    </row>
    <row r="169" spans="1:72" x14ac:dyDescent="0.3">
      <c r="A169" t="s">
        <v>188</v>
      </c>
      <c r="B169" s="52">
        <f t="shared" ref="B169:P169" si="71">B166*B168</f>
        <v>52.626506024096379</v>
      </c>
      <c r="C169" s="52">
        <f t="shared" si="71"/>
        <v>53.594202898550726</v>
      </c>
      <c r="D169" s="52">
        <f t="shared" si="71"/>
        <v>43.656716417910452</v>
      </c>
      <c r="E169" s="52">
        <f t="shared" si="71"/>
        <v>20.52</v>
      </c>
      <c r="F169" s="52">
        <f t="shared" si="71"/>
        <v>21.483870967741936</v>
      </c>
      <c r="G169" s="52">
        <f t="shared" si="71"/>
        <v>41.333333333333336</v>
      </c>
      <c r="H169" s="52">
        <f t="shared" si="71"/>
        <v>42.952380952380956</v>
      </c>
      <c r="I169" s="52">
        <f t="shared" si="71"/>
        <v>12.566666666666666</v>
      </c>
      <c r="J169" s="52">
        <f t="shared" si="71"/>
        <v>19.444444444444446</v>
      </c>
      <c r="K169" s="52">
        <f t="shared" si="71"/>
        <v>26.666666666666664</v>
      </c>
      <c r="L169" s="52">
        <f t="shared" si="71"/>
        <v>5.3999999999999995</v>
      </c>
      <c r="M169" s="52">
        <f t="shared" si="71"/>
        <v>39.782608695652172</v>
      </c>
      <c r="N169" s="52">
        <f t="shared" si="71"/>
        <v>16.909090909090907</v>
      </c>
      <c r="O169" s="52">
        <f t="shared" si="71"/>
        <v>42.979591836734691</v>
      </c>
      <c r="P169" s="52">
        <f t="shared" si="71"/>
        <v>43.085106382978722</v>
      </c>
      <c r="X169" s="6" t="s">
        <v>234</v>
      </c>
      <c r="Y169" s="6">
        <f>SUM('C2043 (Left-To East)'!A38:A46, 'C2043 (Left-To East)'!A48:A56)</f>
        <v>73</v>
      </c>
      <c r="Z169" s="6">
        <f>SUM('C2043 (Left-To East)'!B38:B46, 'C2043 (Left-To East)'!B48:B56)</f>
        <v>47</v>
      </c>
      <c r="AA169" s="6">
        <f>SUM('C2043 (Left-To East)'!C38:C46, 'C2043 (Left-To East)'!C48:C56)</f>
        <v>57</v>
      </c>
      <c r="AB169" s="6">
        <f>SUM('C2043 (Left-To East)'!D38:D46, 'C2043 (Left-To East)'!D48:D56)</f>
        <v>57</v>
      </c>
      <c r="AC169" s="6">
        <f>SUM('C2043 (Left-To East)'!E38:E46, 'C2043 (Left-To East)'!E48:E56)</f>
        <v>46</v>
      </c>
      <c r="AD169" s="6">
        <f>SUM('C2043 (Left-To East)'!F38:F46, 'C2043 (Left-To East)'!F48:F56)</f>
        <v>53</v>
      </c>
      <c r="AE169" s="6">
        <f>SUM('C2043 (Left-To East)'!G38:G46, 'C2043 (Left-To East)'!G48:G56)</f>
        <v>60</v>
      </c>
      <c r="AF169" s="6">
        <f>SUM('C2043 (Left-To East)'!H38:H46, 'C2043 (Left-To East)'!H48:H56)</f>
        <v>18</v>
      </c>
      <c r="AG169" s="6">
        <f>SUM('C2043 (Left-To East)'!I38:I46, 'C2043 (Left-To East)'!I48:I56)</f>
        <v>20</v>
      </c>
      <c r="AH169" s="6">
        <f>SUM('C2043 (Left-To East)'!J38:J46, 'C2043 (Left-To East)'!J48:J56)</f>
        <v>13</v>
      </c>
      <c r="AI169" s="6">
        <f>SUM('C2043 (Left-To East)'!K38:K46, 'C2043 (Left-To East)'!K48:K56)</f>
        <v>11</v>
      </c>
      <c r="AJ169" s="6">
        <f>SUM('C2043 (Left-To East)'!L38:L46, 'C2043 (Left-To East)'!L48:L56)</f>
        <v>32</v>
      </c>
      <c r="AK169" s="6">
        <f>SUM('C2043 (Left-To East)'!M38:M46, 'C2043 (Left-To East)'!M48:M56)</f>
        <v>8</v>
      </c>
      <c r="AL169" s="6">
        <f>SUM('C2043 (Left-To East)'!N38:N46, 'C2043 (Left-To East)'!N48:N56)</f>
        <v>48</v>
      </c>
      <c r="AM169" s="6">
        <f>SUM('C2043 (Left-To East)'!O38:O46, 'C2043 (Left-To East)'!O48:O56)</f>
        <v>38</v>
      </c>
      <c r="AN169" s="81" t="s">
        <v>235</v>
      </c>
    </row>
    <row r="170" spans="1:72" x14ac:dyDescent="0.3">
      <c r="A170" t="s">
        <v>177</v>
      </c>
      <c r="B170" s="52">
        <f>B169-B165</f>
        <v>14.626506024096379</v>
      </c>
      <c r="C170" s="52">
        <f t="shared" ref="C170:P170" si="72">C169-C165</f>
        <v>12.594202898550726</v>
      </c>
      <c r="D170" s="52">
        <f t="shared" si="72"/>
        <v>7.6567164179104523</v>
      </c>
      <c r="E170" s="52">
        <f t="shared" si="72"/>
        <v>5.52</v>
      </c>
      <c r="F170" s="52">
        <f t="shared" si="72"/>
        <v>5.4838709677419359</v>
      </c>
      <c r="G170" s="52">
        <f t="shared" si="72"/>
        <v>12.333333333333336</v>
      </c>
      <c r="H170" s="52">
        <f t="shared" si="72"/>
        <v>12.952380952380956</v>
      </c>
      <c r="I170" s="52">
        <f t="shared" si="72"/>
        <v>0.56666666666666643</v>
      </c>
      <c r="J170" s="52">
        <f t="shared" si="72"/>
        <v>0.44444444444444642</v>
      </c>
      <c r="K170" s="52">
        <f t="shared" si="72"/>
        <v>13.666666666666664</v>
      </c>
      <c r="L170" s="52">
        <f t="shared" si="72"/>
        <v>-3.6000000000000005</v>
      </c>
      <c r="M170" s="52">
        <f t="shared" si="72"/>
        <v>25.782608695652172</v>
      </c>
      <c r="N170" s="52">
        <f t="shared" si="72"/>
        <v>10.909090909090907</v>
      </c>
      <c r="O170" s="52">
        <f t="shared" si="72"/>
        <v>18.979591836734691</v>
      </c>
      <c r="P170" s="52">
        <f t="shared" si="72"/>
        <v>19.085106382978722</v>
      </c>
    </row>
    <row r="171" spans="1:72" x14ac:dyDescent="0.3">
      <c r="Y171" s="74" t="s">
        <v>208</v>
      </c>
      <c r="Z171" s="128" t="s">
        <v>10</v>
      </c>
      <c r="AA171" s="128"/>
      <c r="AB171" s="128"/>
      <c r="AC171" s="128"/>
      <c r="AD171" s="128"/>
      <c r="AF171" s="74" t="s">
        <v>208</v>
      </c>
      <c r="AG171" s="128" t="s">
        <v>11</v>
      </c>
      <c r="AH171" s="128"/>
      <c r="AI171" s="128"/>
      <c r="AJ171" s="128"/>
      <c r="AK171" s="128"/>
      <c r="AM171" s="74" t="s">
        <v>208</v>
      </c>
      <c r="AN171" s="128" t="s">
        <v>12</v>
      </c>
      <c r="AO171" s="128"/>
      <c r="AP171" s="128"/>
      <c r="AQ171" s="128"/>
      <c r="AR171" s="128"/>
      <c r="AT171" s="74" t="s">
        <v>208</v>
      </c>
      <c r="AU171" s="128" t="s">
        <v>13</v>
      </c>
      <c r="AV171" s="128"/>
      <c r="AW171" s="128"/>
      <c r="AX171" s="128"/>
      <c r="AY171" s="128"/>
      <c r="BA171" s="74" t="s">
        <v>208</v>
      </c>
      <c r="BB171" s="128" t="s">
        <v>14</v>
      </c>
      <c r="BC171" s="128"/>
      <c r="BD171" s="128"/>
      <c r="BE171" s="128"/>
      <c r="BF171" s="128"/>
      <c r="BH171" s="74" t="s">
        <v>208</v>
      </c>
      <c r="BI171" s="128" t="s">
        <v>0</v>
      </c>
      <c r="BJ171" s="128"/>
      <c r="BK171" s="128"/>
      <c r="BL171" s="128"/>
      <c r="BM171" s="128"/>
      <c r="BO171" s="74" t="s">
        <v>208</v>
      </c>
      <c r="BP171" s="128" t="s">
        <v>1</v>
      </c>
      <c r="BQ171" s="128"/>
      <c r="BR171" s="128"/>
      <c r="BS171" s="128"/>
      <c r="BT171" s="128"/>
    </row>
    <row r="172" spans="1:72" x14ac:dyDescent="0.3">
      <c r="Y172" s="74"/>
      <c r="Z172" s="6">
        <f>Y157+Y156</f>
        <v>80</v>
      </c>
      <c r="AA172" s="6">
        <f>Y157+Y159</f>
        <v>75</v>
      </c>
      <c r="AB172" s="6">
        <f>Y157+Y162</f>
        <v>73</v>
      </c>
      <c r="AC172" s="6">
        <f>Y157+Y165</f>
        <v>68</v>
      </c>
      <c r="AD172" s="78">
        <f>Y157+Y168</f>
        <v>64</v>
      </c>
      <c r="AF172" s="74"/>
      <c r="AG172" s="6">
        <f>Z157+Z156</f>
        <v>69</v>
      </c>
      <c r="AH172" s="6">
        <f>Z157+Z159</f>
        <v>58</v>
      </c>
      <c r="AI172" s="6">
        <f>Z157+Z162</f>
        <v>53</v>
      </c>
      <c r="AJ172" s="6">
        <f>Z157+Z165</f>
        <v>44</v>
      </c>
      <c r="AK172" s="78">
        <f>Z157+Z168</f>
        <v>42</v>
      </c>
      <c r="AM172" s="74"/>
      <c r="AN172" s="6">
        <f>AA157+AA156</f>
        <v>66</v>
      </c>
      <c r="AO172" s="6">
        <f>AA157+AA159</f>
        <v>62</v>
      </c>
      <c r="AP172" s="6">
        <f>AA157+AA162</f>
        <v>56</v>
      </c>
      <c r="AQ172" s="6">
        <f>AA157+AA165</f>
        <v>47</v>
      </c>
      <c r="AR172" s="78">
        <f>AA157+AA168</f>
        <v>37</v>
      </c>
      <c r="AT172" s="74"/>
      <c r="AU172" s="6">
        <f>AB157+AB156</f>
        <v>49</v>
      </c>
      <c r="AV172" s="6">
        <f>AB157+AB159</f>
        <v>46</v>
      </c>
      <c r="AW172" s="6">
        <f>AB157+AB162</f>
        <v>43</v>
      </c>
      <c r="AX172" s="6">
        <f>AB157+AB165</f>
        <v>41</v>
      </c>
      <c r="AY172" s="78">
        <f>AB157+AB168</f>
        <v>38</v>
      </c>
      <c r="BA172" s="74"/>
      <c r="BB172" s="6">
        <f>AC157+AC156</f>
        <v>31</v>
      </c>
      <c r="BC172" s="6">
        <f>AC157+AC159</f>
        <v>26</v>
      </c>
      <c r="BD172" s="6">
        <f>AC157+AC162</f>
        <v>21</v>
      </c>
      <c r="BE172" s="6">
        <f>AC157+AC165</f>
        <v>16</v>
      </c>
      <c r="BF172" s="78">
        <f>AC157+AC168</f>
        <v>15</v>
      </c>
      <c r="BH172" s="74"/>
      <c r="BI172" s="6">
        <f>AD157+AD156</f>
        <v>55</v>
      </c>
      <c r="BJ172" s="6">
        <f>AD157+AD159</f>
        <v>49</v>
      </c>
      <c r="BK172" s="6">
        <f>AD157+AD162</f>
        <v>41</v>
      </c>
      <c r="BL172" s="6">
        <f>AD157+AD165</f>
        <v>41</v>
      </c>
      <c r="BM172" s="78">
        <f>AD157+AD168</f>
        <v>40</v>
      </c>
      <c r="BO172" s="74"/>
      <c r="BP172" s="6">
        <f>AE157+AE156</f>
        <v>65</v>
      </c>
      <c r="BQ172" s="6">
        <f>AE157+AE159</f>
        <v>65</v>
      </c>
      <c r="BR172" s="6">
        <f>AE157+AE162</f>
        <v>60</v>
      </c>
      <c r="BS172" s="6">
        <f>AE157+AE165</f>
        <v>59</v>
      </c>
      <c r="BT172" s="78">
        <f>AE157+AE168</f>
        <v>51</v>
      </c>
    </row>
    <row r="173" spans="1:72" x14ac:dyDescent="0.3">
      <c r="X173" s="6"/>
      <c r="Y173" s="65"/>
      <c r="Z173" s="6">
        <f>Y160+Y156</f>
        <v>83</v>
      </c>
      <c r="AA173" s="6">
        <f>Y160+Y159</f>
        <v>78</v>
      </c>
      <c r="AB173" s="6">
        <f>Y160+Y162</f>
        <v>76</v>
      </c>
      <c r="AC173" s="6">
        <f>Y160+Y165</f>
        <v>71</v>
      </c>
      <c r="AD173" s="6">
        <f>Y160+Y168</f>
        <v>67</v>
      </c>
      <c r="AF173" s="79"/>
      <c r="AG173" s="6">
        <f>Z160+Z156</f>
        <v>72</v>
      </c>
      <c r="AH173" s="6">
        <f>Z160+Z159</f>
        <v>61</v>
      </c>
      <c r="AI173" s="6">
        <f>Z160+Z162</f>
        <v>56</v>
      </c>
      <c r="AJ173" s="6">
        <f>Z160+Z165</f>
        <v>47</v>
      </c>
      <c r="AK173" s="6">
        <f>Z160+Z168</f>
        <v>45</v>
      </c>
      <c r="AM173" s="79"/>
      <c r="AN173" s="6">
        <f>AA160+AA156</f>
        <v>72</v>
      </c>
      <c r="AO173" s="6">
        <f>AA160+AA159</f>
        <v>68</v>
      </c>
      <c r="AP173" s="6">
        <f>AA160+AA162</f>
        <v>62</v>
      </c>
      <c r="AQ173" s="6">
        <f>AA160+AA165</f>
        <v>53</v>
      </c>
      <c r="AR173" s="6">
        <f>AA160+AA168</f>
        <v>43</v>
      </c>
      <c r="AT173" s="79"/>
      <c r="AU173" s="6">
        <f>AB160+AB156</f>
        <v>59</v>
      </c>
      <c r="AV173" s="77">
        <f>AB160+AB159</f>
        <v>56</v>
      </c>
      <c r="AW173" s="6">
        <f>AB160+AB162</f>
        <v>53</v>
      </c>
      <c r="AX173" s="6">
        <f>AB160+AB165</f>
        <v>51</v>
      </c>
      <c r="AY173" s="6">
        <f>AB160+AB168</f>
        <v>48</v>
      </c>
      <c r="BA173" s="79"/>
      <c r="BB173" s="6">
        <f>AC160+AC156</f>
        <v>40</v>
      </c>
      <c r="BC173" s="6">
        <f>AC160+AC159</f>
        <v>35</v>
      </c>
      <c r="BD173" s="6">
        <f>AC160+AC162</f>
        <v>30</v>
      </c>
      <c r="BE173" s="6">
        <f>AC160+AC165</f>
        <v>25</v>
      </c>
      <c r="BF173" s="6">
        <f>AC160+AC168</f>
        <v>24</v>
      </c>
      <c r="BH173" s="79"/>
      <c r="BI173" s="6">
        <f>AD160+AD156</f>
        <v>64</v>
      </c>
      <c r="BJ173" s="6">
        <f>AD160+AD159</f>
        <v>58</v>
      </c>
      <c r="BK173" s="6">
        <f>AD160+AD162</f>
        <v>50</v>
      </c>
      <c r="BL173" s="6">
        <f>AD160+AD165</f>
        <v>50</v>
      </c>
      <c r="BM173" s="6">
        <f>AD160+AD168</f>
        <v>49</v>
      </c>
      <c r="BO173" s="79"/>
      <c r="BP173" s="6">
        <f>AE160+AK156</f>
        <v>44</v>
      </c>
      <c r="BQ173" s="6">
        <f>AE160+AE159</f>
        <v>68</v>
      </c>
      <c r="BR173" s="6">
        <f>AE160+AE162</f>
        <v>63</v>
      </c>
      <c r="BS173" s="6">
        <f>AE160+AE165</f>
        <v>62</v>
      </c>
      <c r="BT173" s="6">
        <f>AE160+AE168</f>
        <v>54</v>
      </c>
    </row>
    <row r="174" spans="1:72" x14ac:dyDescent="0.3">
      <c r="A174" s="44" t="s">
        <v>42</v>
      </c>
      <c r="X174" s="6"/>
      <c r="Y174" s="74"/>
      <c r="Z174" s="6">
        <f>Y163+Y156</f>
        <v>92</v>
      </c>
      <c r="AA174" s="6">
        <f>Y163+Y159</f>
        <v>87</v>
      </c>
      <c r="AB174" s="6">
        <f>Y163+Y162</f>
        <v>85</v>
      </c>
      <c r="AC174" s="6">
        <f>Y163+Y165</f>
        <v>80</v>
      </c>
      <c r="AD174" s="6">
        <f>Y163+Y168</f>
        <v>76</v>
      </c>
      <c r="AF174" s="74"/>
      <c r="AG174" s="6">
        <f>Z163+Z156</f>
        <v>75</v>
      </c>
      <c r="AH174" s="6">
        <f>Z163+Z159</f>
        <v>64</v>
      </c>
      <c r="AI174" s="6">
        <f>Z163+Z162</f>
        <v>59</v>
      </c>
      <c r="AJ174" s="6">
        <f>Z163+Z165</f>
        <v>50</v>
      </c>
      <c r="AK174" s="6">
        <f>Z163+Z168</f>
        <v>48</v>
      </c>
      <c r="AM174" s="74"/>
      <c r="AN174" s="6">
        <f>AA163+AA156</f>
        <v>76</v>
      </c>
      <c r="AO174" s="6">
        <f>AA163+AA159</f>
        <v>72</v>
      </c>
      <c r="AP174" s="6">
        <f>AA163+AA162</f>
        <v>66</v>
      </c>
      <c r="AQ174" s="6">
        <f>AA163+AA165</f>
        <v>57</v>
      </c>
      <c r="AR174" s="6">
        <f>AA163+AA168</f>
        <v>47</v>
      </c>
      <c r="AT174" s="74"/>
      <c r="AU174" s="6">
        <f>AB163+AB156</f>
        <v>67</v>
      </c>
      <c r="AV174" s="6">
        <f>AB163+AB159</f>
        <v>64</v>
      </c>
      <c r="AW174" s="6">
        <f>AB163+AB162</f>
        <v>61</v>
      </c>
      <c r="AX174" s="6">
        <f>AB163+AB165</f>
        <v>59</v>
      </c>
      <c r="AY174" s="6">
        <f>AB163+AB168</f>
        <v>56</v>
      </c>
      <c r="BA174" s="74"/>
      <c r="BB174" s="6">
        <f>AC163+AC156</f>
        <v>43</v>
      </c>
      <c r="BC174" s="6">
        <f>AC163+AC159</f>
        <v>38</v>
      </c>
      <c r="BD174" s="6">
        <f>AC163+AC162</f>
        <v>33</v>
      </c>
      <c r="BE174" s="6">
        <f>AC163+AC165</f>
        <v>28</v>
      </c>
      <c r="BF174" s="6">
        <f>AC163+AC168</f>
        <v>27</v>
      </c>
      <c r="BH174" s="74"/>
      <c r="BI174" s="6">
        <f>AD163+AD156</f>
        <v>73</v>
      </c>
      <c r="BJ174" s="6">
        <f>AD163+AD159</f>
        <v>67</v>
      </c>
      <c r="BK174" s="6">
        <f>AD163+AD162</f>
        <v>59</v>
      </c>
      <c r="BL174" s="6">
        <f>AD163+AD165</f>
        <v>59</v>
      </c>
      <c r="BM174" s="6">
        <f>AD163+AD168</f>
        <v>58</v>
      </c>
      <c r="BO174" s="74"/>
      <c r="BP174" s="6">
        <f>AE163+AE156</f>
        <v>75</v>
      </c>
      <c r="BQ174" s="6">
        <f>AE163+AE159</f>
        <v>75</v>
      </c>
      <c r="BR174" s="6">
        <f>AE163+AE162</f>
        <v>70</v>
      </c>
      <c r="BS174" s="6">
        <f>AE163+AE165</f>
        <v>69</v>
      </c>
      <c r="BT174" s="6">
        <f>AE163+AE168</f>
        <v>61</v>
      </c>
    </row>
    <row r="175" spans="1:72" x14ac:dyDescent="0.3">
      <c r="A175" t="str">
        <f>'Comparisons and Delays'!X202</f>
        <v>C6-2042 (W, t-0h15')</v>
      </c>
      <c r="B175" s="6">
        <f>'Comparisons and Delays'!Y202</f>
        <v>51</v>
      </c>
      <c r="C175" s="6">
        <f>'Comparisons and Delays'!Z202</f>
        <v>42</v>
      </c>
      <c r="D175" s="6">
        <f>'Comparisons and Delays'!AA202</f>
        <v>71</v>
      </c>
      <c r="E175" s="6">
        <f>'Comparisons and Delays'!AB202</f>
        <v>45</v>
      </c>
      <c r="F175" s="6">
        <f>'Comparisons and Delays'!AC202</f>
        <v>68</v>
      </c>
      <c r="G175" s="6">
        <f>'Comparisons and Delays'!AD202</f>
        <v>47</v>
      </c>
      <c r="H175" s="6">
        <f>'Comparisons and Delays'!AE202</f>
        <v>44</v>
      </c>
      <c r="I175" s="6">
        <f>'Comparisons and Delays'!AF202</f>
        <v>11</v>
      </c>
      <c r="J175" s="6">
        <f>'Comparisons and Delays'!AG202</f>
        <v>19</v>
      </c>
      <c r="K175" s="6">
        <f>'Comparisons and Delays'!AH202</f>
        <v>21</v>
      </c>
      <c r="L175" s="6">
        <f>'Comparisons and Delays'!AI202</f>
        <v>16</v>
      </c>
      <c r="M175" s="6">
        <f>'Comparisons and Delays'!AJ202</f>
        <v>40</v>
      </c>
      <c r="N175" s="6">
        <f>'Comparisons and Delays'!AK202</f>
        <v>5</v>
      </c>
      <c r="O175" s="6">
        <f>'Comparisons and Delays'!AL202</f>
        <v>36</v>
      </c>
      <c r="P175" s="6">
        <f>'Comparisons and Delays'!AM202</f>
        <v>31</v>
      </c>
      <c r="Y175" s="74"/>
      <c r="Z175" s="6">
        <f>Y166+Y156</f>
        <v>98</v>
      </c>
      <c r="AA175" s="6">
        <f>Y166+Y159</f>
        <v>93</v>
      </c>
      <c r="AB175" s="6">
        <f>Y166+Y162</f>
        <v>91</v>
      </c>
      <c r="AC175" s="6">
        <f>Y166+Y165</f>
        <v>86</v>
      </c>
      <c r="AD175" s="6">
        <f>Y166+Y168</f>
        <v>82</v>
      </c>
      <c r="AF175" s="74"/>
      <c r="AG175" s="77">
        <f>Z166+Z156</f>
        <v>77</v>
      </c>
      <c r="AH175" s="6">
        <f>Z166+Z159</f>
        <v>66</v>
      </c>
      <c r="AI175" s="6">
        <f>Z166+Z162</f>
        <v>61</v>
      </c>
      <c r="AJ175" s="6">
        <f>Z166+Z165</f>
        <v>52</v>
      </c>
      <c r="AK175" s="6">
        <f>Z166+Z168</f>
        <v>50</v>
      </c>
      <c r="AM175" s="74"/>
      <c r="AN175" s="6">
        <f>AA166+AA156</f>
        <v>82</v>
      </c>
      <c r="AO175" s="6">
        <f>AA166+AA159</f>
        <v>78</v>
      </c>
      <c r="AP175" s="6">
        <f>AA166+AA162</f>
        <v>72</v>
      </c>
      <c r="AQ175" s="6">
        <f>AA166+AA165</f>
        <v>63</v>
      </c>
      <c r="AR175" s="6">
        <f>AA166+AA168</f>
        <v>53</v>
      </c>
      <c r="AT175" s="74"/>
      <c r="AU175" s="6">
        <f>AB166+AB156</f>
        <v>71</v>
      </c>
      <c r="AV175" s="6">
        <f>AB166+AB159</f>
        <v>68</v>
      </c>
      <c r="AW175" s="6">
        <f>AB166+AB162</f>
        <v>65</v>
      </c>
      <c r="AX175" s="6">
        <f>AB166+AB165</f>
        <v>63</v>
      </c>
      <c r="AY175" s="6">
        <f>AB166+AB168</f>
        <v>60</v>
      </c>
      <c r="BA175" s="74"/>
      <c r="BB175" s="6">
        <f>AC166+AC156</f>
        <v>51</v>
      </c>
      <c r="BC175" s="6">
        <f>AC166+AC159</f>
        <v>46</v>
      </c>
      <c r="BD175" s="6">
        <f>AC166+AC162</f>
        <v>41</v>
      </c>
      <c r="BE175" s="77">
        <f>AC166+AC165</f>
        <v>36</v>
      </c>
      <c r="BF175" s="6">
        <f>AC166+AC168</f>
        <v>35</v>
      </c>
      <c r="BH175" s="74"/>
      <c r="BI175" s="77">
        <f>AD166+AD156</f>
        <v>76</v>
      </c>
      <c r="BJ175" s="6">
        <f>AD166+AD159</f>
        <v>70</v>
      </c>
      <c r="BK175" s="6">
        <f>AD166+AD162</f>
        <v>62</v>
      </c>
      <c r="BL175" s="6">
        <f>AD166+AD165</f>
        <v>62</v>
      </c>
      <c r="BM175" s="6">
        <f>AD166+AD168</f>
        <v>61</v>
      </c>
      <c r="BO175" s="74"/>
      <c r="BP175" s="6">
        <f>AE166+AE156</f>
        <v>85</v>
      </c>
      <c r="BQ175" s="6">
        <f>AE166+AE159</f>
        <v>85</v>
      </c>
      <c r="BR175" s="77">
        <f>AE166+AE162</f>
        <v>80</v>
      </c>
      <c r="BS175" s="6">
        <f>AE166+AE165</f>
        <v>79</v>
      </c>
      <c r="BT175" s="6">
        <f>AE166+AE168</f>
        <v>71</v>
      </c>
    </row>
    <row r="176" spans="1:72" x14ac:dyDescent="0.3">
      <c r="A176" t="str">
        <f>'Comparisons and Delays'!X203</f>
        <v>C5-1251 (E/W, t)</v>
      </c>
      <c r="B176" s="6">
        <f>'Comparisons and Delays'!Y203</f>
        <v>178</v>
      </c>
      <c r="C176" s="6">
        <f>'Comparisons and Delays'!Z203</f>
        <v>138</v>
      </c>
      <c r="D176" s="6">
        <f>'Comparisons and Delays'!AA203</f>
        <v>136</v>
      </c>
      <c r="E176" s="6">
        <f>'Comparisons and Delays'!AB203</f>
        <v>117</v>
      </c>
      <c r="F176" s="6">
        <f>'Comparisons and Delays'!AC203</f>
        <v>148</v>
      </c>
      <c r="G176" s="6">
        <f>'Comparisons and Delays'!AD203</f>
        <v>118</v>
      </c>
      <c r="H176" s="6">
        <f>'Comparisons and Delays'!AE203</f>
        <v>133</v>
      </c>
      <c r="I176" s="6">
        <f>'Comparisons and Delays'!AF203</f>
        <v>20</v>
      </c>
      <c r="J176" s="6">
        <f>'Comparisons and Delays'!AG203</f>
        <v>34</v>
      </c>
      <c r="K176" s="6">
        <f>'Comparisons and Delays'!AH203</f>
        <v>68</v>
      </c>
      <c r="L176" s="6">
        <f>'Comparisons and Delays'!AI203</f>
        <v>17</v>
      </c>
      <c r="M176" s="6">
        <f>'Comparisons and Delays'!AJ203</f>
        <v>158</v>
      </c>
      <c r="N176" s="6">
        <f>'Comparisons and Delays'!AK203</f>
        <v>50</v>
      </c>
      <c r="O176" s="6">
        <f>'Comparisons and Delays'!AL203</f>
        <v>191</v>
      </c>
      <c r="P176" s="6">
        <f>'Comparisons and Delays'!AM203</f>
        <v>179</v>
      </c>
      <c r="Y176" s="74"/>
      <c r="Z176" s="82">
        <f>Y169+Y156</f>
        <v>111</v>
      </c>
      <c r="AA176" s="6">
        <f>Y169+Y159</f>
        <v>106</v>
      </c>
      <c r="AB176" s="77">
        <f>Y169+Y162</f>
        <v>104</v>
      </c>
      <c r="AC176" s="6">
        <f>Y169+Y165</f>
        <v>99</v>
      </c>
      <c r="AD176" s="6">
        <f>Y169+Y168</f>
        <v>95</v>
      </c>
      <c r="AF176" s="74"/>
      <c r="AG176" s="82">
        <f>Z169+Z156</f>
        <v>88</v>
      </c>
      <c r="AH176" s="77">
        <f>Z169+Z159</f>
        <v>77</v>
      </c>
      <c r="AI176" s="6">
        <f>Z169+Z162</f>
        <v>72</v>
      </c>
      <c r="AJ176" s="6">
        <f>Z169+Z165</f>
        <v>63</v>
      </c>
      <c r="AK176" s="6">
        <f>Z169+Z168</f>
        <v>61</v>
      </c>
      <c r="AM176" s="74"/>
      <c r="AN176" s="82">
        <f>AA169+AA156</f>
        <v>93</v>
      </c>
      <c r="AO176" s="6">
        <f>AA169+AA159</f>
        <v>89</v>
      </c>
      <c r="AP176" s="6">
        <f>AA169+AA162</f>
        <v>83</v>
      </c>
      <c r="AQ176" s="77">
        <f>AA169+AA165</f>
        <v>74</v>
      </c>
      <c r="AR176" s="6">
        <f>AA169+AA168</f>
        <v>64</v>
      </c>
      <c r="AT176" s="74"/>
      <c r="AU176" s="82">
        <f>AB169+AB156</f>
        <v>72</v>
      </c>
      <c r="AV176" s="6">
        <f>AB169+AB159</f>
        <v>69</v>
      </c>
      <c r="AW176" s="6">
        <f>AB169+AB162</f>
        <v>66</v>
      </c>
      <c r="AX176" s="6">
        <f>AB169+AB165</f>
        <v>64</v>
      </c>
      <c r="AY176" s="6">
        <f>AB169+AB168</f>
        <v>61</v>
      </c>
      <c r="BA176" s="74"/>
      <c r="BB176" s="82">
        <f>AC169+AC156</f>
        <v>62</v>
      </c>
      <c r="BC176" s="6">
        <f>AC169+AC159</f>
        <v>57</v>
      </c>
      <c r="BD176" s="6">
        <f>AC169+AC162</f>
        <v>52</v>
      </c>
      <c r="BE176" s="6">
        <f>AC169+AC165</f>
        <v>47</v>
      </c>
      <c r="BF176" s="6">
        <f>AC169+AC168</f>
        <v>46</v>
      </c>
      <c r="BH176" s="74"/>
      <c r="BI176" s="82">
        <f>AD169+AD156</f>
        <v>82</v>
      </c>
      <c r="BJ176" s="77">
        <f>AD169+AD159</f>
        <v>76</v>
      </c>
      <c r="BK176" s="6">
        <f>AD169+AD162</f>
        <v>68</v>
      </c>
      <c r="BL176" s="6">
        <f>AD169+AD165</f>
        <v>68</v>
      </c>
      <c r="BM176" s="6">
        <f>AD169+AD168</f>
        <v>67</v>
      </c>
      <c r="BO176" s="74"/>
      <c r="BP176" s="82">
        <f>AE169+AE156</f>
        <v>90</v>
      </c>
      <c r="BQ176" s="6">
        <f>AE169+AE159</f>
        <v>90</v>
      </c>
      <c r="BR176" s="6">
        <f>AE169+AE162</f>
        <v>85</v>
      </c>
      <c r="BS176" s="6">
        <f>AE169+AE165</f>
        <v>84</v>
      </c>
      <c r="BT176" s="6">
        <f>AE169+AK168</f>
        <v>64</v>
      </c>
    </row>
    <row r="177" spans="1:71" x14ac:dyDescent="0.3">
      <c r="A177" s="48" t="s">
        <v>175</v>
      </c>
      <c r="B177" s="6">
        <f t="shared" ref="B177:P177" si="73">B175/B176</f>
        <v>0.28651685393258425</v>
      </c>
      <c r="C177" s="6">
        <f t="shared" si="73"/>
        <v>0.30434782608695654</v>
      </c>
      <c r="D177" s="6">
        <f t="shared" si="73"/>
        <v>0.5220588235294118</v>
      </c>
      <c r="E177" s="6">
        <f t="shared" si="73"/>
        <v>0.38461538461538464</v>
      </c>
      <c r="F177" s="6">
        <f t="shared" si="73"/>
        <v>0.45945945945945948</v>
      </c>
      <c r="G177" s="6">
        <f t="shared" si="73"/>
        <v>0.39830508474576271</v>
      </c>
      <c r="H177" s="6">
        <f t="shared" si="73"/>
        <v>0.33082706766917291</v>
      </c>
      <c r="I177" s="6">
        <f t="shared" si="73"/>
        <v>0.55000000000000004</v>
      </c>
      <c r="J177" s="6">
        <f t="shared" si="73"/>
        <v>0.55882352941176472</v>
      </c>
      <c r="K177" s="6">
        <f t="shared" si="73"/>
        <v>0.30882352941176472</v>
      </c>
      <c r="L177" s="6">
        <f t="shared" si="73"/>
        <v>0.94117647058823528</v>
      </c>
      <c r="M177" s="6">
        <f t="shared" si="73"/>
        <v>0.25316455696202533</v>
      </c>
      <c r="N177" s="6">
        <f t="shared" si="73"/>
        <v>0.1</v>
      </c>
      <c r="O177" s="6">
        <f t="shared" si="73"/>
        <v>0.18848167539267016</v>
      </c>
      <c r="P177" s="6">
        <f t="shared" si="73"/>
        <v>0.17318435754189945</v>
      </c>
    </row>
    <row r="178" spans="1:71" x14ac:dyDescent="0.3">
      <c r="A178" s="2" t="s">
        <v>176</v>
      </c>
      <c r="B178" s="17">
        <v>0.41984732824427479</v>
      </c>
      <c r="C178" s="17">
        <v>0.41904761904761906</v>
      </c>
      <c r="D178" s="17">
        <v>0.56589147286821706</v>
      </c>
      <c r="E178" s="17">
        <v>0.46296296296296297</v>
      </c>
      <c r="F178" s="17">
        <v>0.53333333333333333</v>
      </c>
      <c r="G178" s="17">
        <v>0.42975206611570249</v>
      </c>
      <c r="H178" s="17">
        <v>0.39830508474576271</v>
      </c>
      <c r="I178" s="38">
        <v>0.41379310344827586</v>
      </c>
      <c r="J178" s="38">
        <v>0.52500000000000002</v>
      </c>
      <c r="K178" s="38">
        <v>0.52380952380952384</v>
      </c>
      <c r="L178" s="38">
        <v>0.62068965517241381</v>
      </c>
      <c r="M178" s="38">
        <v>0.5</v>
      </c>
      <c r="N178" s="38">
        <v>0.36842105263157893</v>
      </c>
      <c r="O178" s="38">
        <v>0.42696629213483145</v>
      </c>
      <c r="P178" s="38">
        <v>0.44444444444444442</v>
      </c>
      <c r="Y178" s="83" t="s">
        <v>239</v>
      </c>
      <c r="Z178" s="66">
        <f>(Y154-AD172)/2</f>
        <v>20</v>
      </c>
      <c r="AA178" t="s">
        <v>241</v>
      </c>
      <c r="AB178" t="s">
        <v>242</v>
      </c>
      <c r="AC178" s="84">
        <f>Z178/(Y157+Z178)</f>
        <v>0.32258064516129031</v>
      </c>
      <c r="AF178" s="83" t="s">
        <v>239</v>
      </c>
      <c r="AG178" s="66">
        <f>(Z154-AK172)/2</f>
        <v>22</v>
      </c>
      <c r="AH178" t="s">
        <v>241</v>
      </c>
      <c r="AI178" t="s">
        <v>242</v>
      </c>
      <c r="AJ178" s="84">
        <f>AG178/Z154</f>
        <v>0.2558139534883721</v>
      </c>
      <c r="AM178" s="83" t="s">
        <v>239</v>
      </c>
      <c r="AN178">
        <f>(AA154-AR172)/2</f>
        <v>19</v>
      </c>
      <c r="AO178" t="s">
        <v>241</v>
      </c>
      <c r="AP178" t="s">
        <v>242</v>
      </c>
      <c r="AQ178" s="84">
        <f>AN178/AA154</f>
        <v>0.25333333333333335</v>
      </c>
      <c r="AT178" s="83" t="s">
        <v>239</v>
      </c>
      <c r="AU178">
        <f>(AB154-AY172)/2</f>
        <v>9.5</v>
      </c>
      <c r="AV178" t="s">
        <v>241</v>
      </c>
      <c r="AW178" t="s">
        <v>242</v>
      </c>
      <c r="AX178" s="84">
        <f>AU178/AB154</f>
        <v>0.16666666666666666</v>
      </c>
      <c r="BA178" s="83" t="s">
        <v>239</v>
      </c>
      <c r="BB178">
        <f>(AC154-BF172)/2</f>
        <v>11</v>
      </c>
      <c r="BC178" t="s">
        <v>241</v>
      </c>
      <c r="BD178" t="s">
        <v>242</v>
      </c>
      <c r="BE178" s="84">
        <f>BB178/AC154</f>
        <v>0.29729729729729731</v>
      </c>
      <c r="BH178" s="83" t="s">
        <v>239</v>
      </c>
      <c r="BI178">
        <f>(AD154-BM172)/2</f>
        <v>18</v>
      </c>
      <c r="BJ178" t="s">
        <v>241</v>
      </c>
      <c r="BK178" t="s">
        <v>242</v>
      </c>
      <c r="BL178" s="84">
        <f>BI178/AD154</f>
        <v>0.23684210526315788</v>
      </c>
      <c r="BO178" s="83" t="s">
        <v>239</v>
      </c>
      <c r="BP178">
        <f>(AE154-BT172)/2</f>
        <v>15.5</v>
      </c>
      <c r="BQ178" t="s">
        <v>241</v>
      </c>
      <c r="BR178" t="s">
        <v>242</v>
      </c>
      <c r="BS178" s="84">
        <f>BP178/AE154</f>
        <v>0.18902439024390244</v>
      </c>
    </row>
    <row r="179" spans="1:71" x14ac:dyDescent="0.3">
      <c r="A179" t="s">
        <v>109</v>
      </c>
      <c r="B179" s="52">
        <f t="shared" ref="B179:P179" si="74">B176*B178</f>
        <v>74.732824427480907</v>
      </c>
      <c r="C179" s="52">
        <f t="shared" si="74"/>
        <v>57.828571428571429</v>
      </c>
      <c r="D179" s="52">
        <f t="shared" si="74"/>
        <v>76.961240310077514</v>
      </c>
      <c r="E179" s="52">
        <f t="shared" si="74"/>
        <v>54.166666666666664</v>
      </c>
      <c r="F179" s="52">
        <f t="shared" si="74"/>
        <v>78.933333333333337</v>
      </c>
      <c r="G179" s="52">
        <f t="shared" si="74"/>
        <v>50.710743801652896</v>
      </c>
      <c r="H179" s="52">
        <f t="shared" si="74"/>
        <v>52.974576271186443</v>
      </c>
      <c r="I179" s="52">
        <f t="shared" si="74"/>
        <v>8.2758620689655178</v>
      </c>
      <c r="J179" s="52">
        <f t="shared" si="74"/>
        <v>17.850000000000001</v>
      </c>
      <c r="K179" s="52">
        <f t="shared" si="74"/>
        <v>35.61904761904762</v>
      </c>
      <c r="L179" s="52">
        <f t="shared" si="74"/>
        <v>10.551724137931036</v>
      </c>
      <c r="M179" s="52">
        <f t="shared" si="74"/>
        <v>79</v>
      </c>
      <c r="N179" s="52">
        <f t="shared" si="74"/>
        <v>18.421052631578945</v>
      </c>
      <c r="O179" s="52">
        <f t="shared" si="74"/>
        <v>81.550561797752806</v>
      </c>
      <c r="P179" s="52">
        <f t="shared" si="74"/>
        <v>79.555555555555557</v>
      </c>
      <c r="Y179" s="83" t="s">
        <v>240</v>
      </c>
      <c r="Z179" s="66">
        <f>(Y154-AB176)/2</f>
        <v>0</v>
      </c>
      <c r="AA179" t="s">
        <v>241</v>
      </c>
      <c r="AB179" t="s">
        <v>243</v>
      </c>
      <c r="AC179" s="84">
        <f>Z179/Y154</f>
        <v>0</v>
      </c>
      <c r="AF179" s="83" t="s">
        <v>240</v>
      </c>
      <c r="AG179" s="66">
        <f>(Z154-AH176)/2</f>
        <v>4.5</v>
      </c>
      <c r="AH179" t="s">
        <v>241</v>
      </c>
      <c r="AI179" t="s">
        <v>243</v>
      </c>
      <c r="AJ179" s="84">
        <f>AG179/Z154</f>
        <v>5.232558139534884E-2</v>
      </c>
      <c r="AM179" s="83" t="s">
        <v>240</v>
      </c>
      <c r="AN179">
        <f>(AA154-AQ176)/2</f>
        <v>0.5</v>
      </c>
      <c r="AO179" t="s">
        <v>241</v>
      </c>
      <c r="AP179" t="s">
        <v>243</v>
      </c>
      <c r="AQ179" s="84">
        <f>AN179/AA154</f>
        <v>6.6666666666666671E-3</v>
      </c>
      <c r="AT179" s="83" t="s">
        <v>240</v>
      </c>
      <c r="AU179">
        <f>(AB154-AV173)/2</f>
        <v>0.5</v>
      </c>
      <c r="AV179" t="s">
        <v>241</v>
      </c>
      <c r="AW179" t="s">
        <v>243</v>
      </c>
      <c r="AX179" s="84">
        <f>AU179/AB154</f>
        <v>8.771929824561403E-3</v>
      </c>
      <c r="BA179" s="83" t="s">
        <v>240</v>
      </c>
      <c r="BB179">
        <f>(AC154-BE175)/2</f>
        <v>0.5</v>
      </c>
      <c r="BC179" t="s">
        <v>241</v>
      </c>
      <c r="BD179" t="s">
        <v>243</v>
      </c>
      <c r="BE179" s="84">
        <f>BB179/AC154</f>
        <v>1.3513513513513514E-2</v>
      </c>
      <c r="BH179" s="83" t="s">
        <v>240</v>
      </c>
      <c r="BI179">
        <f>(AD154-BJ176)/2</f>
        <v>0</v>
      </c>
      <c r="BJ179" t="s">
        <v>241</v>
      </c>
      <c r="BK179" t="s">
        <v>243</v>
      </c>
      <c r="BL179" s="84">
        <f>BI179/AD154</f>
        <v>0</v>
      </c>
      <c r="BO179" s="83" t="s">
        <v>240</v>
      </c>
      <c r="BP179">
        <f>(AE154-BR175)/2</f>
        <v>1</v>
      </c>
      <c r="BQ179" t="s">
        <v>241</v>
      </c>
      <c r="BR179" t="s">
        <v>243</v>
      </c>
      <c r="BS179" s="84">
        <f>BP179/AE154</f>
        <v>1.2195121951219513E-2</v>
      </c>
    </row>
    <row r="180" spans="1:71" x14ac:dyDescent="0.3">
      <c r="A180" t="s">
        <v>177</v>
      </c>
      <c r="B180" s="52">
        <f>B179-B175</f>
        <v>23.732824427480907</v>
      </c>
      <c r="C180" s="52">
        <f t="shared" ref="C180:P180" si="75">C179-C175</f>
        <v>15.828571428571429</v>
      </c>
      <c r="D180" s="52">
        <f t="shared" si="75"/>
        <v>5.961240310077514</v>
      </c>
      <c r="E180" s="52">
        <f t="shared" si="75"/>
        <v>9.1666666666666643</v>
      </c>
      <c r="F180" s="52">
        <f t="shared" si="75"/>
        <v>10.933333333333337</v>
      </c>
      <c r="G180" s="52">
        <f t="shared" si="75"/>
        <v>3.710743801652896</v>
      </c>
      <c r="H180" s="52">
        <f t="shared" si="75"/>
        <v>8.974576271186443</v>
      </c>
      <c r="I180" s="52">
        <f t="shared" si="75"/>
        <v>-2.7241379310344822</v>
      </c>
      <c r="J180" s="52">
        <f t="shared" si="75"/>
        <v>-1.1499999999999986</v>
      </c>
      <c r="K180" s="52">
        <f t="shared" si="75"/>
        <v>14.61904761904762</v>
      </c>
      <c r="L180" s="52">
        <f t="shared" si="75"/>
        <v>-5.4482758620689644</v>
      </c>
      <c r="M180" s="52">
        <f t="shared" si="75"/>
        <v>39</v>
      </c>
      <c r="N180" s="52">
        <f t="shared" si="75"/>
        <v>13.421052631578945</v>
      </c>
      <c r="O180" s="52">
        <f t="shared" si="75"/>
        <v>45.550561797752806</v>
      </c>
      <c r="P180" s="52">
        <f t="shared" si="75"/>
        <v>48.555555555555557</v>
      </c>
      <c r="Y180" s="22" t="s">
        <v>244</v>
      </c>
      <c r="Z180" s="22"/>
      <c r="AA180" s="22"/>
      <c r="AB180" s="22"/>
      <c r="AC180" s="22"/>
      <c r="AF180" s="22" t="s">
        <v>244</v>
      </c>
      <c r="AG180" s="22"/>
      <c r="AH180" s="22"/>
      <c r="AI180" s="22"/>
      <c r="AJ180" s="22"/>
      <c r="AM180" s="22" t="s">
        <v>244</v>
      </c>
      <c r="AN180" s="22"/>
      <c r="AO180" s="22"/>
      <c r="AP180" s="22"/>
      <c r="AQ180" s="22"/>
      <c r="AT180" s="22" t="s">
        <v>244</v>
      </c>
      <c r="AU180" s="22"/>
      <c r="AV180" s="22"/>
      <c r="AW180" s="22"/>
      <c r="AX180" s="22"/>
      <c r="BA180" s="22" t="s">
        <v>244</v>
      </c>
      <c r="BB180" s="22"/>
      <c r="BC180" s="22"/>
      <c r="BD180" s="22"/>
      <c r="BE180" s="22"/>
      <c r="BH180" s="22" t="s">
        <v>244</v>
      </c>
      <c r="BI180" s="22"/>
      <c r="BJ180" s="22"/>
      <c r="BK180" s="22"/>
      <c r="BL180" s="22"/>
      <c r="BO180" s="22" t="s">
        <v>244</v>
      </c>
      <c r="BP180" s="22"/>
      <c r="BQ180" s="22"/>
      <c r="BR180" s="22"/>
      <c r="BS180" s="22"/>
    </row>
    <row r="182" spans="1:71" x14ac:dyDescent="0.3">
      <c r="Y182" s="83" t="s">
        <v>245</v>
      </c>
      <c r="Z182" s="66">
        <f>Y157+Z178</f>
        <v>62</v>
      </c>
      <c r="AA182" t="s">
        <v>241</v>
      </c>
      <c r="AB182" s="83" t="s">
        <v>246</v>
      </c>
      <c r="AC182" s="85">
        <f>Z178/Z182</f>
        <v>0.32258064516129031</v>
      </c>
    </row>
    <row r="184" spans="1:71" x14ac:dyDescent="0.3">
      <c r="A184" s="46" t="s">
        <v>43</v>
      </c>
    </row>
    <row r="185" spans="1:71" x14ac:dyDescent="0.3">
      <c r="A185" t="str">
        <f>'Comparisons and Delays'!X215</f>
        <v>C6-2042 (W, t-0h15')</v>
      </c>
      <c r="B185" s="6">
        <f>'Comparisons and Delays'!Y215</f>
        <v>118</v>
      </c>
      <c r="C185" s="6">
        <f>'Comparisons and Delays'!Z215</f>
        <v>111</v>
      </c>
      <c r="D185" s="6">
        <f>'Comparisons and Delays'!AA215</f>
        <v>99</v>
      </c>
      <c r="E185" s="6">
        <f>'Comparisons and Delays'!AB215</f>
        <v>54</v>
      </c>
      <c r="F185" s="6">
        <f>'Comparisons and Delays'!AC215</f>
        <v>148</v>
      </c>
      <c r="G185" s="6">
        <f>'Comparisons and Delays'!AD215</f>
        <v>83</v>
      </c>
      <c r="H185" s="6">
        <f>'Comparisons and Delays'!AE215</f>
        <v>85</v>
      </c>
      <c r="I185" s="6">
        <f>'Comparisons and Delays'!AF215</f>
        <v>22</v>
      </c>
      <c r="J185" s="6">
        <f>'Comparisons and Delays'!AG215</f>
        <v>34</v>
      </c>
      <c r="K185" s="6">
        <f>'Comparisons and Delays'!AH215</f>
        <v>40</v>
      </c>
      <c r="L185" s="6">
        <f>'Comparisons and Delays'!AI215</f>
        <v>21</v>
      </c>
      <c r="M185" s="6">
        <f>'Comparisons and Delays'!AJ215</f>
        <v>64</v>
      </c>
      <c r="N185" s="6">
        <f>'Comparisons and Delays'!AK215</f>
        <v>22</v>
      </c>
      <c r="O185" s="6">
        <f>'Comparisons and Delays'!AL215</f>
        <v>68</v>
      </c>
      <c r="P185" s="6">
        <f>'Comparisons and Delays'!AM215</f>
        <v>74</v>
      </c>
    </row>
    <row r="186" spans="1:71" x14ac:dyDescent="0.3">
      <c r="A186" t="str">
        <f>'Comparisons and Delays'!X216</f>
        <v>C5-1251 (E/W, t)</v>
      </c>
      <c r="B186" s="6">
        <f>'Comparisons and Delays'!Y216</f>
        <v>499</v>
      </c>
      <c r="C186" s="6">
        <f>'Comparisons and Delays'!Z216</f>
        <v>313</v>
      </c>
      <c r="D186" s="6">
        <f>'Comparisons and Delays'!AA216</f>
        <v>236</v>
      </c>
      <c r="E186" s="6">
        <f>'Comparisons and Delays'!AB216</f>
        <v>156</v>
      </c>
      <c r="F186" s="6">
        <f>'Comparisons and Delays'!AC216</f>
        <v>290</v>
      </c>
      <c r="G186" s="6">
        <f>'Comparisons and Delays'!AD216</f>
        <v>248</v>
      </c>
      <c r="H186" s="6">
        <f>'Comparisons and Delays'!AE216</f>
        <v>190</v>
      </c>
      <c r="I186" s="6">
        <f>'Comparisons and Delays'!AF216</f>
        <v>39</v>
      </c>
      <c r="J186" s="6">
        <f>'Comparisons and Delays'!AG216</f>
        <v>49</v>
      </c>
      <c r="K186" s="6">
        <f>'Comparisons and Delays'!AH216</f>
        <v>106</v>
      </c>
      <c r="L186" s="6">
        <f>'Comparisons and Delays'!AI216</f>
        <v>23</v>
      </c>
      <c r="M186" s="6">
        <f>'Comparisons and Delays'!AJ216</f>
        <v>171</v>
      </c>
      <c r="N186" s="6">
        <f>'Comparisons and Delays'!AK216</f>
        <v>114</v>
      </c>
      <c r="O186" s="6">
        <f>'Comparisons and Delays'!AL216</f>
        <v>269</v>
      </c>
      <c r="P186" s="6">
        <f>'Comparisons and Delays'!AM216</f>
        <v>396</v>
      </c>
    </row>
    <row r="187" spans="1:71" x14ac:dyDescent="0.3">
      <c r="A187" s="48" t="s">
        <v>175</v>
      </c>
      <c r="B187" s="6">
        <f t="shared" ref="B187:P187" si="76">B185/B186</f>
        <v>0.23647294589178355</v>
      </c>
      <c r="C187" s="6">
        <f t="shared" si="76"/>
        <v>0.35463258785942492</v>
      </c>
      <c r="D187" s="6">
        <f t="shared" si="76"/>
        <v>0.41949152542372881</v>
      </c>
      <c r="E187" s="6">
        <f t="shared" si="76"/>
        <v>0.34615384615384615</v>
      </c>
      <c r="F187" s="6">
        <f t="shared" si="76"/>
        <v>0.51034482758620692</v>
      </c>
      <c r="G187" s="6">
        <f t="shared" si="76"/>
        <v>0.33467741935483869</v>
      </c>
      <c r="H187" s="6">
        <f t="shared" si="76"/>
        <v>0.44736842105263158</v>
      </c>
      <c r="I187" s="6">
        <f t="shared" si="76"/>
        <v>0.5641025641025641</v>
      </c>
      <c r="J187" s="6">
        <f t="shared" si="76"/>
        <v>0.69387755102040816</v>
      </c>
      <c r="K187" s="6">
        <f t="shared" si="76"/>
        <v>0.37735849056603776</v>
      </c>
      <c r="L187" s="6">
        <f t="shared" si="76"/>
        <v>0.91304347826086951</v>
      </c>
      <c r="M187" s="6">
        <f t="shared" si="76"/>
        <v>0.3742690058479532</v>
      </c>
      <c r="N187" s="6">
        <f t="shared" si="76"/>
        <v>0.19298245614035087</v>
      </c>
      <c r="O187" s="6">
        <f t="shared" si="76"/>
        <v>0.25278810408921931</v>
      </c>
      <c r="P187" s="6">
        <f t="shared" si="76"/>
        <v>0.18686868686868688</v>
      </c>
    </row>
    <row r="188" spans="1:71" x14ac:dyDescent="0.3">
      <c r="A188" s="21" t="s">
        <v>176</v>
      </c>
      <c r="B188" s="17">
        <v>0.49079754601226994</v>
      </c>
      <c r="C188" s="17">
        <v>0.5714285714285714</v>
      </c>
      <c r="D188" s="17">
        <v>0.49673202614379086</v>
      </c>
      <c r="E188" s="17">
        <v>0.41</v>
      </c>
      <c r="F188" s="17">
        <v>0.59345794392523366</v>
      </c>
      <c r="G188" s="17">
        <v>0.45901639344262296</v>
      </c>
      <c r="H188" s="17">
        <v>0.44776119402985076</v>
      </c>
      <c r="I188" s="38">
        <v>0.5</v>
      </c>
      <c r="J188" s="38">
        <v>0.5714285714285714</v>
      </c>
      <c r="K188" s="38">
        <v>0.515625</v>
      </c>
      <c r="L188" s="38">
        <v>0.54166666666666663</v>
      </c>
      <c r="M188" s="38">
        <v>0.6</v>
      </c>
      <c r="N188" s="38">
        <v>0.43333333333333335</v>
      </c>
      <c r="O188" s="38">
        <v>0.5</v>
      </c>
      <c r="P188" s="38">
        <v>0.45299145299145299</v>
      </c>
    </row>
    <row r="189" spans="1:71" x14ac:dyDescent="0.3">
      <c r="A189" t="s">
        <v>109</v>
      </c>
      <c r="B189" s="52">
        <f>B186*B188</f>
        <v>244.90797546012269</v>
      </c>
      <c r="C189" s="52">
        <f t="shared" ref="C189:P189" si="77">C186*C188</f>
        <v>178.85714285714286</v>
      </c>
      <c r="D189" s="52">
        <f t="shared" si="77"/>
        <v>117.22875816993465</v>
      </c>
      <c r="E189" s="52">
        <f t="shared" si="77"/>
        <v>63.959999999999994</v>
      </c>
      <c r="F189" s="52">
        <f t="shared" si="77"/>
        <v>172.10280373831776</v>
      </c>
      <c r="G189" s="52">
        <f t="shared" si="77"/>
        <v>113.8360655737705</v>
      </c>
      <c r="H189" s="52">
        <f t="shared" si="77"/>
        <v>85.074626865671647</v>
      </c>
      <c r="I189" s="52">
        <f t="shared" si="77"/>
        <v>19.5</v>
      </c>
      <c r="J189" s="52">
        <f t="shared" si="77"/>
        <v>28</v>
      </c>
      <c r="K189" s="52">
        <f t="shared" si="77"/>
        <v>54.65625</v>
      </c>
      <c r="L189" s="52">
        <f t="shared" si="77"/>
        <v>12.458333333333332</v>
      </c>
      <c r="M189" s="52">
        <f t="shared" si="77"/>
        <v>102.6</v>
      </c>
      <c r="N189" s="52">
        <f t="shared" si="77"/>
        <v>49.4</v>
      </c>
      <c r="O189" s="52">
        <f t="shared" si="77"/>
        <v>134.5</v>
      </c>
      <c r="P189" s="52">
        <f t="shared" si="77"/>
        <v>179.38461538461539</v>
      </c>
    </row>
    <row r="190" spans="1:71" x14ac:dyDescent="0.3">
      <c r="A190" t="s">
        <v>177</v>
      </c>
      <c r="B190" s="52">
        <f>B189-B185</f>
        <v>126.90797546012269</v>
      </c>
      <c r="C190" s="52">
        <f t="shared" ref="C190:P190" si="78">C189-C185</f>
        <v>67.857142857142861</v>
      </c>
      <c r="D190" s="52">
        <f t="shared" si="78"/>
        <v>18.22875816993465</v>
      </c>
      <c r="E190" s="52">
        <f t="shared" si="78"/>
        <v>9.9599999999999937</v>
      </c>
      <c r="F190" s="52">
        <f t="shared" si="78"/>
        <v>24.10280373831776</v>
      </c>
      <c r="G190" s="52">
        <f t="shared" si="78"/>
        <v>30.836065573770497</v>
      </c>
      <c r="H190" s="52">
        <f t="shared" si="78"/>
        <v>7.4626865671646669E-2</v>
      </c>
      <c r="I190" s="52">
        <f t="shared" si="78"/>
        <v>-2.5</v>
      </c>
      <c r="J190" s="52">
        <f t="shared" si="78"/>
        <v>-6</v>
      </c>
      <c r="K190" s="52">
        <f t="shared" si="78"/>
        <v>14.65625</v>
      </c>
      <c r="L190" s="52">
        <f t="shared" si="78"/>
        <v>-8.5416666666666679</v>
      </c>
      <c r="M190" s="52">
        <f t="shared" si="78"/>
        <v>38.599999999999994</v>
      </c>
      <c r="N190" s="52">
        <f t="shared" si="78"/>
        <v>27.4</v>
      </c>
      <c r="O190" s="52">
        <f t="shared" si="78"/>
        <v>66.5</v>
      </c>
      <c r="P190" s="52">
        <f t="shared" si="78"/>
        <v>105.38461538461539</v>
      </c>
    </row>
    <row r="191" spans="1:71" x14ac:dyDescent="0.3">
      <c r="A191" t="s">
        <v>190</v>
      </c>
      <c r="B191" s="6">
        <f>SUM('C2043 (Left-To East)'!A67:A88,'C2043 (Left-To East)'!A90)</f>
        <v>98</v>
      </c>
      <c r="C191" s="6">
        <f>SUM('C2043 (Left-To East)'!B67:B88,'C2043 (Left-To East)'!B90)</f>
        <v>78</v>
      </c>
      <c r="D191" s="6">
        <f>SUM('C2043 (Left-To East)'!C67:C88,'C2043 (Left-To East)'!C90)</f>
        <v>113</v>
      </c>
      <c r="E191" s="6">
        <f>SUM('C2043 (Left-To East)'!D67:D88,'C2043 (Left-To East)'!D90)</f>
        <v>74</v>
      </c>
      <c r="F191" s="6">
        <f>SUM('C2043 (Left-To East)'!E67:E88,'C2043 (Left-To East)'!E90)</f>
        <v>108</v>
      </c>
      <c r="G191" s="6">
        <f>SUM('C2043 (Left-To East)'!F67:F88,'C2043 (Left-To East)'!F90)</f>
        <v>87</v>
      </c>
      <c r="H191" s="6">
        <f>SUM('C2043 (Left-To East)'!G67:G88,'C2043 (Left-To East)'!G90)</f>
        <v>85</v>
      </c>
      <c r="I191" s="6">
        <f>SUM('C2043 (Left-To East)'!H67:H88,'C2043 (Left-To East)'!H90)</f>
        <v>19</v>
      </c>
      <c r="J191" s="6">
        <f>SUM('C2043 (Left-To East)'!I67:I88,'C2043 (Left-To East)'!I90)</f>
        <v>26</v>
      </c>
      <c r="K191" s="6">
        <f>SUM('C2043 (Left-To East)'!J67:J88,'C2043 (Left-To East)'!J90)</f>
        <v>43</v>
      </c>
      <c r="L191" s="6">
        <f>SUM('C2043 (Left-To East)'!K67:K88,'C2043 (Left-To East)'!K90)</f>
        <v>19</v>
      </c>
      <c r="M191" s="6">
        <f>SUM('C2043 (Left-To East)'!L67:L88,'C2043 (Left-To East)'!L90)</f>
        <v>42</v>
      </c>
      <c r="N191" s="6">
        <f>SUM('C2043 (Left-To East)'!M67:M88,'C2043 (Left-To East)'!M90)</f>
        <v>31</v>
      </c>
      <c r="O191" s="6">
        <f>SUM('C2043 (Left-To East)'!N67:N88,'C2043 (Left-To East)'!N90)</f>
        <v>63</v>
      </c>
      <c r="P191" s="6">
        <f>SUM('C2043 (Left-To East)'!O67:O88,'C2043 (Left-To East)'!O90)</f>
        <v>96</v>
      </c>
    </row>
    <row r="194" spans="1:56" x14ac:dyDescent="0.3">
      <c r="A194" s="70" t="s">
        <v>44</v>
      </c>
      <c r="E194" s="52">
        <f>E193-E189</f>
        <v>-63.959999999999994</v>
      </c>
      <c r="BD194" s="6"/>
    </row>
    <row r="195" spans="1:56" x14ac:dyDescent="0.3">
      <c r="A195" t="s">
        <v>20</v>
      </c>
      <c r="B195" s="6">
        <f>'Comparisons and Delays'!AV80</f>
        <v>31</v>
      </c>
      <c r="C195" s="6">
        <f>'Comparisons and Delays'!AW80</f>
        <v>21</v>
      </c>
      <c r="D195" s="6">
        <f>'Comparisons and Delays'!AX80</f>
        <v>31</v>
      </c>
      <c r="E195" s="6">
        <f>'Comparisons and Delays'!AY80</f>
        <v>12</v>
      </c>
      <c r="F195" s="6">
        <f>'Comparisons and Delays'!AZ80</f>
        <v>32</v>
      </c>
      <c r="G195" s="6">
        <f>'Comparisons and Delays'!BA80</f>
        <v>23</v>
      </c>
      <c r="H195" s="6">
        <f>'Comparisons and Delays'!BB80</f>
        <v>27</v>
      </c>
      <c r="I195" s="6">
        <f>'Comparisons and Delays'!BC80</f>
        <v>3</v>
      </c>
      <c r="J195" s="6">
        <f>'Comparisons and Delays'!BD80</f>
        <v>2</v>
      </c>
      <c r="K195" s="6">
        <f>'Comparisons and Delays'!BE80</f>
        <v>9</v>
      </c>
      <c r="L195" s="6">
        <f>'Comparisons and Delays'!BF80</f>
        <v>3</v>
      </c>
      <c r="M195" s="6">
        <f>'Comparisons and Delays'!BG80</f>
        <v>15</v>
      </c>
      <c r="N195" s="6">
        <f>'Comparisons and Delays'!BH80</f>
        <v>11</v>
      </c>
      <c r="O195" s="6">
        <f>'Comparisons and Delays'!BI80</f>
        <v>18</v>
      </c>
      <c r="P195" s="6" t="s">
        <v>178</v>
      </c>
    </row>
    <row r="196" spans="1:56" x14ac:dyDescent="0.3">
      <c r="A196" t="s">
        <v>106</v>
      </c>
      <c r="B196" s="6">
        <f>'Comparisons and Delays'!AV81</f>
        <v>265</v>
      </c>
      <c r="C196" s="6">
        <f>'Comparisons and Delays'!AW81</f>
        <v>116</v>
      </c>
      <c r="D196" s="6">
        <f>'Comparisons and Delays'!AX81</f>
        <v>57</v>
      </c>
      <c r="E196" s="6">
        <f>'Comparisons and Delays'!AY81</f>
        <v>25</v>
      </c>
      <c r="F196" s="6">
        <f>'Comparisons and Delays'!AZ81</f>
        <v>57</v>
      </c>
      <c r="G196" s="6">
        <f>'Comparisons and Delays'!BA81</f>
        <v>94</v>
      </c>
      <c r="H196" s="6">
        <f>'Comparisons and Delays'!BB81</f>
        <v>63</v>
      </c>
      <c r="I196" s="6">
        <f>'Comparisons and Delays'!BC81</f>
        <v>6</v>
      </c>
      <c r="J196" s="6">
        <f>'Comparisons and Delays'!BD81</f>
        <v>11</v>
      </c>
      <c r="K196" s="6">
        <f>'Comparisons and Delays'!BE81</f>
        <v>25</v>
      </c>
      <c r="L196" s="6">
        <f>'Comparisons and Delays'!BF81</f>
        <v>9</v>
      </c>
      <c r="M196" s="6">
        <f>'Comparisons and Delays'!BG81</f>
        <v>27</v>
      </c>
      <c r="N196" s="6">
        <f>'Comparisons and Delays'!BH81</f>
        <v>27</v>
      </c>
      <c r="O196" s="6">
        <f>'Comparisons and Delays'!BI81</f>
        <v>40</v>
      </c>
      <c r="P196" s="6" t="s">
        <v>178</v>
      </c>
    </row>
    <row r="197" spans="1:56" x14ac:dyDescent="0.3">
      <c r="A197" s="48" t="s">
        <v>175</v>
      </c>
      <c r="B197" s="6">
        <f>B195/B196</f>
        <v>0.1169811320754717</v>
      </c>
      <c r="C197" s="6">
        <f t="shared" ref="C197:O197" si="79">C195/C196</f>
        <v>0.18103448275862069</v>
      </c>
      <c r="D197" s="6">
        <f t="shared" si="79"/>
        <v>0.54385964912280704</v>
      </c>
      <c r="E197" s="6">
        <f t="shared" si="79"/>
        <v>0.48</v>
      </c>
      <c r="F197" s="6">
        <f t="shared" si="79"/>
        <v>0.56140350877192979</v>
      </c>
      <c r="G197" s="6">
        <f t="shared" si="79"/>
        <v>0.24468085106382978</v>
      </c>
      <c r="H197" s="6">
        <f t="shared" si="79"/>
        <v>0.42857142857142855</v>
      </c>
      <c r="I197" s="6">
        <f t="shared" si="79"/>
        <v>0.5</v>
      </c>
      <c r="J197" s="6">
        <f t="shared" si="79"/>
        <v>0.18181818181818182</v>
      </c>
      <c r="K197" s="6">
        <f t="shared" si="79"/>
        <v>0.36</v>
      </c>
      <c r="L197" s="6">
        <f t="shared" si="79"/>
        <v>0.33333333333333331</v>
      </c>
      <c r="M197" s="6">
        <f t="shared" si="79"/>
        <v>0.55555555555555558</v>
      </c>
      <c r="N197" s="6">
        <f t="shared" si="79"/>
        <v>0.40740740740740738</v>
      </c>
      <c r="O197" s="6">
        <f t="shared" si="79"/>
        <v>0.45</v>
      </c>
      <c r="P197" s="6" t="s">
        <v>178</v>
      </c>
      <c r="X197" s="12" t="s">
        <v>210</v>
      </c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 spans="1:56" x14ac:dyDescent="0.3">
      <c r="A198" s="22" t="s">
        <v>176</v>
      </c>
      <c r="B198" s="17">
        <f t="shared" ref="B198:O198" si="80">B68</f>
        <v>0.42696629213483145</v>
      </c>
      <c r="C198" s="17">
        <f t="shared" si="80"/>
        <v>0.49230769230769234</v>
      </c>
      <c r="D198" s="17">
        <f t="shared" si="80"/>
        <v>0.48888888888888887</v>
      </c>
      <c r="E198" s="17">
        <f t="shared" si="80"/>
        <v>0.5</v>
      </c>
      <c r="F198" s="17">
        <f t="shared" si="80"/>
        <v>0.58333333333333337</v>
      </c>
      <c r="G198" s="17">
        <f t="shared" si="80"/>
        <v>0.49180327868852458</v>
      </c>
      <c r="H198" s="17">
        <f t="shared" si="80"/>
        <v>0.47058823529411764</v>
      </c>
      <c r="I198" s="38">
        <f t="shared" si="80"/>
        <v>0.42857142857142855</v>
      </c>
      <c r="J198" s="38">
        <f t="shared" si="80"/>
        <v>0.4</v>
      </c>
      <c r="K198" s="38">
        <f t="shared" si="80"/>
        <v>0.47619047619047616</v>
      </c>
      <c r="L198" s="38">
        <f t="shared" si="80"/>
        <v>0.27272727272727271</v>
      </c>
      <c r="M198" s="38">
        <f t="shared" si="80"/>
        <v>0.48780487804878048</v>
      </c>
      <c r="N198" s="38">
        <f t="shared" si="80"/>
        <v>0.55000000000000004</v>
      </c>
      <c r="O198" s="38">
        <f t="shared" si="80"/>
        <v>0.41509433962264153</v>
      </c>
      <c r="P198" s="38" t="s">
        <v>178</v>
      </c>
      <c r="X198" s="12" t="s">
        <v>209</v>
      </c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 spans="1:56" x14ac:dyDescent="0.3">
      <c r="A199" t="s">
        <v>109</v>
      </c>
      <c r="B199" s="52">
        <f>B196*B198</f>
        <v>113.14606741573033</v>
      </c>
      <c r="C199" s="52">
        <f t="shared" ref="C199:O199" si="81">C196*C198</f>
        <v>57.107692307692311</v>
      </c>
      <c r="D199" s="52">
        <f t="shared" si="81"/>
        <v>27.866666666666667</v>
      </c>
      <c r="E199" s="52">
        <f t="shared" si="81"/>
        <v>12.5</v>
      </c>
      <c r="F199" s="52">
        <f t="shared" si="81"/>
        <v>33.25</v>
      </c>
      <c r="G199" s="52">
        <f t="shared" si="81"/>
        <v>46.229508196721312</v>
      </c>
      <c r="H199" s="52">
        <f t="shared" si="81"/>
        <v>29.647058823529413</v>
      </c>
      <c r="I199" s="52">
        <f t="shared" si="81"/>
        <v>2.5714285714285712</v>
      </c>
      <c r="J199" s="52">
        <f t="shared" si="81"/>
        <v>4.4000000000000004</v>
      </c>
      <c r="K199" s="52">
        <f t="shared" si="81"/>
        <v>11.904761904761903</v>
      </c>
      <c r="L199" s="52">
        <f t="shared" si="81"/>
        <v>2.4545454545454541</v>
      </c>
      <c r="M199" s="52">
        <f t="shared" si="81"/>
        <v>13.170731707317072</v>
      </c>
      <c r="N199" s="52">
        <f t="shared" si="81"/>
        <v>14.850000000000001</v>
      </c>
      <c r="O199" s="52">
        <f t="shared" si="81"/>
        <v>16.60377358490566</v>
      </c>
      <c r="P199" s="6" t="s">
        <v>178</v>
      </c>
      <c r="X199" s="12"/>
      <c r="Y199" s="12"/>
      <c r="Z199" s="12"/>
      <c r="AA199" s="12"/>
      <c r="AB199" s="12"/>
      <c r="AC199" s="34" t="s">
        <v>62</v>
      </c>
      <c r="AD199" s="28" t="s">
        <v>52</v>
      </c>
      <c r="AE199" s="12"/>
      <c r="AF199" s="12"/>
      <c r="AG199" s="12"/>
      <c r="AH199" s="12"/>
      <c r="AI199" s="12"/>
      <c r="AJ199" s="12"/>
    </row>
    <row r="200" spans="1:56" x14ac:dyDescent="0.3">
      <c r="A200" t="s">
        <v>177</v>
      </c>
      <c r="B200" s="52">
        <f t="shared" ref="B200:O200" si="82">B199-B195</f>
        <v>82.146067415730329</v>
      </c>
      <c r="C200" s="52">
        <f t="shared" si="82"/>
        <v>36.107692307692311</v>
      </c>
      <c r="D200" s="52">
        <f t="shared" si="82"/>
        <v>-3.1333333333333329</v>
      </c>
      <c r="E200" s="52">
        <f t="shared" si="82"/>
        <v>0.5</v>
      </c>
      <c r="F200" s="52">
        <f t="shared" si="82"/>
        <v>1.25</v>
      </c>
      <c r="G200" s="52">
        <f t="shared" si="82"/>
        <v>23.229508196721312</v>
      </c>
      <c r="H200" s="52">
        <f t="shared" si="82"/>
        <v>2.647058823529413</v>
      </c>
      <c r="I200" s="52">
        <f t="shared" si="82"/>
        <v>-0.42857142857142883</v>
      </c>
      <c r="J200" s="52">
        <f t="shared" si="82"/>
        <v>2.4000000000000004</v>
      </c>
      <c r="K200" s="52">
        <f t="shared" si="82"/>
        <v>2.9047619047619033</v>
      </c>
      <c r="L200" s="52">
        <f t="shared" si="82"/>
        <v>-0.54545454545454586</v>
      </c>
      <c r="M200" s="52">
        <f t="shared" si="82"/>
        <v>-1.8292682926829276</v>
      </c>
      <c r="N200" s="52">
        <f t="shared" si="82"/>
        <v>3.8500000000000014</v>
      </c>
      <c r="O200" s="52">
        <f t="shared" si="82"/>
        <v>-1.3962264150943398</v>
      </c>
      <c r="P200" s="6" t="s">
        <v>178</v>
      </c>
      <c r="X200" s="6" t="s">
        <v>198</v>
      </c>
      <c r="Y200" s="6">
        <f t="shared" ref="Y200:AM200" si="83">B176</f>
        <v>178</v>
      </c>
      <c r="Z200" s="6">
        <f t="shared" si="83"/>
        <v>138</v>
      </c>
      <c r="AA200" s="6">
        <f t="shared" si="83"/>
        <v>136</v>
      </c>
      <c r="AB200" s="6">
        <f t="shared" si="83"/>
        <v>117</v>
      </c>
      <c r="AC200" s="6">
        <f t="shared" si="83"/>
        <v>148</v>
      </c>
      <c r="AD200" s="6">
        <f t="shared" si="83"/>
        <v>118</v>
      </c>
      <c r="AE200" s="6">
        <f t="shared" si="83"/>
        <v>133</v>
      </c>
      <c r="AF200" s="6">
        <f t="shared" si="83"/>
        <v>20</v>
      </c>
      <c r="AG200" s="6">
        <f t="shared" si="83"/>
        <v>34</v>
      </c>
      <c r="AH200" s="6">
        <f t="shared" si="83"/>
        <v>68</v>
      </c>
      <c r="AI200" s="6">
        <f t="shared" si="83"/>
        <v>17</v>
      </c>
      <c r="AJ200" s="6">
        <f t="shared" si="83"/>
        <v>158</v>
      </c>
      <c r="AK200" s="6">
        <f t="shared" si="83"/>
        <v>50</v>
      </c>
      <c r="AL200" s="6">
        <f t="shared" si="83"/>
        <v>191</v>
      </c>
      <c r="AM200" s="6">
        <f t="shared" si="83"/>
        <v>179</v>
      </c>
    </row>
    <row r="202" spans="1:56" x14ac:dyDescent="0.3">
      <c r="X202" s="6" t="s">
        <v>236</v>
      </c>
      <c r="Y202" s="6">
        <f>SUM('C2042 (Left-To West)'!A48:A62)</f>
        <v>51</v>
      </c>
      <c r="Z202" s="6">
        <f>SUM('C2042 (Left-To West)'!B48:B62)</f>
        <v>42</v>
      </c>
      <c r="AA202" s="6">
        <f>SUM('C2042 (Left-To West)'!C48:C62)</f>
        <v>71</v>
      </c>
      <c r="AB202" s="6">
        <f>SUM('C2042 (Left-To West)'!D48:D62)</f>
        <v>45</v>
      </c>
      <c r="AC202" s="6">
        <f>SUM('C2042 (Left-To West)'!E48:E62)</f>
        <v>68</v>
      </c>
      <c r="AD202" s="6">
        <f>SUM('C2042 (Left-To West)'!F48:F62)</f>
        <v>47</v>
      </c>
      <c r="AE202" s="6">
        <f>SUM('C2042 (Left-To West)'!G48:G62)</f>
        <v>44</v>
      </c>
      <c r="AF202" s="6">
        <f>SUM('C2042 (Left-To West)'!H48:H62)</f>
        <v>11</v>
      </c>
      <c r="AG202" s="6">
        <f>SUM('C2042 (Left-To West)'!I48:I62)</f>
        <v>19</v>
      </c>
      <c r="AH202" s="6">
        <f>SUM('C2042 (Left-To West)'!J48:J62)</f>
        <v>21</v>
      </c>
      <c r="AI202" s="6">
        <f>SUM('C2042 (Left-To West)'!K48:K62)</f>
        <v>16</v>
      </c>
      <c r="AJ202" s="6">
        <f>SUM('C2042 (Left-To West)'!L48:L62)</f>
        <v>40</v>
      </c>
      <c r="AK202" s="6">
        <f>SUM('C2042 (Left-To West)'!M48:M62)</f>
        <v>5</v>
      </c>
      <c r="AL202" s="6">
        <f>SUM('C2042 (Left-To West)'!N48:N62)</f>
        <v>36</v>
      </c>
      <c r="AM202" s="6">
        <f>SUM('C2042 (Left-To West)'!O48:O62)</f>
        <v>31</v>
      </c>
      <c r="AN202" s="81" t="s">
        <v>102</v>
      </c>
    </row>
    <row r="203" spans="1:56" x14ac:dyDescent="0.3">
      <c r="X203" s="6" t="s">
        <v>237</v>
      </c>
      <c r="Y203" s="6">
        <f>'Comparisons and Delays'!Y205</f>
        <v>71</v>
      </c>
      <c r="Z203" s="6">
        <f>'Comparisons and Delays'!Z205</f>
        <v>55</v>
      </c>
      <c r="AA203" s="6">
        <f>'Comparisons and Delays'!AA205</f>
        <v>51</v>
      </c>
      <c r="AB203" s="6">
        <f>'Comparisons and Delays'!AB205</f>
        <v>55</v>
      </c>
      <c r="AC203" s="6">
        <f>'Comparisons and Delays'!AC205</f>
        <v>59</v>
      </c>
      <c r="AD203" s="6">
        <f>'Comparisons and Delays'!AD205</f>
        <v>61</v>
      </c>
      <c r="AE203" s="6">
        <f>'Comparisons and Delays'!AE205</f>
        <v>64</v>
      </c>
      <c r="AF203" s="6">
        <f>'Comparisons and Delays'!AF205</f>
        <v>16</v>
      </c>
      <c r="AG203" s="6">
        <f>'Comparisons and Delays'!AG205</f>
        <v>18</v>
      </c>
      <c r="AH203" s="6">
        <f>'Comparisons and Delays'!AH205</f>
        <v>20</v>
      </c>
      <c r="AI203" s="6">
        <f>'Comparisons and Delays'!AI205</f>
        <v>11</v>
      </c>
      <c r="AJ203" s="6">
        <f>'Comparisons and Delays'!AJ205</f>
        <v>38</v>
      </c>
      <c r="AK203" s="6">
        <f>'Comparisons and Delays'!AK205</f>
        <v>11</v>
      </c>
      <c r="AL203" s="6">
        <f>'Comparisons and Delays'!AL205</f>
        <v>40</v>
      </c>
      <c r="AM203" s="6">
        <f>'Comparisons and Delays'!AM205</f>
        <v>42</v>
      </c>
      <c r="AN203" s="81" t="s">
        <v>102</v>
      </c>
    </row>
    <row r="204" spans="1:56" x14ac:dyDescent="0.3">
      <c r="A204" s="50" t="s">
        <v>181</v>
      </c>
    </row>
    <row r="205" spans="1:56" x14ac:dyDescent="0.3">
      <c r="A205" s="43" t="s">
        <v>41</v>
      </c>
      <c r="X205" s="6" t="s">
        <v>200</v>
      </c>
      <c r="Y205" s="6">
        <f>SUM('C2042 (Left-To West)'!A45:A46,'C2042 (Left-To West)'!A48:A60)</f>
        <v>51</v>
      </c>
      <c r="Z205" s="6">
        <f>SUM('C2042 (Left-To West)'!B45:B46,'C2042 (Left-To West)'!B48:B60)</f>
        <v>43</v>
      </c>
      <c r="AA205" s="6">
        <f>SUM('C2042 (Left-To West)'!C45:C46,'C2042 (Left-To West)'!C48:C60)</f>
        <v>64</v>
      </c>
      <c r="AB205" s="6">
        <f>SUM('C2042 (Left-To West)'!D45:D46,'C2042 (Left-To West)'!D48:D60)</f>
        <v>47</v>
      </c>
      <c r="AC205" s="6">
        <f>SUM('C2042 (Left-To West)'!E45:E46,'C2042 (Left-To West)'!E48:E60)</f>
        <v>70</v>
      </c>
      <c r="AD205" s="6">
        <f>SUM('C2042 (Left-To West)'!F45:F46,'C2042 (Left-To West)'!F48:F60)</f>
        <v>42</v>
      </c>
      <c r="AE205" s="6">
        <f>SUM('C2042 (Left-To West)'!G45:G46,'C2042 (Left-To West)'!G48:G60)</f>
        <v>40</v>
      </c>
      <c r="AF205" s="6">
        <f>SUM('C2042 (Left-To West)'!H45:H46,'C2042 (Left-To West)'!H48:H60)</f>
        <v>13</v>
      </c>
      <c r="AG205" s="6">
        <f>SUM('C2042 (Left-To West)'!I45:I46,'C2042 (Left-To West)'!I48:I60)</f>
        <v>19</v>
      </c>
      <c r="AH205" s="6">
        <f>SUM('C2042 (Left-To West)'!J45:J46,'C2042 (Left-To West)'!J48:J60)</f>
        <v>27</v>
      </c>
      <c r="AI205" s="6">
        <f>SUM('C2042 (Left-To West)'!K45:K46,'C2042 (Left-To West)'!K48:K60)</f>
        <v>11</v>
      </c>
      <c r="AJ205" s="6">
        <f>SUM('C2042 (Left-To West)'!L45:L46,'C2042 (Left-To West)'!L48:L60)</f>
        <v>39</v>
      </c>
      <c r="AK205" s="6">
        <f>SUM('C2042 (Left-To West)'!M45:M46,'C2042 (Left-To West)'!M48:M60)</f>
        <v>4</v>
      </c>
      <c r="AL205" s="6">
        <f>SUM('C2042 (Left-To West)'!N45:N46,'C2042 (Left-To West)'!N48:N60)</f>
        <v>37</v>
      </c>
      <c r="AM205" s="6">
        <f>SUM('C2042 (Left-To West)'!O45:O46,'C2042 (Left-To West)'!O48:O60)</f>
        <v>32</v>
      </c>
      <c r="AN205" s="81" t="s">
        <v>101</v>
      </c>
    </row>
    <row r="206" spans="1:56" x14ac:dyDescent="0.3">
      <c r="A206" t="s">
        <v>20</v>
      </c>
      <c r="B206" s="6">
        <f>'Comparisons and Delays'!Y234</f>
        <v>37</v>
      </c>
      <c r="C206" s="6">
        <f>'Comparisons and Delays'!Z234</f>
        <v>36</v>
      </c>
      <c r="D206" s="6">
        <f>'Comparisons and Delays'!AA234</f>
        <v>33</v>
      </c>
      <c r="E206" s="6">
        <f>'Comparisons and Delays'!AB234</f>
        <v>14</v>
      </c>
      <c r="F206" s="6">
        <f>'Comparisons and Delays'!AC234</f>
        <v>13</v>
      </c>
      <c r="G206" s="6">
        <f>'Comparisons and Delays'!AD234</f>
        <v>24</v>
      </c>
      <c r="H206" s="6">
        <f>'Comparisons and Delays'!AE234</f>
        <v>30</v>
      </c>
      <c r="I206" s="6">
        <f>'Comparisons and Delays'!AF234</f>
        <v>11</v>
      </c>
      <c r="J206" s="6">
        <f>'Comparisons and Delays'!AG234</f>
        <v>18</v>
      </c>
      <c r="K206" s="6">
        <f>'Comparisons and Delays'!AH234</f>
        <v>13</v>
      </c>
      <c r="L206" s="6">
        <f>'Comparisons and Delays'!AI234</f>
        <v>9</v>
      </c>
      <c r="M206" s="6">
        <f>'Comparisons and Delays'!AJ234</f>
        <v>11</v>
      </c>
      <c r="N206" s="6">
        <f>'Comparisons and Delays'!AK234</f>
        <v>6</v>
      </c>
      <c r="O206" s="6">
        <f>'Comparisons and Delays'!AL234</f>
        <v>23</v>
      </c>
      <c r="P206" s="6">
        <f>'Comparisons and Delays'!AM234</f>
        <v>20</v>
      </c>
      <c r="X206" s="6" t="s">
        <v>203</v>
      </c>
      <c r="Y206" s="6">
        <f>'Comparisons and Delays'!Y206</f>
        <v>77</v>
      </c>
      <c r="Z206" s="6">
        <f>'Comparisons and Delays'!Z206</f>
        <v>64</v>
      </c>
      <c r="AA206" s="6">
        <f>'Comparisons and Delays'!AA206</f>
        <v>52</v>
      </c>
      <c r="AB206" s="6">
        <f>'Comparisons and Delays'!AB206</f>
        <v>51</v>
      </c>
      <c r="AC206" s="6">
        <f>'Comparisons and Delays'!AC206</f>
        <v>65</v>
      </c>
      <c r="AD206" s="6">
        <f>'Comparisons and Delays'!AD206</f>
        <v>61</v>
      </c>
      <c r="AE206" s="6">
        <f>'Comparisons and Delays'!AE206</f>
        <v>70</v>
      </c>
      <c r="AF206" s="6">
        <f>'Comparisons and Delays'!AF206</f>
        <v>18</v>
      </c>
      <c r="AG206" s="6">
        <f>'Comparisons and Delays'!AG206</f>
        <v>14</v>
      </c>
      <c r="AH206" s="6">
        <f>'Comparisons and Delays'!AH206</f>
        <v>20</v>
      </c>
      <c r="AI206" s="6">
        <f>'Comparisons and Delays'!AI206</f>
        <v>10</v>
      </c>
      <c r="AJ206" s="6">
        <f>'Comparisons and Delays'!AJ206</f>
        <v>34</v>
      </c>
      <c r="AK206" s="6">
        <f>'Comparisons and Delays'!AK206</f>
        <v>15</v>
      </c>
      <c r="AL206" s="6">
        <f>'Comparisons and Delays'!AL206</f>
        <v>48</v>
      </c>
      <c r="AM206" s="6">
        <f>'Comparisons and Delays'!AM206</f>
        <v>44</v>
      </c>
      <c r="AN206" s="81" t="s">
        <v>101</v>
      </c>
    </row>
    <row r="207" spans="1:56" x14ac:dyDescent="0.3">
      <c r="A207" t="s">
        <v>112</v>
      </c>
      <c r="B207" s="6">
        <f>'Comparisons and Delays'!Y235</f>
        <v>108</v>
      </c>
      <c r="C207" s="6">
        <f>'Comparisons and Delays'!Z235</f>
        <v>90</v>
      </c>
      <c r="D207" s="6">
        <f>'Comparisons and Delays'!AA235</f>
        <v>81</v>
      </c>
      <c r="E207" s="6">
        <f>'Comparisons and Delays'!AB235</f>
        <v>53</v>
      </c>
      <c r="F207" s="6">
        <f>'Comparisons and Delays'!AC235</f>
        <v>42</v>
      </c>
      <c r="G207" s="6">
        <f>'Comparisons and Delays'!AD235</f>
        <v>82</v>
      </c>
      <c r="H207" s="6">
        <f>'Comparisons and Delays'!AE235</f>
        <v>85</v>
      </c>
      <c r="I207" s="6">
        <f>'Comparisons and Delays'!AF235</f>
        <v>30</v>
      </c>
      <c r="J207" s="6">
        <f>'Comparisons and Delays'!AG235</f>
        <v>13</v>
      </c>
      <c r="K207" s="6">
        <f>'Comparisons and Delays'!AH235</f>
        <v>31</v>
      </c>
      <c r="L207" s="6">
        <f>'Comparisons and Delays'!AI235</f>
        <v>26</v>
      </c>
      <c r="M207" s="6">
        <f>'Comparisons and Delays'!AJ235</f>
        <v>59</v>
      </c>
      <c r="N207" s="6">
        <f>'Comparisons and Delays'!AK235</f>
        <v>39</v>
      </c>
      <c r="O207" s="6">
        <f>'Comparisons and Delays'!AL235</f>
        <v>90</v>
      </c>
      <c r="P207" s="6">
        <f>'Comparisons and Delays'!AM235</f>
        <v>83</v>
      </c>
    </row>
    <row r="208" spans="1:56" x14ac:dyDescent="0.3">
      <c r="A208" s="48" t="s">
        <v>179</v>
      </c>
      <c r="B208" s="6">
        <f t="shared" ref="B208:P208" si="84">B206/B207</f>
        <v>0.34259259259259262</v>
      </c>
      <c r="C208" s="6">
        <f t="shared" si="84"/>
        <v>0.4</v>
      </c>
      <c r="D208" s="6">
        <f t="shared" si="84"/>
        <v>0.40740740740740738</v>
      </c>
      <c r="E208" s="6">
        <f t="shared" si="84"/>
        <v>0.26415094339622641</v>
      </c>
      <c r="F208" s="6">
        <f t="shared" si="84"/>
        <v>0.30952380952380953</v>
      </c>
      <c r="G208" s="6">
        <f t="shared" si="84"/>
        <v>0.29268292682926828</v>
      </c>
      <c r="H208" s="6">
        <f t="shared" si="84"/>
        <v>0.35294117647058826</v>
      </c>
      <c r="I208" s="6">
        <f t="shared" si="84"/>
        <v>0.36666666666666664</v>
      </c>
      <c r="J208" s="6">
        <f t="shared" si="84"/>
        <v>1.3846153846153846</v>
      </c>
      <c r="K208" s="6">
        <f t="shared" si="84"/>
        <v>0.41935483870967744</v>
      </c>
      <c r="L208" s="6">
        <f t="shared" si="84"/>
        <v>0.34615384615384615</v>
      </c>
      <c r="M208" s="6">
        <f t="shared" si="84"/>
        <v>0.1864406779661017</v>
      </c>
      <c r="N208" s="6">
        <f t="shared" si="84"/>
        <v>0.15384615384615385</v>
      </c>
      <c r="O208" s="6">
        <f t="shared" si="84"/>
        <v>0.25555555555555554</v>
      </c>
      <c r="P208" s="6">
        <f t="shared" si="84"/>
        <v>0.24096385542168675</v>
      </c>
      <c r="X208" s="6" t="s">
        <v>201</v>
      </c>
      <c r="Y208" s="6">
        <f>SUM('C2042 (Left-To West)'!A43:A46,'C2042 (Left-To West)'!A48:A58)</f>
        <v>47</v>
      </c>
      <c r="Z208" s="6">
        <f>SUM('C2042 (Left-To West)'!B43:B46,'C2042 (Left-To West)'!B48:B58)</f>
        <v>50</v>
      </c>
      <c r="AA208" s="6">
        <f>SUM('C2042 (Left-To West)'!C43:C46,'C2042 (Left-To West)'!C48:C58)</f>
        <v>58</v>
      </c>
      <c r="AB208" s="6">
        <f>SUM('C2042 (Left-To West)'!D43:D46,'C2042 (Left-To West)'!D48:D58)</f>
        <v>37</v>
      </c>
      <c r="AC208" s="6">
        <f>SUM('C2042 (Left-To West)'!E43:E46,'C2042 (Left-To West)'!E48:E58)</f>
        <v>55</v>
      </c>
      <c r="AD208" s="6">
        <f>SUM('C2042 (Left-To West)'!F43:F46,'C2042 (Left-To West)'!F48:F58)</f>
        <v>41</v>
      </c>
      <c r="AE208" s="6">
        <f>SUM('C2042 (Left-To West)'!G43:G46,'C2042 (Left-To West)'!G48:G58)</f>
        <v>37</v>
      </c>
      <c r="AF208" s="6">
        <f>SUM('C2042 (Left-To West)'!H43:H46,'C2042 (Left-To West)'!H48:H58)</f>
        <v>12</v>
      </c>
      <c r="AG208" s="6">
        <f>SUM('C2042 (Left-To West)'!I43:I46,'C2042 (Left-To West)'!I48:I58)</f>
        <v>18</v>
      </c>
      <c r="AH208" s="6">
        <f>SUM('C2042 (Left-To West)'!J43:J46,'C2042 (Left-To West)'!J48:J58)</f>
        <v>27</v>
      </c>
      <c r="AI208" s="6">
        <f>SUM('C2042 (Left-To West)'!K43:K46,'C2042 (Left-To West)'!K48:K58)</f>
        <v>15</v>
      </c>
      <c r="AJ208" s="6">
        <f>SUM('C2042 (Left-To West)'!L43:L46,'C2042 (Left-To West)'!L48:L58)</f>
        <v>33</v>
      </c>
      <c r="AK208" s="6">
        <f>SUM('C2042 (Left-To West)'!M43:M46,'C2042 (Left-To West)'!M48:M58)</f>
        <v>3</v>
      </c>
      <c r="AL208" s="6">
        <f>SUM('C2042 (Left-To West)'!N43:N46,'C2042 (Left-To West)'!N48:N58)</f>
        <v>42</v>
      </c>
      <c r="AM208" s="6">
        <f>SUM('C2042 (Left-To West)'!O43:O46,'C2042 (Left-To West)'!O48:O58)</f>
        <v>33</v>
      </c>
      <c r="AN208" s="81" t="s">
        <v>111</v>
      </c>
    </row>
    <row r="209" spans="1:72" x14ac:dyDescent="0.3">
      <c r="A209" s="5" t="s">
        <v>176</v>
      </c>
      <c r="B209" s="17">
        <v>0.50602409638554213</v>
      </c>
      <c r="C209" s="17">
        <v>0.62318840579710144</v>
      </c>
      <c r="D209" s="17">
        <v>0.58208955223880599</v>
      </c>
      <c r="E209" s="17">
        <v>0.36</v>
      </c>
      <c r="F209" s="17">
        <v>0.58064516129032262</v>
      </c>
      <c r="G209" s="17">
        <v>0.54385964912280704</v>
      </c>
      <c r="H209" s="17">
        <v>0.52380952380952384</v>
      </c>
      <c r="I209" s="38">
        <v>0.43333333333333335</v>
      </c>
      <c r="J209" s="38">
        <v>0.55555555555555558</v>
      </c>
      <c r="K209" s="38">
        <v>0.7407407407407407</v>
      </c>
      <c r="L209" s="38">
        <v>0.6</v>
      </c>
      <c r="M209" s="38">
        <v>0.65217391304347827</v>
      </c>
      <c r="N209" s="38">
        <v>0.54545454545454541</v>
      </c>
      <c r="O209" s="38">
        <v>0.55102040816326525</v>
      </c>
      <c r="P209" s="38">
        <v>0.53191489361702127</v>
      </c>
      <c r="X209" s="6" t="s">
        <v>204</v>
      </c>
      <c r="Y209" s="6">
        <f>'Comparisons and Delays'!Y207</f>
        <v>78</v>
      </c>
      <c r="Z209" s="6">
        <f>'Comparisons and Delays'!Z207</f>
        <v>66</v>
      </c>
      <c r="AA209" s="6">
        <f>'Comparisons and Delays'!AA207</f>
        <v>58</v>
      </c>
      <c r="AB209" s="6">
        <f>'Comparisons and Delays'!AB207</f>
        <v>54</v>
      </c>
      <c r="AC209" s="6">
        <f>'Comparisons and Delays'!AC207</f>
        <v>61</v>
      </c>
      <c r="AD209" s="6">
        <f>'Comparisons and Delays'!AD207</f>
        <v>60</v>
      </c>
      <c r="AE209" s="6">
        <f>'Comparisons and Delays'!AE207</f>
        <v>68</v>
      </c>
      <c r="AF209" s="6">
        <f>'Comparisons and Delays'!AF207</f>
        <v>16</v>
      </c>
      <c r="AG209" s="6">
        <f>'Comparisons and Delays'!AG207</f>
        <v>18</v>
      </c>
      <c r="AH209" s="6">
        <f>'Comparisons and Delays'!AH207</f>
        <v>22</v>
      </c>
      <c r="AI209" s="6">
        <f>'Comparisons and Delays'!AI207</f>
        <v>10</v>
      </c>
      <c r="AJ209" s="6">
        <f>'Comparisons and Delays'!AJ207</f>
        <v>35</v>
      </c>
      <c r="AK209" s="6">
        <f>'Comparisons and Delays'!AK207</f>
        <v>18</v>
      </c>
      <c r="AL209" s="6">
        <f>'Comparisons and Delays'!AL207</f>
        <v>44</v>
      </c>
      <c r="AM209" s="6">
        <f>'Comparisons and Delays'!AM207</f>
        <v>46</v>
      </c>
      <c r="AN209" s="81" t="s">
        <v>111</v>
      </c>
    </row>
    <row r="210" spans="1:72" x14ac:dyDescent="0.3">
      <c r="A210" t="s">
        <v>109</v>
      </c>
      <c r="B210" s="52">
        <f>B207*B209</f>
        <v>54.650602409638552</v>
      </c>
      <c r="C210" s="52">
        <f t="shared" ref="C210:P210" si="85">C207*C209</f>
        <v>56.086956521739133</v>
      </c>
      <c r="D210" s="52">
        <f t="shared" si="85"/>
        <v>47.149253731343286</v>
      </c>
      <c r="E210" s="52">
        <f t="shared" si="85"/>
        <v>19.079999999999998</v>
      </c>
      <c r="F210" s="52">
        <f t="shared" si="85"/>
        <v>24.387096774193552</v>
      </c>
      <c r="G210" s="52">
        <f t="shared" si="85"/>
        <v>44.596491228070178</v>
      </c>
      <c r="H210" s="52">
        <f t="shared" si="85"/>
        <v>44.523809523809526</v>
      </c>
      <c r="I210" s="52">
        <f t="shared" si="85"/>
        <v>13</v>
      </c>
      <c r="J210" s="52">
        <f t="shared" si="85"/>
        <v>7.2222222222222223</v>
      </c>
      <c r="K210" s="52">
        <f t="shared" si="85"/>
        <v>22.962962962962962</v>
      </c>
      <c r="L210" s="52">
        <f t="shared" si="85"/>
        <v>15.6</v>
      </c>
      <c r="M210" s="52">
        <f t="shared" si="85"/>
        <v>38.478260869565219</v>
      </c>
      <c r="N210" s="52">
        <f t="shared" si="85"/>
        <v>21.27272727272727</v>
      </c>
      <c r="O210" s="52">
        <f t="shared" si="85"/>
        <v>49.591836734693871</v>
      </c>
      <c r="P210" s="52">
        <f t="shared" si="85"/>
        <v>44.148936170212764</v>
      </c>
      <c r="X210" s="6"/>
    </row>
    <row r="211" spans="1:72" x14ac:dyDescent="0.3">
      <c r="A211" t="s">
        <v>177</v>
      </c>
      <c r="B211" s="52">
        <f>B210-B206</f>
        <v>17.650602409638552</v>
      </c>
      <c r="C211" s="52">
        <f t="shared" ref="C211:P211" si="86">C210-C206</f>
        <v>20.086956521739133</v>
      </c>
      <c r="D211" s="52">
        <f t="shared" si="86"/>
        <v>14.149253731343286</v>
      </c>
      <c r="E211" s="52">
        <f t="shared" si="86"/>
        <v>5.0799999999999983</v>
      </c>
      <c r="F211" s="52">
        <f t="shared" si="86"/>
        <v>11.387096774193552</v>
      </c>
      <c r="G211" s="52">
        <f t="shared" si="86"/>
        <v>20.596491228070178</v>
      </c>
      <c r="H211" s="52">
        <f t="shared" si="86"/>
        <v>14.523809523809526</v>
      </c>
      <c r="I211" s="52">
        <f t="shared" si="86"/>
        <v>2</v>
      </c>
      <c r="J211" s="52">
        <f t="shared" si="86"/>
        <v>-10.777777777777779</v>
      </c>
      <c r="K211" s="52">
        <f t="shared" si="86"/>
        <v>9.9629629629629619</v>
      </c>
      <c r="L211" s="52">
        <f t="shared" si="86"/>
        <v>6.6</v>
      </c>
      <c r="M211" s="52">
        <f t="shared" si="86"/>
        <v>27.478260869565219</v>
      </c>
      <c r="N211" s="52">
        <f t="shared" si="86"/>
        <v>15.27272727272727</v>
      </c>
      <c r="O211" s="52">
        <f t="shared" si="86"/>
        <v>26.591836734693871</v>
      </c>
      <c r="P211" s="52">
        <f t="shared" si="86"/>
        <v>24.148936170212764</v>
      </c>
      <c r="X211" s="6" t="s">
        <v>202</v>
      </c>
      <c r="Y211" s="6">
        <f>SUM('C2042 (Left-To West)'!A41:A46,'C2042 (Left-To West)'!A48:A56)</f>
        <v>44</v>
      </c>
      <c r="Z211" s="6">
        <f>SUM('C2042 (Left-To West)'!B41:B46,'C2042 (Left-To West)'!B48:B56)</f>
        <v>50</v>
      </c>
      <c r="AA211" s="6">
        <f>SUM('C2042 (Left-To West)'!C41:C46,'C2042 (Left-To West)'!C48:C56)</f>
        <v>57</v>
      </c>
      <c r="AB211" s="6">
        <f>SUM('C2042 (Left-To West)'!D41:D46,'C2042 (Left-To West)'!D48:D56)</f>
        <v>36</v>
      </c>
      <c r="AC211" s="6">
        <f>SUM('C2042 (Left-To West)'!E41:E46,'C2042 (Left-To West)'!E48:E56)</f>
        <v>51</v>
      </c>
      <c r="AD211" s="6">
        <f>SUM('C2042 (Left-To West)'!F41:F46,'C2042 (Left-To West)'!F48:F56)</f>
        <v>39</v>
      </c>
      <c r="AE211" s="6">
        <f>SUM('C2042 (Left-To West)'!G41:G46,'C2042 (Left-To West)'!G48:G56)</f>
        <v>31</v>
      </c>
      <c r="AF211" s="6">
        <f>SUM('C2042 (Left-To West)'!H41:H46,'C2042 (Left-To West)'!H48:H56)</f>
        <v>15</v>
      </c>
      <c r="AG211" s="6">
        <f>SUM('C2042 (Left-To West)'!I41:I46,'C2042 (Left-To West)'!I48:I56)</f>
        <v>16</v>
      </c>
      <c r="AH211" s="6">
        <f>SUM('C2042 (Left-To West)'!J41:J46,'C2042 (Left-To West)'!J48:J56)</f>
        <v>22</v>
      </c>
      <c r="AI211" s="6">
        <f>SUM('C2042 (Left-To West)'!K41:K46,'C2042 (Left-To West)'!K48:K56)</f>
        <v>15</v>
      </c>
      <c r="AJ211" s="6">
        <f>SUM('C2042 (Left-To West)'!L41:L46,'C2042 (Left-To West)'!L48:L56)</f>
        <v>27</v>
      </c>
      <c r="AK211" s="6">
        <f>SUM('C2042 (Left-To West)'!M41:M46,'C2042 (Left-To West)'!M48:M56)</f>
        <v>4</v>
      </c>
      <c r="AL211" s="6">
        <f>SUM('C2042 (Left-To West)'!N41:N46,'C2042 (Left-To West)'!N48:N56)</f>
        <v>35</v>
      </c>
      <c r="AM211" s="6">
        <f>SUM('C2042 (Left-To West)'!O41:O46,'C2042 (Left-To West)'!O48:O56)</f>
        <v>27</v>
      </c>
      <c r="AN211" s="81" t="s">
        <v>103</v>
      </c>
    </row>
    <row r="212" spans="1:72" x14ac:dyDescent="0.3">
      <c r="X212" s="6" t="s">
        <v>205</v>
      </c>
      <c r="Y212" s="6">
        <f>'Comparisons and Delays'!Y208</f>
        <v>70</v>
      </c>
      <c r="Z212" s="6">
        <f>'Comparisons and Delays'!Z208</f>
        <v>62</v>
      </c>
      <c r="AA212" s="6">
        <f>'Comparisons and Delays'!AA208</f>
        <v>56</v>
      </c>
      <c r="AB212" s="6">
        <f>'Comparisons and Delays'!AB208</f>
        <v>58</v>
      </c>
      <c r="AC212" s="6">
        <f>'Comparisons and Delays'!AC208</f>
        <v>61</v>
      </c>
      <c r="AD212" s="6">
        <f>'Comparisons and Delays'!AD208</f>
        <v>60</v>
      </c>
      <c r="AE212" s="6">
        <f>'Comparisons and Delays'!AE208</f>
        <v>70</v>
      </c>
      <c r="AF212" s="6">
        <f>'Comparisons and Delays'!AF208</f>
        <v>15</v>
      </c>
      <c r="AG212" s="6">
        <f>'Comparisons and Delays'!AG208</f>
        <v>19</v>
      </c>
      <c r="AH212" s="6">
        <f>'Comparisons and Delays'!AH208</f>
        <v>20</v>
      </c>
      <c r="AI212" s="6">
        <f>'Comparisons and Delays'!AI208</f>
        <v>9</v>
      </c>
      <c r="AJ212" s="6">
        <f>'Comparisons and Delays'!AJ208</f>
        <v>33</v>
      </c>
      <c r="AK212" s="6">
        <f>'Comparisons and Delays'!AK208</f>
        <v>20</v>
      </c>
      <c r="AL212" s="6">
        <f>'Comparisons and Delays'!AL208</f>
        <v>44</v>
      </c>
      <c r="AM212" s="6">
        <f>'Comparisons and Delays'!AM208</f>
        <v>51</v>
      </c>
      <c r="AN212" s="81" t="s">
        <v>103</v>
      </c>
    </row>
    <row r="214" spans="1:72" x14ac:dyDescent="0.3">
      <c r="X214" s="6" t="s">
        <v>233</v>
      </c>
      <c r="Y214" s="6">
        <f>SUM('C2042 (Left-To West)'!A39:A46,'C2042 (Left-To West)'!A48:A54)</f>
        <v>43</v>
      </c>
      <c r="Z214" s="6">
        <f>SUM('C2042 (Left-To West)'!B39:B46,'C2042 (Left-To West)'!B48:B54)</f>
        <v>48</v>
      </c>
      <c r="AA214" s="6">
        <f>SUM('C2042 (Left-To West)'!C39:C46,'C2042 (Left-To West)'!C48:C54)</f>
        <v>58</v>
      </c>
      <c r="AB214" s="6">
        <f>SUM('C2042 (Left-To West)'!D39:D46,'C2042 (Left-To West)'!D48:D54)</f>
        <v>35</v>
      </c>
      <c r="AC214" s="6">
        <f>SUM('C2042 (Left-To West)'!E39:E46,'C2042 (Left-To West)'!E48:E54)</f>
        <v>40</v>
      </c>
      <c r="AD214" s="6">
        <f>SUM('C2042 (Left-To West)'!F39:F46,'C2042 (Left-To West)'!F48:F54)</f>
        <v>37</v>
      </c>
      <c r="AE214" s="6">
        <f>SUM('C2042 (Left-To West)'!G39:G46,'C2042 (Left-To West)'!G48:G54)</f>
        <v>30</v>
      </c>
      <c r="AF214" s="6">
        <f>SUM('C2042 (Left-To West)'!H39:H46,'C2042 (Left-To West)'!H48:H54)</f>
        <v>15</v>
      </c>
      <c r="AG214" s="6">
        <f>SUM('C2042 (Left-To West)'!I39:I46,'C2042 (Left-To West)'!I48:I54)</f>
        <v>18</v>
      </c>
      <c r="AH214" s="6">
        <f>SUM('C2042 (Left-To West)'!J39:J46,'C2042 (Left-To West)'!J48:J54)</f>
        <v>23</v>
      </c>
      <c r="AI214" s="6">
        <f>SUM('C2042 (Left-To West)'!K39:K46,'C2042 (Left-To West)'!K48:K54)</f>
        <v>14</v>
      </c>
      <c r="AJ214" s="6">
        <f>SUM('C2042 (Left-To West)'!L39:L46,'C2042 (Left-To West)'!L48:L54)</f>
        <v>26</v>
      </c>
      <c r="AK214" s="6">
        <f>SUM('C2042 (Left-To West)'!M39:M46,'C2042 (Left-To West)'!M48:M54)</f>
        <v>5</v>
      </c>
      <c r="AL214" s="6">
        <f>SUM('C2042 (Left-To West)'!N39:N46,'C2042 (Left-To West)'!N48:N54)</f>
        <v>31</v>
      </c>
      <c r="AM214" s="6">
        <f>SUM('C2042 (Left-To West)'!O39:O46,'C2042 (Left-To West)'!O48:O54)</f>
        <v>27</v>
      </c>
      <c r="AN214" s="81" t="s">
        <v>235</v>
      </c>
    </row>
    <row r="215" spans="1:72" x14ac:dyDescent="0.3">
      <c r="A215" s="44" t="s">
        <v>42</v>
      </c>
      <c r="X215" s="6" t="s">
        <v>234</v>
      </c>
      <c r="Y215" s="6">
        <f>SUM('C2043 (Left-To East)'!A59:A63,'C2043 (Left-To East)'!A65:A73)</f>
        <v>73</v>
      </c>
      <c r="Z215" s="6">
        <f>SUM('C2043 (Left-To East)'!B59:B63,'C2043 (Left-To East)'!B65:B73)</f>
        <v>57</v>
      </c>
      <c r="AA215" s="6">
        <f>SUM('C2043 (Left-To East)'!C59:C63,'C2043 (Left-To East)'!C65:C73)</f>
        <v>56</v>
      </c>
      <c r="AB215" s="6">
        <f>SUM('C2043 (Left-To East)'!D59:D63,'C2043 (Left-To East)'!D65:D73)</f>
        <v>57</v>
      </c>
      <c r="AC215" s="6">
        <f>SUM('C2043 (Left-To East)'!E59:E63,'C2043 (Left-To East)'!E65:E73)</f>
        <v>66</v>
      </c>
      <c r="AD215" s="6">
        <f>SUM('C2043 (Left-To East)'!F59:F63,'C2043 (Left-To East)'!F65:F73)</f>
        <v>53</v>
      </c>
      <c r="AE215" s="6">
        <f>SUM('C2043 (Left-To East)'!G59:G63,'C2043 (Left-To East)'!G65:G73)</f>
        <v>69</v>
      </c>
      <c r="AF215" s="6">
        <f>SUM('C2043 (Left-To East)'!H59:H63,'C2043 (Left-To East)'!H65:H73)</f>
        <v>12</v>
      </c>
      <c r="AG215" s="6">
        <f>SUM('C2043 (Left-To East)'!I59:I63,'C2043 (Left-To East)'!I65:I73)</f>
        <v>24</v>
      </c>
      <c r="AH215" s="6">
        <f>SUM('C2043 (Left-To East)'!J59:J63,'C2043 (Left-To East)'!J65:J73)</f>
        <v>19</v>
      </c>
      <c r="AI215" s="6">
        <f>SUM('C2043 (Left-To East)'!K59:K63,'C2043 (Left-To East)'!K65:K73)</f>
        <v>11</v>
      </c>
      <c r="AJ215" s="6">
        <f>SUM('C2043 (Left-To East)'!L59:L63,'C2043 (Left-To East)'!L65:L73)</f>
        <v>33</v>
      </c>
      <c r="AK215" s="6">
        <f>SUM('C2043 (Left-To East)'!M59:M63,'C2043 (Left-To East)'!M65:M73)</f>
        <v>17</v>
      </c>
      <c r="AL215" s="6">
        <f>SUM('C2043 (Left-To East)'!N59:N63,'C2043 (Left-To East)'!N65:N73)</f>
        <v>43</v>
      </c>
      <c r="AM215" s="6">
        <f>SUM('C2043 (Left-To East)'!O59:O63,'C2043 (Left-To East)'!O65:O73)</f>
        <v>50</v>
      </c>
      <c r="AN215" s="81" t="s">
        <v>235</v>
      </c>
    </row>
    <row r="216" spans="1:72" x14ac:dyDescent="0.3">
      <c r="A216" t="s">
        <v>20</v>
      </c>
      <c r="B216" s="6">
        <f>'Comparisons and Delays'!Y247</f>
        <v>49</v>
      </c>
      <c r="C216" s="6">
        <f>'Comparisons and Delays'!Z247</f>
        <v>38</v>
      </c>
      <c r="D216" s="6">
        <f>'Comparisons and Delays'!AA247</f>
        <v>64</v>
      </c>
      <c r="E216" s="6">
        <f>'Comparisons and Delays'!AB247</f>
        <v>44</v>
      </c>
      <c r="F216" s="6">
        <f>'Comparisons and Delays'!AC247</f>
        <v>66</v>
      </c>
      <c r="G216" s="6">
        <f>'Comparisons and Delays'!AD247</f>
        <v>42</v>
      </c>
      <c r="H216" s="6">
        <f>'Comparisons and Delays'!AE247</f>
        <v>42</v>
      </c>
      <c r="I216" s="6">
        <f>'Comparisons and Delays'!AF247</f>
        <v>11</v>
      </c>
      <c r="J216" s="6">
        <f>'Comparisons and Delays'!AG247</f>
        <v>18</v>
      </c>
      <c r="K216" s="6">
        <f>'Comparisons and Delays'!AH247</f>
        <v>20</v>
      </c>
      <c r="L216" s="6">
        <f>'Comparisons and Delays'!AI247</f>
        <v>14</v>
      </c>
      <c r="M216" s="6">
        <f>'Comparisons and Delays'!AJ247</f>
        <v>36</v>
      </c>
      <c r="N216" s="6">
        <f>'Comparisons and Delays'!AK247</f>
        <v>4</v>
      </c>
      <c r="O216" s="6">
        <f>'Comparisons and Delays'!AL247</f>
        <v>34</v>
      </c>
      <c r="P216" s="6">
        <f>'Comparisons and Delays'!AM247</f>
        <v>29</v>
      </c>
      <c r="X216" s="6"/>
    </row>
    <row r="217" spans="1:72" x14ac:dyDescent="0.3">
      <c r="A217" t="s">
        <v>112</v>
      </c>
      <c r="B217" s="6">
        <f>'Comparisons and Delays'!Y248</f>
        <v>166</v>
      </c>
      <c r="C217" s="6">
        <f>'Comparisons and Delays'!Z248</f>
        <v>139</v>
      </c>
      <c r="D217" s="6">
        <f>'Comparisons and Delays'!AA248</f>
        <v>145</v>
      </c>
      <c r="E217" s="6">
        <f>'Comparisons and Delays'!AB248</f>
        <v>120</v>
      </c>
      <c r="F217" s="6">
        <f>'Comparisons and Delays'!AC248</f>
        <v>145</v>
      </c>
      <c r="G217" s="6">
        <f>'Comparisons and Delays'!AD248</f>
        <v>126</v>
      </c>
      <c r="H217" s="6">
        <f>'Comparisons and Delays'!AE248</f>
        <v>135</v>
      </c>
      <c r="I217" s="6">
        <f>'Comparisons and Delays'!AF248</f>
        <v>29</v>
      </c>
      <c r="J217" s="6">
        <f>'Comparisons and Delays'!AG248</f>
        <v>28</v>
      </c>
      <c r="K217" s="6">
        <f>'Comparisons and Delays'!AH248</f>
        <v>67</v>
      </c>
      <c r="L217" s="6">
        <f>'Comparisons and Delays'!AI248</f>
        <v>40</v>
      </c>
      <c r="M217" s="6">
        <f>'Comparisons and Delays'!AJ248</f>
        <v>174</v>
      </c>
      <c r="N217" s="6">
        <f>'Comparisons and Delays'!AK248</f>
        <v>87</v>
      </c>
      <c r="O217" s="6">
        <f>'Comparisons and Delays'!AL248</f>
        <v>216</v>
      </c>
      <c r="P217" s="6">
        <f>'Comparisons and Delays'!AM248</f>
        <v>195</v>
      </c>
      <c r="X217" s="6"/>
      <c r="Y217" s="74" t="s">
        <v>208</v>
      </c>
      <c r="Z217" s="128" t="s">
        <v>10</v>
      </c>
      <c r="AA217" s="128"/>
      <c r="AB217" s="128"/>
      <c r="AC217" s="128"/>
      <c r="AD217" s="128"/>
      <c r="AF217" s="74" t="s">
        <v>208</v>
      </c>
      <c r="AG217" s="128" t="s">
        <v>11</v>
      </c>
      <c r="AH217" s="128"/>
      <c r="AI217" s="128"/>
      <c r="AJ217" s="128"/>
      <c r="AK217" s="128"/>
      <c r="AM217" s="74" t="s">
        <v>208</v>
      </c>
      <c r="AN217" s="128" t="s">
        <v>12</v>
      </c>
      <c r="AO217" s="128"/>
      <c r="AP217" s="128"/>
      <c r="AQ217" s="128"/>
      <c r="AR217" s="128"/>
      <c r="AT217" s="74" t="s">
        <v>208</v>
      </c>
      <c r="AU217" s="128" t="s">
        <v>13</v>
      </c>
      <c r="AV217" s="128"/>
      <c r="AW217" s="128"/>
      <c r="AX217" s="128"/>
      <c r="AY217" s="128"/>
      <c r="BA217" s="74" t="s">
        <v>208</v>
      </c>
      <c r="BB217" s="128" t="s">
        <v>14</v>
      </c>
      <c r="BC217" s="128"/>
      <c r="BD217" s="128"/>
      <c r="BE217" s="128"/>
      <c r="BF217" s="128"/>
      <c r="BH217" s="74" t="s">
        <v>208</v>
      </c>
      <c r="BI217" s="128" t="s">
        <v>0</v>
      </c>
      <c r="BJ217" s="128"/>
      <c r="BK217" s="128"/>
      <c r="BL217" s="128"/>
      <c r="BM217" s="128"/>
      <c r="BO217" s="74" t="s">
        <v>208</v>
      </c>
      <c r="BP217" s="128" t="s">
        <v>1</v>
      </c>
      <c r="BQ217" s="128"/>
      <c r="BR217" s="128"/>
      <c r="BS217" s="128"/>
      <c r="BT217" s="128"/>
    </row>
    <row r="218" spans="1:72" x14ac:dyDescent="0.3">
      <c r="A218" s="48" t="s">
        <v>179</v>
      </c>
      <c r="B218" s="6">
        <f t="shared" ref="B218:P218" si="87">B216/B217</f>
        <v>0.29518072289156627</v>
      </c>
      <c r="C218" s="6">
        <f t="shared" si="87"/>
        <v>0.2733812949640288</v>
      </c>
      <c r="D218" s="6">
        <f t="shared" si="87"/>
        <v>0.44137931034482758</v>
      </c>
      <c r="E218" s="6">
        <f t="shared" si="87"/>
        <v>0.36666666666666664</v>
      </c>
      <c r="F218" s="6">
        <f t="shared" si="87"/>
        <v>0.45517241379310347</v>
      </c>
      <c r="G218" s="6">
        <f t="shared" si="87"/>
        <v>0.33333333333333331</v>
      </c>
      <c r="H218" s="6">
        <f t="shared" si="87"/>
        <v>0.31111111111111112</v>
      </c>
      <c r="I218" s="6">
        <f t="shared" si="87"/>
        <v>0.37931034482758619</v>
      </c>
      <c r="J218" s="6">
        <f t="shared" si="87"/>
        <v>0.6428571428571429</v>
      </c>
      <c r="K218" s="6">
        <f t="shared" si="87"/>
        <v>0.29850746268656714</v>
      </c>
      <c r="L218" s="6">
        <f t="shared" si="87"/>
        <v>0.35</v>
      </c>
      <c r="M218" s="6">
        <f t="shared" si="87"/>
        <v>0.20689655172413793</v>
      </c>
      <c r="N218" s="6">
        <f t="shared" si="87"/>
        <v>4.5977011494252873E-2</v>
      </c>
      <c r="O218" s="6">
        <f t="shared" si="87"/>
        <v>0.15740740740740741</v>
      </c>
      <c r="P218" s="6">
        <f t="shared" si="87"/>
        <v>0.14871794871794872</v>
      </c>
      <c r="X218" s="6"/>
      <c r="Y218" s="74"/>
      <c r="Z218" s="6">
        <f>Y203+Y202</f>
        <v>122</v>
      </c>
      <c r="AA218" s="6">
        <f>Y203+Y205</f>
        <v>122</v>
      </c>
      <c r="AB218" s="6">
        <f>Y203+Y208</f>
        <v>118</v>
      </c>
      <c r="AC218" s="6">
        <f>Y203+Y211</f>
        <v>115</v>
      </c>
      <c r="AD218" s="78">
        <f>Y203+Y214</f>
        <v>114</v>
      </c>
      <c r="AF218" s="74"/>
      <c r="AG218" s="6">
        <f>Z203+Z202</f>
        <v>97</v>
      </c>
      <c r="AH218" s="6">
        <f>Z203+Z205</f>
        <v>98</v>
      </c>
      <c r="AI218" s="6">
        <f>Z203+Z208</f>
        <v>105</v>
      </c>
      <c r="AJ218" s="6">
        <f>Z203+Z211</f>
        <v>105</v>
      </c>
      <c r="AK218" s="78">
        <f>Z203+Z214</f>
        <v>103</v>
      </c>
      <c r="AM218" s="74"/>
      <c r="AN218" s="6">
        <f>AA203+AA202</f>
        <v>122</v>
      </c>
      <c r="AO218" s="6">
        <f>AA203+AA205</f>
        <v>115</v>
      </c>
      <c r="AP218" s="6">
        <f>AA203+AA208</f>
        <v>109</v>
      </c>
      <c r="AQ218" s="78">
        <f>AA203+AA211</f>
        <v>108</v>
      </c>
      <c r="AR218" s="6">
        <f>AA203+AA214</f>
        <v>109</v>
      </c>
      <c r="AT218" s="74"/>
      <c r="AU218" s="6">
        <f>AB203+AB202</f>
        <v>100</v>
      </c>
      <c r="AV218" s="6">
        <f>AB203+AB205</f>
        <v>102</v>
      </c>
      <c r="AW218" s="6">
        <f>AB203+AB208</f>
        <v>92</v>
      </c>
      <c r="AX218" s="6">
        <f>AB203+AB211</f>
        <v>91</v>
      </c>
      <c r="AY218" s="6">
        <f>AB203+AB214</f>
        <v>90</v>
      </c>
      <c r="BA218" s="74"/>
      <c r="BB218" s="6">
        <f>AC203+AC202</f>
        <v>127</v>
      </c>
      <c r="BC218" s="6">
        <f>AC203+AC205</f>
        <v>129</v>
      </c>
      <c r="BD218" s="6">
        <f>AC203+AC208</f>
        <v>114</v>
      </c>
      <c r="BE218" s="6">
        <f>AC203+AC211</f>
        <v>110</v>
      </c>
      <c r="BF218" s="78">
        <f>AC203+AC214</f>
        <v>99</v>
      </c>
      <c r="BH218" s="74"/>
      <c r="BI218" s="77">
        <f>AD203+AD202</f>
        <v>108</v>
      </c>
      <c r="BJ218" s="6">
        <f>AD203+AD205</f>
        <v>103</v>
      </c>
      <c r="BK218" s="6">
        <f>AD203+AD208</f>
        <v>102</v>
      </c>
      <c r="BL218" s="6">
        <f>AD203+AD211</f>
        <v>100</v>
      </c>
      <c r="BM218" s="6">
        <f>AD203+AD214</f>
        <v>98</v>
      </c>
      <c r="BO218" s="74"/>
      <c r="BP218" s="6">
        <f>AE203+AE202</f>
        <v>108</v>
      </c>
      <c r="BQ218" s="6">
        <f>AE203+AE205</f>
        <v>104</v>
      </c>
      <c r="BR218" s="6">
        <f>AE203+AE208</f>
        <v>101</v>
      </c>
      <c r="BS218" s="6">
        <f>AE203+AE211</f>
        <v>95</v>
      </c>
      <c r="BT218" s="78">
        <f>AE203+AE214</f>
        <v>94</v>
      </c>
    </row>
    <row r="219" spans="1:72" x14ac:dyDescent="0.3">
      <c r="A219" s="2" t="s">
        <v>176</v>
      </c>
      <c r="B219" s="17">
        <f t="shared" ref="B219:P219" si="88">B178</f>
        <v>0.41984732824427479</v>
      </c>
      <c r="C219" s="17">
        <f t="shared" si="88"/>
        <v>0.41904761904761906</v>
      </c>
      <c r="D219" s="17">
        <f t="shared" si="88"/>
        <v>0.56589147286821706</v>
      </c>
      <c r="E219" s="17">
        <f t="shared" si="88"/>
        <v>0.46296296296296297</v>
      </c>
      <c r="F219" s="17">
        <f t="shared" si="88"/>
        <v>0.53333333333333333</v>
      </c>
      <c r="G219" s="17">
        <f t="shared" si="88"/>
        <v>0.42975206611570249</v>
      </c>
      <c r="H219" s="17">
        <f t="shared" si="88"/>
        <v>0.39830508474576271</v>
      </c>
      <c r="I219" s="38">
        <f t="shared" si="88"/>
        <v>0.41379310344827586</v>
      </c>
      <c r="J219" s="38">
        <f t="shared" si="88"/>
        <v>0.52500000000000002</v>
      </c>
      <c r="K219" s="38">
        <f t="shared" si="88"/>
        <v>0.52380952380952384</v>
      </c>
      <c r="L219" s="38">
        <f t="shared" si="88"/>
        <v>0.62068965517241381</v>
      </c>
      <c r="M219" s="38">
        <f t="shared" si="88"/>
        <v>0.5</v>
      </c>
      <c r="N219" s="38">
        <f t="shared" si="88"/>
        <v>0.36842105263157893</v>
      </c>
      <c r="O219" s="38">
        <f t="shared" si="88"/>
        <v>0.42696629213483145</v>
      </c>
      <c r="P219" s="38">
        <f t="shared" si="88"/>
        <v>0.44444444444444442</v>
      </c>
      <c r="X219" s="6"/>
      <c r="Y219" s="79"/>
      <c r="Z219" s="6">
        <f>Y206+Y202</f>
        <v>128</v>
      </c>
      <c r="AA219" s="6">
        <f>Y206+Y205</f>
        <v>128</v>
      </c>
      <c r="AB219" s="6">
        <f>Y206+Y208</f>
        <v>124</v>
      </c>
      <c r="AC219" s="6">
        <f>Y206+Y211</f>
        <v>121</v>
      </c>
      <c r="AD219" s="6">
        <f>Y206+Y214</f>
        <v>120</v>
      </c>
      <c r="AF219" s="79"/>
      <c r="AG219" s="6">
        <f>Z206+Z202</f>
        <v>106</v>
      </c>
      <c r="AH219" s="6">
        <f>Z206+Z205</f>
        <v>107</v>
      </c>
      <c r="AI219" s="6">
        <f>Z206+Z208</f>
        <v>114</v>
      </c>
      <c r="AJ219" s="6">
        <f>Z206+Z211</f>
        <v>114</v>
      </c>
      <c r="AK219" s="6">
        <f>Z206+Z214</f>
        <v>112</v>
      </c>
      <c r="AM219" s="79"/>
      <c r="AN219" s="6">
        <f>AA206+AA202</f>
        <v>123</v>
      </c>
      <c r="AO219" s="6">
        <f>AA206+AA205</f>
        <v>116</v>
      </c>
      <c r="AP219" s="6">
        <f>AA206+AA208</f>
        <v>110</v>
      </c>
      <c r="AQ219" s="6">
        <f>AA206+AA211</f>
        <v>109</v>
      </c>
      <c r="AR219" s="6">
        <f>AA206+AA214</f>
        <v>110</v>
      </c>
      <c r="AT219" s="75"/>
      <c r="AU219" s="6">
        <f>AB206+AB202</f>
        <v>96</v>
      </c>
      <c r="AV219" s="6">
        <f>AB206+AB205</f>
        <v>98</v>
      </c>
      <c r="AW219" s="6">
        <f>AB206+AB208</f>
        <v>88</v>
      </c>
      <c r="AX219" s="6">
        <f>AB206+AB211</f>
        <v>87</v>
      </c>
      <c r="AY219" s="78">
        <f>AB206+AB214</f>
        <v>86</v>
      </c>
      <c r="BA219" s="75"/>
      <c r="BB219" s="6">
        <f>AC206+AC202</f>
        <v>133</v>
      </c>
      <c r="BC219" s="6">
        <f>AC206+AC205</f>
        <v>135</v>
      </c>
      <c r="BD219" s="6">
        <f>AC206+AC208</f>
        <v>120</v>
      </c>
      <c r="BE219" s="6">
        <f>AC206+AC211</f>
        <v>116</v>
      </c>
      <c r="BF219" s="6">
        <f>AC206+AC214</f>
        <v>105</v>
      </c>
      <c r="BH219" s="80"/>
      <c r="BI219" s="77">
        <f>AD206+AD202</f>
        <v>108</v>
      </c>
      <c r="BJ219" s="6">
        <f>AD206+AD205</f>
        <v>103</v>
      </c>
      <c r="BK219" s="6">
        <f>AD206+AD208</f>
        <v>102</v>
      </c>
      <c r="BL219" s="6">
        <f>AD206+AD211</f>
        <v>100</v>
      </c>
      <c r="BM219" s="6">
        <f>AD206+AD214</f>
        <v>98</v>
      </c>
      <c r="BO219" s="80"/>
      <c r="BP219" s="6">
        <f>AE206+AE202</f>
        <v>114</v>
      </c>
      <c r="BQ219" s="6">
        <f>AE206+AE205</f>
        <v>110</v>
      </c>
      <c r="BR219" s="6">
        <f>AE206+AE208</f>
        <v>107</v>
      </c>
      <c r="BS219" s="6">
        <f>AE206+AE211</f>
        <v>101</v>
      </c>
      <c r="BT219" s="6">
        <f>AE206+AE214</f>
        <v>100</v>
      </c>
    </row>
    <row r="220" spans="1:72" x14ac:dyDescent="0.3">
      <c r="A220" t="s">
        <v>109</v>
      </c>
      <c r="B220" s="52">
        <f>B217*B219</f>
        <v>69.694656488549612</v>
      </c>
      <c r="C220" s="52">
        <f t="shared" ref="C220:P220" si="89">C217*C219</f>
        <v>58.247619047619047</v>
      </c>
      <c r="D220" s="52">
        <f t="shared" si="89"/>
        <v>82.054263565891475</v>
      </c>
      <c r="E220" s="52">
        <f t="shared" si="89"/>
        <v>55.555555555555557</v>
      </c>
      <c r="F220" s="52">
        <f t="shared" si="89"/>
        <v>77.333333333333329</v>
      </c>
      <c r="G220" s="52">
        <f t="shared" si="89"/>
        <v>54.148760330578511</v>
      </c>
      <c r="H220" s="52">
        <f t="shared" si="89"/>
        <v>53.771186440677965</v>
      </c>
      <c r="I220" s="52">
        <f t="shared" si="89"/>
        <v>12</v>
      </c>
      <c r="J220" s="52">
        <f t="shared" si="89"/>
        <v>14.700000000000001</v>
      </c>
      <c r="K220" s="52">
        <f t="shared" si="89"/>
        <v>35.095238095238095</v>
      </c>
      <c r="L220" s="52">
        <f t="shared" si="89"/>
        <v>24.827586206896552</v>
      </c>
      <c r="M220" s="52">
        <f t="shared" si="89"/>
        <v>87</v>
      </c>
      <c r="N220" s="52">
        <f t="shared" si="89"/>
        <v>32.05263157894737</v>
      </c>
      <c r="O220" s="52">
        <f t="shared" si="89"/>
        <v>92.224719101123597</v>
      </c>
      <c r="P220" s="52">
        <f t="shared" si="89"/>
        <v>86.666666666666657</v>
      </c>
      <c r="Y220" s="74"/>
      <c r="Z220" s="77">
        <f>Y209+Y202</f>
        <v>129</v>
      </c>
      <c r="AA220" s="77">
        <f>Y209+Y205</f>
        <v>129</v>
      </c>
      <c r="AB220" s="6">
        <f>Y209+Y208</f>
        <v>125</v>
      </c>
      <c r="AC220" s="6">
        <f>Y209+Y211</f>
        <v>122</v>
      </c>
      <c r="AD220" s="6">
        <f>Y209+Y214</f>
        <v>121</v>
      </c>
      <c r="AF220" s="74"/>
      <c r="AG220" s="6">
        <f>Z209+Z202</f>
        <v>108</v>
      </c>
      <c r="AH220" s="6">
        <f>Z209+Z205</f>
        <v>109</v>
      </c>
      <c r="AI220" s="77">
        <f>Z209+Z208</f>
        <v>116</v>
      </c>
      <c r="AJ220" s="77">
        <f>Z209+Z211</f>
        <v>116</v>
      </c>
      <c r="AK220" s="6">
        <f>Z209+Z214</f>
        <v>114</v>
      </c>
      <c r="AM220" s="74"/>
      <c r="AN220" s="77">
        <f>AA209+AA202</f>
        <v>129</v>
      </c>
      <c r="AO220" s="6">
        <f>AA209+AA205</f>
        <v>122</v>
      </c>
      <c r="AP220" s="6">
        <f>AA209+AA208</f>
        <v>116</v>
      </c>
      <c r="AQ220" s="6">
        <f>AA209+AA211</f>
        <v>115</v>
      </c>
      <c r="AR220" s="6">
        <f>AA209+AA214</f>
        <v>116</v>
      </c>
      <c r="AT220" s="74"/>
      <c r="AU220" s="6">
        <f>AB209+AB202</f>
        <v>99</v>
      </c>
      <c r="AV220" s="6">
        <f>AB209+AB205</f>
        <v>101</v>
      </c>
      <c r="AW220" s="6">
        <f>AB209+AB208</f>
        <v>91</v>
      </c>
      <c r="AX220" s="6">
        <f>AB209+AB211</f>
        <v>90</v>
      </c>
      <c r="AY220" s="6">
        <f>AB209+AB214</f>
        <v>89</v>
      </c>
      <c r="BA220" s="74"/>
      <c r="BB220" s="6">
        <f>AC209+AC202</f>
        <v>129</v>
      </c>
      <c r="BC220" s="6">
        <f>AC209+AC205</f>
        <v>131</v>
      </c>
      <c r="BD220" s="6">
        <f>AC209+AC208</f>
        <v>116</v>
      </c>
      <c r="BE220" s="6">
        <f>AC209+AC211</f>
        <v>112</v>
      </c>
      <c r="BF220" s="6">
        <f>AC209+AC214</f>
        <v>101</v>
      </c>
      <c r="BH220" s="74"/>
      <c r="BI220" s="6">
        <f>AD209+AD202</f>
        <v>107</v>
      </c>
      <c r="BJ220" s="6">
        <f>AD209+AD205</f>
        <v>102</v>
      </c>
      <c r="BK220" s="6">
        <f>AD209+AD208</f>
        <v>101</v>
      </c>
      <c r="BL220" s="6">
        <f>AD209+AD211</f>
        <v>99</v>
      </c>
      <c r="BM220" s="6">
        <f>AD209+AD214</f>
        <v>97</v>
      </c>
      <c r="BO220" s="74"/>
      <c r="BP220" s="6">
        <f>AE209+AE202</f>
        <v>112</v>
      </c>
      <c r="BQ220" s="6">
        <f>AE209+AE205</f>
        <v>108</v>
      </c>
      <c r="BR220" s="6">
        <f>AE209+AE208</f>
        <v>105</v>
      </c>
      <c r="BS220" s="6">
        <f>AE209+AE211</f>
        <v>99</v>
      </c>
      <c r="BT220" s="6">
        <f>AE209+AE214</f>
        <v>98</v>
      </c>
    </row>
    <row r="221" spans="1:72" x14ac:dyDescent="0.3">
      <c r="A221" t="s">
        <v>177</v>
      </c>
      <c r="B221" s="52">
        <f t="shared" ref="B221:P221" si="90">B220-B216</f>
        <v>20.694656488549612</v>
      </c>
      <c r="C221" s="52">
        <f t="shared" si="90"/>
        <v>20.247619047619047</v>
      </c>
      <c r="D221" s="52">
        <f t="shared" si="90"/>
        <v>18.054263565891475</v>
      </c>
      <c r="E221" s="52">
        <f t="shared" si="90"/>
        <v>11.555555555555557</v>
      </c>
      <c r="F221" s="52">
        <f t="shared" si="90"/>
        <v>11.333333333333329</v>
      </c>
      <c r="G221" s="52">
        <f t="shared" si="90"/>
        <v>12.148760330578511</v>
      </c>
      <c r="H221" s="52">
        <f t="shared" si="90"/>
        <v>11.771186440677965</v>
      </c>
      <c r="I221" s="52">
        <f t="shared" si="90"/>
        <v>1</v>
      </c>
      <c r="J221" s="52">
        <f t="shared" si="90"/>
        <v>-3.2999999999999989</v>
      </c>
      <c r="K221" s="52">
        <f t="shared" si="90"/>
        <v>15.095238095238095</v>
      </c>
      <c r="L221" s="52">
        <f t="shared" si="90"/>
        <v>10.827586206896552</v>
      </c>
      <c r="M221" s="52">
        <f t="shared" si="90"/>
        <v>51</v>
      </c>
      <c r="N221" s="52">
        <f t="shared" si="90"/>
        <v>28.05263157894737</v>
      </c>
      <c r="O221" s="52">
        <f t="shared" si="90"/>
        <v>58.224719101123597</v>
      </c>
      <c r="P221" s="52">
        <f t="shared" si="90"/>
        <v>57.666666666666657</v>
      </c>
      <c r="Y221" s="74"/>
      <c r="Z221" s="6">
        <f>Y212+Y202</f>
        <v>121</v>
      </c>
      <c r="AA221" s="6">
        <f>Y212+Y205</f>
        <v>121</v>
      </c>
      <c r="AB221" s="6">
        <f>Y212+Y208</f>
        <v>117</v>
      </c>
      <c r="AC221" s="6">
        <f>Y212+Y211</f>
        <v>114</v>
      </c>
      <c r="AD221" s="6">
        <f>Y212+Y214</f>
        <v>113</v>
      </c>
      <c r="AF221" s="74"/>
      <c r="AG221" s="6">
        <f>Z212+Z202</f>
        <v>104</v>
      </c>
      <c r="AH221" s="6">
        <f>Z212+Z205</f>
        <v>105</v>
      </c>
      <c r="AI221" s="6">
        <f>Z212+Z208</f>
        <v>112</v>
      </c>
      <c r="AJ221" s="6">
        <f>Z212+Z211</f>
        <v>112</v>
      </c>
      <c r="AK221" s="6">
        <f>Z212+Z214</f>
        <v>110</v>
      </c>
      <c r="AM221" s="74"/>
      <c r="AN221" s="6">
        <f>AA212+AA202</f>
        <v>127</v>
      </c>
      <c r="AO221" s="6">
        <f>AA212+AA205</f>
        <v>120</v>
      </c>
      <c r="AP221" s="6">
        <f>AA212+AA208</f>
        <v>114</v>
      </c>
      <c r="AQ221" s="6">
        <f>AA212+AA211</f>
        <v>113</v>
      </c>
      <c r="AR221" s="6">
        <f>AA212+AA214</f>
        <v>114</v>
      </c>
      <c r="AT221" s="74"/>
      <c r="AU221" s="6">
        <f>AB212+AB202</f>
        <v>103</v>
      </c>
      <c r="AV221" s="77">
        <f>AB212+AB205</f>
        <v>105</v>
      </c>
      <c r="AW221" s="6">
        <f>AB212+AB208</f>
        <v>95</v>
      </c>
      <c r="AX221" s="6">
        <f>AB212+AB211</f>
        <v>94</v>
      </c>
      <c r="AY221" s="6">
        <f>AB212+AB214</f>
        <v>93</v>
      </c>
      <c r="BA221" s="74"/>
      <c r="BB221" s="6">
        <f>AC212+AC202</f>
        <v>129</v>
      </c>
      <c r="BC221" s="6">
        <f>AC212+AC205</f>
        <v>131</v>
      </c>
      <c r="BD221" s="6">
        <f>AC212+AC208</f>
        <v>116</v>
      </c>
      <c r="BE221" s="6">
        <f>AC212+AC211</f>
        <v>112</v>
      </c>
      <c r="BF221" s="6">
        <f>AC212+AC214</f>
        <v>101</v>
      </c>
      <c r="BH221" s="74"/>
      <c r="BI221" s="6">
        <f>AD212+AD202</f>
        <v>107</v>
      </c>
      <c r="BJ221" s="6">
        <f>AD212+AD205</f>
        <v>102</v>
      </c>
      <c r="BK221" s="6">
        <f>AD212+AD208</f>
        <v>101</v>
      </c>
      <c r="BL221" s="6">
        <f>AD212+AD211</f>
        <v>99</v>
      </c>
      <c r="BM221" s="6">
        <f>AD212+AD214</f>
        <v>97</v>
      </c>
      <c r="BO221" s="74"/>
      <c r="BP221" s="77">
        <f>AE212+AE202</f>
        <v>114</v>
      </c>
      <c r="BQ221" s="6">
        <f>AE212+AE205</f>
        <v>110</v>
      </c>
      <c r="BR221" s="6">
        <f>AE212+AE208</f>
        <v>107</v>
      </c>
      <c r="BS221" s="6">
        <f>AE212+AE211</f>
        <v>101</v>
      </c>
      <c r="BT221" s="6">
        <f>AE212+AE214</f>
        <v>100</v>
      </c>
    </row>
    <row r="222" spans="1:72" x14ac:dyDescent="0.3">
      <c r="Y222" s="74"/>
      <c r="Z222" s="6">
        <f>Y215+Y202</f>
        <v>124</v>
      </c>
      <c r="AA222" s="6">
        <f>Y215+Y205</f>
        <v>124</v>
      </c>
      <c r="AB222" s="6">
        <f>Y215+Y208</f>
        <v>120</v>
      </c>
      <c r="AC222" s="6">
        <f>Y215+Y211</f>
        <v>117</v>
      </c>
      <c r="AD222" s="6">
        <f>Y215+Y214</f>
        <v>116</v>
      </c>
      <c r="AF222" s="74"/>
      <c r="AG222" s="6">
        <f>Z215+Z202</f>
        <v>99</v>
      </c>
      <c r="AH222" s="6">
        <f>Z215+Z205</f>
        <v>100</v>
      </c>
      <c r="AI222" s="6">
        <f>Z215+Z208</f>
        <v>107</v>
      </c>
      <c r="AJ222" s="6">
        <f>Z215+Z211</f>
        <v>107</v>
      </c>
      <c r="AK222" s="6">
        <f>Z215+Z214</f>
        <v>105</v>
      </c>
      <c r="AM222" s="74"/>
      <c r="AN222" s="6">
        <f>AA215+AA202</f>
        <v>127</v>
      </c>
      <c r="AO222" s="6">
        <f>AA215+AA205</f>
        <v>120</v>
      </c>
      <c r="AP222" s="6">
        <f>AA215+AA208</f>
        <v>114</v>
      </c>
      <c r="AQ222" s="6">
        <f>AA215+AA211</f>
        <v>113</v>
      </c>
      <c r="AR222" s="6">
        <f>AA215+AA214</f>
        <v>114</v>
      </c>
      <c r="AT222" s="74"/>
      <c r="AU222" s="6">
        <f>AB215+AB202</f>
        <v>102</v>
      </c>
      <c r="AV222" s="6">
        <f>AB215+AB205</f>
        <v>104</v>
      </c>
      <c r="AW222" s="6">
        <f>AB215+AB208</f>
        <v>94</v>
      </c>
      <c r="AX222" s="6">
        <f>AB215+AB211</f>
        <v>93</v>
      </c>
      <c r="AY222" s="6">
        <f>AB215+AB214</f>
        <v>92</v>
      </c>
      <c r="BA222" s="74"/>
      <c r="BB222" s="6">
        <f>AC215+AC202</f>
        <v>134</v>
      </c>
      <c r="BC222" s="77">
        <f>AC215+AC205</f>
        <v>136</v>
      </c>
      <c r="BD222" s="6">
        <f>AC215+AC208</f>
        <v>121</v>
      </c>
      <c r="BE222" s="6">
        <f>AC215+AC211</f>
        <v>117</v>
      </c>
      <c r="BF222" s="6">
        <f>AC215+AC214</f>
        <v>106</v>
      </c>
      <c r="BH222" s="74"/>
      <c r="BI222" s="6">
        <f>AD215+AD202</f>
        <v>100</v>
      </c>
      <c r="BJ222" s="6">
        <f>AD215+AD205</f>
        <v>95</v>
      </c>
      <c r="BK222" s="6">
        <f>AD215+AD208</f>
        <v>94</v>
      </c>
      <c r="BL222" s="6">
        <f>AD215+AD211</f>
        <v>92</v>
      </c>
      <c r="BM222" s="78">
        <f>AD215+AD214</f>
        <v>90</v>
      </c>
      <c r="BO222" s="74"/>
      <c r="BP222" s="6">
        <f>AE215+AE202</f>
        <v>113</v>
      </c>
      <c r="BQ222" s="6">
        <f>AE215+AE205</f>
        <v>109</v>
      </c>
      <c r="BR222" s="6">
        <f>AE215+AE208</f>
        <v>106</v>
      </c>
      <c r="BS222" s="6">
        <f>AE215+AE211</f>
        <v>100</v>
      </c>
      <c r="BT222" s="6">
        <f>AE215+AE214</f>
        <v>99</v>
      </c>
    </row>
    <row r="224" spans="1:72" x14ac:dyDescent="0.3">
      <c r="Y224" s="83" t="s">
        <v>239</v>
      </c>
      <c r="Z224" s="66">
        <f>(Y200-AD218)/2</f>
        <v>32</v>
      </c>
      <c r="AA224" t="s">
        <v>241</v>
      </c>
      <c r="AB224" t="s">
        <v>242</v>
      </c>
      <c r="AC224" s="84">
        <f>Z224/Y200</f>
        <v>0.1797752808988764</v>
      </c>
      <c r="AF224" s="83" t="s">
        <v>239</v>
      </c>
      <c r="AG224" s="66">
        <f>(Z200-AK218)/2</f>
        <v>17.5</v>
      </c>
      <c r="AH224" t="s">
        <v>241</v>
      </c>
      <c r="AI224" t="s">
        <v>242</v>
      </c>
      <c r="AJ224" s="84">
        <f>AG224/Z200</f>
        <v>0.12681159420289856</v>
      </c>
      <c r="AM224" s="83" t="s">
        <v>239</v>
      </c>
      <c r="AN224">
        <f>(AA200-AQ218)/2</f>
        <v>14</v>
      </c>
      <c r="AO224" t="s">
        <v>241</v>
      </c>
      <c r="AP224" t="s">
        <v>242</v>
      </c>
      <c r="AQ224" s="84">
        <f>AN224/AA200</f>
        <v>0.10294117647058823</v>
      </c>
      <c r="AT224" s="83" t="s">
        <v>239</v>
      </c>
      <c r="AU224">
        <f>(AB200-AY219)/2</f>
        <v>15.5</v>
      </c>
      <c r="AV224" t="s">
        <v>241</v>
      </c>
      <c r="AW224" t="s">
        <v>242</v>
      </c>
      <c r="AX224" s="84">
        <f>AU224/AB200</f>
        <v>0.13247863247863248</v>
      </c>
      <c r="BA224" s="83" t="s">
        <v>239</v>
      </c>
      <c r="BB224">
        <f>(AC200-BF218)/2</f>
        <v>24.5</v>
      </c>
      <c r="BC224" t="s">
        <v>241</v>
      </c>
      <c r="BD224" t="s">
        <v>242</v>
      </c>
      <c r="BE224" s="84">
        <f>BB224/AC200</f>
        <v>0.16554054054054054</v>
      </c>
      <c r="BH224" s="83" t="s">
        <v>239</v>
      </c>
      <c r="BI224">
        <f>(AD200-BM222)/2</f>
        <v>14</v>
      </c>
      <c r="BJ224" t="s">
        <v>241</v>
      </c>
      <c r="BK224" t="s">
        <v>242</v>
      </c>
      <c r="BL224" s="84">
        <f>BI224/AD200</f>
        <v>0.11864406779661017</v>
      </c>
      <c r="BO224" s="83" t="s">
        <v>239</v>
      </c>
      <c r="BP224">
        <f>(AE200-BT222)/2</f>
        <v>17</v>
      </c>
      <c r="BQ224" t="s">
        <v>241</v>
      </c>
      <c r="BR224" t="s">
        <v>242</v>
      </c>
      <c r="BS224" s="84">
        <f>BP224/AE200</f>
        <v>0.12781954887218044</v>
      </c>
    </row>
    <row r="225" spans="1:71" x14ac:dyDescent="0.3">
      <c r="A225" s="46" t="s">
        <v>43</v>
      </c>
      <c r="Y225" s="83" t="s">
        <v>240</v>
      </c>
      <c r="Z225" s="66">
        <f>(Y200-AA220)/2</f>
        <v>24.5</v>
      </c>
      <c r="AA225" t="s">
        <v>241</v>
      </c>
      <c r="AB225" t="s">
        <v>243</v>
      </c>
      <c r="AC225" s="84">
        <f>Z225/Y200</f>
        <v>0.13764044943820225</v>
      </c>
      <c r="AF225" s="83" t="s">
        <v>240</v>
      </c>
      <c r="AG225" s="66">
        <f>(Z200-AI220)/2</f>
        <v>11</v>
      </c>
      <c r="AH225" t="s">
        <v>241</v>
      </c>
      <c r="AI225" t="s">
        <v>243</v>
      </c>
      <c r="AJ225" s="84">
        <f>AG225/Z200</f>
        <v>7.9710144927536225E-2</v>
      </c>
      <c r="AM225" s="83" t="s">
        <v>240</v>
      </c>
      <c r="AN225">
        <f>(AA200-AN220)/2</f>
        <v>3.5</v>
      </c>
      <c r="AO225" t="s">
        <v>241</v>
      </c>
      <c r="AP225" t="s">
        <v>243</v>
      </c>
      <c r="AQ225" s="84">
        <f>AN225/AA200</f>
        <v>2.5735294117647058E-2</v>
      </c>
      <c r="AT225" s="83" t="s">
        <v>240</v>
      </c>
      <c r="AU225">
        <f>(AB200-AV221)/2</f>
        <v>6</v>
      </c>
      <c r="AV225" t="s">
        <v>241</v>
      </c>
      <c r="AW225" t="s">
        <v>243</v>
      </c>
      <c r="AX225" s="84">
        <f>AU225/AB200</f>
        <v>5.128205128205128E-2</v>
      </c>
      <c r="BA225" s="83" t="s">
        <v>240</v>
      </c>
      <c r="BB225">
        <f>(AC200-BC222)/2</f>
        <v>6</v>
      </c>
      <c r="BC225" t="s">
        <v>241</v>
      </c>
      <c r="BD225" t="s">
        <v>243</v>
      </c>
      <c r="BE225" s="84">
        <f>BB225/AC200</f>
        <v>4.0540540540540543E-2</v>
      </c>
      <c r="BH225" s="83" t="s">
        <v>240</v>
      </c>
      <c r="BI225">
        <f>(AD200-BI219)/2</f>
        <v>5</v>
      </c>
      <c r="BJ225" t="s">
        <v>241</v>
      </c>
      <c r="BK225" t="s">
        <v>243</v>
      </c>
      <c r="BL225" s="84">
        <f>BI225/AD200</f>
        <v>4.2372881355932202E-2</v>
      </c>
      <c r="BO225" s="83" t="s">
        <v>240</v>
      </c>
      <c r="BP225">
        <f>(AE200-BP221)/2</f>
        <v>9.5</v>
      </c>
      <c r="BQ225" t="s">
        <v>241</v>
      </c>
      <c r="BR225" t="s">
        <v>243</v>
      </c>
      <c r="BS225" s="84">
        <f>BP225/AE200</f>
        <v>7.1428571428571425E-2</v>
      </c>
    </row>
    <row r="226" spans="1:71" x14ac:dyDescent="0.3">
      <c r="A226" t="s">
        <v>20</v>
      </c>
      <c r="B226" s="6">
        <f>'Comparisons and Delays'!Y260</f>
        <v>111</v>
      </c>
      <c r="C226" s="6">
        <f>'Comparisons and Delays'!Z260</f>
        <v>103</v>
      </c>
      <c r="D226" s="6">
        <f>'Comparisons and Delays'!AA260</f>
        <v>97</v>
      </c>
      <c r="E226" s="6">
        <f>'Comparisons and Delays'!AB260</f>
        <v>54</v>
      </c>
      <c r="F226" s="6">
        <f>'Comparisons and Delays'!AC260</f>
        <v>145</v>
      </c>
      <c r="G226" s="6">
        <f>'Comparisons and Delays'!AD260</f>
        <v>82</v>
      </c>
      <c r="H226" s="6">
        <f>'Comparisons and Delays'!AE260</f>
        <v>78</v>
      </c>
      <c r="I226" s="6">
        <f>'Comparisons and Delays'!AF260</f>
        <v>22</v>
      </c>
      <c r="J226" s="6">
        <f>'Comparisons and Delays'!AG260</f>
        <v>34</v>
      </c>
      <c r="K226" s="6">
        <f>'Comparisons and Delays'!AH260</f>
        <v>38</v>
      </c>
      <c r="L226" s="6">
        <f>'Comparisons and Delays'!AI260</f>
        <v>21</v>
      </c>
      <c r="M226" s="6">
        <f>'Comparisons and Delays'!AJ260</f>
        <v>62</v>
      </c>
      <c r="N226" s="6">
        <f>'Comparisons and Delays'!AK260</f>
        <v>22</v>
      </c>
      <c r="O226" s="6">
        <f>'Comparisons and Delays'!AL260</f>
        <v>66</v>
      </c>
      <c r="P226" s="6">
        <f>'Comparisons and Delays'!AM260</f>
        <v>69</v>
      </c>
    </row>
    <row r="227" spans="1:71" x14ac:dyDescent="0.3">
      <c r="A227" t="s">
        <v>112</v>
      </c>
      <c r="B227" s="6">
        <f>'Comparisons and Delays'!Y261</f>
        <v>477</v>
      </c>
      <c r="C227" s="6">
        <f>'Comparisons and Delays'!Z261</f>
        <v>303</v>
      </c>
      <c r="D227" s="6">
        <f>'Comparisons and Delays'!AA261</f>
        <v>257</v>
      </c>
      <c r="E227" s="6">
        <f>'Comparisons and Delays'!AB261</f>
        <v>165</v>
      </c>
      <c r="F227" s="6">
        <f>'Comparisons and Delays'!AC261</f>
        <v>307</v>
      </c>
      <c r="G227" s="6">
        <f>'Comparisons and Delays'!AD261</f>
        <v>238</v>
      </c>
      <c r="H227" s="6">
        <f>'Comparisons and Delays'!AE261</f>
        <v>183</v>
      </c>
      <c r="I227" s="6">
        <f>'Comparisons and Delays'!AF261</f>
        <v>31</v>
      </c>
      <c r="J227" s="6">
        <f>'Comparisons and Delays'!AG261</f>
        <v>42</v>
      </c>
      <c r="K227" s="6">
        <f>'Comparisons and Delays'!AH261</f>
        <v>103</v>
      </c>
      <c r="L227" s="6">
        <f>'Comparisons and Delays'!AI261</f>
        <v>108</v>
      </c>
      <c r="M227" s="6">
        <f>'Comparisons and Delays'!AJ261</f>
        <v>177</v>
      </c>
      <c r="N227" s="6">
        <f>'Comparisons and Delays'!AK261</f>
        <v>183</v>
      </c>
      <c r="O227" s="6">
        <f>'Comparisons and Delays'!AL261</f>
        <v>267</v>
      </c>
      <c r="P227" s="6">
        <f>'Comparisons and Delays'!AM261</f>
        <v>381</v>
      </c>
    </row>
    <row r="228" spans="1:71" x14ac:dyDescent="0.3">
      <c r="A228" s="48" t="s">
        <v>179</v>
      </c>
      <c r="B228" s="6">
        <f t="shared" ref="B228:P228" si="91">B226/B227</f>
        <v>0.23270440251572327</v>
      </c>
      <c r="C228" s="6">
        <f t="shared" si="91"/>
        <v>0.33993399339933994</v>
      </c>
      <c r="D228" s="6">
        <f t="shared" si="91"/>
        <v>0.37743190661478598</v>
      </c>
      <c r="E228" s="6">
        <f t="shared" si="91"/>
        <v>0.32727272727272727</v>
      </c>
      <c r="F228" s="6">
        <f t="shared" si="91"/>
        <v>0.47231270358306188</v>
      </c>
      <c r="G228" s="6">
        <f t="shared" si="91"/>
        <v>0.34453781512605042</v>
      </c>
      <c r="H228" s="6">
        <f t="shared" si="91"/>
        <v>0.42622950819672129</v>
      </c>
      <c r="I228" s="6">
        <f t="shared" si="91"/>
        <v>0.70967741935483875</v>
      </c>
      <c r="J228" s="6">
        <f t="shared" si="91"/>
        <v>0.80952380952380953</v>
      </c>
      <c r="K228" s="6">
        <f t="shared" si="91"/>
        <v>0.36893203883495146</v>
      </c>
      <c r="L228" s="6">
        <f t="shared" si="91"/>
        <v>0.19444444444444445</v>
      </c>
      <c r="M228" s="6">
        <f t="shared" si="91"/>
        <v>0.35028248587570621</v>
      </c>
      <c r="N228" s="6">
        <f t="shared" si="91"/>
        <v>0.12021857923497267</v>
      </c>
      <c r="O228" s="6">
        <f t="shared" si="91"/>
        <v>0.24719101123595505</v>
      </c>
      <c r="P228" s="6">
        <f t="shared" si="91"/>
        <v>0.18110236220472442</v>
      </c>
    </row>
    <row r="229" spans="1:71" x14ac:dyDescent="0.3">
      <c r="A229" s="21" t="s">
        <v>176</v>
      </c>
      <c r="B229" s="17">
        <f t="shared" ref="B229:P229" si="92">B188</f>
        <v>0.49079754601226994</v>
      </c>
      <c r="C229" s="17">
        <f t="shared" si="92"/>
        <v>0.5714285714285714</v>
      </c>
      <c r="D229" s="17">
        <f t="shared" si="92"/>
        <v>0.49673202614379086</v>
      </c>
      <c r="E229" s="17">
        <f t="shared" si="92"/>
        <v>0.41</v>
      </c>
      <c r="F229" s="17">
        <f t="shared" si="92"/>
        <v>0.59345794392523366</v>
      </c>
      <c r="G229" s="17">
        <f t="shared" si="92"/>
        <v>0.45901639344262296</v>
      </c>
      <c r="H229" s="17">
        <f t="shared" si="92"/>
        <v>0.44776119402985076</v>
      </c>
      <c r="I229" s="38">
        <f t="shared" si="92"/>
        <v>0.5</v>
      </c>
      <c r="J229" s="38">
        <f t="shared" si="92"/>
        <v>0.5714285714285714</v>
      </c>
      <c r="K229" s="38">
        <f t="shared" si="92"/>
        <v>0.515625</v>
      </c>
      <c r="L229" s="38">
        <f t="shared" si="92"/>
        <v>0.54166666666666663</v>
      </c>
      <c r="M229" s="38">
        <f t="shared" si="92"/>
        <v>0.6</v>
      </c>
      <c r="N229" s="38">
        <f t="shared" si="92"/>
        <v>0.43333333333333335</v>
      </c>
      <c r="O229" s="38">
        <f t="shared" si="92"/>
        <v>0.5</v>
      </c>
      <c r="P229" s="38">
        <f t="shared" si="92"/>
        <v>0.45299145299145299</v>
      </c>
    </row>
    <row r="230" spans="1:71" x14ac:dyDescent="0.3">
      <c r="A230" t="s">
        <v>109</v>
      </c>
      <c r="B230" s="52">
        <f t="shared" ref="B230:P230" si="93">B227*B229</f>
        <v>234.11042944785277</v>
      </c>
      <c r="C230" s="52">
        <f t="shared" si="93"/>
        <v>173.14285714285714</v>
      </c>
      <c r="D230" s="52">
        <f t="shared" si="93"/>
        <v>127.66013071895425</v>
      </c>
      <c r="E230" s="52">
        <f t="shared" si="93"/>
        <v>67.649999999999991</v>
      </c>
      <c r="F230" s="52">
        <f t="shared" si="93"/>
        <v>182.19158878504672</v>
      </c>
      <c r="G230" s="52">
        <f t="shared" si="93"/>
        <v>109.24590163934427</v>
      </c>
      <c r="H230" s="52">
        <f t="shared" si="93"/>
        <v>81.940298507462686</v>
      </c>
      <c r="I230" s="52">
        <f t="shared" si="93"/>
        <v>15.5</v>
      </c>
      <c r="J230" s="52">
        <f t="shared" si="93"/>
        <v>24</v>
      </c>
      <c r="K230" s="52">
        <f t="shared" si="93"/>
        <v>53.109375</v>
      </c>
      <c r="L230" s="52">
        <f t="shared" si="93"/>
        <v>58.499999999999993</v>
      </c>
      <c r="M230" s="52">
        <f t="shared" si="93"/>
        <v>106.2</v>
      </c>
      <c r="N230" s="52">
        <f t="shared" si="93"/>
        <v>79.3</v>
      </c>
      <c r="O230" s="52">
        <f t="shared" si="93"/>
        <v>133.5</v>
      </c>
      <c r="P230" s="52">
        <f t="shared" si="93"/>
        <v>172.58974358974359</v>
      </c>
    </row>
    <row r="231" spans="1:71" x14ac:dyDescent="0.3">
      <c r="A231" t="s">
        <v>177</v>
      </c>
      <c r="B231" s="52">
        <f t="shared" ref="B231" si="94">B230-B226</f>
        <v>123.11042944785277</v>
      </c>
      <c r="C231" s="52">
        <f t="shared" ref="C231" si="95">C230-C226</f>
        <v>70.142857142857139</v>
      </c>
      <c r="D231" s="52">
        <f t="shared" ref="D231" si="96">D230-D226</f>
        <v>30.66013071895425</v>
      </c>
      <c r="E231" s="52">
        <f t="shared" ref="E231" si="97">E230-E226</f>
        <v>13.649999999999991</v>
      </c>
      <c r="F231" s="52">
        <f t="shared" ref="F231" si="98">F230-F226</f>
        <v>37.191588785046719</v>
      </c>
      <c r="G231" s="52">
        <f t="shared" ref="G231" si="99">G230-G226</f>
        <v>27.245901639344268</v>
      </c>
      <c r="H231" s="52">
        <f t="shared" ref="H231" si="100">H230-H226</f>
        <v>3.9402985074626855</v>
      </c>
      <c r="I231" s="52">
        <f t="shared" ref="I231" si="101">I230-I226</f>
        <v>-6.5</v>
      </c>
      <c r="J231" s="52">
        <f t="shared" ref="J231" si="102">J230-J226</f>
        <v>-10</v>
      </c>
      <c r="K231" s="52">
        <f t="shared" ref="K231" si="103">K230-K226</f>
        <v>15.109375</v>
      </c>
      <c r="L231" s="52">
        <f t="shared" ref="L231" si="104">L230-L226</f>
        <v>37.499999999999993</v>
      </c>
      <c r="M231" s="52">
        <f t="shared" ref="M231" si="105">M230-M226</f>
        <v>44.2</v>
      </c>
      <c r="N231" s="52">
        <f t="shared" ref="N231" si="106">N230-N226</f>
        <v>57.3</v>
      </c>
      <c r="O231" s="52">
        <f t="shared" ref="O231" si="107">O230-O226</f>
        <v>67.5</v>
      </c>
      <c r="P231" s="52">
        <f t="shared" ref="P231" si="108">P230-P226</f>
        <v>103.58974358974359</v>
      </c>
    </row>
    <row r="235" spans="1:71" x14ac:dyDescent="0.3">
      <c r="A235" s="70" t="s">
        <v>44</v>
      </c>
    </row>
    <row r="236" spans="1:71" x14ac:dyDescent="0.3">
      <c r="A236" t="s">
        <v>20</v>
      </c>
      <c r="B236" s="6">
        <f>'Comparisons and Delays'!AV93</f>
        <v>31</v>
      </c>
      <c r="C236" s="6">
        <f>'Comparisons and Delays'!AW93</f>
        <v>21</v>
      </c>
      <c r="D236" s="6">
        <f>'Comparisons and Delays'!AX93</f>
        <v>29</v>
      </c>
      <c r="E236" s="6">
        <f>'Comparisons and Delays'!AY93</f>
        <v>12</v>
      </c>
      <c r="F236" s="6">
        <f>'Comparisons and Delays'!AZ93</f>
        <v>32</v>
      </c>
      <c r="G236" s="6">
        <f>'Comparisons and Delays'!BA93</f>
        <v>23</v>
      </c>
      <c r="H236" s="6">
        <f>'Comparisons and Delays'!BB93</f>
        <v>27</v>
      </c>
      <c r="I236" s="6">
        <f>'Comparisons and Delays'!BC93</f>
        <v>3</v>
      </c>
      <c r="J236" s="6">
        <f>'Comparisons and Delays'!BD93</f>
        <v>2</v>
      </c>
      <c r="K236" s="6">
        <f>'Comparisons and Delays'!BE93</f>
        <v>9</v>
      </c>
      <c r="L236" s="6">
        <f>'Comparisons and Delays'!BF93</f>
        <v>3</v>
      </c>
      <c r="M236" s="6">
        <f>'Comparisons and Delays'!BG93</f>
        <v>15</v>
      </c>
      <c r="N236" s="6">
        <f>'Comparisons and Delays'!BH93</f>
        <v>11</v>
      </c>
      <c r="O236" s="6">
        <f>'Comparisons and Delays'!BI93</f>
        <v>18</v>
      </c>
      <c r="P236" s="6" t="s">
        <v>178</v>
      </c>
    </row>
    <row r="237" spans="1:71" x14ac:dyDescent="0.3">
      <c r="A237" t="s">
        <v>112</v>
      </c>
      <c r="B237" s="6">
        <f>'Comparisons and Delays'!AV94</f>
        <v>273</v>
      </c>
      <c r="C237" s="6">
        <f>'Comparisons and Delays'!AW94</f>
        <v>110</v>
      </c>
      <c r="D237" s="6">
        <f>'Comparisons and Delays'!AX94</f>
        <v>60</v>
      </c>
      <c r="E237" s="6">
        <f>'Comparisons and Delays'!AY94</f>
        <v>21</v>
      </c>
      <c r="F237" s="6">
        <f>'Comparisons and Delays'!AZ94</f>
        <v>50</v>
      </c>
      <c r="G237" s="6">
        <f>'Comparisons and Delays'!BA94</f>
        <v>86</v>
      </c>
      <c r="H237" s="6">
        <f>'Comparisons and Delays'!BB94</f>
        <v>68</v>
      </c>
      <c r="I237" s="6">
        <f>'Comparisons and Delays'!BC94</f>
        <v>3</v>
      </c>
      <c r="J237" s="6">
        <f>'Comparisons and Delays'!BD94</f>
        <v>11</v>
      </c>
      <c r="K237" s="6">
        <f>'Comparisons and Delays'!BE94</f>
        <v>33</v>
      </c>
      <c r="L237" s="6">
        <f>'Comparisons and Delays'!BF94</f>
        <v>15</v>
      </c>
      <c r="M237" s="6">
        <f>'Comparisons and Delays'!BG94</f>
        <v>33</v>
      </c>
      <c r="N237" s="6">
        <f>'Comparisons and Delays'!BH94</f>
        <v>44</v>
      </c>
      <c r="O237" s="6">
        <f>'Comparisons and Delays'!BI94</f>
        <v>37</v>
      </c>
      <c r="P237" s="6" t="s">
        <v>178</v>
      </c>
    </row>
    <row r="238" spans="1:71" x14ac:dyDescent="0.3">
      <c r="A238" s="48" t="s">
        <v>179</v>
      </c>
      <c r="B238" s="6">
        <f t="shared" ref="B238:O238" si="109">B236/B237</f>
        <v>0.11355311355311355</v>
      </c>
      <c r="C238" s="6">
        <f t="shared" si="109"/>
        <v>0.19090909090909092</v>
      </c>
      <c r="D238" s="6">
        <f t="shared" si="109"/>
        <v>0.48333333333333334</v>
      </c>
      <c r="E238" s="6">
        <f t="shared" si="109"/>
        <v>0.5714285714285714</v>
      </c>
      <c r="F238" s="6">
        <f t="shared" si="109"/>
        <v>0.64</v>
      </c>
      <c r="G238" s="6">
        <f t="shared" si="109"/>
        <v>0.26744186046511625</v>
      </c>
      <c r="H238" s="6">
        <f t="shared" si="109"/>
        <v>0.39705882352941174</v>
      </c>
      <c r="I238" s="6">
        <f t="shared" si="109"/>
        <v>1</v>
      </c>
      <c r="J238" s="6">
        <f t="shared" si="109"/>
        <v>0.18181818181818182</v>
      </c>
      <c r="K238" s="6">
        <f t="shared" si="109"/>
        <v>0.27272727272727271</v>
      </c>
      <c r="L238" s="6">
        <f t="shared" si="109"/>
        <v>0.2</v>
      </c>
      <c r="M238" s="6">
        <f t="shared" si="109"/>
        <v>0.45454545454545453</v>
      </c>
      <c r="N238" s="6">
        <f t="shared" si="109"/>
        <v>0.25</v>
      </c>
      <c r="O238" s="6">
        <f t="shared" si="109"/>
        <v>0.48648648648648651</v>
      </c>
      <c r="P238" s="6" t="s">
        <v>178</v>
      </c>
    </row>
    <row r="239" spans="1:71" x14ac:dyDescent="0.3">
      <c r="A239" s="22" t="s">
        <v>176</v>
      </c>
      <c r="B239" s="17">
        <f t="shared" ref="B239:O239" si="110">B198</f>
        <v>0.42696629213483145</v>
      </c>
      <c r="C239" s="17">
        <f t="shared" si="110"/>
        <v>0.49230769230769234</v>
      </c>
      <c r="D239" s="17">
        <f t="shared" si="110"/>
        <v>0.48888888888888887</v>
      </c>
      <c r="E239" s="17">
        <f t="shared" si="110"/>
        <v>0.5</v>
      </c>
      <c r="F239" s="17">
        <f t="shared" si="110"/>
        <v>0.58333333333333337</v>
      </c>
      <c r="G239" s="17">
        <f t="shared" si="110"/>
        <v>0.49180327868852458</v>
      </c>
      <c r="H239" s="17">
        <f t="shared" si="110"/>
        <v>0.47058823529411764</v>
      </c>
      <c r="I239" s="38">
        <f t="shared" si="110"/>
        <v>0.42857142857142855</v>
      </c>
      <c r="J239" s="38">
        <f t="shared" si="110"/>
        <v>0.4</v>
      </c>
      <c r="K239" s="38">
        <f t="shared" si="110"/>
        <v>0.47619047619047616</v>
      </c>
      <c r="L239" s="38">
        <f t="shared" si="110"/>
        <v>0.27272727272727271</v>
      </c>
      <c r="M239" s="38">
        <f t="shared" si="110"/>
        <v>0.48780487804878048</v>
      </c>
      <c r="N239" s="38">
        <f t="shared" si="110"/>
        <v>0.55000000000000004</v>
      </c>
      <c r="O239" s="38">
        <f t="shared" si="110"/>
        <v>0.41509433962264153</v>
      </c>
      <c r="P239" s="38" t="s">
        <v>178</v>
      </c>
    </row>
    <row r="240" spans="1:71" x14ac:dyDescent="0.3">
      <c r="A240" t="s">
        <v>109</v>
      </c>
      <c r="B240" s="52">
        <f t="shared" ref="B240" si="111">B237*B239</f>
        <v>116.56179775280899</v>
      </c>
      <c r="C240" s="52">
        <f t="shared" ref="C240" si="112">C237*C239</f>
        <v>54.15384615384616</v>
      </c>
      <c r="D240" s="52">
        <f t="shared" ref="D240" si="113">D237*D239</f>
        <v>29.333333333333332</v>
      </c>
      <c r="E240" s="52">
        <f t="shared" ref="E240" si="114">E237*E239</f>
        <v>10.5</v>
      </c>
      <c r="F240" s="52">
        <f t="shared" ref="F240" si="115">F237*F239</f>
        <v>29.166666666666668</v>
      </c>
      <c r="G240" s="52">
        <f t="shared" ref="G240" si="116">G237*G239</f>
        <v>42.295081967213115</v>
      </c>
      <c r="H240" s="52">
        <f t="shared" ref="H240" si="117">H237*H239</f>
        <v>32</v>
      </c>
      <c r="I240" s="52">
        <f t="shared" ref="I240" si="118">I237*I239</f>
        <v>1.2857142857142856</v>
      </c>
      <c r="J240" s="52">
        <f t="shared" ref="J240" si="119">J237*J239</f>
        <v>4.4000000000000004</v>
      </c>
      <c r="K240" s="52">
        <f t="shared" ref="K240" si="120">K237*K239</f>
        <v>15.714285714285714</v>
      </c>
      <c r="L240" s="52">
        <f t="shared" ref="L240" si="121">L237*L239</f>
        <v>4.0909090909090908</v>
      </c>
      <c r="M240" s="52">
        <f t="shared" ref="M240" si="122">M237*M239</f>
        <v>16.097560975609756</v>
      </c>
      <c r="N240" s="52">
        <f t="shared" ref="N240" si="123">N237*N239</f>
        <v>24.200000000000003</v>
      </c>
      <c r="O240" s="52">
        <f t="shared" ref="O240" si="124">O237*O239</f>
        <v>15.358490566037737</v>
      </c>
      <c r="P240" s="6" t="s">
        <v>178</v>
      </c>
    </row>
    <row r="241" spans="1:39" x14ac:dyDescent="0.3">
      <c r="A241" t="s">
        <v>177</v>
      </c>
      <c r="B241" s="52">
        <f t="shared" ref="B241" si="125">B240-B236</f>
        <v>85.561797752808985</v>
      </c>
      <c r="C241" s="52">
        <f t="shared" ref="C241" si="126">C240-C236</f>
        <v>33.15384615384616</v>
      </c>
      <c r="D241" s="52">
        <f t="shared" ref="D241" si="127">D240-D236</f>
        <v>0.33333333333333215</v>
      </c>
      <c r="E241" s="52">
        <f t="shared" ref="E241" si="128">E240-E236</f>
        <v>-1.5</v>
      </c>
      <c r="F241" s="52">
        <f t="shared" ref="F241" si="129">F240-F236</f>
        <v>-2.8333333333333321</v>
      </c>
      <c r="G241" s="52">
        <f t="shared" ref="G241" si="130">G240-G236</f>
        <v>19.295081967213115</v>
      </c>
      <c r="H241" s="52">
        <f t="shared" ref="H241" si="131">H240-H236</f>
        <v>5</v>
      </c>
      <c r="I241" s="52">
        <f t="shared" ref="I241" si="132">I240-I236</f>
        <v>-1.7142857142857144</v>
      </c>
      <c r="J241" s="52">
        <f t="shared" ref="J241" si="133">J240-J236</f>
        <v>2.4000000000000004</v>
      </c>
      <c r="K241" s="52">
        <f t="shared" ref="K241" si="134">K240-K236</f>
        <v>6.7142857142857135</v>
      </c>
      <c r="L241" s="52">
        <f t="shared" ref="L241" si="135">L240-L236</f>
        <v>1.0909090909090908</v>
      </c>
      <c r="M241" s="52">
        <f t="shared" ref="M241" si="136">M240-M236</f>
        <v>1.0975609756097562</v>
      </c>
      <c r="N241" s="52">
        <f t="shared" ref="N241" si="137">N240-N236</f>
        <v>13.200000000000003</v>
      </c>
      <c r="O241" s="52">
        <f t="shared" ref="O241" si="138">O240-O236</f>
        <v>-2.6415094339622627</v>
      </c>
      <c r="P241" s="6" t="s">
        <v>178</v>
      </c>
    </row>
    <row r="243" spans="1:39" x14ac:dyDescent="0.3">
      <c r="X243" s="12" t="s">
        <v>210</v>
      </c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 spans="1:39" x14ac:dyDescent="0.3">
      <c r="X244" s="12" t="s">
        <v>238</v>
      </c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spans="1:39" x14ac:dyDescent="0.3">
      <c r="A245" s="50" t="s">
        <v>182</v>
      </c>
      <c r="X245" s="12"/>
      <c r="Y245" s="12"/>
      <c r="Z245" s="12"/>
      <c r="AA245" s="12"/>
      <c r="AB245" s="12"/>
      <c r="AC245" s="31" t="s">
        <v>66</v>
      </c>
      <c r="AD245" s="32" t="s">
        <v>52</v>
      </c>
      <c r="AE245" s="12"/>
      <c r="AF245" s="12"/>
      <c r="AG245" s="12"/>
      <c r="AH245" s="12"/>
      <c r="AI245" s="12"/>
      <c r="AJ245" s="12"/>
    </row>
    <row r="246" spans="1:39" x14ac:dyDescent="0.3">
      <c r="A246" s="43" t="s">
        <v>41</v>
      </c>
      <c r="X246" s="6" t="s">
        <v>198</v>
      </c>
      <c r="Y246" s="6">
        <f>'Comparisons and Delays'!Y216</f>
        <v>499</v>
      </c>
      <c r="Z246" s="6">
        <f>'Comparisons and Delays'!Z216</f>
        <v>313</v>
      </c>
      <c r="AA246" s="6">
        <f>'Comparisons and Delays'!AA216</f>
        <v>236</v>
      </c>
      <c r="AB246" s="6">
        <f>'Comparisons and Delays'!AB216</f>
        <v>156</v>
      </c>
      <c r="AC246" s="6">
        <f>'Comparisons and Delays'!AC216</f>
        <v>290</v>
      </c>
      <c r="AD246" s="6">
        <f>'Comparisons and Delays'!AD216</f>
        <v>248</v>
      </c>
      <c r="AE246" s="6">
        <f>'Comparisons and Delays'!AE216</f>
        <v>190</v>
      </c>
      <c r="AF246" s="6">
        <f>'Comparisons and Delays'!AF216</f>
        <v>39</v>
      </c>
      <c r="AG246" s="6">
        <f>'Comparisons and Delays'!AG216</f>
        <v>49</v>
      </c>
      <c r="AH246" s="6">
        <f>'Comparisons and Delays'!AH216</f>
        <v>106</v>
      </c>
      <c r="AI246" s="6">
        <f>'Comparisons and Delays'!AI216</f>
        <v>23</v>
      </c>
      <c r="AJ246" s="6">
        <f>'Comparisons and Delays'!AJ216</f>
        <v>171</v>
      </c>
      <c r="AK246" s="6">
        <f>'Comparisons and Delays'!AK216</f>
        <v>114</v>
      </c>
      <c r="AL246" s="6">
        <f>'Comparisons and Delays'!AL216</f>
        <v>269</v>
      </c>
      <c r="AM246" s="6">
        <f>'Comparisons and Delays'!AM216</f>
        <v>396</v>
      </c>
    </row>
    <row r="247" spans="1:39" x14ac:dyDescent="0.3">
      <c r="A247" t="s">
        <v>20</v>
      </c>
      <c r="B247" s="6">
        <f>'Comparisons and Delays'!Y279</f>
        <v>37</v>
      </c>
      <c r="C247" s="6">
        <f>'Comparisons and Delays'!Z279</f>
        <v>36</v>
      </c>
      <c r="D247" s="6">
        <f>'Comparisons and Delays'!AA279</f>
        <v>33</v>
      </c>
      <c r="E247" s="6">
        <f>'Comparisons and Delays'!AB279</f>
        <v>14</v>
      </c>
      <c r="F247" s="6">
        <f>'Comparisons and Delays'!AC279</f>
        <v>13</v>
      </c>
      <c r="G247" s="6">
        <f>'Comparisons and Delays'!AD279</f>
        <v>24</v>
      </c>
      <c r="H247" s="6">
        <f>'Comparisons and Delays'!AE279</f>
        <v>30</v>
      </c>
      <c r="I247" s="6">
        <f>'Comparisons and Delays'!AF279</f>
        <v>11</v>
      </c>
      <c r="J247" s="6">
        <f>'Comparisons and Delays'!AG279</f>
        <v>18</v>
      </c>
      <c r="K247" s="6">
        <f>'Comparisons and Delays'!AH279</f>
        <v>13</v>
      </c>
      <c r="L247" s="6">
        <f>'Comparisons and Delays'!AI279</f>
        <v>9</v>
      </c>
      <c r="M247" s="6">
        <f>'Comparisons and Delays'!AJ279</f>
        <v>11</v>
      </c>
      <c r="N247" s="6">
        <f>'Comparisons and Delays'!AK279</f>
        <v>6</v>
      </c>
      <c r="O247" s="6">
        <f>'Comparisons and Delays'!AL279</f>
        <v>23</v>
      </c>
      <c r="P247" s="6">
        <f>'Comparisons and Delays'!AM279</f>
        <v>20</v>
      </c>
    </row>
    <row r="248" spans="1:39" x14ac:dyDescent="0.3">
      <c r="A248" t="s">
        <v>144</v>
      </c>
      <c r="B248" s="6">
        <f>'Comparisons and Delays'!Y280</f>
        <v>126</v>
      </c>
      <c r="C248" s="6">
        <f>'Comparisons and Delays'!Z280</f>
        <v>104</v>
      </c>
      <c r="D248" s="6">
        <f>'Comparisons and Delays'!AA280</f>
        <v>95</v>
      </c>
      <c r="E248" s="6">
        <f>'Comparisons and Delays'!AB280</f>
        <v>81</v>
      </c>
      <c r="F248" s="6">
        <f>'Comparisons and Delays'!AC280</f>
        <v>52</v>
      </c>
      <c r="G248" s="6">
        <f>'Comparisons and Delays'!AD280</f>
        <v>103</v>
      </c>
      <c r="H248" s="6">
        <f>'Comparisons and Delays'!AE280</f>
        <v>119</v>
      </c>
      <c r="I248" s="6">
        <f>'Comparisons and Delays'!AF280</f>
        <v>29</v>
      </c>
      <c r="J248" s="6">
        <f>'Comparisons and Delays'!AG280</f>
        <v>71</v>
      </c>
      <c r="K248" s="6">
        <f>'Comparisons and Delays'!AH280</f>
        <v>82</v>
      </c>
      <c r="L248" s="6">
        <f>'Comparisons and Delays'!AI280</f>
        <v>29</v>
      </c>
      <c r="M248" s="6">
        <f>'Comparisons and Delays'!AJ280</f>
        <v>48</v>
      </c>
      <c r="N248" s="6">
        <f>'Comparisons and Delays'!AK280</f>
        <v>73</v>
      </c>
      <c r="O248" s="6">
        <f>'Comparisons and Delays'!AL280</f>
        <v>108</v>
      </c>
      <c r="P248" s="6">
        <f>'Comparisons and Delays'!AM280</f>
        <v>118</v>
      </c>
      <c r="X248" s="6" t="s">
        <v>236</v>
      </c>
      <c r="Y248" s="6">
        <f>SUM('C2042 (Left-To West)'!A65:A87)</f>
        <v>118</v>
      </c>
      <c r="Z248" s="6">
        <f>SUM('C2042 (Left-To West)'!B65:B87)</f>
        <v>111</v>
      </c>
      <c r="AA248" s="6">
        <f>SUM('C2042 (Left-To West)'!C65:C87)</f>
        <v>99</v>
      </c>
      <c r="AB248" s="6">
        <f>SUM('C2042 (Left-To West)'!D65:D87)</f>
        <v>54</v>
      </c>
      <c r="AC248" s="6">
        <f>SUM('C2042 (Left-To West)'!E65:E87)</f>
        <v>148</v>
      </c>
      <c r="AD248" s="6">
        <f>SUM('C2042 (Left-To West)'!F65:F87)</f>
        <v>83</v>
      </c>
      <c r="AE248" s="6">
        <f>SUM('C2042 (Left-To West)'!G65:G87)</f>
        <v>85</v>
      </c>
      <c r="AF248" s="6">
        <f>SUM('C2042 (Left-To West)'!H65:H87)</f>
        <v>22</v>
      </c>
      <c r="AG248" s="6">
        <f>SUM('C2042 (Left-To West)'!I65:I87)</f>
        <v>34</v>
      </c>
      <c r="AH248" s="6">
        <f>SUM('C2042 (Left-To West)'!J65:J87)</f>
        <v>40</v>
      </c>
      <c r="AI248" s="6">
        <f>SUM('C2042 (Left-To West)'!K65:K87)</f>
        <v>21</v>
      </c>
      <c r="AJ248" s="6">
        <f>SUM('C2042 (Left-To West)'!L65:L87)</f>
        <v>64</v>
      </c>
      <c r="AK248" s="6">
        <f>SUM('C2042 (Left-To West)'!M65:M87)</f>
        <v>22</v>
      </c>
      <c r="AL248" s="6">
        <f>SUM('C2042 (Left-To West)'!N65:N87)</f>
        <v>68</v>
      </c>
      <c r="AM248" s="6">
        <f>SUM('C2042 (Left-To West)'!O65:O87)</f>
        <v>74</v>
      </c>
    </row>
    <row r="249" spans="1:39" x14ac:dyDescent="0.3">
      <c r="A249" s="48" t="s">
        <v>183</v>
      </c>
      <c r="B249" s="6">
        <f t="shared" ref="B249:P249" si="139">B247/B248</f>
        <v>0.29365079365079366</v>
      </c>
      <c r="C249" s="6">
        <f t="shared" si="139"/>
        <v>0.34615384615384615</v>
      </c>
      <c r="D249" s="6">
        <f t="shared" si="139"/>
        <v>0.3473684210526316</v>
      </c>
      <c r="E249" s="6">
        <f t="shared" si="139"/>
        <v>0.1728395061728395</v>
      </c>
      <c r="F249" s="6">
        <f t="shared" si="139"/>
        <v>0.25</v>
      </c>
      <c r="G249" s="6">
        <f t="shared" si="139"/>
        <v>0.23300970873786409</v>
      </c>
      <c r="H249" s="6">
        <f t="shared" si="139"/>
        <v>0.25210084033613445</v>
      </c>
      <c r="I249" s="6">
        <f t="shared" si="139"/>
        <v>0.37931034482758619</v>
      </c>
      <c r="J249" s="6">
        <f t="shared" si="139"/>
        <v>0.25352112676056338</v>
      </c>
      <c r="K249" s="6">
        <f t="shared" si="139"/>
        <v>0.15853658536585366</v>
      </c>
      <c r="L249" s="6">
        <f t="shared" si="139"/>
        <v>0.31034482758620691</v>
      </c>
      <c r="M249" s="6">
        <f t="shared" si="139"/>
        <v>0.22916666666666666</v>
      </c>
      <c r="N249" s="6">
        <f t="shared" si="139"/>
        <v>8.2191780821917804E-2</v>
      </c>
      <c r="O249" s="6">
        <f t="shared" si="139"/>
        <v>0.21296296296296297</v>
      </c>
      <c r="P249" s="6">
        <f t="shared" si="139"/>
        <v>0.16949152542372881</v>
      </c>
      <c r="X249" s="6" t="s">
        <v>237</v>
      </c>
      <c r="Y249" s="6">
        <f>'Comparisons and Delays'!Y218</f>
        <v>87</v>
      </c>
      <c r="Z249" s="6">
        <f>'Comparisons and Delays'!Z218</f>
        <v>72</v>
      </c>
      <c r="AA249" s="6">
        <f>'Comparisons and Delays'!AA218</f>
        <v>111</v>
      </c>
      <c r="AB249" s="6">
        <f>'Comparisons and Delays'!AB218</f>
        <v>71</v>
      </c>
      <c r="AC249" s="6">
        <f>'Comparisons and Delays'!AC218</f>
        <v>103</v>
      </c>
      <c r="AD249" s="6">
        <f>'Comparisons and Delays'!AD218</f>
        <v>81</v>
      </c>
      <c r="AE249" s="6">
        <f>'Comparisons and Delays'!AE218</f>
        <v>73</v>
      </c>
      <c r="AF249" s="6">
        <f>'Comparisons and Delays'!AF218</f>
        <v>17</v>
      </c>
      <c r="AG249" s="6">
        <f>'Comparisons and Delays'!AG218</f>
        <v>26</v>
      </c>
      <c r="AH249" s="6">
        <f>'Comparisons and Delays'!AH218</f>
        <v>42</v>
      </c>
      <c r="AI249" s="6">
        <f>'Comparisons and Delays'!AI218</f>
        <v>18</v>
      </c>
      <c r="AJ249" s="6">
        <f>'Comparisons and Delays'!AJ218</f>
        <v>42</v>
      </c>
      <c r="AK249" s="6">
        <f>'Comparisons and Delays'!AK218</f>
        <v>28</v>
      </c>
      <c r="AL249" s="6">
        <f>'Comparisons and Delays'!AL218</f>
        <v>57</v>
      </c>
      <c r="AM249" s="6">
        <f>'Comparisons and Delays'!AM218</f>
        <v>93</v>
      </c>
    </row>
    <row r="250" spans="1:39" x14ac:dyDescent="0.3">
      <c r="A250" s="5" t="s">
        <v>176</v>
      </c>
      <c r="B250" s="17">
        <f t="shared" ref="B250:P250" si="140">B209</f>
        <v>0.50602409638554213</v>
      </c>
      <c r="C250" s="17">
        <f t="shared" si="140"/>
        <v>0.62318840579710144</v>
      </c>
      <c r="D250" s="17">
        <f t="shared" si="140"/>
        <v>0.58208955223880599</v>
      </c>
      <c r="E250" s="17">
        <f t="shared" si="140"/>
        <v>0.36</v>
      </c>
      <c r="F250" s="17">
        <f t="shared" si="140"/>
        <v>0.58064516129032262</v>
      </c>
      <c r="G250" s="17">
        <f t="shared" si="140"/>
        <v>0.54385964912280704</v>
      </c>
      <c r="H250" s="17">
        <f t="shared" si="140"/>
        <v>0.52380952380952384</v>
      </c>
      <c r="I250" s="38">
        <f t="shared" si="140"/>
        <v>0.43333333333333335</v>
      </c>
      <c r="J250" s="38">
        <f t="shared" si="140"/>
        <v>0.55555555555555558</v>
      </c>
      <c r="K250" s="38">
        <f t="shared" si="140"/>
        <v>0.7407407407407407</v>
      </c>
      <c r="L250" s="38">
        <f t="shared" si="140"/>
        <v>0.6</v>
      </c>
      <c r="M250" s="38">
        <f t="shared" si="140"/>
        <v>0.65217391304347827</v>
      </c>
      <c r="N250" s="38">
        <f t="shared" si="140"/>
        <v>0.54545454545454541</v>
      </c>
      <c r="O250" s="38">
        <f t="shared" si="140"/>
        <v>0.55102040816326525</v>
      </c>
      <c r="P250" s="38">
        <f t="shared" si="140"/>
        <v>0.53191489361702127</v>
      </c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spans="1:39" x14ac:dyDescent="0.3">
      <c r="A251" t="s">
        <v>109</v>
      </c>
      <c r="B251" s="52">
        <f t="shared" ref="B251:P251" si="141">B248*B250</f>
        <v>63.75903614457831</v>
      </c>
      <c r="C251" s="52">
        <f t="shared" si="141"/>
        <v>64.811594202898547</v>
      </c>
      <c r="D251" s="52">
        <f t="shared" si="141"/>
        <v>55.298507462686565</v>
      </c>
      <c r="E251" s="52">
        <f t="shared" si="141"/>
        <v>29.16</v>
      </c>
      <c r="F251" s="52">
        <f t="shared" si="141"/>
        <v>30.193548387096776</v>
      </c>
      <c r="G251" s="52">
        <f t="shared" si="141"/>
        <v>56.017543859649123</v>
      </c>
      <c r="H251" s="52">
        <f t="shared" si="141"/>
        <v>62.333333333333336</v>
      </c>
      <c r="I251" s="52">
        <f t="shared" si="141"/>
        <v>12.566666666666666</v>
      </c>
      <c r="J251" s="52">
        <f t="shared" si="141"/>
        <v>39.444444444444443</v>
      </c>
      <c r="K251" s="52">
        <f t="shared" si="141"/>
        <v>60.74074074074074</v>
      </c>
      <c r="L251" s="52">
        <f t="shared" si="141"/>
        <v>17.399999999999999</v>
      </c>
      <c r="M251" s="52">
        <f t="shared" si="141"/>
        <v>31.304347826086957</v>
      </c>
      <c r="N251" s="52">
        <f t="shared" si="141"/>
        <v>39.818181818181813</v>
      </c>
      <c r="O251" s="52">
        <f t="shared" si="141"/>
        <v>59.510204081632651</v>
      </c>
      <c r="P251" s="52">
        <f t="shared" si="141"/>
        <v>62.765957446808507</v>
      </c>
      <c r="X251" s="6" t="s">
        <v>200</v>
      </c>
      <c r="Y251" s="6">
        <f>SUM('C2042 (Left-To West)'!A62:A63,'C2042 (Left-To West)'!A65:A85)</f>
        <v>108</v>
      </c>
      <c r="Z251" s="6">
        <f>SUM('C2042 (Left-To West)'!B62:B63,'C2042 (Left-To West)'!B65:B85)</f>
        <v>100</v>
      </c>
      <c r="AA251" s="6">
        <f>SUM('C2042 (Left-To West)'!C62:C63,'C2042 (Left-To West)'!C65:C85)</f>
        <v>102</v>
      </c>
      <c r="AB251" s="6">
        <f>SUM('C2042 (Left-To West)'!D62:D63,'C2042 (Left-To West)'!D65:D85)</f>
        <v>58</v>
      </c>
      <c r="AC251" s="6">
        <f>SUM('C2042 (Left-To West)'!E62:E63,'C2042 (Left-To West)'!E65:E85)</f>
        <v>150</v>
      </c>
      <c r="AD251" s="6">
        <f>SUM('C2042 (Left-To West)'!F62:F63,'C2042 (Left-To West)'!F65:F85)</f>
        <v>91</v>
      </c>
      <c r="AE251" s="6">
        <f>SUM('C2042 (Left-To West)'!G62:G63,'C2042 (Left-To West)'!G65:G85)</f>
        <v>78</v>
      </c>
      <c r="AF251" s="6">
        <f>SUM('C2042 (Left-To West)'!H62:H63,'C2042 (Left-To West)'!H65:H85)</f>
        <v>23</v>
      </c>
      <c r="AG251" s="6">
        <f>SUM('C2042 (Left-To West)'!I62:I63,'C2042 (Left-To West)'!I65:I85)</f>
        <v>37</v>
      </c>
      <c r="AH251" s="6">
        <f>SUM('C2042 (Left-To West)'!J62:J63,'C2042 (Left-To West)'!J65:J85)</f>
        <v>40</v>
      </c>
      <c r="AI251" s="6">
        <f>SUM('C2042 (Left-To West)'!K62:K63,'C2042 (Left-To West)'!K65:K85)</f>
        <v>22</v>
      </c>
      <c r="AJ251" s="6">
        <f>SUM('C2042 (Left-To West)'!L62:L63,'C2042 (Left-To West)'!L65:L85)</f>
        <v>67</v>
      </c>
      <c r="AK251" s="6">
        <f>SUM('C2042 (Left-To West)'!M62:M63,'C2042 (Left-To West)'!M65:M85)</f>
        <v>21</v>
      </c>
      <c r="AL251" s="6">
        <f>SUM('C2042 (Left-To West)'!N62:N63,'C2042 (Left-To West)'!N65:N85)</f>
        <v>67</v>
      </c>
      <c r="AM251" s="6">
        <f>SUM('C2042 (Left-To West)'!O62:O63,'C2042 (Left-To West)'!O65:O85)</f>
        <v>74</v>
      </c>
    </row>
    <row r="252" spans="1:39" x14ac:dyDescent="0.3">
      <c r="A252" t="s">
        <v>177</v>
      </c>
      <c r="B252" s="52">
        <f t="shared" ref="B252:P252" si="142">B251-B247</f>
        <v>26.75903614457831</v>
      </c>
      <c r="C252" s="52">
        <f t="shared" si="142"/>
        <v>28.811594202898547</v>
      </c>
      <c r="D252" s="52">
        <f t="shared" si="142"/>
        <v>22.298507462686565</v>
      </c>
      <c r="E252" s="52">
        <f t="shared" si="142"/>
        <v>15.16</v>
      </c>
      <c r="F252" s="52">
        <f t="shared" si="142"/>
        <v>17.193548387096776</v>
      </c>
      <c r="G252" s="52">
        <f t="shared" si="142"/>
        <v>32.017543859649123</v>
      </c>
      <c r="H252" s="52">
        <f t="shared" si="142"/>
        <v>32.333333333333336</v>
      </c>
      <c r="I252" s="52">
        <f t="shared" si="142"/>
        <v>1.5666666666666664</v>
      </c>
      <c r="J252" s="52">
        <f t="shared" si="142"/>
        <v>21.444444444444443</v>
      </c>
      <c r="K252" s="52">
        <f t="shared" si="142"/>
        <v>47.74074074074074</v>
      </c>
      <c r="L252" s="52">
        <f t="shared" si="142"/>
        <v>8.3999999999999986</v>
      </c>
      <c r="M252" s="52">
        <f t="shared" si="142"/>
        <v>20.304347826086957</v>
      </c>
      <c r="N252" s="52">
        <f t="shared" si="142"/>
        <v>33.818181818181813</v>
      </c>
      <c r="O252" s="52">
        <f t="shared" si="142"/>
        <v>36.510204081632651</v>
      </c>
      <c r="P252" s="52">
        <f t="shared" si="142"/>
        <v>42.765957446808507</v>
      </c>
      <c r="X252" s="6" t="s">
        <v>203</v>
      </c>
      <c r="Y252" s="6">
        <f>'Comparisons and Delays'!Y219</f>
        <v>80</v>
      </c>
      <c r="Z252" s="6">
        <f>'Comparisons and Delays'!Z219</f>
        <v>67</v>
      </c>
      <c r="AA252" s="6">
        <f>'Comparisons and Delays'!AA219</f>
        <v>106</v>
      </c>
      <c r="AB252" s="6">
        <f>'Comparisons and Delays'!AB219</f>
        <v>65</v>
      </c>
      <c r="AC252" s="6">
        <f>'Comparisons and Delays'!AC219</f>
        <v>104</v>
      </c>
      <c r="AD252" s="6">
        <f>'Comparisons and Delays'!AD219</f>
        <v>78</v>
      </c>
      <c r="AE252" s="6">
        <f>'Comparisons and Delays'!AE219</f>
        <v>68</v>
      </c>
      <c r="AF252" s="6">
        <f>'Comparisons and Delays'!AF219</f>
        <v>18</v>
      </c>
      <c r="AG252" s="6">
        <f>'Comparisons and Delays'!AG219</f>
        <v>23</v>
      </c>
      <c r="AH252" s="6">
        <f>'Comparisons and Delays'!AH219</f>
        <v>41</v>
      </c>
      <c r="AI252" s="6">
        <f>'Comparisons and Delays'!AI219</f>
        <v>17</v>
      </c>
      <c r="AJ252" s="6">
        <f>'Comparisons and Delays'!AJ219</f>
        <v>38</v>
      </c>
      <c r="AK252" s="6">
        <f>'Comparisons and Delays'!AK219</f>
        <v>28</v>
      </c>
      <c r="AL252" s="6">
        <f>'Comparisons and Delays'!AL219</f>
        <v>52</v>
      </c>
      <c r="AM252" s="6">
        <f>'Comparisons and Delays'!AM219</f>
        <v>99</v>
      </c>
    </row>
    <row r="253" spans="1:39" x14ac:dyDescent="0.3"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spans="1:39" x14ac:dyDescent="0.3">
      <c r="X254" s="6" t="s">
        <v>201</v>
      </c>
      <c r="Y254" s="6">
        <f>SUM('C2042 (Left-To West)'!A60:A63,'C2042 (Left-To West)'!A65:A83)</f>
        <v>103</v>
      </c>
      <c r="Z254" s="6">
        <f>SUM('C2042 (Left-To West)'!B60:B63,'C2042 (Left-To West)'!B65:B83)</f>
        <v>93</v>
      </c>
      <c r="AA254" s="6">
        <f>SUM('C2042 (Left-To West)'!C60:C63,'C2042 (Left-To West)'!C65:C83)</f>
        <v>105</v>
      </c>
      <c r="AB254" s="6">
        <f>SUM('C2042 (Left-To West)'!D60:D63,'C2042 (Left-To West)'!D65:D83)</f>
        <v>61</v>
      </c>
      <c r="AC254" s="6">
        <f>SUM('C2042 (Left-To West)'!E60:E63,'C2042 (Left-To West)'!E65:E83)</f>
        <v>153</v>
      </c>
      <c r="AD254" s="6">
        <f>SUM('C2042 (Left-To West)'!F60:F63,'C2042 (Left-To West)'!F65:F83)</f>
        <v>89</v>
      </c>
      <c r="AE254" s="6">
        <f>SUM('C2042 (Left-To West)'!G60:G63,'C2042 (Left-To West)'!G65:G83)</f>
        <v>82</v>
      </c>
      <c r="AF254" s="6">
        <f>SUM('C2042 (Left-To West)'!H60:H63,'C2042 (Left-To West)'!H65:H83)</f>
        <v>22</v>
      </c>
      <c r="AG254" s="6">
        <f>SUM('C2042 (Left-To West)'!I60:I63,'C2042 (Left-To West)'!I65:I83)</f>
        <v>39</v>
      </c>
      <c r="AH254" s="6">
        <f>SUM('C2042 (Left-To West)'!J60:J63,'C2042 (Left-To West)'!J65:J83)</f>
        <v>40</v>
      </c>
      <c r="AI254" s="6">
        <f>SUM('C2042 (Left-To West)'!K60:K63,'C2042 (Left-To West)'!K65:K83)</f>
        <v>25</v>
      </c>
      <c r="AJ254" s="6">
        <f>SUM('C2042 (Left-To West)'!L60:L63,'C2042 (Left-To West)'!L65:L83)</f>
        <v>72</v>
      </c>
      <c r="AK254" s="6">
        <f>SUM('C2042 (Left-To West)'!M60:M63,'C2042 (Left-To West)'!M65:M83)</f>
        <v>17</v>
      </c>
      <c r="AL254" s="6">
        <f>SUM('C2042 (Left-To West)'!N60:N63,'C2042 (Left-To West)'!N65:N83)</f>
        <v>65</v>
      </c>
      <c r="AM254" s="6">
        <f>SUM('C2042 (Left-To West)'!O60:O63,'C2042 (Left-To West)'!O65:O83)</f>
        <v>73</v>
      </c>
    </row>
    <row r="255" spans="1:39" x14ac:dyDescent="0.3">
      <c r="X255" s="6" t="s">
        <v>204</v>
      </c>
      <c r="Y255" s="6">
        <f>'Comparisons and Delays'!Y220</f>
        <v>77</v>
      </c>
      <c r="Z255" s="6">
        <f>'Comparisons and Delays'!Z220</f>
        <v>62</v>
      </c>
      <c r="AA255" s="6">
        <f>'Comparisons and Delays'!AA220</f>
        <v>100</v>
      </c>
      <c r="AB255" s="6">
        <f>'Comparisons and Delays'!AB220</f>
        <v>58</v>
      </c>
      <c r="AC255" s="6">
        <f>'Comparisons and Delays'!AC220</f>
        <v>95</v>
      </c>
      <c r="AD255" s="6">
        <f>'Comparisons and Delays'!AD220</f>
        <v>69</v>
      </c>
      <c r="AE255" s="6">
        <f>'Comparisons and Delays'!AE220</f>
        <v>64</v>
      </c>
      <c r="AF255" s="6">
        <f>'Comparisons and Delays'!AF220</f>
        <v>20</v>
      </c>
      <c r="AG255" s="6">
        <f>'Comparisons and Delays'!AG220</f>
        <v>20</v>
      </c>
      <c r="AH255" s="6">
        <f>'Comparisons and Delays'!AH220</f>
        <v>42</v>
      </c>
      <c r="AI255" s="6">
        <f>'Comparisons and Delays'!AI220</f>
        <v>19</v>
      </c>
      <c r="AJ255" s="6">
        <f>'Comparisons and Delays'!AJ220</f>
        <v>36</v>
      </c>
      <c r="AK255" s="6">
        <f>'Comparisons and Delays'!AK220</f>
        <v>26</v>
      </c>
      <c r="AL255" s="6">
        <f>'Comparisons and Delays'!AL220</f>
        <v>46</v>
      </c>
      <c r="AM255" s="6">
        <f>'Comparisons and Delays'!AM220</f>
        <v>102</v>
      </c>
    </row>
    <row r="256" spans="1:39" x14ac:dyDescent="0.3">
      <c r="A256" s="44" t="s">
        <v>42</v>
      </c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spans="1:72" x14ac:dyDescent="0.3">
      <c r="A257" t="s">
        <v>20</v>
      </c>
      <c r="B257" s="6">
        <f>'Comparisons and Delays'!Y292</f>
        <v>49</v>
      </c>
      <c r="C257" s="6">
        <f>'Comparisons and Delays'!Z292</f>
        <v>38</v>
      </c>
      <c r="D257" s="6">
        <f>'Comparisons and Delays'!AA292</f>
        <v>64</v>
      </c>
      <c r="E257" s="6">
        <f>'Comparisons and Delays'!AB292</f>
        <v>44</v>
      </c>
      <c r="F257" s="6">
        <f>'Comparisons and Delays'!AC292</f>
        <v>66</v>
      </c>
      <c r="G257" s="6">
        <f>'Comparisons and Delays'!AD292</f>
        <v>42</v>
      </c>
      <c r="H257" s="6">
        <f>'Comparisons and Delays'!AE292</f>
        <v>42</v>
      </c>
      <c r="I257" s="6">
        <f>'Comparisons and Delays'!AF292</f>
        <v>11</v>
      </c>
      <c r="J257" s="6">
        <f>'Comparisons and Delays'!AG292</f>
        <v>18</v>
      </c>
      <c r="K257" s="6">
        <f>'Comparisons and Delays'!AH292</f>
        <v>20</v>
      </c>
      <c r="L257" s="6">
        <f>'Comparisons and Delays'!AI292</f>
        <v>14</v>
      </c>
      <c r="M257" s="6">
        <f>'Comparisons and Delays'!AJ292</f>
        <v>36</v>
      </c>
      <c r="N257" s="6">
        <f>'Comparisons and Delays'!AK292</f>
        <v>4</v>
      </c>
      <c r="O257" s="6">
        <f>'Comparisons and Delays'!AL292</f>
        <v>34</v>
      </c>
      <c r="P257" s="6">
        <f>'Comparisons and Delays'!AM292</f>
        <v>29</v>
      </c>
      <c r="X257" s="6" t="s">
        <v>202</v>
      </c>
      <c r="Y257" s="6">
        <f>SUM('C2042 (Left-To West)'!A58:A63,'C2042 (Left-To West)'!A65:A81)</f>
        <v>108</v>
      </c>
      <c r="Z257" s="6">
        <f>SUM('C2042 (Left-To West)'!B58:B63,'C2042 (Left-To West)'!B65:B81)</f>
        <v>87</v>
      </c>
      <c r="AA257" s="6">
        <f>SUM('C2042 (Left-To West)'!C58:C63,'C2042 (Left-To West)'!C65:C81)</f>
        <v>107</v>
      </c>
      <c r="AB257" s="6">
        <f>SUM('C2042 (Left-To West)'!D58:D63,'C2042 (Left-To West)'!D65:D81)</f>
        <v>66</v>
      </c>
      <c r="AC257" s="6">
        <f>SUM('C2042 (Left-To West)'!E58:E63,'C2042 (Left-To West)'!E65:E81)</f>
        <v>166</v>
      </c>
      <c r="AD257" s="6">
        <f>SUM('C2042 (Left-To West)'!F58:F63,'C2042 (Left-To West)'!F65:F81)</f>
        <v>88</v>
      </c>
      <c r="AE257" s="6">
        <f>SUM('C2042 (Left-To West)'!G58:G63,'C2042 (Left-To West)'!G65:G81)</f>
        <v>80</v>
      </c>
      <c r="AF257" s="6">
        <f>SUM('C2042 (Left-To West)'!H58:H63,'C2042 (Left-To West)'!H65:H81)</f>
        <v>21</v>
      </c>
      <c r="AG257" s="6">
        <f>SUM('C2042 (Left-To West)'!I58:I63,'C2042 (Left-To West)'!I65:I81)</f>
        <v>39</v>
      </c>
      <c r="AH257" s="6">
        <f>SUM('C2042 (Left-To West)'!J58:J63,'C2042 (Left-To West)'!J65:J81)</f>
        <v>43</v>
      </c>
      <c r="AI257" s="6">
        <f>SUM('C2042 (Left-To West)'!K58:K63,'C2042 (Left-To West)'!K65:K81)</f>
        <v>23</v>
      </c>
      <c r="AJ257" s="6">
        <f>SUM('C2042 (Left-To West)'!L58:L63,'C2042 (Left-To West)'!L65:L81)</f>
        <v>74</v>
      </c>
      <c r="AK257" s="6">
        <f>SUM('C2042 (Left-To West)'!M58:M63,'C2042 (Left-To West)'!M65:M81)</f>
        <v>18</v>
      </c>
      <c r="AL257" s="6">
        <f>SUM('C2042 (Left-To West)'!N58:N63,'C2042 (Left-To West)'!N65:N81)</f>
        <v>67</v>
      </c>
      <c r="AM257" s="6">
        <f>SUM('C2042 (Left-To West)'!O58:O63,'C2042 (Left-To West)'!O65:O81)</f>
        <v>75</v>
      </c>
    </row>
    <row r="258" spans="1:72" x14ac:dyDescent="0.3">
      <c r="A258" t="s">
        <v>144</v>
      </c>
      <c r="B258" s="6">
        <f>'Comparisons and Delays'!Y293</f>
        <v>179</v>
      </c>
      <c r="C258" s="6">
        <f>'Comparisons and Delays'!Z293</f>
        <v>160</v>
      </c>
      <c r="D258" s="6">
        <f>'Comparisons and Delays'!AA293</f>
        <v>152</v>
      </c>
      <c r="E258" s="6">
        <f>'Comparisons and Delays'!AB293</f>
        <v>131</v>
      </c>
      <c r="F258" s="6">
        <f>'Comparisons and Delays'!AC293</f>
        <v>167</v>
      </c>
      <c r="G258" s="6">
        <f>'Comparisons and Delays'!AD293</f>
        <v>137</v>
      </c>
      <c r="H258" s="6">
        <f>'Comparisons and Delays'!AE293</f>
        <v>135</v>
      </c>
      <c r="I258" s="6">
        <f>'Comparisons and Delays'!AF293</f>
        <v>3</v>
      </c>
      <c r="J258" s="6">
        <f>'Comparisons and Delays'!AG293</f>
        <v>84</v>
      </c>
      <c r="K258" s="6">
        <f>'Comparisons and Delays'!AH293</f>
        <v>137</v>
      </c>
      <c r="L258" s="6">
        <f>'Comparisons and Delays'!AI293</f>
        <v>68</v>
      </c>
      <c r="M258" s="6">
        <f>'Comparisons and Delays'!AJ293</f>
        <v>57</v>
      </c>
      <c r="N258" s="6">
        <f>'Comparisons and Delays'!AK293</f>
        <v>202</v>
      </c>
      <c r="O258" s="6">
        <f>'Comparisons and Delays'!AL293</f>
        <v>251</v>
      </c>
      <c r="P258" s="6">
        <f>'Comparisons and Delays'!AM293</f>
        <v>220</v>
      </c>
      <c r="X258" s="6" t="s">
        <v>205</v>
      </c>
      <c r="Y258" s="6">
        <f>'Comparisons and Delays'!Y221</f>
        <v>70</v>
      </c>
      <c r="Z258" s="6">
        <f>'Comparisons and Delays'!Z221</f>
        <v>60</v>
      </c>
      <c r="AA258" s="6">
        <f>'Comparisons and Delays'!AA221</f>
        <v>97</v>
      </c>
      <c r="AB258" s="6">
        <f>'Comparisons and Delays'!AB221</f>
        <v>55</v>
      </c>
      <c r="AC258" s="6">
        <f>'Comparisons and Delays'!AC221</f>
        <v>82</v>
      </c>
      <c r="AD258" s="6">
        <f>'Comparisons and Delays'!AD221</f>
        <v>66</v>
      </c>
      <c r="AE258" s="6">
        <f>'Comparisons and Delays'!AE221</f>
        <v>58</v>
      </c>
      <c r="AF258" s="6">
        <f>'Comparisons and Delays'!AF221</f>
        <v>18</v>
      </c>
      <c r="AG258" s="6">
        <f>'Comparisons and Delays'!AG221</f>
        <v>15</v>
      </c>
      <c r="AH258" s="6">
        <f>'Comparisons and Delays'!AH221</f>
        <v>42</v>
      </c>
      <c r="AI258" s="6">
        <f>'Comparisons and Delays'!AI221</f>
        <v>19</v>
      </c>
      <c r="AJ258" s="6">
        <f>'Comparisons and Delays'!AJ221</f>
        <v>33</v>
      </c>
      <c r="AK258" s="6">
        <f>'Comparisons and Delays'!AK221</f>
        <v>27</v>
      </c>
      <c r="AL258" s="6">
        <f>'Comparisons and Delays'!AL221</f>
        <v>41</v>
      </c>
      <c r="AM258" s="6">
        <f>'Comparisons and Delays'!AM221</f>
        <v>101</v>
      </c>
    </row>
    <row r="259" spans="1:72" x14ac:dyDescent="0.3">
      <c r="A259" s="48" t="s">
        <v>183</v>
      </c>
      <c r="B259" s="6">
        <f t="shared" ref="B259:P259" si="143">B257/B258</f>
        <v>0.27374301675977653</v>
      </c>
      <c r="C259" s="6">
        <f t="shared" si="143"/>
        <v>0.23749999999999999</v>
      </c>
      <c r="D259" s="6">
        <f t="shared" si="143"/>
        <v>0.42105263157894735</v>
      </c>
      <c r="E259" s="6">
        <f t="shared" si="143"/>
        <v>0.33587786259541985</v>
      </c>
      <c r="F259" s="6">
        <f t="shared" si="143"/>
        <v>0.39520958083832336</v>
      </c>
      <c r="G259" s="6">
        <f t="shared" si="143"/>
        <v>0.30656934306569344</v>
      </c>
      <c r="H259" s="6">
        <f t="shared" si="143"/>
        <v>0.31111111111111112</v>
      </c>
      <c r="I259" s="6">
        <f t="shared" si="143"/>
        <v>3.6666666666666665</v>
      </c>
      <c r="J259" s="6">
        <f t="shared" si="143"/>
        <v>0.21428571428571427</v>
      </c>
      <c r="K259" s="6">
        <f t="shared" si="143"/>
        <v>0.145985401459854</v>
      </c>
      <c r="L259" s="6">
        <f t="shared" si="143"/>
        <v>0.20588235294117646</v>
      </c>
      <c r="M259" s="6">
        <f t="shared" si="143"/>
        <v>0.63157894736842102</v>
      </c>
      <c r="N259" s="6">
        <f t="shared" si="143"/>
        <v>1.9801980198019802E-2</v>
      </c>
      <c r="O259" s="6">
        <f t="shared" si="143"/>
        <v>0.13545816733067728</v>
      </c>
      <c r="P259" s="6">
        <f t="shared" si="143"/>
        <v>0.13181818181818181</v>
      </c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spans="1:72" x14ac:dyDescent="0.3">
      <c r="A260" s="2" t="s">
        <v>176</v>
      </c>
      <c r="B260" s="17">
        <f t="shared" ref="B260:P260" si="144">B219</f>
        <v>0.41984732824427479</v>
      </c>
      <c r="C260" s="17">
        <f t="shared" si="144"/>
        <v>0.41904761904761906</v>
      </c>
      <c r="D260" s="17">
        <f t="shared" si="144"/>
        <v>0.56589147286821706</v>
      </c>
      <c r="E260" s="17">
        <f t="shared" si="144"/>
        <v>0.46296296296296297</v>
      </c>
      <c r="F260" s="17">
        <f t="shared" si="144"/>
        <v>0.53333333333333333</v>
      </c>
      <c r="G260" s="17">
        <f t="shared" si="144"/>
        <v>0.42975206611570249</v>
      </c>
      <c r="H260" s="17">
        <f t="shared" si="144"/>
        <v>0.39830508474576271</v>
      </c>
      <c r="I260" s="38">
        <f t="shared" si="144"/>
        <v>0.41379310344827586</v>
      </c>
      <c r="J260" s="38">
        <f t="shared" si="144"/>
        <v>0.52500000000000002</v>
      </c>
      <c r="K260" s="38">
        <f t="shared" si="144"/>
        <v>0.52380952380952384</v>
      </c>
      <c r="L260" s="38">
        <f t="shared" si="144"/>
        <v>0.62068965517241381</v>
      </c>
      <c r="M260" s="38">
        <f t="shared" si="144"/>
        <v>0.5</v>
      </c>
      <c r="N260" s="38">
        <f t="shared" si="144"/>
        <v>0.36842105263157893</v>
      </c>
      <c r="O260" s="38">
        <f t="shared" si="144"/>
        <v>0.42696629213483145</v>
      </c>
      <c r="P260" s="38">
        <f t="shared" si="144"/>
        <v>0.44444444444444442</v>
      </c>
      <c r="X260" s="6" t="s">
        <v>233</v>
      </c>
      <c r="Y260" s="6">
        <f>SUM('C2042 (Left-To West)'!A56:A63,'C2042 (Left-To West)'!A65:A79)</f>
        <v>108</v>
      </c>
      <c r="Z260" s="6">
        <f>SUM('C2042 (Left-To West)'!B56:B63,'C2042 (Left-To West)'!B65:B79)</f>
        <v>89</v>
      </c>
      <c r="AA260" s="6">
        <f>SUM('C2042 (Left-To West)'!C56:C63,'C2042 (Left-To West)'!C65:C79)</f>
        <v>111</v>
      </c>
      <c r="AB260" s="6">
        <f>SUM('C2042 (Left-To West)'!D56:D63,'C2042 (Left-To West)'!D65:D79)</f>
        <v>63</v>
      </c>
      <c r="AC260" s="6">
        <f>SUM('C2042 (Left-To West)'!E56:E63,'C2042 (Left-To West)'!E65:E79)</f>
        <v>164</v>
      </c>
      <c r="AD260" s="6">
        <f>SUM('C2042 (Left-To West)'!F56:F63,'C2042 (Left-To West)'!F65:F79)</f>
        <v>83</v>
      </c>
      <c r="AE260" s="6">
        <f>SUM('C2042 (Left-To West)'!G56:G63,'C2042 (Left-To West)'!G65:G79)</f>
        <v>86</v>
      </c>
      <c r="AF260" s="6">
        <f>SUM('C2042 (Left-To West)'!H56:H63,'C2042 (Left-To West)'!H65:H79)</f>
        <v>20</v>
      </c>
      <c r="AG260" s="6">
        <f>SUM('C2042 (Left-To West)'!I56:I63,'C2042 (Left-To West)'!I65:I79)</f>
        <v>38</v>
      </c>
      <c r="AH260" s="6">
        <f>SUM('C2042 (Left-To West)'!J56:J63,'C2042 (Left-To West)'!J65:J79)</f>
        <v>43</v>
      </c>
      <c r="AI260" s="6">
        <f>SUM('C2042 (Left-To West)'!K56:K63,'C2042 (Left-To West)'!K65:K79)</f>
        <v>22</v>
      </c>
      <c r="AJ260" s="6">
        <f>SUM('C2042 (Left-To West)'!L56:L63,'C2042 (Left-To West)'!L65:L79)</f>
        <v>71</v>
      </c>
      <c r="AK260" s="6">
        <f>SUM('C2042 (Left-To West)'!M56:M63,'C2042 (Left-To West)'!M65:M79)</f>
        <v>17</v>
      </c>
      <c r="AL260" s="6">
        <f>SUM('C2042 (Left-To West)'!N56:N63,'C2042 (Left-To West)'!N65:N79)</f>
        <v>71</v>
      </c>
      <c r="AM260" s="6">
        <f>SUM('C2042 (Left-To West)'!O56:O63,'C2042 (Left-To West)'!O65:O79)</f>
        <v>73</v>
      </c>
    </row>
    <row r="261" spans="1:72" x14ac:dyDescent="0.3">
      <c r="A261" t="s">
        <v>109</v>
      </c>
      <c r="B261" s="52">
        <f t="shared" ref="B261:P261" si="145">B258*B260</f>
        <v>75.15267175572518</v>
      </c>
      <c r="C261" s="52">
        <f t="shared" si="145"/>
        <v>67.047619047619051</v>
      </c>
      <c r="D261" s="52">
        <f t="shared" si="145"/>
        <v>86.015503875968989</v>
      </c>
      <c r="E261" s="52">
        <f t="shared" si="145"/>
        <v>60.648148148148145</v>
      </c>
      <c r="F261" s="52">
        <f t="shared" si="145"/>
        <v>89.066666666666663</v>
      </c>
      <c r="G261" s="52">
        <f t="shared" si="145"/>
        <v>58.876033057851238</v>
      </c>
      <c r="H261" s="52">
        <f t="shared" si="145"/>
        <v>53.771186440677965</v>
      </c>
      <c r="I261" s="52">
        <f t="shared" si="145"/>
        <v>1.2413793103448276</v>
      </c>
      <c r="J261" s="52">
        <f t="shared" si="145"/>
        <v>44.1</v>
      </c>
      <c r="K261" s="52">
        <f t="shared" si="145"/>
        <v>71.761904761904759</v>
      </c>
      <c r="L261" s="52">
        <f t="shared" si="145"/>
        <v>42.206896551724142</v>
      </c>
      <c r="M261" s="52">
        <f t="shared" si="145"/>
        <v>28.5</v>
      </c>
      <c r="N261" s="52">
        <f t="shared" si="145"/>
        <v>74.421052631578945</v>
      </c>
      <c r="O261" s="52">
        <f t="shared" si="145"/>
        <v>107.16853932584269</v>
      </c>
      <c r="P261" s="52">
        <f t="shared" si="145"/>
        <v>97.777777777777771</v>
      </c>
      <c r="X261" s="6" t="s">
        <v>234</v>
      </c>
      <c r="Y261" s="6">
        <f>SUM('C2043 (Left-To East)'!A76:A88,'C2043 (Left-To East)'!A90:A98)</f>
        <v>64</v>
      </c>
      <c r="Z261" s="6">
        <f>SUM('C2043 (Left-To East)'!B76:B88,'C2043 (Left-To East)'!B90:B98)</f>
        <v>53</v>
      </c>
      <c r="AA261" s="6">
        <f>SUM('C2043 (Left-To East)'!C76:C88,'C2043 (Left-To East)'!C90:C98)</f>
        <v>85</v>
      </c>
      <c r="AB261" s="6">
        <f>SUM('C2043 (Left-To East)'!D76:D88,'C2043 (Left-To East)'!D90:D98)</f>
        <v>51</v>
      </c>
      <c r="AC261" s="6">
        <f>SUM('C2043 (Left-To East)'!E76:E88,'C2043 (Left-To East)'!E90:E98)</f>
        <v>69</v>
      </c>
      <c r="AD261" s="6">
        <f>SUM('C2043 (Left-To East)'!F76:F88,'C2043 (Left-To East)'!F90:F98)</f>
        <v>54</v>
      </c>
      <c r="AE261" s="6">
        <f>SUM('C2043 (Left-To East)'!G76:G88,'C2043 (Left-To East)'!G90:G98)</f>
        <v>53</v>
      </c>
      <c r="AF261" s="6">
        <f>SUM('C2043 (Left-To East)'!H76:H88,'C2043 (Left-To East)'!H90:H98)</f>
        <v>17</v>
      </c>
      <c r="AG261" s="6">
        <f>SUM('C2043 (Left-To East)'!I76:I88,'C2043 (Left-To East)'!I90:I98)</f>
        <v>15</v>
      </c>
      <c r="AH261" s="6">
        <f>SUM('C2043 (Left-To East)'!J76:J88,'C2043 (Left-To East)'!J90:J98)</f>
        <v>37</v>
      </c>
      <c r="AI261" s="6">
        <f>SUM('C2043 (Left-To East)'!K76:K88,'C2043 (Left-To East)'!K90:K98)</f>
        <v>18</v>
      </c>
      <c r="AJ261" s="6">
        <f>SUM('C2043 (Left-To East)'!L76:L88,'C2043 (Left-To East)'!L90:L98)</f>
        <v>30</v>
      </c>
      <c r="AK261" s="6">
        <f>SUM('C2043 (Left-To East)'!M76:M88,'C2043 (Left-To East)'!M90:M98)</f>
        <v>30</v>
      </c>
      <c r="AL261" s="6">
        <f>SUM('C2043 (Left-To East)'!N76:N88,'C2043 (Left-To East)'!N90:N98)</f>
        <v>36</v>
      </c>
      <c r="AM261" s="6">
        <f>SUM('C2043 (Left-To East)'!O76:O88,'C2043 (Left-To East)'!O90:O98)</f>
        <v>93</v>
      </c>
    </row>
    <row r="262" spans="1:72" x14ac:dyDescent="0.3">
      <c r="A262" t="s">
        <v>177</v>
      </c>
      <c r="B262" s="52">
        <f t="shared" ref="B262:P262" si="146">B261-B257</f>
        <v>26.15267175572518</v>
      </c>
      <c r="C262" s="52">
        <f t="shared" si="146"/>
        <v>29.047619047619051</v>
      </c>
      <c r="D262" s="52">
        <f t="shared" si="146"/>
        <v>22.015503875968989</v>
      </c>
      <c r="E262" s="52">
        <f t="shared" si="146"/>
        <v>16.648148148148145</v>
      </c>
      <c r="F262" s="52">
        <f t="shared" si="146"/>
        <v>23.066666666666663</v>
      </c>
      <c r="G262" s="52">
        <f t="shared" si="146"/>
        <v>16.876033057851238</v>
      </c>
      <c r="H262" s="52">
        <f t="shared" si="146"/>
        <v>11.771186440677965</v>
      </c>
      <c r="I262" s="52">
        <f t="shared" si="146"/>
        <v>-9.7586206896551726</v>
      </c>
      <c r="J262" s="52">
        <f t="shared" si="146"/>
        <v>26.1</v>
      </c>
      <c r="K262" s="52">
        <f t="shared" si="146"/>
        <v>51.761904761904759</v>
      </c>
      <c r="L262" s="52">
        <f t="shared" si="146"/>
        <v>28.206896551724142</v>
      </c>
      <c r="M262" s="52">
        <f t="shared" si="146"/>
        <v>-7.5</v>
      </c>
      <c r="N262" s="52">
        <f t="shared" si="146"/>
        <v>70.421052631578945</v>
      </c>
      <c r="O262" s="52">
        <f t="shared" si="146"/>
        <v>73.168539325842687</v>
      </c>
      <c r="P262" s="52">
        <f t="shared" si="146"/>
        <v>68.777777777777771</v>
      </c>
    </row>
    <row r="263" spans="1:72" x14ac:dyDescent="0.3">
      <c r="Y263" s="74" t="s">
        <v>208</v>
      </c>
      <c r="Z263" s="128" t="s">
        <v>10</v>
      </c>
      <c r="AA263" s="128"/>
      <c r="AB263" s="128"/>
      <c r="AC263" s="128"/>
      <c r="AD263" s="128"/>
      <c r="AF263" s="74" t="s">
        <v>208</v>
      </c>
      <c r="AG263" s="128" t="s">
        <v>11</v>
      </c>
      <c r="AH263" s="128"/>
      <c r="AI263" s="128"/>
      <c r="AJ263" s="128"/>
      <c r="AK263" s="128"/>
      <c r="AM263" s="74" t="s">
        <v>208</v>
      </c>
      <c r="AN263" s="128" t="s">
        <v>12</v>
      </c>
      <c r="AO263" s="128"/>
      <c r="AP263" s="128"/>
      <c r="AQ263" s="128"/>
      <c r="AR263" s="128"/>
      <c r="AT263" s="74" t="s">
        <v>208</v>
      </c>
      <c r="AU263" s="128" t="s">
        <v>13</v>
      </c>
      <c r="AV263" s="128"/>
      <c r="AW263" s="128"/>
      <c r="AX263" s="128"/>
      <c r="AY263" s="128"/>
      <c r="BA263" s="74" t="s">
        <v>208</v>
      </c>
      <c r="BB263" s="128" t="s">
        <v>14</v>
      </c>
      <c r="BC263" s="128"/>
      <c r="BD263" s="128"/>
      <c r="BE263" s="128"/>
      <c r="BF263" s="128"/>
      <c r="BH263" s="74" t="s">
        <v>208</v>
      </c>
      <c r="BI263" s="128" t="s">
        <v>0</v>
      </c>
      <c r="BJ263" s="128"/>
      <c r="BK263" s="128"/>
      <c r="BL263" s="128"/>
      <c r="BM263" s="128"/>
      <c r="BO263" s="74" t="s">
        <v>208</v>
      </c>
      <c r="BP263" s="128" t="s">
        <v>1</v>
      </c>
      <c r="BQ263" s="128"/>
      <c r="BR263" s="128"/>
      <c r="BS263" s="128"/>
      <c r="BT263" s="128"/>
    </row>
    <row r="264" spans="1:72" x14ac:dyDescent="0.3">
      <c r="Y264" s="74"/>
      <c r="Z264" s="77">
        <f>Y249+Y248</f>
        <v>205</v>
      </c>
      <c r="AA264" s="6">
        <f>Y249+Y251</f>
        <v>195</v>
      </c>
      <c r="AB264" s="6">
        <f>Y249+Y254</f>
        <v>190</v>
      </c>
      <c r="AC264" s="6">
        <f>Y249+Y257</f>
        <v>195</v>
      </c>
      <c r="AD264" s="6">
        <f>Y249+Y260</f>
        <v>195</v>
      </c>
      <c r="AF264" s="74"/>
      <c r="AG264" s="77">
        <f>Z249+Z248</f>
        <v>183</v>
      </c>
      <c r="AH264" s="6">
        <f>Z249+Z251</f>
        <v>172</v>
      </c>
      <c r="AI264" s="6">
        <f>Z249+Z254</f>
        <v>165</v>
      </c>
      <c r="AJ264" s="6">
        <f>Z249+Z257</f>
        <v>159</v>
      </c>
      <c r="AK264" s="6">
        <f>Z249+Z260</f>
        <v>161</v>
      </c>
      <c r="AM264" s="74"/>
      <c r="AN264" s="6">
        <f>AA249+AA248</f>
        <v>210</v>
      </c>
      <c r="AO264" s="6">
        <f>AA249+AA251</f>
        <v>213</v>
      </c>
      <c r="AP264" s="6">
        <f>AA249+AA254</f>
        <v>216</v>
      </c>
      <c r="AQ264" s="6">
        <f>AA249+AA257</f>
        <v>218</v>
      </c>
      <c r="AR264" s="77">
        <f>AA249+AA260</f>
        <v>222</v>
      </c>
      <c r="AT264" s="74"/>
      <c r="AU264" s="6">
        <f>AB249+AB248</f>
        <v>125</v>
      </c>
      <c r="AV264" s="6">
        <f>AB249+AB251</f>
        <v>129</v>
      </c>
      <c r="AW264" s="6">
        <f>AB249+AB254</f>
        <v>132</v>
      </c>
      <c r="AX264" s="77">
        <f>AB249+AB257</f>
        <v>137</v>
      </c>
      <c r="AY264" s="6">
        <f>AB249+AB260</f>
        <v>134</v>
      </c>
      <c r="BA264" s="74"/>
      <c r="BB264" s="6">
        <f>AC249+AC248</f>
        <v>251</v>
      </c>
      <c r="BC264" s="6">
        <f>AC249+AC251</f>
        <v>253</v>
      </c>
      <c r="BD264" s="6">
        <f>AC249+AC254</f>
        <v>256</v>
      </c>
      <c r="BE264" s="6">
        <f>AC249+AC257</f>
        <v>269</v>
      </c>
      <c r="BF264" s="6">
        <f>AC249+AC260</f>
        <v>267</v>
      </c>
      <c r="BH264" s="74"/>
      <c r="BI264" s="6">
        <f>AD249+AD248</f>
        <v>164</v>
      </c>
      <c r="BJ264" s="77">
        <f>AD249+AD251</f>
        <v>172</v>
      </c>
      <c r="BK264" s="6">
        <f>AD249+AD254</f>
        <v>170</v>
      </c>
      <c r="BL264" s="6">
        <f>AD249+AD257</f>
        <v>169</v>
      </c>
      <c r="BM264" s="6">
        <f>AD249+AD260</f>
        <v>164</v>
      </c>
      <c r="BO264" s="74"/>
      <c r="BP264" s="6">
        <f>AE249+AE248</f>
        <v>158</v>
      </c>
      <c r="BQ264" s="6">
        <f>AE249+AE251</f>
        <v>151</v>
      </c>
      <c r="BR264" s="6">
        <f>AE249+AE254</f>
        <v>155</v>
      </c>
      <c r="BS264" s="6">
        <f>AE249+AE257</f>
        <v>153</v>
      </c>
      <c r="BT264" s="77">
        <f>AE249+AE260</f>
        <v>159</v>
      </c>
    </row>
    <row r="265" spans="1:72" x14ac:dyDescent="0.3">
      <c r="Y265" s="80"/>
      <c r="Z265" s="6">
        <f>Y252+Y248</f>
        <v>198</v>
      </c>
      <c r="AA265" s="6">
        <f>Y252+Y251</f>
        <v>188</v>
      </c>
      <c r="AB265" s="6">
        <f>Y252+Y254</f>
        <v>183</v>
      </c>
      <c r="AC265" s="6">
        <f>Y252+Y257</f>
        <v>188</v>
      </c>
      <c r="AD265" s="6">
        <f>Y252+Y260</f>
        <v>188</v>
      </c>
      <c r="AF265" s="80"/>
      <c r="AG265" s="6">
        <f>Z252+Z248</f>
        <v>178</v>
      </c>
      <c r="AH265" s="6">
        <f>Z252+Z251</f>
        <v>167</v>
      </c>
      <c r="AI265" s="6">
        <f>Z252+Z254</f>
        <v>160</v>
      </c>
      <c r="AJ265" s="6">
        <f>Z252+Z257</f>
        <v>154</v>
      </c>
      <c r="AK265" s="6">
        <f>Z252+Z260</f>
        <v>156</v>
      </c>
      <c r="AM265" s="80"/>
      <c r="AN265" s="6">
        <f>AA252+AA248</f>
        <v>205</v>
      </c>
      <c r="AO265" s="6">
        <f>AA252+AA251</f>
        <v>208</v>
      </c>
      <c r="AP265" s="6">
        <f>AA252+AA254</f>
        <v>211</v>
      </c>
      <c r="AQ265" s="6">
        <f>AA252+AA257</f>
        <v>213</v>
      </c>
      <c r="AR265" s="6">
        <f>AA252+AA260</f>
        <v>217</v>
      </c>
      <c r="AT265" s="80"/>
      <c r="AU265" s="6">
        <f>AB252+AB248</f>
        <v>119</v>
      </c>
      <c r="AV265" s="6">
        <f>AB252+AB251</f>
        <v>123</v>
      </c>
      <c r="AW265" s="6">
        <f>AB252+AB254</f>
        <v>126</v>
      </c>
      <c r="AX265" s="6">
        <f>AB252+AB257</f>
        <v>131</v>
      </c>
      <c r="AY265" s="6">
        <f>AB252+AB260</f>
        <v>128</v>
      </c>
      <c r="BA265" s="80"/>
      <c r="BB265" s="6">
        <f>AC252+AC248</f>
        <v>252</v>
      </c>
      <c r="BC265" s="6">
        <f>AC252+AC251</f>
        <v>254</v>
      </c>
      <c r="BD265" s="6">
        <f>AC252+AC254</f>
        <v>257</v>
      </c>
      <c r="BE265" s="77">
        <f>AC252+AC257</f>
        <v>270</v>
      </c>
      <c r="BF265" s="6">
        <f>AC252+AC260</f>
        <v>268</v>
      </c>
      <c r="BH265" s="80"/>
      <c r="BI265" s="6">
        <f>AD252+AD248</f>
        <v>161</v>
      </c>
      <c r="BJ265" s="6">
        <f>AD252+AD251</f>
        <v>169</v>
      </c>
      <c r="BK265" s="6">
        <f>AD252+AD254</f>
        <v>167</v>
      </c>
      <c r="BL265" s="6">
        <f>AD252+AD257</f>
        <v>166</v>
      </c>
      <c r="BM265" s="6">
        <f>AD252+AD260</f>
        <v>161</v>
      </c>
      <c r="BO265" s="80"/>
      <c r="BP265" s="6">
        <f>AE252+AE248</f>
        <v>153</v>
      </c>
      <c r="BQ265" s="6">
        <f>AE252+AE251</f>
        <v>146</v>
      </c>
      <c r="BR265" s="6">
        <f>AE252+AE254</f>
        <v>150</v>
      </c>
      <c r="BS265" s="6">
        <f>AE252+AE257</f>
        <v>148</v>
      </c>
      <c r="BT265" s="6">
        <f>AE252+AE260</f>
        <v>154</v>
      </c>
    </row>
    <row r="266" spans="1:72" x14ac:dyDescent="0.3">
      <c r="A266" s="46" t="s">
        <v>43</v>
      </c>
      <c r="Y266" s="74"/>
      <c r="Z266" s="6">
        <f>Y255+Y248</f>
        <v>195</v>
      </c>
      <c r="AA266" s="6">
        <f>Y255+Y251</f>
        <v>185</v>
      </c>
      <c r="AB266" s="6">
        <f>Y255+Y254</f>
        <v>180</v>
      </c>
      <c r="AC266" s="6">
        <f>Y255+Y257</f>
        <v>185</v>
      </c>
      <c r="AD266" s="6">
        <f>Y255+Y260</f>
        <v>185</v>
      </c>
      <c r="AF266" s="74"/>
      <c r="AG266" s="6">
        <f>Z255+Z248</f>
        <v>173</v>
      </c>
      <c r="AH266" s="6">
        <f>Z255+Z251</f>
        <v>162</v>
      </c>
      <c r="AI266" s="6">
        <f>Z255+Z254</f>
        <v>155</v>
      </c>
      <c r="AJ266" s="6">
        <f>Z255+Z257</f>
        <v>149</v>
      </c>
      <c r="AK266" s="6">
        <f>Z255+Z260</f>
        <v>151</v>
      </c>
      <c r="AM266" s="74"/>
      <c r="AN266" s="6">
        <f>AA255+AA248</f>
        <v>199</v>
      </c>
      <c r="AO266" s="6">
        <f>AA255+AA251</f>
        <v>202</v>
      </c>
      <c r="AP266" s="6">
        <f>AA255+AA254</f>
        <v>205</v>
      </c>
      <c r="AQ266" s="6">
        <f>AA255+AA257</f>
        <v>207</v>
      </c>
      <c r="AR266" s="6">
        <f>AA255+AA260</f>
        <v>211</v>
      </c>
      <c r="AT266" s="74"/>
      <c r="AU266" s="6">
        <f>AB255+AB248</f>
        <v>112</v>
      </c>
      <c r="AV266" s="6">
        <f>AB255+AB251</f>
        <v>116</v>
      </c>
      <c r="AW266" s="6">
        <f>AB255+AB254</f>
        <v>119</v>
      </c>
      <c r="AX266" s="6">
        <f>AB255+AB257</f>
        <v>124</v>
      </c>
      <c r="AY266" s="6">
        <f>AB255+AB260</f>
        <v>121</v>
      </c>
      <c r="BA266" s="74"/>
      <c r="BB266" s="6">
        <f>AC255+AC248</f>
        <v>243</v>
      </c>
      <c r="BC266" s="6">
        <f>AC255+AC251</f>
        <v>245</v>
      </c>
      <c r="BD266" s="6">
        <f>AC255+AC254</f>
        <v>248</v>
      </c>
      <c r="BE266" s="6">
        <f>AC255+AC257</f>
        <v>261</v>
      </c>
      <c r="BF266" s="6">
        <f>AC255+AC260</f>
        <v>259</v>
      </c>
      <c r="BH266" s="74"/>
      <c r="BI266" s="6">
        <f>AD255+AD248</f>
        <v>152</v>
      </c>
      <c r="BJ266" s="6">
        <f>AD255+AD251</f>
        <v>160</v>
      </c>
      <c r="BK266" s="6">
        <f>AD255+AD254</f>
        <v>158</v>
      </c>
      <c r="BL266" s="6">
        <f>AD255+AD257</f>
        <v>157</v>
      </c>
      <c r="BM266" s="6">
        <f>AD255+AD260</f>
        <v>152</v>
      </c>
      <c r="BO266" s="74"/>
      <c r="BP266" s="6">
        <f>AE255+AE248</f>
        <v>149</v>
      </c>
      <c r="BQ266" s="6">
        <f>AE255+AE251</f>
        <v>142</v>
      </c>
      <c r="BR266" s="6">
        <f>AE255+AE254</f>
        <v>146</v>
      </c>
      <c r="BS266" s="6">
        <f>AE255+AE257</f>
        <v>144</v>
      </c>
      <c r="BT266" s="6">
        <f>AE255+AE260</f>
        <v>150</v>
      </c>
    </row>
    <row r="267" spans="1:72" x14ac:dyDescent="0.3">
      <c r="A267" t="s">
        <v>20</v>
      </c>
      <c r="B267" s="6">
        <f>'Comparisons and Delays'!Y305</f>
        <v>111</v>
      </c>
      <c r="C267" s="6">
        <f>'Comparisons and Delays'!Z305</f>
        <v>103</v>
      </c>
      <c r="D267" s="6">
        <f>'Comparisons and Delays'!AA305</f>
        <v>97</v>
      </c>
      <c r="E267" s="6">
        <f>'Comparisons and Delays'!AB305</f>
        <v>54</v>
      </c>
      <c r="F267" s="6">
        <f>'Comparisons and Delays'!AC305</f>
        <v>145</v>
      </c>
      <c r="G267" s="6">
        <f>'Comparisons and Delays'!AD305</f>
        <v>82</v>
      </c>
      <c r="H267" s="6">
        <f>'Comparisons and Delays'!AE305</f>
        <v>78</v>
      </c>
      <c r="I267" s="6">
        <f>'Comparisons and Delays'!AF305</f>
        <v>22</v>
      </c>
      <c r="J267" s="6">
        <f>'Comparisons and Delays'!AG305</f>
        <v>34</v>
      </c>
      <c r="K267" s="6">
        <f>'Comparisons and Delays'!AH305</f>
        <v>38</v>
      </c>
      <c r="L267" s="6">
        <f>'Comparisons and Delays'!AI305</f>
        <v>21</v>
      </c>
      <c r="M267" s="6">
        <f>'Comparisons and Delays'!AJ305</f>
        <v>62</v>
      </c>
      <c r="N267" s="6">
        <f>'Comparisons and Delays'!AK305</f>
        <v>22</v>
      </c>
      <c r="O267" s="6">
        <f>'Comparisons and Delays'!AL305</f>
        <v>66</v>
      </c>
      <c r="P267" s="6">
        <f>'Comparisons and Delays'!AM305</f>
        <v>69</v>
      </c>
      <c r="Y267" s="74"/>
      <c r="Z267" s="6">
        <f>Y258+Y248</f>
        <v>188</v>
      </c>
      <c r="AA267" s="6">
        <f>Y258+Y251</f>
        <v>178</v>
      </c>
      <c r="AB267" s="6">
        <f>Y258+Y254</f>
        <v>173</v>
      </c>
      <c r="AC267" s="6">
        <f>Y258+Y257</f>
        <v>178</v>
      </c>
      <c r="AD267" s="6">
        <f>Y258+Y260</f>
        <v>178</v>
      </c>
      <c r="AF267" s="74"/>
      <c r="AG267" s="6">
        <f>Z258+Z248</f>
        <v>171</v>
      </c>
      <c r="AH267" s="6">
        <f>Z258+Z251</f>
        <v>160</v>
      </c>
      <c r="AI267" s="6">
        <f>Z258+Z254</f>
        <v>153</v>
      </c>
      <c r="AJ267" s="6">
        <f>Z258+Z257</f>
        <v>147</v>
      </c>
      <c r="AK267" s="6">
        <f>Z258+Z260</f>
        <v>149</v>
      </c>
      <c r="AM267" s="74"/>
      <c r="AN267" s="6">
        <f>AA258+AA248</f>
        <v>196</v>
      </c>
      <c r="AO267" s="6">
        <f>AA258+AA251</f>
        <v>199</v>
      </c>
      <c r="AP267" s="6">
        <f>AA258+AA254</f>
        <v>202</v>
      </c>
      <c r="AQ267" s="6">
        <f>AA258+AA257</f>
        <v>204</v>
      </c>
      <c r="AR267" s="6">
        <f>AA258+AA260</f>
        <v>208</v>
      </c>
      <c r="AT267" s="74"/>
      <c r="AU267" s="6">
        <f>AB258+AB248</f>
        <v>109</v>
      </c>
      <c r="AV267" s="6">
        <f>AB258+AB251</f>
        <v>113</v>
      </c>
      <c r="AW267" s="6">
        <f>AB258+AB254</f>
        <v>116</v>
      </c>
      <c r="AX267" s="6">
        <f>AB258+AB257</f>
        <v>121</v>
      </c>
      <c r="AY267" s="6">
        <f>AB258+AB260</f>
        <v>118</v>
      </c>
      <c r="BA267" s="74"/>
      <c r="BB267" s="6">
        <f>AC258+AC248</f>
        <v>230</v>
      </c>
      <c r="BC267" s="6">
        <f>AC258+AC251</f>
        <v>232</v>
      </c>
      <c r="BD267" s="6">
        <f>AC258+AC254</f>
        <v>235</v>
      </c>
      <c r="BE267" s="6">
        <f>AC258+AC257</f>
        <v>248</v>
      </c>
      <c r="BF267" s="6">
        <f>AC258+AC260</f>
        <v>246</v>
      </c>
      <c r="BH267" s="74"/>
      <c r="BI267" s="6">
        <f>AD258+AD248</f>
        <v>149</v>
      </c>
      <c r="BJ267" s="6">
        <f>AD258+AD251</f>
        <v>157</v>
      </c>
      <c r="BK267" s="6">
        <f>AD258+AD254</f>
        <v>155</v>
      </c>
      <c r="BL267" s="6">
        <f>AD258+AD257</f>
        <v>154</v>
      </c>
      <c r="BM267" s="6">
        <f>AD258+AD260</f>
        <v>149</v>
      </c>
      <c r="BO267" s="74"/>
      <c r="BP267" s="6">
        <f>AE258+AE248</f>
        <v>143</v>
      </c>
      <c r="BQ267" s="6">
        <f>AE258+AE251</f>
        <v>136</v>
      </c>
      <c r="BR267" s="6">
        <f>AE258+AE254</f>
        <v>140</v>
      </c>
      <c r="BS267" s="6">
        <f>AE258+AE257</f>
        <v>138</v>
      </c>
      <c r="BT267" s="6">
        <f>AE258+AE260</f>
        <v>144</v>
      </c>
    </row>
    <row r="268" spans="1:72" x14ac:dyDescent="0.3">
      <c r="A268" t="s">
        <v>144</v>
      </c>
      <c r="B268" s="6">
        <f>'Comparisons and Delays'!Y306</f>
        <v>518</v>
      </c>
      <c r="C268" s="6">
        <f>'Comparisons and Delays'!Z306</f>
        <v>328</v>
      </c>
      <c r="D268" s="6">
        <f>'Comparisons and Delays'!AA306</f>
        <v>284</v>
      </c>
      <c r="E268" s="6">
        <f>'Comparisons and Delays'!AB306</f>
        <v>199</v>
      </c>
      <c r="F268" s="6">
        <f>'Comparisons and Delays'!AC306</f>
        <v>319</v>
      </c>
      <c r="G268" s="6">
        <f>'Comparisons and Delays'!AD306</f>
        <v>271</v>
      </c>
      <c r="H268" s="6">
        <f>'Comparisons and Delays'!AE306</f>
        <v>202</v>
      </c>
      <c r="I268" s="6">
        <f>'Comparisons and Delays'!AF306</f>
        <v>67</v>
      </c>
      <c r="J268" s="6">
        <f>'Comparisons and Delays'!AG306</f>
        <v>134</v>
      </c>
      <c r="K268" s="6">
        <f>'Comparisons and Delays'!AH306</f>
        <v>238</v>
      </c>
      <c r="L268" s="6">
        <f>'Comparisons and Delays'!AI306</f>
        <v>105</v>
      </c>
      <c r="M268" s="6">
        <f>'Comparisons and Delays'!AJ306</f>
        <v>144</v>
      </c>
      <c r="N268" s="6">
        <f>'Comparisons and Delays'!AK306</f>
        <v>325</v>
      </c>
      <c r="O268" s="6">
        <f>'Comparisons and Delays'!AL306</f>
        <v>292</v>
      </c>
      <c r="P268" s="6">
        <f>'Comparisons and Delays'!AM306</f>
        <v>431</v>
      </c>
      <c r="Y268" s="74"/>
      <c r="Z268" s="6">
        <f>Y261+Y248</f>
        <v>182</v>
      </c>
      <c r="AA268" s="6">
        <f>Y261+Y251</f>
        <v>172</v>
      </c>
      <c r="AB268" s="78">
        <f>Y261+Y254</f>
        <v>167</v>
      </c>
      <c r="AC268" s="6">
        <f>Y261+Y257</f>
        <v>172</v>
      </c>
      <c r="AD268" s="6">
        <f>Y261+Y260</f>
        <v>172</v>
      </c>
      <c r="AF268" s="74"/>
      <c r="AG268" s="6">
        <f>Z261+Z248</f>
        <v>164</v>
      </c>
      <c r="AH268" s="6">
        <f>Z261+Z251</f>
        <v>153</v>
      </c>
      <c r="AI268" s="6">
        <f>Z261+Z254</f>
        <v>146</v>
      </c>
      <c r="AJ268" s="78">
        <f>Z261+Z257</f>
        <v>140</v>
      </c>
      <c r="AK268" s="6">
        <f>Z261+Z260</f>
        <v>142</v>
      </c>
      <c r="AM268" s="74"/>
      <c r="AN268" s="78">
        <f>AA261+AA248</f>
        <v>184</v>
      </c>
      <c r="AO268" s="6">
        <f>AA261+AA251</f>
        <v>187</v>
      </c>
      <c r="AP268" s="6">
        <f>AA261+AA254</f>
        <v>190</v>
      </c>
      <c r="AQ268" s="6">
        <f>AA261+AA257</f>
        <v>192</v>
      </c>
      <c r="AR268" s="6">
        <f>AA261+AA260</f>
        <v>196</v>
      </c>
      <c r="AT268" s="74"/>
      <c r="AU268" s="78">
        <f>AB261+AB248</f>
        <v>105</v>
      </c>
      <c r="AV268" s="6">
        <f>AB261+AB251</f>
        <v>109</v>
      </c>
      <c r="AW268" s="6">
        <f>AB261+AB254</f>
        <v>112</v>
      </c>
      <c r="AX268" s="6">
        <f>AB261+AB257</f>
        <v>117</v>
      </c>
      <c r="AY268" s="6">
        <f>AB261+AB260</f>
        <v>114</v>
      </c>
      <c r="BA268" s="74"/>
      <c r="BB268" s="78">
        <f>AC261+AC248</f>
        <v>217</v>
      </c>
      <c r="BC268" s="6">
        <f>AC261+AC251</f>
        <v>219</v>
      </c>
      <c r="BD268" s="6">
        <f>AC261+AC254</f>
        <v>222</v>
      </c>
      <c r="BE268" s="6">
        <f>AC261+AC257</f>
        <v>235</v>
      </c>
      <c r="BF268" s="6">
        <f>AC261+AC260</f>
        <v>233</v>
      </c>
      <c r="BH268" s="74"/>
      <c r="BI268" s="78">
        <f>AD261+AD248</f>
        <v>137</v>
      </c>
      <c r="BJ268" s="6">
        <f>AD261+AD251</f>
        <v>145</v>
      </c>
      <c r="BK268" s="6">
        <f>AD261+AD254</f>
        <v>143</v>
      </c>
      <c r="BL268" s="6">
        <f>AD261+AD257</f>
        <v>142</v>
      </c>
      <c r="BM268" s="78">
        <f>AD261+AD260</f>
        <v>137</v>
      </c>
      <c r="BO268" s="74"/>
      <c r="BP268" s="6">
        <f>AE261+AE248</f>
        <v>138</v>
      </c>
      <c r="BQ268" s="78">
        <f>AE261+AE251</f>
        <v>131</v>
      </c>
      <c r="BR268" s="6">
        <f>AE261+AE254</f>
        <v>135</v>
      </c>
      <c r="BS268" s="6">
        <f>AE261+AE257</f>
        <v>133</v>
      </c>
      <c r="BT268" s="6">
        <f>AE261+AE260</f>
        <v>139</v>
      </c>
    </row>
    <row r="269" spans="1:72" x14ac:dyDescent="0.3">
      <c r="A269" s="48" t="s">
        <v>183</v>
      </c>
      <c r="B269" s="6">
        <f t="shared" ref="B269:P269" si="147">B267/B268</f>
        <v>0.21428571428571427</v>
      </c>
      <c r="C269" s="6">
        <f t="shared" si="147"/>
        <v>0.31402439024390244</v>
      </c>
      <c r="D269" s="6">
        <f t="shared" si="147"/>
        <v>0.34154929577464788</v>
      </c>
      <c r="E269" s="6">
        <f t="shared" si="147"/>
        <v>0.271356783919598</v>
      </c>
      <c r="F269" s="6">
        <f t="shared" si="147"/>
        <v>0.45454545454545453</v>
      </c>
      <c r="G269" s="6">
        <f t="shared" si="147"/>
        <v>0.30258302583025831</v>
      </c>
      <c r="H269" s="6">
        <f t="shared" si="147"/>
        <v>0.38613861386138615</v>
      </c>
      <c r="I269" s="6">
        <f t="shared" si="147"/>
        <v>0.32835820895522388</v>
      </c>
      <c r="J269" s="6">
        <f t="shared" si="147"/>
        <v>0.2537313432835821</v>
      </c>
      <c r="K269" s="6">
        <f t="shared" si="147"/>
        <v>0.15966386554621848</v>
      </c>
      <c r="L269" s="6">
        <f t="shared" si="147"/>
        <v>0.2</v>
      </c>
      <c r="M269" s="6">
        <f t="shared" si="147"/>
        <v>0.43055555555555558</v>
      </c>
      <c r="N269" s="6">
        <f t="shared" si="147"/>
        <v>6.7692307692307691E-2</v>
      </c>
      <c r="O269" s="6">
        <f t="shared" si="147"/>
        <v>0.22602739726027396</v>
      </c>
      <c r="P269" s="6">
        <f t="shared" si="147"/>
        <v>0.16009280742459397</v>
      </c>
    </row>
    <row r="270" spans="1:72" x14ac:dyDescent="0.3">
      <c r="A270" s="21" t="s">
        <v>176</v>
      </c>
      <c r="B270" s="17">
        <f t="shared" ref="B270:P270" si="148">B229</f>
        <v>0.49079754601226994</v>
      </c>
      <c r="C270" s="17">
        <f t="shared" si="148"/>
        <v>0.5714285714285714</v>
      </c>
      <c r="D270" s="17">
        <f t="shared" si="148"/>
        <v>0.49673202614379086</v>
      </c>
      <c r="E270" s="17">
        <f t="shared" si="148"/>
        <v>0.41</v>
      </c>
      <c r="F270" s="17">
        <f t="shared" si="148"/>
        <v>0.59345794392523366</v>
      </c>
      <c r="G270" s="17">
        <f t="shared" si="148"/>
        <v>0.45901639344262296</v>
      </c>
      <c r="H270" s="17">
        <f t="shared" si="148"/>
        <v>0.44776119402985076</v>
      </c>
      <c r="I270" s="38">
        <f t="shared" si="148"/>
        <v>0.5</v>
      </c>
      <c r="J270" s="38">
        <f t="shared" si="148"/>
        <v>0.5714285714285714</v>
      </c>
      <c r="K270" s="38">
        <f t="shared" si="148"/>
        <v>0.515625</v>
      </c>
      <c r="L270" s="38">
        <f t="shared" si="148"/>
        <v>0.54166666666666663</v>
      </c>
      <c r="M270" s="38">
        <f t="shared" si="148"/>
        <v>0.6</v>
      </c>
      <c r="N270" s="38">
        <f t="shared" si="148"/>
        <v>0.43333333333333335</v>
      </c>
      <c r="O270" s="38">
        <f t="shared" si="148"/>
        <v>0.5</v>
      </c>
      <c r="P270" s="38">
        <f t="shared" si="148"/>
        <v>0.45299145299145299</v>
      </c>
      <c r="Y270" s="83" t="s">
        <v>239</v>
      </c>
      <c r="Z270" s="66">
        <f>(Y246-AB268)/2</f>
        <v>166</v>
      </c>
      <c r="AA270" t="s">
        <v>241</v>
      </c>
      <c r="AB270" t="s">
        <v>242</v>
      </c>
      <c r="AC270" s="84">
        <f>Z270/(Y261+Z270)</f>
        <v>0.72173913043478266</v>
      </c>
      <c r="AF270" s="83" t="s">
        <v>239</v>
      </c>
      <c r="AG270" s="66">
        <f>(Z246-AJ268)/2</f>
        <v>86.5</v>
      </c>
      <c r="AH270" t="s">
        <v>241</v>
      </c>
      <c r="AI270" t="s">
        <v>242</v>
      </c>
      <c r="AJ270" s="84">
        <f>AG270/Z246</f>
        <v>0.27635782747603832</v>
      </c>
      <c r="AM270" s="83" t="s">
        <v>239</v>
      </c>
      <c r="AN270">
        <f>(AA246-AN268)/2</f>
        <v>26</v>
      </c>
      <c r="AO270" t="s">
        <v>241</v>
      </c>
      <c r="AP270" t="s">
        <v>242</v>
      </c>
      <c r="AQ270" s="84">
        <f>AN270/AA246</f>
        <v>0.11016949152542373</v>
      </c>
      <c r="AT270" s="83" t="s">
        <v>239</v>
      </c>
      <c r="AU270">
        <f>(AB246-AU268)/2</f>
        <v>25.5</v>
      </c>
      <c r="AV270" t="s">
        <v>241</v>
      </c>
      <c r="AW270" t="s">
        <v>242</v>
      </c>
      <c r="AX270" s="84">
        <f>AU270/AB246</f>
        <v>0.16346153846153846</v>
      </c>
      <c r="BA270" s="83" t="s">
        <v>239</v>
      </c>
      <c r="BB270">
        <f>(AC246-BB268)/2</f>
        <v>36.5</v>
      </c>
      <c r="BC270" t="s">
        <v>241</v>
      </c>
      <c r="BD270" t="s">
        <v>242</v>
      </c>
      <c r="BE270" s="84">
        <f>BB270/AC246</f>
        <v>0.12586206896551724</v>
      </c>
      <c r="BH270" s="83" t="s">
        <v>239</v>
      </c>
      <c r="BI270">
        <f>(AD246-BM268)/2</f>
        <v>55.5</v>
      </c>
      <c r="BJ270" t="s">
        <v>241</v>
      </c>
      <c r="BK270" t="s">
        <v>242</v>
      </c>
      <c r="BL270" s="84">
        <f>BI270/AD246</f>
        <v>0.22379032258064516</v>
      </c>
      <c r="BO270" s="83" t="s">
        <v>239</v>
      </c>
      <c r="BP270">
        <f>(AE246-BT268)/2</f>
        <v>25.5</v>
      </c>
      <c r="BQ270" t="s">
        <v>241</v>
      </c>
      <c r="BR270" t="s">
        <v>242</v>
      </c>
      <c r="BS270" s="84">
        <f>BP270/AE246</f>
        <v>0.13421052631578947</v>
      </c>
    </row>
    <row r="271" spans="1:72" x14ac:dyDescent="0.3">
      <c r="A271" t="s">
        <v>109</v>
      </c>
      <c r="B271" s="52">
        <f t="shared" ref="B271:P271" si="149">B268*B270</f>
        <v>254.23312883435582</v>
      </c>
      <c r="C271" s="52">
        <f t="shared" si="149"/>
        <v>187.42857142857142</v>
      </c>
      <c r="D271" s="52">
        <f t="shared" si="149"/>
        <v>141.07189542483661</v>
      </c>
      <c r="E271" s="52">
        <f t="shared" si="149"/>
        <v>81.589999999999989</v>
      </c>
      <c r="F271" s="52">
        <f t="shared" si="149"/>
        <v>189.31308411214954</v>
      </c>
      <c r="G271" s="52">
        <f t="shared" si="149"/>
        <v>124.39344262295083</v>
      </c>
      <c r="H271" s="52">
        <f t="shared" si="149"/>
        <v>90.447761194029852</v>
      </c>
      <c r="I271" s="52">
        <f t="shared" si="149"/>
        <v>33.5</v>
      </c>
      <c r="J271" s="52">
        <f t="shared" si="149"/>
        <v>76.571428571428569</v>
      </c>
      <c r="K271" s="52">
        <f t="shared" si="149"/>
        <v>122.71875</v>
      </c>
      <c r="L271" s="52">
        <f t="shared" si="149"/>
        <v>56.874999999999993</v>
      </c>
      <c r="M271" s="52">
        <f t="shared" si="149"/>
        <v>86.399999999999991</v>
      </c>
      <c r="N271" s="52">
        <f t="shared" si="149"/>
        <v>140.83333333333334</v>
      </c>
      <c r="O271" s="52">
        <f t="shared" si="149"/>
        <v>146</v>
      </c>
      <c r="P271" s="52">
        <f t="shared" si="149"/>
        <v>195.23931623931625</v>
      </c>
      <c r="Y271" s="83" t="s">
        <v>240</v>
      </c>
      <c r="Z271" s="66">
        <f>(Y246-Z264)/2</f>
        <v>147</v>
      </c>
      <c r="AA271" t="s">
        <v>241</v>
      </c>
      <c r="AB271" t="s">
        <v>243</v>
      </c>
      <c r="AC271" s="84">
        <f>Z271/(Y249+Z271)</f>
        <v>0.62820512820512819</v>
      </c>
      <c r="AF271" s="83" t="s">
        <v>240</v>
      </c>
      <c r="AG271" s="66">
        <f>(Z246-AG264)/2</f>
        <v>65</v>
      </c>
      <c r="AH271" t="s">
        <v>241</v>
      </c>
      <c r="AI271" t="s">
        <v>243</v>
      </c>
      <c r="AJ271" s="84">
        <f>AG271/Z246</f>
        <v>0.20766773162939298</v>
      </c>
      <c r="AM271" s="83" t="s">
        <v>240</v>
      </c>
      <c r="AN271">
        <f>(AA246-AR264)/2</f>
        <v>7</v>
      </c>
      <c r="AO271" t="s">
        <v>241</v>
      </c>
      <c r="AP271" t="s">
        <v>243</v>
      </c>
      <c r="AQ271" s="84">
        <f>AN271/AA246</f>
        <v>2.9661016949152543E-2</v>
      </c>
      <c r="AT271" s="83" t="s">
        <v>240</v>
      </c>
      <c r="AU271">
        <f>(AB246-AX264)/2</f>
        <v>9.5</v>
      </c>
      <c r="AV271" t="s">
        <v>241</v>
      </c>
      <c r="AW271" t="s">
        <v>243</v>
      </c>
      <c r="AX271" s="84">
        <f>AU271/AB246</f>
        <v>6.0897435897435896E-2</v>
      </c>
      <c r="BA271" s="83" t="s">
        <v>240</v>
      </c>
      <c r="BB271">
        <f>(AC246-BE265)/2</f>
        <v>10</v>
      </c>
      <c r="BC271" t="s">
        <v>241</v>
      </c>
      <c r="BD271" t="s">
        <v>243</v>
      </c>
      <c r="BE271" s="84">
        <f>BB271/AC246</f>
        <v>3.4482758620689655E-2</v>
      </c>
      <c r="BH271" s="83" t="s">
        <v>240</v>
      </c>
      <c r="BI271">
        <f>(AD246-BJ264)/2</f>
        <v>38</v>
      </c>
      <c r="BJ271" t="s">
        <v>241</v>
      </c>
      <c r="BK271" t="s">
        <v>243</v>
      </c>
      <c r="BL271" s="84">
        <f>BI271/AD246</f>
        <v>0.15322580645161291</v>
      </c>
      <c r="BO271" s="83" t="s">
        <v>240</v>
      </c>
      <c r="BP271">
        <f>(AE246-BT264)/2</f>
        <v>15.5</v>
      </c>
      <c r="BQ271" t="s">
        <v>241</v>
      </c>
      <c r="BR271" t="s">
        <v>243</v>
      </c>
      <c r="BS271" s="84">
        <f>BP271/AE246</f>
        <v>8.1578947368421056E-2</v>
      </c>
    </row>
    <row r="272" spans="1:72" x14ac:dyDescent="0.3">
      <c r="A272" t="s">
        <v>177</v>
      </c>
      <c r="B272" s="52">
        <f t="shared" ref="B272:P272" si="150">B271-B267</f>
        <v>143.23312883435582</v>
      </c>
      <c r="C272" s="52">
        <f t="shared" si="150"/>
        <v>84.428571428571416</v>
      </c>
      <c r="D272" s="52">
        <f t="shared" si="150"/>
        <v>44.071895424836612</v>
      </c>
      <c r="E272" s="52">
        <f t="shared" si="150"/>
        <v>27.589999999999989</v>
      </c>
      <c r="F272" s="52">
        <f t="shared" si="150"/>
        <v>44.313084112149539</v>
      </c>
      <c r="G272" s="52">
        <f t="shared" si="150"/>
        <v>42.393442622950829</v>
      </c>
      <c r="H272" s="52">
        <f t="shared" si="150"/>
        <v>12.447761194029852</v>
      </c>
      <c r="I272" s="52">
        <f t="shared" si="150"/>
        <v>11.5</v>
      </c>
      <c r="J272" s="52">
        <f t="shared" si="150"/>
        <v>42.571428571428569</v>
      </c>
      <c r="K272" s="52">
        <f t="shared" si="150"/>
        <v>84.71875</v>
      </c>
      <c r="L272" s="52">
        <f t="shared" si="150"/>
        <v>35.874999999999993</v>
      </c>
      <c r="M272" s="52">
        <f t="shared" si="150"/>
        <v>24.399999999999991</v>
      </c>
      <c r="N272" s="52">
        <f t="shared" si="150"/>
        <v>118.83333333333334</v>
      </c>
      <c r="O272" s="52">
        <f t="shared" si="150"/>
        <v>80</v>
      </c>
      <c r="P272" s="52">
        <f t="shared" si="150"/>
        <v>126.23931623931625</v>
      </c>
    </row>
    <row r="276" spans="1:36" x14ac:dyDescent="0.3">
      <c r="A276" s="70" t="s">
        <v>44</v>
      </c>
    </row>
    <row r="277" spans="1:36" x14ac:dyDescent="0.3">
      <c r="A277" t="s">
        <v>20</v>
      </c>
      <c r="B277" s="6">
        <f>'Comparisons and Delays'!AV106</f>
        <v>31</v>
      </c>
      <c r="C277" s="6">
        <f>'Comparisons and Delays'!AW106</f>
        <v>21</v>
      </c>
      <c r="D277" s="6">
        <f>'Comparisons and Delays'!AX106</f>
        <v>29</v>
      </c>
      <c r="E277" s="6">
        <f>'Comparisons and Delays'!AY106</f>
        <v>12</v>
      </c>
      <c r="F277" s="6">
        <f>'Comparisons and Delays'!AZ106</f>
        <v>32</v>
      </c>
      <c r="G277" s="6">
        <f>'Comparisons and Delays'!BA106</f>
        <v>23</v>
      </c>
      <c r="H277" s="6">
        <f>'Comparisons and Delays'!BB106</f>
        <v>27</v>
      </c>
      <c r="I277" s="6">
        <f>'Comparisons and Delays'!BC106</f>
        <v>3</v>
      </c>
      <c r="J277" s="6">
        <f>'Comparisons and Delays'!BD106</f>
        <v>2</v>
      </c>
      <c r="K277" s="6">
        <f>'Comparisons and Delays'!BE106</f>
        <v>9</v>
      </c>
      <c r="L277" s="6">
        <f>'Comparisons and Delays'!BF106</f>
        <v>3</v>
      </c>
      <c r="M277" s="6">
        <f>'Comparisons and Delays'!BG106</f>
        <v>15</v>
      </c>
      <c r="N277" s="6">
        <f>'Comparisons and Delays'!BH106</f>
        <v>11</v>
      </c>
      <c r="O277" s="6">
        <f>'Comparisons and Delays'!BI106</f>
        <v>18</v>
      </c>
      <c r="P277" s="6" t="s">
        <v>178</v>
      </c>
    </row>
    <row r="278" spans="1:36" x14ac:dyDescent="0.3">
      <c r="A278" t="s">
        <v>144</v>
      </c>
      <c r="B278" s="6">
        <f>'Comparisons and Delays'!AV107</f>
        <v>300</v>
      </c>
      <c r="C278" s="6">
        <f>'Comparisons and Delays'!AW107</f>
        <v>119</v>
      </c>
      <c r="D278" s="6">
        <f>'Comparisons and Delays'!AX107</f>
        <v>68</v>
      </c>
      <c r="E278" s="6">
        <f>'Comparisons and Delays'!AY107</f>
        <v>26</v>
      </c>
      <c r="F278" s="6">
        <f>'Comparisons and Delays'!AZ107</f>
        <v>57</v>
      </c>
      <c r="G278" s="6">
        <f>'Comparisons and Delays'!BA107</f>
        <v>93</v>
      </c>
      <c r="H278" s="6">
        <f>'Comparisons and Delays'!BB107</f>
        <v>82</v>
      </c>
      <c r="I278" s="6">
        <f>'Comparisons and Delays'!BC107</f>
        <v>17</v>
      </c>
      <c r="J278" s="6">
        <f>'Comparisons and Delays'!BD107</f>
        <v>7</v>
      </c>
      <c r="K278" s="6">
        <f>'Comparisons and Delays'!BE107</f>
        <v>34</v>
      </c>
      <c r="L278" s="6">
        <f>'Comparisons and Delays'!BF107</f>
        <v>26</v>
      </c>
      <c r="M278" s="6">
        <f>'Comparisons and Delays'!BG107</f>
        <v>47</v>
      </c>
      <c r="N278" s="6">
        <f>'Comparisons and Delays'!BH107</f>
        <v>49</v>
      </c>
      <c r="O278" s="6">
        <f>'Comparisons and Delays'!BI107</f>
        <v>38</v>
      </c>
      <c r="P278" s="6" t="s">
        <v>178</v>
      </c>
    </row>
    <row r="279" spans="1:36" x14ac:dyDescent="0.3">
      <c r="A279" s="48" t="s">
        <v>183</v>
      </c>
      <c r="B279" s="6">
        <f t="shared" ref="B279:O279" si="151">B277/B278</f>
        <v>0.10333333333333333</v>
      </c>
      <c r="C279" s="6">
        <f t="shared" si="151"/>
        <v>0.17647058823529413</v>
      </c>
      <c r="D279" s="6">
        <f t="shared" si="151"/>
        <v>0.4264705882352941</v>
      </c>
      <c r="E279" s="6">
        <f t="shared" si="151"/>
        <v>0.46153846153846156</v>
      </c>
      <c r="F279" s="6">
        <f t="shared" si="151"/>
        <v>0.56140350877192979</v>
      </c>
      <c r="G279" s="6">
        <f t="shared" si="151"/>
        <v>0.24731182795698925</v>
      </c>
      <c r="H279" s="6">
        <f t="shared" si="151"/>
        <v>0.32926829268292684</v>
      </c>
      <c r="I279" s="6">
        <f t="shared" si="151"/>
        <v>0.17647058823529413</v>
      </c>
      <c r="J279" s="6">
        <f t="shared" si="151"/>
        <v>0.2857142857142857</v>
      </c>
      <c r="K279" s="6">
        <f t="shared" si="151"/>
        <v>0.26470588235294118</v>
      </c>
      <c r="L279" s="6">
        <f t="shared" si="151"/>
        <v>0.11538461538461539</v>
      </c>
      <c r="M279" s="6">
        <f t="shared" si="151"/>
        <v>0.31914893617021278</v>
      </c>
      <c r="N279" s="6">
        <f t="shared" si="151"/>
        <v>0.22448979591836735</v>
      </c>
      <c r="O279" s="6">
        <f t="shared" si="151"/>
        <v>0.47368421052631576</v>
      </c>
      <c r="P279" s="6" t="s">
        <v>178</v>
      </c>
    </row>
    <row r="280" spans="1:36" x14ac:dyDescent="0.3">
      <c r="A280" s="22" t="s">
        <v>176</v>
      </c>
      <c r="B280" s="17">
        <f t="shared" ref="B280:P280" si="152">B239</f>
        <v>0.42696629213483145</v>
      </c>
      <c r="C280" s="17">
        <f t="shared" si="152"/>
        <v>0.49230769230769234</v>
      </c>
      <c r="D280" s="17">
        <f t="shared" si="152"/>
        <v>0.48888888888888887</v>
      </c>
      <c r="E280" s="17">
        <f t="shared" si="152"/>
        <v>0.5</v>
      </c>
      <c r="F280" s="17">
        <f t="shared" si="152"/>
        <v>0.58333333333333337</v>
      </c>
      <c r="G280" s="17">
        <f t="shared" si="152"/>
        <v>0.49180327868852458</v>
      </c>
      <c r="H280" s="17">
        <f t="shared" si="152"/>
        <v>0.47058823529411764</v>
      </c>
      <c r="I280" s="38">
        <f t="shared" si="152"/>
        <v>0.42857142857142855</v>
      </c>
      <c r="J280" s="38">
        <f t="shared" si="152"/>
        <v>0.4</v>
      </c>
      <c r="K280" s="38">
        <f t="shared" si="152"/>
        <v>0.47619047619047616</v>
      </c>
      <c r="L280" s="38">
        <f t="shared" si="152"/>
        <v>0.27272727272727271</v>
      </c>
      <c r="M280" s="38">
        <f t="shared" si="152"/>
        <v>0.48780487804878048</v>
      </c>
      <c r="N280" s="38">
        <f t="shared" si="152"/>
        <v>0.55000000000000004</v>
      </c>
      <c r="O280" s="38">
        <f t="shared" si="152"/>
        <v>0.41509433962264153</v>
      </c>
      <c r="P280" s="38" t="str">
        <f t="shared" si="152"/>
        <v>N/A</v>
      </c>
    </row>
    <row r="281" spans="1:36" x14ac:dyDescent="0.3">
      <c r="A281" t="s">
        <v>109</v>
      </c>
      <c r="B281" s="52">
        <f t="shared" ref="B281:O281" si="153">B278*B280</f>
        <v>128.08988764044943</v>
      </c>
      <c r="C281" s="52">
        <f t="shared" si="153"/>
        <v>58.58461538461539</v>
      </c>
      <c r="D281" s="52">
        <f t="shared" si="153"/>
        <v>33.24444444444444</v>
      </c>
      <c r="E281" s="52">
        <f t="shared" si="153"/>
        <v>13</v>
      </c>
      <c r="F281" s="52">
        <f t="shared" si="153"/>
        <v>33.25</v>
      </c>
      <c r="G281" s="52">
        <f t="shared" si="153"/>
        <v>45.737704918032783</v>
      </c>
      <c r="H281" s="52">
        <f t="shared" si="153"/>
        <v>38.588235294117645</v>
      </c>
      <c r="I281" s="52">
        <f t="shared" si="153"/>
        <v>7.2857142857142856</v>
      </c>
      <c r="J281" s="52">
        <f t="shared" si="153"/>
        <v>2.8000000000000003</v>
      </c>
      <c r="K281" s="52">
        <f t="shared" si="153"/>
        <v>16.19047619047619</v>
      </c>
      <c r="L281" s="52">
        <f t="shared" si="153"/>
        <v>7.0909090909090899</v>
      </c>
      <c r="M281" s="52">
        <f t="shared" si="153"/>
        <v>22.926829268292682</v>
      </c>
      <c r="N281" s="52">
        <f t="shared" si="153"/>
        <v>26.950000000000003</v>
      </c>
      <c r="O281" s="52">
        <f t="shared" si="153"/>
        <v>15.773584905660378</v>
      </c>
      <c r="P281" s="6" t="s">
        <v>178</v>
      </c>
    </row>
    <row r="282" spans="1:36" x14ac:dyDescent="0.3">
      <c r="A282" t="s">
        <v>177</v>
      </c>
      <c r="B282" s="52">
        <f t="shared" ref="B282:O282" si="154">B281-B277</f>
        <v>97.089887640449433</v>
      </c>
      <c r="C282" s="52">
        <f t="shared" si="154"/>
        <v>37.58461538461539</v>
      </c>
      <c r="D282" s="52">
        <f t="shared" si="154"/>
        <v>4.24444444444444</v>
      </c>
      <c r="E282" s="52">
        <f t="shared" si="154"/>
        <v>1</v>
      </c>
      <c r="F282" s="52">
        <f t="shared" si="154"/>
        <v>1.25</v>
      </c>
      <c r="G282" s="52">
        <f t="shared" si="154"/>
        <v>22.737704918032783</v>
      </c>
      <c r="H282" s="52">
        <f t="shared" si="154"/>
        <v>11.588235294117645</v>
      </c>
      <c r="I282" s="52">
        <f t="shared" si="154"/>
        <v>4.2857142857142856</v>
      </c>
      <c r="J282" s="52">
        <f t="shared" si="154"/>
        <v>0.80000000000000027</v>
      </c>
      <c r="K282" s="52">
        <f t="shared" si="154"/>
        <v>7.1904761904761898</v>
      </c>
      <c r="L282" s="52">
        <f t="shared" si="154"/>
        <v>4.0909090909090899</v>
      </c>
      <c r="M282" s="52">
        <f t="shared" si="154"/>
        <v>7.926829268292682</v>
      </c>
      <c r="N282" s="52">
        <f t="shared" si="154"/>
        <v>15.950000000000003</v>
      </c>
      <c r="O282" s="52">
        <f t="shared" si="154"/>
        <v>-2.2264150943396217</v>
      </c>
      <c r="P282" s="6" t="s">
        <v>178</v>
      </c>
    </row>
    <row r="288" spans="1:36" x14ac:dyDescent="0.3">
      <c r="X288" s="12" t="s">
        <v>210</v>
      </c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 spans="24:38" x14ac:dyDescent="0.3">
      <c r="X289" s="12" t="s">
        <v>263</v>
      </c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 spans="24:38" x14ac:dyDescent="0.3">
      <c r="X290" s="12"/>
      <c r="Y290" s="12"/>
      <c r="Z290" s="12"/>
      <c r="AA290" s="12"/>
      <c r="AB290" s="12"/>
      <c r="AC290" s="54" t="s">
        <v>44</v>
      </c>
      <c r="AD290" s="55" t="s">
        <v>52</v>
      </c>
      <c r="AE290" s="12"/>
      <c r="AF290" s="12"/>
      <c r="AG290" s="12"/>
      <c r="AH290" s="12"/>
      <c r="AI290" s="12"/>
      <c r="AJ290" s="12"/>
    </row>
    <row r="291" spans="24:38" x14ac:dyDescent="0.3">
      <c r="X291" s="6" t="s">
        <v>198</v>
      </c>
      <c r="Y291" s="6">
        <f>'Comparisons and Delays'!AV81</f>
        <v>265</v>
      </c>
      <c r="Z291" s="6">
        <f>'Comparisons and Delays'!AW81</f>
        <v>116</v>
      </c>
      <c r="AA291" s="6">
        <f>'Comparisons and Delays'!AX81</f>
        <v>57</v>
      </c>
      <c r="AB291" s="6">
        <f>'Comparisons and Delays'!AY81</f>
        <v>25</v>
      </c>
      <c r="AC291" s="6">
        <f>'Comparisons and Delays'!AZ81</f>
        <v>57</v>
      </c>
      <c r="AD291" s="6">
        <f>'Comparisons and Delays'!BA81</f>
        <v>94</v>
      </c>
      <c r="AE291" s="6">
        <f>'Comparisons and Delays'!BB81</f>
        <v>63</v>
      </c>
      <c r="AF291" s="6">
        <f>'Comparisons and Delays'!BC81</f>
        <v>6</v>
      </c>
      <c r="AG291" s="6">
        <f>'Comparisons and Delays'!BD81</f>
        <v>11</v>
      </c>
      <c r="AH291" s="6">
        <f>'Comparisons and Delays'!BE81</f>
        <v>25</v>
      </c>
      <c r="AI291" s="6">
        <f>'Comparisons and Delays'!BF81</f>
        <v>9</v>
      </c>
      <c r="AJ291" s="6">
        <f>'Comparisons and Delays'!BG81</f>
        <v>27</v>
      </c>
      <c r="AK291" s="6">
        <f>'Comparisons and Delays'!BH81</f>
        <v>27</v>
      </c>
      <c r="AL291" s="6">
        <f>'Comparisons and Delays'!BI81</f>
        <v>40</v>
      </c>
    </row>
    <row r="293" spans="24:38" x14ac:dyDescent="0.3">
      <c r="X293" s="6" t="s">
        <v>236</v>
      </c>
      <c r="Y293" s="6">
        <f>SUM('C2042 (Left-To West)'!A90:A101,'C2042 (Left-To West)'!B2:B8)</f>
        <v>31</v>
      </c>
      <c r="Z293" s="6">
        <f>SUM('C2042 (Left-To West)'!B90:B101,'C2042 (Left-To West)'!C2:C8)</f>
        <v>21</v>
      </c>
      <c r="AA293" s="6">
        <f>SUM('C2042 (Left-To West)'!C90:C101,'C2042 (Left-To West)'!D2:D8)</f>
        <v>31</v>
      </c>
      <c r="AB293" s="6">
        <f>SUM('C2042 (Left-To West)'!D90:D101,'C2042 (Left-To West)'!E2:E8)</f>
        <v>12</v>
      </c>
      <c r="AC293" s="6">
        <f>SUM('C2042 (Left-To West)'!E90:E101,'C2042 (Left-To West)'!F2:F8)</f>
        <v>32</v>
      </c>
      <c r="AD293" s="6">
        <f>SUM('C2042 (Left-To West)'!F90:F101,'C2042 (Left-To West)'!G2:G8)</f>
        <v>23</v>
      </c>
      <c r="AE293" s="6">
        <f>SUM('C2042 (Left-To West)'!G90:G101,'C2042 (Left-To West)'!H2:H8)</f>
        <v>27</v>
      </c>
      <c r="AF293" s="6">
        <f>SUM('C2042 (Left-To West)'!H90:H101,'C2042 (Left-To West)'!I2:I8)</f>
        <v>3</v>
      </c>
      <c r="AG293" s="6">
        <f>SUM('C2042 (Left-To West)'!I90:I101,'C2042 (Left-To West)'!J2:J8)</f>
        <v>2</v>
      </c>
      <c r="AH293" s="6">
        <f>SUM('C2042 (Left-To West)'!J90:J101,'C2042 (Left-To West)'!K2:K8)</f>
        <v>9</v>
      </c>
      <c r="AI293" s="6">
        <f>SUM('C2042 (Left-To West)'!K90:K101,'C2042 (Left-To West)'!L2:L8)</f>
        <v>3</v>
      </c>
      <c r="AJ293" s="6">
        <f>SUM('C2042 (Left-To West)'!L90:L101,'C2042 (Left-To West)'!M2:M8)</f>
        <v>15</v>
      </c>
      <c r="AK293" s="6">
        <f>SUM('C2042 (Left-To West)'!M90:M101,'C2042 (Left-To West)'!N2:N8)</f>
        <v>11</v>
      </c>
    </row>
    <row r="294" spans="24:38" x14ac:dyDescent="0.3">
      <c r="X294" s="6" t="s">
        <v>237</v>
      </c>
      <c r="Y294" s="6">
        <f>SUM('C2043 (Left-To East)'!A92:A101,'C2043 (Left-To East)'!B2:B10)</f>
        <v>34</v>
      </c>
      <c r="Z294" s="6">
        <f>SUM('C2043 (Left-To East)'!B92:B101,'C2043 (Left-To East)'!C2:C10)</f>
        <v>20</v>
      </c>
      <c r="AA294" s="6">
        <f>SUM('C2043 (Left-To East)'!C92:C101,'C2043 (Left-To East)'!D2:D10)</f>
        <v>29</v>
      </c>
      <c r="AB294" s="6">
        <f>SUM('C2043 (Left-To East)'!D92:D101,'C2043 (Left-To East)'!E2:E10)</f>
        <v>9</v>
      </c>
      <c r="AC294" s="6">
        <f>SUM('C2043 (Left-To East)'!E92:E101,'C2043 (Left-To East)'!F2:F10)</f>
        <v>13</v>
      </c>
      <c r="AD294" s="6">
        <f>SUM('C2043 (Left-To East)'!F92:F101,'C2043 (Left-To East)'!G2:G10)</f>
        <v>27</v>
      </c>
      <c r="AE294" s="6">
        <f>SUM('C2043 (Left-To East)'!G92:G101,'C2043 (Left-To East)'!H2:H10)</f>
        <v>29</v>
      </c>
      <c r="AF294" s="6">
        <f>SUM('C2043 (Left-To East)'!H92:H101,'C2043 (Left-To East)'!I2:I10)</f>
        <v>4</v>
      </c>
      <c r="AG294" s="6">
        <f>SUM('C2043 (Left-To East)'!I92:I101,'C2043 (Left-To East)'!J2:J10)</f>
        <v>4</v>
      </c>
      <c r="AH294" s="6">
        <f>SUM('C2043 (Left-To East)'!J92:J101,'C2043 (Left-To East)'!K2:K10)</f>
        <v>6</v>
      </c>
      <c r="AI294" s="6">
        <f>SUM('C2043 (Left-To East)'!K92:K101,'C2043 (Left-To East)'!L2:L10)</f>
        <v>5</v>
      </c>
      <c r="AJ294" s="6">
        <f>SUM('C2043 (Left-To East)'!L92:L101,'C2043 (Left-To East)'!M2:M10)</f>
        <v>13</v>
      </c>
      <c r="AK294" s="6">
        <f>SUM('C2043 (Left-To East)'!M92:M101,'C2043 (Left-To East)'!N2:N10)</f>
        <v>7</v>
      </c>
    </row>
    <row r="296" spans="24:38" x14ac:dyDescent="0.3">
      <c r="X296" s="6" t="s">
        <v>200</v>
      </c>
      <c r="Y296" s="6">
        <f>SUM('C2042 (Left-To West)'!A87:A88,'C2042 (Left-To West)'!A90:A101,'C2042 (Left-To West)'!B2:B6)</f>
        <v>40</v>
      </c>
      <c r="Z296" s="6">
        <f>SUM('C2042 (Left-To West)'!B87:B88,'C2042 (Left-To West)'!B90:B101,'C2042 (Left-To West)'!C2:C6)</f>
        <v>32</v>
      </c>
      <c r="AA296" s="6">
        <f>SUM('C2042 (Left-To West)'!C87:C88,'C2042 (Left-To West)'!C90:C101,'C2042 (Left-To West)'!D2:D6)</f>
        <v>32</v>
      </c>
      <c r="AB296" s="6">
        <f>SUM('C2042 (Left-To West)'!D87:D88,'C2042 (Left-To West)'!D90:D101,'C2042 (Left-To West)'!E2:E6)</f>
        <v>13</v>
      </c>
      <c r="AC296" s="6">
        <f>SUM('C2042 (Left-To West)'!E87:E88,'C2042 (Left-To West)'!E90:E101,'C2042 (Left-To West)'!F2:F6)</f>
        <v>37</v>
      </c>
      <c r="AD296" s="6">
        <f>SUM('C2042 (Left-To West)'!F87:F88,'C2042 (Left-To West)'!F90:F101,'C2042 (Left-To West)'!G2:G6)</f>
        <v>25</v>
      </c>
      <c r="AE296" s="6">
        <f>SUM('C2042 (Left-To West)'!G87:G88,'C2042 (Left-To West)'!G90:G101,'C2042 (Left-To West)'!H2:H6)</f>
        <v>42</v>
      </c>
      <c r="AF296" s="6">
        <f>SUM('C2042 (Left-To West)'!H87:H88,'C2042 (Left-To West)'!H90:H101,'C2042 (Left-To West)'!I2:I6)</f>
        <v>5</v>
      </c>
      <c r="AG296" s="6">
        <f>SUM('C2042 (Left-To West)'!I87:I88,'C2042 (Left-To West)'!I90:I101,'C2042 (Left-To West)'!J2:J6)</f>
        <v>2</v>
      </c>
      <c r="AH296" s="6">
        <f>SUM('C2042 (Left-To West)'!J87:J88,'C2042 (Left-To West)'!J90:J101,'C2042 (Left-To West)'!K2:K6)</f>
        <v>12</v>
      </c>
      <c r="AI296" s="6">
        <f>SUM('C2042 (Left-To West)'!K87:K88,'C2042 (Left-To West)'!K90:K101,'C2042 (Left-To West)'!L2:L6)</f>
        <v>4</v>
      </c>
      <c r="AJ296" s="6">
        <f>SUM('C2042 (Left-To West)'!L87:L88,'C2042 (Left-To West)'!L90:L101,'C2042 (Left-To West)'!M2:M6)</f>
        <v>17</v>
      </c>
      <c r="AK296" s="6">
        <f>SUM('C2042 (Left-To West)'!M87:M88,'C2042 (Left-To West)'!M90:M101,'C2042 (Left-To West)'!N2:N6)</f>
        <v>11</v>
      </c>
    </row>
    <row r="297" spans="24:38" x14ac:dyDescent="0.3">
      <c r="X297" s="6" t="s">
        <v>203</v>
      </c>
      <c r="Y297" s="6">
        <f>SUM('C2043 (Left-To East)'!A94:A101,'C2043 (Left-To East)'!B2:B12)</f>
        <v>30</v>
      </c>
      <c r="Z297" s="6">
        <f>SUM('C2043 (Left-To East)'!B94:B101,'C2043 (Left-To East)'!C2:C12)</f>
        <v>21</v>
      </c>
      <c r="AA297" s="6">
        <f>SUM('C2043 (Left-To East)'!C94:C101,'C2043 (Left-To East)'!D2:D12)</f>
        <v>23</v>
      </c>
      <c r="AB297" s="6">
        <f>SUM('C2043 (Left-To East)'!D94:D101,'C2043 (Left-To East)'!E2:E12)</f>
        <v>7</v>
      </c>
      <c r="AC297" s="6">
        <f>SUM('C2043 (Left-To East)'!E94:E101,'C2043 (Left-To East)'!F2:F12)</f>
        <v>12</v>
      </c>
      <c r="AD297" s="6">
        <f>SUM('C2043 (Left-To East)'!F94:F101,'C2043 (Left-To East)'!G2:G12)</f>
        <v>23</v>
      </c>
      <c r="AE297" s="6">
        <f>SUM('C2043 (Left-To East)'!G94:G101,'C2043 (Left-To East)'!H2:H12)</f>
        <v>25</v>
      </c>
      <c r="AF297" s="6">
        <f>SUM('C2043 (Left-To East)'!H94:H101,'C2043 (Left-To East)'!I2:I12)</f>
        <v>1</v>
      </c>
      <c r="AG297" s="6">
        <f>SUM('C2043 (Left-To East)'!I94:I101,'C2043 (Left-To East)'!J2:J12)</f>
        <v>4</v>
      </c>
      <c r="AH297" s="6">
        <f>SUM('C2043 (Left-To East)'!J94:J101,'C2043 (Left-To East)'!K2:K12)</f>
        <v>4</v>
      </c>
      <c r="AI297" s="6">
        <f>SUM('C2043 (Left-To East)'!K94:K101,'C2043 (Left-To East)'!L2:L12)</f>
        <v>3</v>
      </c>
      <c r="AJ297" s="6">
        <f>SUM('C2043 (Left-To East)'!L94:L101,'C2043 (Left-To East)'!M2:M12)</f>
        <v>10</v>
      </c>
      <c r="AK297" s="6">
        <f>SUM('C2043 (Left-To East)'!M94:M101,'C2043 (Left-To East)'!N2:N12)</f>
        <v>6</v>
      </c>
    </row>
    <row r="299" spans="24:38" x14ac:dyDescent="0.3">
      <c r="X299" s="6" t="s">
        <v>201</v>
      </c>
      <c r="Y299" s="6">
        <f>SUM('C2042 (Left-To West)'!A85:A88,'C2042 (Left-To West)'!A90:A101,'C2042 (Left-To West)'!B2:B4)</f>
        <v>52</v>
      </c>
      <c r="Z299" s="6">
        <f>SUM('C2042 (Left-To West)'!B85:B88,'C2042 (Left-To West)'!B90:B101,'C2042 (Left-To West)'!C2:C4)</f>
        <v>47</v>
      </c>
      <c r="AA299" s="6">
        <f>SUM('C2042 (Left-To West)'!C85:C88,'C2042 (Left-To West)'!C90:C101,'C2042 (Left-To West)'!D2:D4)</f>
        <v>37</v>
      </c>
      <c r="AB299" s="6">
        <f>SUM('C2042 (Left-To West)'!D85:D88,'C2042 (Left-To West)'!D90:D101,'C2042 (Left-To West)'!E2:E4)</f>
        <v>16</v>
      </c>
      <c r="AC299" s="6">
        <f>SUM('C2042 (Left-To West)'!E85:E88,'C2042 (Left-To West)'!E90:E101,'C2042 (Left-To West)'!F2:F4)</f>
        <v>37</v>
      </c>
      <c r="AD299" s="6">
        <f>SUM('C2042 (Left-To West)'!F85:F88,'C2042 (Left-To West)'!F90:F101,'C2042 (Left-To West)'!G2:G4)</f>
        <v>30</v>
      </c>
      <c r="AE299" s="6">
        <f>SUM('C2042 (Left-To West)'!G85:G88,'C2042 (Left-To West)'!G90:G101,'C2042 (Left-To West)'!H2:H4)</f>
        <v>46</v>
      </c>
      <c r="AF299" s="6">
        <f>SUM('C2042 (Left-To West)'!H85:H88,'C2042 (Left-To West)'!H90:H101,'C2042 (Left-To West)'!I2:I4)</f>
        <v>6</v>
      </c>
      <c r="AG299" s="6">
        <f>SUM('C2042 (Left-To West)'!I85:I88,'C2042 (Left-To West)'!I90:I101,'C2042 (Left-To West)'!J2:J4)</f>
        <v>2</v>
      </c>
      <c r="AH299" s="6">
        <f>SUM('C2042 (Left-To West)'!J85:J88,'C2042 (Left-To West)'!J90:J101,'C2042 (Left-To West)'!K2:K4)</f>
        <v>12</v>
      </c>
      <c r="AI299" s="6">
        <f>SUM('C2042 (Left-To West)'!K85:K88,'C2042 (Left-To West)'!K90:K101,'C2042 (Left-To West)'!L2:L4)</f>
        <v>7</v>
      </c>
      <c r="AJ299" s="6">
        <f>SUM('C2042 (Left-To West)'!L85:L88,'C2042 (Left-To West)'!L90:L101,'C2042 (Left-To West)'!M2:M4)</f>
        <v>18</v>
      </c>
      <c r="AK299" s="6">
        <f>SUM('C2042 (Left-To West)'!M85:M88,'C2042 (Left-To West)'!M90:M101,'C2042 (Left-To West)'!N2:N4)</f>
        <v>18</v>
      </c>
    </row>
    <row r="300" spans="24:38" x14ac:dyDescent="0.3">
      <c r="X300" s="6" t="s">
        <v>204</v>
      </c>
      <c r="Y300" s="6">
        <f>SUM('C2043 (Left-To East)'!A96:A101,'C2043 (Left-To East)'!B2:B14)</f>
        <v>27</v>
      </c>
      <c r="Z300" s="6">
        <f>SUM('C2043 (Left-To East)'!B96:B101,'C2043 (Left-To East)'!C2:C14)</f>
        <v>20</v>
      </c>
      <c r="AA300" s="6">
        <f>SUM('C2043 (Left-To East)'!C96:C101,'C2043 (Left-To East)'!D2:D14)</f>
        <v>18</v>
      </c>
      <c r="AB300" s="6">
        <f>SUM('C2043 (Left-To East)'!D96:D101,'C2043 (Left-To East)'!E2:E14)</f>
        <v>8</v>
      </c>
      <c r="AC300" s="6">
        <f>SUM('C2043 (Left-To East)'!E96:E101,'C2043 (Left-To East)'!F2:F14)</f>
        <v>9</v>
      </c>
      <c r="AD300" s="6">
        <f>SUM('C2043 (Left-To East)'!F96:F101,'C2043 (Left-To East)'!G2:G14)</f>
        <v>22</v>
      </c>
      <c r="AE300" s="6">
        <f>SUM('C2043 (Left-To East)'!G96:G101,'C2043 (Left-To East)'!H2:H14)</f>
        <v>22</v>
      </c>
      <c r="AF300" s="6">
        <f>SUM('C2043 (Left-To East)'!H96:H101,'C2043 (Left-To East)'!I2:I14)</f>
        <v>0</v>
      </c>
      <c r="AG300" s="6">
        <f>SUM('C2043 (Left-To East)'!I96:I101,'C2043 (Left-To East)'!J2:J14)</f>
        <v>2</v>
      </c>
      <c r="AH300" s="6">
        <f>SUM('C2043 (Left-To East)'!J96:J101,'C2043 (Left-To East)'!K2:K14)</f>
        <v>3</v>
      </c>
      <c r="AI300" s="6">
        <f>SUM('C2043 (Left-To East)'!K96:K101,'C2043 (Left-To East)'!L2:L14)</f>
        <v>3</v>
      </c>
      <c r="AJ300" s="6">
        <f>SUM('C2043 (Left-To East)'!L96:L101,'C2043 (Left-To East)'!M2:M14)</f>
        <v>7</v>
      </c>
      <c r="AK300" s="6">
        <f>SUM('C2043 (Left-To East)'!M96:M101,'C2043 (Left-To East)'!N2:N14)</f>
        <v>4</v>
      </c>
    </row>
    <row r="301" spans="24:38" x14ac:dyDescent="0.3">
      <c r="X301" s="6"/>
    </row>
    <row r="302" spans="24:38" x14ac:dyDescent="0.3">
      <c r="X302" s="6" t="s">
        <v>202</v>
      </c>
      <c r="Y302" s="6">
        <f>SUM('C2042 (Left-To West)'!A83:A88,'C2042 (Left-To West)'!A90:A101,'C2042 (Left-To West)'!B2)</f>
        <v>61</v>
      </c>
      <c r="Z302" s="6">
        <f>SUM('C2042 (Left-To West)'!B83:B88,'C2042 (Left-To West)'!B90:B101,'C2042 (Left-To West)'!C2)</f>
        <v>49</v>
      </c>
      <c r="AA302" s="6">
        <f>SUM('C2042 (Left-To West)'!C83:C88,'C2042 (Left-To West)'!C90:C101,'C2042 (Left-To West)'!D2)</f>
        <v>39</v>
      </c>
      <c r="AB302" s="6">
        <f>SUM('C2042 (Left-To West)'!D83:D88,'C2042 (Left-To West)'!D90:D101,'C2042 (Left-To West)'!E2)</f>
        <v>22</v>
      </c>
      <c r="AC302" s="6">
        <f>SUM('C2042 (Left-To West)'!E83:E88,'C2042 (Left-To West)'!E90:E101,'C2042 (Left-To West)'!F2)</f>
        <v>42</v>
      </c>
      <c r="AD302" s="6">
        <f>SUM('C2042 (Left-To West)'!F83:F88,'C2042 (Left-To West)'!F90:F101,'C2042 (Left-To West)'!G2)</f>
        <v>37</v>
      </c>
      <c r="AE302" s="6">
        <f>SUM('C2042 (Left-To West)'!G83:G88,'C2042 (Left-To West)'!G90:G101,'C2042 (Left-To West)'!H2)</f>
        <v>51</v>
      </c>
      <c r="AF302" s="6">
        <f>SUM('C2042 (Left-To West)'!H83:H88,'C2042 (Left-To West)'!H90:H101,'C2042 (Left-To West)'!I2)</f>
        <v>9</v>
      </c>
      <c r="AG302" s="6">
        <f>SUM('C2042 (Left-To West)'!I83:I88,'C2042 (Left-To West)'!I90:I101,'C2042 (Left-To West)'!J2)</f>
        <v>4</v>
      </c>
      <c r="AH302" s="6">
        <f>SUM('C2042 (Left-To West)'!J83:J88,'C2042 (Left-To West)'!J90:J101,'C2042 (Left-To West)'!K2)</f>
        <v>14</v>
      </c>
      <c r="AI302" s="6">
        <f>SUM('C2042 (Left-To West)'!K83:K88,'C2042 (Left-To West)'!K90:K101,'C2042 (Left-To West)'!L2)</f>
        <v>10</v>
      </c>
      <c r="AJ302" s="6">
        <f>SUM('C2042 (Left-To West)'!L83:L88,'C2042 (Left-To West)'!L90:L101,'C2042 (Left-To West)'!M2)</f>
        <v>21</v>
      </c>
      <c r="AK302" s="6">
        <f>SUM('C2042 (Left-To West)'!M83:M88,'C2042 (Left-To West)'!M90:M101,'C2042 (Left-To West)'!N2)</f>
        <v>20</v>
      </c>
    </row>
    <row r="303" spans="24:38" x14ac:dyDescent="0.3">
      <c r="X303" s="6" t="s">
        <v>205</v>
      </c>
      <c r="Y303" s="6">
        <f>SUM('C2043 (Left-To East)'!A98:A101,'C2043 (Left-To East)'!B2:B16)</f>
        <v>22</v>
      </c>
      <c r="Z303" s="6">
        <f>SUM('C2043 (Left-To East)'!B98:B101,'C2043 (Left-To East)'!C2:C16)</f>
        <v>16</v>
      </c>
      <c r="AA303" s="6">
        <f>SUM('C2043 (Left-To East)'!C98:C101,'C2043 (Left-To East)'!D2:D16)</f>
        <v>14</v>
      </c>
      <c r="AB303" s="6">
        <f>SUM('C2043 (Left-To East)'!D98:D101,'C2043 (Left-To East)'!E2:E16)</f>
        <v>7</v>
      </c>
      <c r="AC303" s="6">
        <f>SUM('C2043 (Left-To East)'!E98:E101,'C2043 (Left-To East)'!F2:F16)</f>
        <v>10</v>
      </c>
      <c r="AD303" s="6">
        <f>SUM('C2043 (Left-To East)'!F98:F101,'C2043 (Left-To East)'!G2:G16)</f>
        <v>21</v>
      </c>
      <c r="AE303" s="6">
        <f>SUM('C2043 (Left-To East)'!G98:G101,'C2043 (Left-To East)'!H2:H16)</f>
        <v>20</v>
      </c>
      <c r="AF303" s="6">
        <f>SUM('C2043 (Left-To East)'!H98:H101,'C2043 (Left-To East)'!I2:I16)</f>
        <v>0</v>
      </c>
      <c r="AG303" s="6">
        <f>SUM('C2043 (Left-To East)'!I98:I101,'C2043 (Left-To East)'!J2:J16)</f>
        <v>2</v>
      </c>
      <c r="AH303" s="6">
        <f>SUM('C2043 (Left-To East)'!J98:J101,'C2043 (Left-To East)'!K2:K16)</f>
        <v>3</v>
      </c>
      <c r="AI303" s="6">
        <f>SUM('C2043 (Left-To East)'!K98:K101,'C2043 (Left-To East)'!L2:L16)</f>
        <v>1</v>
      </c>
      <c r="AJ303" s="6">
        <f>SUM('C2043 (Left-To East)'!L98:L101,'C2043 (Left-To East)'!M2:M16)</f>
        <v>5</v>
      </c>
      <c r="AK303" s="6">
        <f>SUM('C2043 (Left-To East)'!M98:M101,'C2043 (Left-To East)'!N2:N16)</f>
        <v>4</v>
      </c>
    </row>
    <row r="305" spans="24:72" x14ac:dyDescent="0.3">
      <c r="X305" s="6" t="s">
        <v>233</v>
      </c>
      <c r="Y305" s="6">
        <f>SUM('C2042 (Left-To West)'!A81:A88,'C2042 (Left-To West)'!A90:A100)</f>
        <v>60</v>
      </c>
      <c r="Z305" s="6">
        <f>SUM('C2042 (Left-To West)'!B81:B88,'C2042 (Left-To West)'!B90:B100)</f>
        <v>52</v>
      </c>
      <c r="AA305" s="6">
        <f>SUM('C2042 (Left-To West)'!C81:C88,'C2042 (Left-To West)'!C90:C100)</f>
        <v>46</v>
      </c>
      <c r="AB305" s="6">
        <f>SUM('C2042 (Left-To West)'!D81:D88,'C2042 (Left-To West)'!D90:D100)</f>
        <v>24</v>
      </c>
      <c r="AC305" s="6">
        <f>SUM('C2042 (Left-To West)'!E81:E88,'C2042 (Left-To West)'!E90:E100)</f>
        <v>49</v>
      </c>
      <c r="AD305" s="6">
        <f>SUM('C2042 (Left-To West)'!F81:F88,'C2042 (Left-To West)'!F90:F100)</f>
        <v>45</v>
      </c>
      <c r="AE305" s="6">
        <f>SUM('C2042 (Left-To West)'!G81:G88,'C2042 (Left-To West)'!G90:G100)</f>
        <v>53</v>
      </c>
      <c r="AF305" s="6">
        <f>SUM('C2042 (Left-To West)'!H81:H88,'C2042 (Left-To West)'!H90:H100)</f>
        <v>11</v>
      </c>
      <c r="AG305" s="6">
        <f>SUM('C2042 (Left-To West)'!I81:I88,'C2042 (Left-To West)'!I90:I100)</f>
        <v>8</v>
      </c>
      <c r="AH305" s="6">
        <f>SUM('C2042 (Left-To West)'!J81:J88,'C2042 (Left-To West)'!J90:J100)</f>
        <v>16</v>
      </c>
      <c r="AI305" s="6">
        <f>SUM('C2042 (Left-To West)'!K81:K88,'C2042 (Left-To West)'!K90:K100)</f>
        <v>11</v>
      </c>
      <c r="AJ305" s="6">
        <f>SUM('C2042 (Left-To West)'!L81:L88,'C2042 (Left-To West)'!L90:L100)</f>
        <v>25</v>
      </c>
      <c r="AK305" s="6">
        <f>SUM('C2042 (Left-To West)'!M81:M88,'C2042 (Left-To West)'!M90:M100)</f>
        <v>20</v>
      </c>
    </row>
    <row r="306" spans="24:72" x14ac:dyDescent="0.3">
      <c r="X306" s="6" t="s">
        <v>234</v>
      </c>
      <c r="Y306" s="6">
        <f>SUM('C2043 (Left-To East)'!A100:A101,'C2043 (Left-To East)'!B2:B18)</f>
        <v>18</v>
      </c>
      <c r="Z306" s="6">
        <f>SUM('C2043 (Left-To East)'!B100:B101,'C2043 (Left-To East)'!C2:C18)</f>
        <v>16</v>
      </c>
      <c r="AA306" s="6">
        <f>SUM('C2043 (Left-To East)'!C100:C101,'C2043 (Left-To East)'!D2:D18)</f>
        <v>11</v>
      </c>
      <c r="AB306" s="6">
        <f>SUM('C2043 (Left-To East)'!D100:D101,'C2043 (Left-To East)'!E2:E18)</f>
        <v>5</v>
      </c>
      <c r="AC306" s="6">
        <f>SUM('C2043 (Left-To East)'!E100:E101,'C2043 (Left-To East)'!F2:F18)</f>
        <v>9</v>
      </c>
      <c r="AD306" s="6">
        <f>SUM('C2043 (Left-To East)'!F100:F101,'C2043 (Left-To East)'!G2:G18)</f>
        <v>14</v>
      </c>
      <c r="AE306" s="6">
        <f>SUM('C2043 (Left-To East)'!G100:G101,'C2043 (Left-To East)'!H2:H18)</f>
        <v>13</v>
      </c>
      <c r="AF306" s="6">
        <f>SUM('C2043 (Left-To East)'!H100:H101,'C2043 (Left-To East)'!I2:I18)</f>
        <v>0</v>
      </c>
      <c r="AG306" s="6">
        <f>SUM('C2043 (Left-To East)'!I100:I101,'C2043 (Left-To East)'!J2:J18)</f>
        <v>2</v>
      </c>
      <c r="AH306" s="6">
        <f>SUM('C2043 (Left-To East)'!J100:J101,'C2043 (Left-To East)'!K2:K18)</f>
        <v>3</v>
      </c>
      <c r="AI306" s="6">
        <f>SUM('C2043 (Left-To East)'!K100:K101,'C2043 (Left-To East)'!L2:L18)</f>
        <v>1</v>
      </c>
      <c r="AJ306" s="6">
        <f>SUM('C2043 (Left-To East)'!L100:L101,'C2043 (Left-To East)'!M2:M18)</f>
        <v>5</v>
      </c>
      <c r="AK306" s="6">
        <f>SUM('C2043 (Left-To East)'!M100:M101,'C2043 (Left-To East)'!N2:N18)</f>
        <v>0</v>
      </c>
    </row>
    <row r="308" spans="24:72" x14ac:dyDescent="0.3">
      <c r="Y308" s="74" t="s">
        <v>208</v>
      </c>
      <c r="Z308" s="128" t="s">
        <v>10</v>
      </c>
      <c r="AA308" s="128"/>
      <c r="AB308" s="128"/>
      <c r="AC308" s="128"/>
      <c r="AD308" s="128"/>
      <c r="AF308" s="74" t="s">
        <v>208</v>
      </c>
      <c r="AG308" s="128" t="s">
        <v>11</v>
      </c>
      <c r="AH308" s="128"/>
      <c r="AI308" s="128"/>
      <c r="AJ308" s="128"/>
      <c r="AK308" s="128"/>
      <c r="AM308" s="74" t="s">
        <v>208</v>
      </c>
      <c r="AN308" s="128" t="s">
        <v>12</v>
      </c>
      <c r="AO308" s="128"/>
      <c r="AP308" s="128"/>
      <c r="AQ308" s="128"/>
      <c r="AR308" s="128"/>
      <c r="AT308" s="74" t="s">
        <v>208</v>
      </c>
      <c r="AU308" s="128" t="s">
        <v>13</v>
      </c>
      <c r="AV308" s="128"/>
      <c r="AW308" s="128"/>
      <c r="AX308" s="128"/>
      <c r="AY308" s="128"/>
      <c r="BA308" s="74" t="s">
        <v>208</v>
      </c>
      <c r="BB308" s="128" t="s">
        <v>14</v>
      </c>
      <c r="BC308" s="128"/>
      <c r="BD308" s="128"/>
      <c r="BE308" s="128"/>
      <c r="BF308" s="128"/>
      <c r="BH308" s="74" t="s">
        <v>208</v>
      </c>
      <c r="BI308" s="128" t="s">
        <v>0</v>
      </c>
      <c r="BJ308" s="128"/>
      <c r="BK308" s="128"/>
      <c r="BL308" s="128"/>
      <c r="BM308" s="128"/>
      <c r="BO308" s="74" t="s">
        <v>208</v>
      </c>
      <c r="BP308" s="128" t="s">
        <v>1</v>
      </c>
      <c r="BQ308" s="128"/>
      <c r="BR308" s="128"/>
      <c r="BS308" s="128"/>
      <c r="BT308" s="128"/>
    </row>
    <row r="309" spans="24:72" x14ac:dyDescent="0.3">
      <c r="Y309" s="74"/>
      <c r="Z309" s="6">
        <f>Y294+Y293</f>
        <v>65</v>
      </c>
      <c r="AA309" s="6">
        <f>Y294+Y296</f>
        <v>74</v>
      </c>
      <c r="AB309" s="6">
        <f>Y294+Y299</f>
        <v>86</v>
      </c>
      <c r="AC309" s="77">
        <f>Y294+Y302</f>
        <v>95</v>
      </c>
      <c r="AD309" s="6">
        <f>Y294+Y305</f>
        <v>94</v>
      </c>
      <c r="AF309" s="74"/>
      <c r="AG309" s="6">
        <f>Z294+Z293</f>
        <v>41</v>
      </c>
      <c r="AH309" s="6">
        <f>Z294+Z296</f>
        <v>52</v>
      </c>
      <c r="AI309" s="6">
        <f>Z294+Z299</f>
        <v>67</v>
      </c>
      <c r="AJ309" s="6">
        <f>Z294+Z302</f>
        <v>69</v>
      </c>
      <c r="AK309" s="6">
        <f>Z294+Z305</f>
        <v>72</v>
      </c>
      <c r="AM309" s="74"/>
      <c r="AN309">
        <f>AA294+AA293</f>
        <v>60</v>
      </c>
      <c r="AO309">
        <f>AA294+AA296</f>
        <v>61</v>
      </c>
      <c r="AP309">
        <f>AA294+AA299</f>
        <v>66</v>
      </c>
      <c r="AQ309">
        <f>AA294+AA302</f>
        <v>68</v>
      </c>
      <c r="AR309" s="101">
        <f>AA294+AA305</f>
        <v>75</v>
      </c>
      <c r="AT309" s="74"/>
      <c r="AU309" s="6">
        <f>AB294+AB293</f>
        <v>21</v>
      </c>
      <c r="AV309" s="6">
        <f>AB294+AB296</f>
        <v>22</v>
      </c>
      <c r="AW309" s="77">
        <f>AB294+AB299</f>
        <v>25</v>
      </c>
      <c r="AX309" s="6">
        <f>AB294+AB302</f>
        <v>31</v>
      </c>
      <c r="AY309" s="98">
        <f>AB294+AB305</f>
        <v>33</v>
      </c>
      <c r="BA309" s="74"/>
      <c r="BB309" s="6">
        <f>AC294+AC293</f>
        <v>45</v>
      </c>
      <c r="BC309" s="6">
        <f>AC294+AC296</f>
        <v>50</v>
      </c>
      <c r="BD309" s="6">
        <f>AC294+AC299</f>
        <v>50</v>
      </c>
      <c r="BE309" s="77">
        <f>AC294+AC302</f>
        <v>55</v>
      </c>
      <c r="BF309" s="98">
        <f>AC294+AC305</f>
        <v>62</v>
      </c>
      <c r="BH309" s="74"/>
      <c r="BI309" s="6">
        <f>AD294+AD293</f>
        <v>50</v>
      </c>
      <c r="BJ309" s="6">
        <f>AD294+AD296</f>
        <v>52</v>
      </c>
      <c r="BK309" s="6">
        <f>AD294+AD299</f>
        <v>57</v>
      </c>
      <c r="BL309" s="6">
        <f>AD294+AD302</f>
        <v>64</v>
      </c>
      <c r="BM309" s="77">
        <f>AD294+AD305</f>
        <v>72</v>
      </c>
      <c r="BO309" s="74"/>
      <c r="BP309" s="6">
        <f>AE294+AE293</f>
        <v>56</v>
      </c>
      <c r="BQ309" s="6">
        <f>AE294+AE296</f>
        <v>71</v>
      </c>
      <c r="BR309" s="6">
        <f>AE294+AE299</f>
        <v>75</v>
      </c>
      <c r="BS309" s="6">
        <f>AE294+AE302</f>
        <v>80</v>
      </c>
      <c r="BT309" s="98">
        <f>AE294+AE305</f>
        <v>82</v>
      </c>
    </row>
    <row r="310" spans="24:72" x14ac:dyDescent="0.3">
      <c r="Y310" s="96"/>
      <c r="Z310" s="6">
        <f>Y297+Y293</f>
        <v>61</v>
      </c>
      <c r="AA310" s="6">
        <f>Y297+Y296</f>
        <v>70</v>
      </c>
      <c r="AB310" s="6">
        <f>Y297+Y299</f>
        <v>82</v>
      </c>
      <c r="AC310" s="6">
        <f>Y297+Y302</f>
        <v>91</v>
      </c>
      <c r="AD310" s="6">
        <f>Y297+Y305</f>
        <v>90</v>
      </c>
      <c r="AF310" s="96"/>
      <c r="AG310" s="6">
        <f>Z297+Z293</f>
        <v>42</v>
      </c>
      <c r="AH310" s="6">
        <f>Z297+Z296</f>
        <v>53</v>
      </c>
      <c r="AI310" s="6">
        <f>Z297+Z299</f>
        <v>68</v>
      </c>
      <c r="AJ310" s="6">
        <f>Z297+Z302</f>
        <v>70</v>
      </c>
      <c r="AK310" s="77">
        <f>Z297+Z305</f>
        <v>73</v>
      </c>
      <c r="AM310" s="96"/>
      <c r="AN310">
        <f>AA297+AA293</f>
        <v>54</v>
      </c>
      <c r="AO310">
        <f>AA297+AA296</f>
        <v>55</v>
      </c>
      <c r="AP310">
        <f>AA297+AA299</f>
        <v>60</v>
      </c>
      <c r="AQ310">
        <f>AA297+AA302</f>
        <v>62</v>
      </c>
      <c r="AR310">
        <f>AA297+AA305</f>
        <v>69</v>
      </c>
      <c r="AT310" s="96"/>
      <c r="AU310" s="6">
        <f>AB297+AB293</f>
        <v>19</v>
      </c>
      <c r="AV310" s="6">
        <f>AB297+AB296</f>
        <v>20</v>
      </c>
      <c r="AW310" s="6">
        <f>AB297+AB299</f>
        <v>23</v>
      </c>
      <c r="AX310" s="6">
        <f>AB297+AB302</f>
        <v>29</v>
      </c>
      <c r="AY310" s="6">
        <f>AB297+AB305</f>
        <v>31</v>
      </c>
      <c r="BA310" s="96"/>
      <c r="BB310" s="6">
        <f>AC297+AC293</f>
        <v>44</v>
      </c>
      <c r="BC310" s="6">
        <f>AC297+AC296</f>
        <v>49</v>
      </c>
      <c r="BD310" s="6">
        <f>AC297+AC299</f>
        <v>49</v>
      </c>
      <c r="BE310" s="6">
        <f>AC297+AC302</f>
        <v>54</v>
      </c>
      <c r="BF310" s="6">
        <f>AC297+AC305</f>
        <v>61</v>
      </c>
      <c r="BH310" s="96"/>
      <c r="BI310" s="6">
        <f>AD297+AD293</f>
        <v>46</v>
      </c>
      <c r="BJ310" s="6">
        <f>AD297+AD296</f>
        <v>48</v>
      </c>
      <c r="BK310" s="6">
        <f>AD297+AD299</f>
        <v>53</v>
      </c>
      <c r="BL310" s="6">
        <f>AD297+AD302</f>
        <v>60</v>
      </c>
      <c r="BM310" s="6">
        <f>AD297+AD305</f>
        <v>68</v>
      </c>
      <c r="BO310" s="96"/>
      <c r="BP310" s="6">
        <f>AE297+AE293</f>
        <v>52</v>
      </c>
      <c r="BQ310" s="6">
        <f>AE297+AE296</f>
        <v>67</v>
      </c>
      <c r="BR310" s="6">
        <f>AE297+AE299</f>
        <v>71</v>
      </c>
      <c r="BS310" s="6">
        <f>AE297+AE302</f>
        <v>76</v>
      </c>
      <c r="BT310" s="6">
        <f>AE297+AE305</f>
        <v>78</v>
      </c>
    </row>
    <row r="311" spans="24:72" x14ac:dyDescent="0.3">
      <c r="Y311" s="74"/>
      <c r="Z311" s="6">
        <f>Y300+Y293</f>
        <v>58</v>
      </c>
      <c r="AA311" s="6">
        <f>Y300+Y296</f>
        <v>67</v>
      </c>
      <c r="AB311" s="6">
        <f>Y300+Y299</f>
        <v>79</v>
      </c>
      <c r="AC311" s="6">
        <f>Y300+Y302</f>
        <v>88</v>
      </c>
      <c r="AD311" s="6">
        <f>Y300+Y305</f>
        <v>87</v>
      </c>
      <c r="AF311" s="74"/>
      <c r="AG311" s="6">
        <f>Z300+Z293</f>
        <v>41</v>
      </c>
      <c r="AH311" s="6">
        <f>Z300+Z296</f>
        <v>52</v>
      </c>
      <c r="AI311" s="6">
        <f>Z300+Z299</f>
        <v>67</v>
      </c>
      <c r="AJ311" s="6">
        <f>Z300+Z302</f>
        <v>69</v>
      </c>
      <c r="AK311" s="6">
        <f>Z300+Z305</f>
        <v>72</v>
      </c>
      <c r="AM311" s="74"/>
      <c r="AN311">
        <f>AA300+AA293</f>
        <v>49</v>
      </c>
      <c r="AO311">
        <f>AA300+AA296</f>
        <v>50</v>
      </c>
      <c r="AP311">
        <f>AA300+AA299</f>
        <v>55</v>
      </c>
      <c r="AQ311" s="99">
        <f>AA300+AA302</f>
        <v>57</v>
      </c>
      <c r="AR311">
        <f>AA300+AA305</f>
        <v>64</v>
      </c>
      <c r="AT311" s="74"/>
      <c r="AU311" s="6">
        <f>AB300+AB293</f>
        <v>20</v>
      </c>
      <c r="AV311" s="6">
        <f>AB300+AB296</f>
        <v>21</v>
      </c>
      <c r="AW311" s="6">
        <f>AB300+AB299</f>
        <v>24</v>
      </c>
      <c r="AX311" s="6">
        <f>AB300+AB302</f>
        <v>30</v>
      </c>
      <c r="AY311" s="6">
        <f>AB300+AB305</f>
        <v>32</v>
      </c>
      <c r="BA311" s="74"/>
      <c r="BB311" s="6">
        <f>AC300+AC293</f>
        <v>41</v>
      </c>
      <c r="BC311" s="6">
        <f>AC300+AC296</f>
        <v>46</v>
      </c>
      <c r="BD311" s="6">
        <f>AC300+AC299</f>
        <v>46</v>
      </c>
      <c r="BE311" s="6">
        <f>AC300+AC302</f>
        <v>51</v>
      </c>
      <c r="BF311" s="6">
        <f>AC300+AC305</f>
        <v>58</v>
      </c>
      <c r="BH311" s="74"/>
      <c r="BI311" s="6">
        <f>AD300+AD293</f>
        <v>45</v>
      </c>
      <c r="BJ311" s="6">
        <f>AD300+AD296</f>
        <v>47</v>
      </c>
      <c r="BK311" s="6">
        <f>AD300+AD299</f>
        <v>52</v>
      </c>
      <c r="BL311" s="6">
        <f>AD300+AD302</f>
        <v>59</v>
      </c>
      <c r="BM311" s="6">
        <f>AD300+AD305</f>
        <v>67</v>
      </c>
      <c r="BO311" s="74"/>
      <c r="BP311" s="6">
        <f>AE300+AE293</f>
        <v>49</v>
      </c>
      <c r="BQ311" s="6">
        <f>AE300+AE296</f>
        <v>64</v>
      </c>
      <c r="BR311" s="6">
        <f>AE300+AE299</f>
        <v>68</v>
      </c>
      <c r="BS311" s="6">
        <f>AE300+AE302</f>
        <v>73</v>
      </c>
      <c r="BT311" s="6">
        <f>AE300+AE305</f>
        <v>75</v>
      </c>
    </row>
    <row r="312" spans="24:72" x14ac:dyDescent="0.3">
      <c r="Y312" s="74"/>
      <c r="Z312" s="6">
        <f>Y303+Y293</f>
        <v>53</v>
      </c>
      <c r="AA312" s="6">
        <f>Y303+Y296</f>
        <v>62</v>
      </c>
      <c r="AB312" s="6">
        <f>Y303+Y299</f>
        <v>74</v>
      </c>
      <c r="AC312" s="6">
        <f>Y303+Y302</f>
        <v>83</v>
      </c>
      <c r="AD312" s="6">
        <f>Y303+Y305</f>
        <v>82</v>
      </c>
      <c r="AF312" s="74"/>
      <c r="AG312" s="6">
        <f>Z303+Z293</f>
        <v>37</v>
      </c>
      <c r="AH312" s="6">
        <f>Z303+Z296</f>
        <v>48</v>
      </c>
      <c r="AI312" s="6">
        <f>Z303+Z299</f>
        <v>63</v>
      </c>
      <c r="AJ312" s="6">
        <f>Z303+Z302</f>
        <v>65</v>
      </c>
      <c r="AK312" s="6">
        <f>Z303+Z305</f>
        <v>68</v>
      </c>
      <c r="AM312" s="74"/>
      <c r="AN312">
        <f>AA303+AA293</f>
        <v>45</v>
      </c>
      <c r="AO312">
        <f>AA303+AA296</f>
        <v>46</v>
      </c>
      <c r="AP312">
        <f>AA303+AA299</f>
        <v>51</v>
      </c>
      <c r="AQ312">
        <f>AA303+AA302</f>
        <v>53</v>
      </c>
      <c r="AR312">
        <f>AA303+AA305</f>
        <v>60</v>
      </c>
      <c r="AT312" s="74"/>
      <c r="AU312" s="6">
        <f>AB303+AB293</f>
        <v>19</v>
      </c>
      <c r="AV312" s="6">
        <f>AB303+AB296</f>
        <v>20</v>
      </c>
      <c r="AW312" s="6">
        <f>AB303+AB299</f>
        <v>23</v>
      </c>
      <c r="AX312" s="6">
        <f>AB303+AB302</f>
        <v>29</v>
      </c>
      <c r="AY312" s="6">
        <f>AB303+AB305</f>
        <v>31</v>
      </c>
      <c r="BA312" s="74"/>
      <c r="BB312" s="6">
        <f>AC303+AC293</f>
        <v>42</v>
      </c>
      <c r="BC312" s="6">
        <f>AC303+AC296</f>
        <v>47</v>
      </c>
      <c r="BD312" s="6">
        <f>AC303+AC299</f>
        <v>47</v>
      </c>
      <c r="BE312" s="6">
        <f>AC303+AC302</f>
        <v>52</v>
      </c>
      <c r="BF312" s="6">
        <f>AC303+AC305</f>
        <v>59</v>
      </c>
      <c r="BH312" s="74"/>
      <c r="BI312" s="6">
        <f>AD303+AD293</f>
        <v>44</v>
      </c>
      <c r="BJ312" s="78">
        <f>AJD303+AD296</f>
        <v>25</v>
      </c>
      <c r="BK312" s="6">
        <f>AD303+AD299</f>
        <v>51</v>
      </c>
      <c r="BL312" s="6">
        <f>AD303+AD302</f>
        <v>58</v>
      </c>
      <c r="BM312" s="6">
        <f>AD303+AD305</f>
        <v>66</v>
      </c>
      <c r="BO312" s="74"/>
      <c r="BP312" s="6">
        <f>AE303+AE293</f>
        <v>47</v>
      </c>
      <c r="BQ312" s="77">
        <f>AE303+AE296</f>
        <v>62</v>
      </c>
      <c r="BR312" s="6">
        <f>AE303+AE299</f>
        <v>66</v>
      </c>
      <c r="BS312" s="6">
        <f>AE303+AE302</f>
        <v>71</v>
      </c>
      <c r="BT312" s="6">
        <f>AE303+AE305</f>
        <v>73</v>
      </c>
    </row>
    <row r="313" spans="24:72" x14ac:dyDescent="0.3">
      <c r="Y313" s="74"/>
      <c r="Z313" s="78">
        <f>Y306+Y293</f>
        <v>49</v>
      </c>
      <c r="AA313" s="6">
        <f>Y306+Y296</f>
        <v>58</v>
      </c>
      <c r="AB313" s="6">
        <f>Y306+Y299</f>
        <v>70</v>
      </c>
      <c r="AC313" s="6">
        <f>Y306+Y302</f>
        <v>79</v>
      </c>
      <c r="AD313" s="6">
        <f>Y306+Y305</f>
        <v>78</v>
      </c>
      <c r="AF313" s="74"/>
      <c r="AG313" s="78">
        <f>Z306+Z293</f>
        <v>37</v>
      </c>
      <c r="AH313" s="6">
        <f>Z306+Z296</f>
        <v>48</v>
      </c>
      <c r="AI313" s="6">
        <f>Z306+Z299</f>
        <v>63</v>
      </c>
      <c r="AJ313" s="6">
        <f>Z306+Z302</f>
        <v>65</v>
      </c>
      <c r="AK313" s="6">
        <f>Z306+Z305</f>
        <v>68</v>
      </c>
      <c r="AM313" s="74"/>
      <c r="AN313" s="100">
        <f>AA306+AA293</f>
        <v>42</v>
      </c>
      <c r="AO313">
        <f>AA306+AA296</f>
        <v>43</v>
      </c>
      <c r="AP313">
        <f>AA306+AA299</f>
        <v>48</v>
      </c>
      <c r="AQ313">
        <f>AA306+AA302</f>
        <v>50</v>
      </c>
      <c r="AR313" s="99">
        <f>AA306+AA305</f>
        <v>57</v>
      </c>
      <c r="AT313" s="74"/>
      <c r="AU313" s="78">
        <f>AB306+AB293</f>
        <v>17</v>
      </c>
      <c r="AV313" s="6">
        <f>AB306+AB296</f>
        <v>18</v>
      </c>
      <c r="AW313" s="6">
        <f>AB306+AB299</f>
        <v>21</v>
      </c>
      <c r="AX313" s="6">
        <f>AB306+AB302</f>
        <v>27</v>
      </c>
      <c r="AY313" s="6">
        <f>AB306+AB305</f>
        <v>29</v>
      </c>
      <c r="BA313" s="74"/>
      <c r="BB313" s="78">
        <f>AC306+AC293</f>
        <v>41</v>
      </c>
      <c r="BC313" s="6">
        <f>AC306+AC296</f>
        <v>46</v>
      </c>
      <c r="BD313" s="6">
        <f>AC306+AC299</f>
        <v>46</v>
      </c>
      <c r="BE313" s="6">
        <f>AC306+AC302</f>
        <v>51</v>
      </c>
      <c r="BF313" s="6">
        <f>AC306+AC305</f>
        <v>58</v>
      </c>
      <c r="BH313" s="74"/>
      <c r="BI313" s="6">
        <f>AD306+AD293</f>
        <v>37</v>
      </c>
      <c r="BJ313" s="6">
        <f>AD306+AD296</f>
        <v>39</v>
      </c>
      <c r="BK313" s="6">
        <f>AD306+AD299</f>
        <v>44</v>
      </c>
      <c r="BL313" s="6">
        <f>AD306+AD302</f>
        <v>51</v>
      </c>
      <c r="BM313" s="6">
        <f>AD306+AD305</f>
        <v>59</v>
      </c>
      <c r="BO313" s="74"/>
      <c r="BP313" s="78">
        <f>AE306+AE293</f>
        <v>40</v>
      </c>
      <c r="BQ313" s="6">
        <f>AE306+AE296</f>
        <v>55</v>
      </c>
      <c r="BR313" s="6">
        <f>AE306+AE299</f>
        <v>59</v>
      </c>
      <c r="BS313" s="6">
        <f>AE306+AE302</f>
        <v>64</v>
      </c>
      <c r="BT313" s="6">
        <f>AE306+AE305</f>
        <v>66</v>
      </c>
    </row>
    <row r="315" spans="24:72" x14ac:dyDescent="0.3">
      <c r="Y315" s="83" t="s">
        <v>239</v>
      </c>
      <c r="Z315" s="66">
        <f>(Y291-Z313)/2</f>
        <v>108</v>
      </c>
      <c r="AA315" t="s">
        <v>241</v>
      </c>
      <c r="AB315" t="s">
        <v>242</v>
      </c>
      <c r="AC315" s="84">
        <f>Z315/(Z315+Y306)</f>
        <v>0.8571428571428571</v>
      </c>
      <c r="AF315" s="83" t="s">
        <v>239</v>
      </c>
      <c r="AG315" s="66">
        <f>(Z291-AG313)/2</f>
        <v>39.5</v>
      </c>
      <c r="AM315" s="83" t="s">
        <v>239</v>
      </c>
      <c r="AN315" s="66">
        <f>(AA291-AN313)/2</f>
        <v>7.5</v>
      </c>
      <c r="AT315" s="83" t="s">
        <v>239</v>
      </c>
      <c r="AU315" s="66">
        <f>(AB291-AU313)/2</f>
        <v>4</v>
      </c>
      <c r="BA315" s="83" t="s">
        <v>239</v>
      </c>
      <c r="BB315" s="66">
        <f>(AC291-BB313)/2</f>
        <v>8</v>
      </c>
      <c r="BH315" s="83" t="s">
        <v>239</v>
      </c>
      <c r="BI315" s="66">
        <f>(AD291-BJ312)/2</f>
        <v>34.5</v>
      </c>
      <c r="BO315" s="83" t="s">
        <v>239</v>
      </c>
      <c r="BP315" s="66">
        <f>(AE291-BP313)/2</f>
        <v>11.5</v>
      </c>
    </row>
    <row r="316" spans="24:72" x14ac:dyDescent="0.3">
      <c r="Y316" s="83" t="s">
        <v>240</v>
      </c>
      <c r="Z316" s="66">
        <f>(Y291-AC309)/2</f>
        <v>85</v>
      </c>
      <c r="AA316" t="s">
        <v>241</v>
      </c>
      <c r="AB316" t="s">
        <v>243</v>
      </c>
      <c r="AC316" s="84">
        <f>Z316/(Z316+Y294)</f>
        <v>0.7142857142857143</v>
      </c>
      <c r="AF316" s="83" t="s">
        <v>240</v>
      </c>
      <c r="AG316" s="66">
        <f>(Z291-AK310)/2</f>
        <v>21.5</v>
      </c>
      <c r="AM316" s="83" t="s">
        <v>240</v>
      </c>
      <c r="AN316" s="66">
        <v>0</v>
      </c>
      <c r="AT316" s="83" t="s">
        <v>240</v>
      </c>
      <c r="AU316" s="66">
        <v>0</v>
      </c>
      <c r="BA316" s="83" t="s">
        <v>240</v>
      </c>
      <c r="BB316" s="66">
        <v>0</v>
      </c>
      <c r="BH316" s="83" t="s">
        <v>240</v>
      </c>
      <c r="BI316" s="66">
        <f>(AD291-BM309)/2</f>
        <v>11</v>
      </c>
      <c r="BO316" s="83" t="s">
        <v>240</v>
      </c>
      <c r="BP316" s="66">
        <v>0</v>
      </c>
    </row>
    <row r="327" spans="24:36" x14ac:dyDescent="0.3">
      <c r="X327" s="106" t="s">
        <v>295</v>
      </c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38" spans="24:38" x14ac:dyDescent="0.3">
      <c r="X338" s="12" t="s">
        <v>300</v>
      </c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24:38" x14ac:dyDescent="0.3">
      <c r="X339" s="12" t="s">
        <v>336</v>
      </c>
      <c r="Y339" s="12"/>
      <c r="Z339" s="12"/>
      <c r="AA339" s="12"/>
      <c r="AB339" s="12"/>
      <c r="AC339" s="12"/>
      <c r="AD339" s="29" t="s">
        <v>51</v>
      </c>
      <c r="AE339" s="23" t="s">
        <v>52</v>
      </c>
      <c r="AF339" s="12"/>
      <c r="AG339" s="12"/>
      <c r="AH339" s="12"/>
      <c r="AI339" s="12"/>
      <c r="AJ339" s="12"/>
      <c r="AK339" s="12"/>
      <c r="AL339" s="12"/>
    </row>
    <row r="340" spans="24:38" x14ac:dyDescent="0.3">
      <c r="X340" s="12" t="s">
        <v>337</v>
      </c>
      <c r="Y340" s="13">
        <f>'Comparisons and Delays'!Y480</f>
        <v>122</v>
      </c>
      <c r="Z340" s="13">
        <f>'Comparisons and Delays'!Z480</f>
        <v>103</v>
      </c>
      <c r="AA340" s="13">
        <f>'Comparisons and Delays'!AA480</f>
        <v>93</v>
      </c>
      <c r="AB340" s="13">
        <f>'Comparisons and Delays'!AB480</f>
        <v>65</v>
      </c>
      <c r="AC340" s="13">
        <f>'Comparisons and Delays'!AC480</f>
        <v>47</v>
      </c>
      <c r="AD340" s="13">
        <f>'Comparisons and Delays'!AD480</f>
        <v>93</v>
      </c>
      <c r="AE340" s="13">
        <f>'Comparisons and Delays'!AE480</f>
        <v>88</v>
      </c>
    </row>
    <row r="341" spans="24:38" x14ac:dyDescent="0.3">
      <c r="X341" s="12" t="s">
        <v>301</v>
      </c>
      <c r="Y341" s="112">
        <f>'Comparisons and Delays'!B563</f>
        <v>145</v>
      </c>
      <c r="Z341" s="112">
        <f>'Comparisons and Delays'!C563</f>
        <v>121</v>
      </c>
      <c r="AA341" s="112">
        <f>'Comparisons and Delays'!D563</f>
        <v>112</v>
      </c>
      <c r="AB341" s="112">
        <f>'Comparisons and Delays'!E563</f>
        <v>94</v>
      </c>
      <c r="AC341" s="112">
        <f>'Comparisons and Delays'!F563</f>
        <v>68</v>
      </c>
      <c r="AD341" s="112">
        <f>'Comparisons and Delays'!G563</f>
        <v>122</v>
      </c>
      <c r="AE341" s="112">
        <f>'Comparisons and Delays'!H563</f>
        <v>129</v>
      </c>
    </row>
    <row r="342" spans="24:38" x14ac:dyDescent="0.3">
      <c r="X342" s="12"/>
    </row>
    <row r="343" spans="24:38" x14ac:dyDescent="0.3">
      <c r="X343" s="87" t="s">
        <v>340</v>
      </c>
      <c r="Y343" s="6">
        <f>'Comparisons and Delays'!Y478</f>
        <v>0.34234234234234234</v>
      </c>
      <c r="Z343" s="6">
        <f>'Comparisons and Delays'!Z478</f>
        <v>0.46590909090909088</v>
      </c>
      <c r="AA343" s="6">
        <f>'Comparisons and Delays'!AA478</f>
        <v>0.38709677419354838</v>
      </c>
      <c r="AB343" s="6">
        <f>'Comparisons and Delays'!AB478</f>
        <v>0.20833333333333334</v>
      </c>
      <c r="AC343" s="6">
        <f>'Comparisons and Delays'!AC478</f>
        <v>0.25806451612903225</v>
      </c>
      <c r="AD343" s="6">
        <f>'Comparisons and Delays'!AD478</f>
        <v>0.35365853658536583</v>
      </c>
      <c r="AE343" s="6">
        <f>'Comparisons and Delays'!AE478</f>
        <v>0.33333333333333331</v>
      </c>
    </row>
    <row r="344" spans="24:38" x14ac:dyDescent="0.3">
      <c r="X344" s="12" t="s">
        <v>338</v>
      </c>
      <c r="Y344" s="104">
        <f t="shared" ref="Y344" si="155">Y341*(1-Y343)</f>
        <v>95.360360360360346</v>
      </c>
      <c r="Z344" s="104">
        <f t="shared" ref="Z344" si="156">Z341*(1-Z343)</f>
        <v>64.625000000000014</v>
      </c>
      <c r="AA344" s="104">
        <f t="shared" ref="AA344" si="157">AA341*(1-AA343)</f>
        <v>68.645161290322577</v>
      </c>
      <c r="AB344" s="104">
        <f t="shared" ref="AB344" si="158">AB341*(1-AB343)</f>
        <v>74.416666666666657</v>
      </c>
      <c r="AC344" s="104">
        <f t="shared" ref="AC344" si="159">AC341*(1-AC343)</f>
        <v>50.451612903225808</v>
      </c>
      <c r="AD344" s="104">
        <f t="shared" ref="AD344" si="160">AD341*(1-AD343)</f>
        <v>78.853658536585371</v>
      </c>
      <c r="AE344" s="104">
        <f t="shared" ref="AE344" si="161">AE341*(1-AE343)</f>
        <v>86.000000000000014</v>
      </c>
    </row>
    <row r="345" spans="24:38" x14ac:dyDescent="0.3">
      <c r="X345" s="12" t="s">
        <v>339</v>
      </c>
      <c r="Y345" s="89">
        <f t="shared" ref="Y345:AE345" si="162">Y341*Y343</f>
        <v>49.63963963963964</v>
      </c>
      <c r="Z345" s="89">
        <f t="shared" si="162"/>
        <v>56.375</v>
      </c>
      <c r="AA345" s="89">
        <f t="shared" si="162"/>
        <v>43.354838709677416</v>
      </c>
      <c r="AB345" s="89">
        <f t="shared" si="162"/>
        <v>19.583333333333336</v>
      </c>
      <c r="AC345" s="89">
        <f t="shared" si="162"/>
        <v>17.548387096774192</v>
      </c>
      <c r="AD345" s="89">
        <f t="shared" si="162"/>
        <v>43.146341463414629</v>
      </c>
      <c r="AE345" s="89">
        <f t="shared" si="162"/>
        <v>43</v>
      </c>
    </row>
    <row r="346" spans="24:38" x14ac:dyDescent="0.3">
      <c r="X346" s="12"/>
    </row>
    <row r="347" spans="24:38" x14ac:dyDescent="0.3">
      <c r="X347" s="87" t="s">
        <v>420</v>
      </c>
      <c r="Y347" s="6">
        <f>'Comparisons and Delays'!Y487</f>
        <v>0.38410596026490068</v>
      </c>
      <c r="Z347" s="6">
        <f>'Comparisons and Delays'!Z487</f>
        <v>0.47727272727272729</v>
      </c>
      <c r="AA347" s="6">
        <f>'Comparisons and Delays'!AA487</f>
        <v>0.41984732824427479</v>
      </c>
      <c r="AB347" s="6">
        <f>'Comparisons and Delays'!AB487</f>
        <v>0.26923076923076922</v>
      </c>
      <c r="AC347" s="6">
        <f>'Comparisons and Delays'!AC487</f>
        <v>0.32142857142857145</v>
      </c>
      <c r="AD347" s="6">
        <f>'Comparisons and Delays'!AD487</f>
        <v>0.39830508474576271</v>
      </c>
      <c r="AE347" s="6">
        <f>'Comparisons and Delays'!AE487</f>
        <v>0.37603305785123969</v>
      </c>
    </row>
    <row r="348" spans="24:38" x14ac:dyDescent="0.3">
      <c r="X348" s="12" t="s">
        <v>338</v>
      </c>
      <c r="Y348" s="104">
        <f t="shared" ref="Y348" si="163">Y341*(1-Y347)</f>
        <v>89.30463576158941</v>
      </c>
      <c r="Z348" s="104">
        <f t="shared" ref="Z348" si="164">Z341*(1-Z347)</f>
        <v>63.25</v>
      </c>
      <c r="AA348" s="104">
        <f t="shared" ref="AA348" si="165">AA341*(1-AA347)</f>
        <v>64.977099236641237</v>
      </c>
      <c r="AB348" s="104">
        <f t="shared" ref="AB348" si="166">AB341*(1-AB347)</f>
        <v>68.692307692307693</v>
      </c>
      <c r="AC348" s="104">
        <f t="shared" ref="AC348" si="167">AC341*(1-AC347)</f>
        <v>46.142857142857146</v>
      </c>
      <c r="AD348" s="104">
        <f t="shared" ref="AD348" si="168">AD341*(1-AD347)</f>
        <v>73.406779661016941</v>
      </c>
      <c r="AE348" s="104">
        <f t="shared" ref="AE348" si="169">AE341*(1-AE347)</f>
        <v>80.491735537190081</v>
      </c>
    </row>
    <row r="349" spans="24:38" x14ac:dyDescent="0.3">
      <c r="X349" s="12" t="s">
        <v>339</v>
      </c>
      <c r="Y349" s="89">
        <f t="shared" ref="Y349:AE349" si="170">Y341*Y347</f>
        <v>55.695364238410598</v>
      </c>
      <c r="Z349" s="89">
        <f t="shared" si="170"/>
        <v>57.75</v>
      </c>
      <c r="AA349" s="89">
        <f t="shared" si="170"/>
        <v>47.022900763358777</v>
      </c>
      <c r="AB349" s="89">
        <f t="shared" si="170"/>
        <v>25.307692307692307</v>
      </c>
      <c r="AC349" s="89">
        <f t="shared" si="170"/>
        <v>21.857142857142858</v>
      </c>
      <c r="AD349" s="89">
        <f t="shared" si="170"/>
        <v>48.593220338983052</v>
      </c>
      <c r="AE349" s="89">
        <f t="shared" si="170"/>
        <v>48.508264462809919</v>
      </c>
    </row>
    <row r="352" spans="24:38" x14ac:dyDescent="0.3">
      <c r="X352" s="12" t="s">
        <v>327</v>
      </c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24:38" x14ac:dyDescent="0.3">
      <c r="X353" s="12"/>
      <c r="Y353" s="12"/>
      <c r="Z353" s="12"/>
      <c r="AA353" s="12"/>
      <c r="AB353" s="12"/>
      <c r="AC353" s="12"/>
      <c r="AD353" s="34" t="s">
        <v>62</v>
      </c>
      <c r="AE353" s="28" t="s">
        <v>52</v>
      </c>
      <c r="AF353" s="12"/>
      <c r="AG353" s="12"/>
      <c r="AH353" s="12"/>
      <c r="AI353" s="12"/>
      <c r="AJ353" s="12"/>
      <c r="AK353" s="12"/>
      <c r="AL353" s="12"/>
    </row>
    <row r="354" spans="24:38" x14ac:dyDescent="0.3">
      <c r="X354" s="12" t="s">
        <v>337</v>
      </c>
      <c r="Y354" s="13">
        <f>'Comparisons and Delays'!Y501</f>
        <v>176</v>
      </c>
      <c r="Z354" s="13">
        <f>'Comparisons and Delays'!Z501</f>
        <v>144</v>
      </c>
      <c r="AA354" s="13">
        <f>'Comparisons and Delays'!AA501</f>
        <v>156</v>
      </c>
      <c r="AB354" s="13">
        <f>'Comparisons and Delays'!AB501</f>
        <v>126</v>
      </c>
      <c r="AC354" s="13">
        <f>'Comparisons and Delays'!AC501</f>
        <v>148</v>
      </c>
      <c r="AD354" s="13">
        <f>'Comparisons and Delays'!AD501</f>
        <v>137</v>
      </c>
      <c r="AE354" s="13">
        <f>'Comparisons and Delays'!AE501</f>
        <v>140</v>
      </c>
    </row>
    <row r="355" spans="24:38" x14ac:dyDescent="0.3">
      <c r="X355" s="12" t="s">
        <v>301</v>
      </c>
      <c r="Y355" s="112">
        <f>'Comparisons and Delays'!B581</f>
        <v>200</v>
      </c>
      <c r="Z355" s="112">
        <f>'Comparisons and Delays'!C581</f>
        <v>173</v>
      </c>
      <c r="AA355" s="112">
        <f>'Comparisons and Delays'!D581</f>
        <v>167</v>
      </c>
      <c r="AB355" s="112">
        <f>'Comparisons and Delays'!E581</f>
        <v>151</v>
      </c>
      <c r="AC355" s="112">
        <f>'Comparisons and Delays'!F581</f>
        <v>174</v>
      </c>
      <c r="AD355" s="112">
        <f>'Comparisons and Delays'!G581</f>
        <v>153</v>
      </c>
      <c r="AE355" s="112">
        <f>'Comparisons and Delays'!H581</f>
        <v>149</v>
      </c>
    </row>
    <row r="356" spans="24:38" x14ac:dyDescent="0.3">
      <c r="X356" s="12"/>
    </row>
    <row r="357" spans="24:38" x14ac:dyDescent="0.3">
      <c r="X357" s="87" t="s">
        <v>340</v>
      </c>
      <c r="Y357" s="6">
        <f>'Comparisons and Delays'!Y499</f>
        <v>0.4241573033707865</v>
      </c>
      <c r="Z357" s="6">
        <f>'Comparisons and Delays'!Z499</f>
        <v>0.4420289855072464</v>
      </c>
      <c r="AA357" s="6">
        <f>'Comparisons and Delays'!AA499</f>
        <v>0.54779411764705888</v>
      </c>
      <c r="AB357" s="6">
        <f>'Comparisons and Delays'!AB499</f>
        <v>0.45299145299145299</v>
      </c>
      <c r="AC357" s="6">
        <f>'Comparisons and Delays'!AC499</f>
        <v>0.51351351351351349</v>
      </c>
      <c r="AD357" s="6">
        <f>'Comparisons and Delays'!AD499</f>
        <v>0.44067796610169491</v>
      </c>
      <c r="AE357" s="6">
        <f>'Comparisons and Delays'!AE499</f>
        <v>0.40225563909774437</v>
      </c>
    </row>
    <row r="358" spans="24:38" x14ac:dyDescent="0.3">
      <c r="X358" s="12" t="s">
        <v>338</v>
      </c>
      <c r="Y358" s="104">
        <f t="shared" ref="Y358:AE358" si="171">Y355*(1-Y357)</f>
        <v>115.1685393258427</v>
      </c>
      <c r="Z358" s="104">
        <f t="shared" si="171"/>
        <v>96.528985507246389</v>
      </c>
      <c r="AA358" s="104">
        <f t="shared" si="171"/>
        <v>75.518382352941174</v>
      </c>
      <c r="AB358" s="104">
        <f t="shared" si="171"/>
        <v>82.598290598290603</v>
      </c>
      <c r="AC358" s="104">
        <f t="shared" si="171"/>
        <v>84.64864864864866</v>
      </c>
      <c r="AD358" s="104">
        <f t="shared" si="171"/>
        <v>85.576271186440692</v>
      </c>
      <c r="AE358" s="104">
        <f t="shared" si="171"/>
        <v>89.063909774436098</v>
      </c>
    </row>
    <row r="359" spans="24:38" x14ac:dyDescent="0.3">
      <c r="X359" s="12" t="s">
        <v>339</v>
      </c>
      <c r="Y359" s="89">
        <f t="shared" ref="Y359:AE359" si="172">Y355*Y357</f>
        <v>84.831460674157299</v>
      </c>
      <c r="Z359" s="89">
        <f t="shared" si="172"/>
        <v>76.471014492753625</v>
      </c>
      <c r="AA359" s="89">
        <f t="shared" si="172"/>
        <v>91.481617647058826</v>
      </c>
      <c r="AB359" s="89">
        <f t="shared" si="172"/>
        <v>68.401709401709397</v>
      </c>
      <c r="AC359" s="89">
        <f t="shared" si="172"/>
        <v>89.35135135135134</v>
      </c>
      <c r="AD359" s="89">
        <f t="shared" si="172"/>
        <v>67.423728813559322</v>
      </c>
      <c r="AE359" s="89">
        <f t="shared" si="172"/>
        <v>59.936090225563909</v>
      </c>
    </row>
    <row r="360" spans="24:38" x14ac:dyDescent="0.3">
      <c r="X360" s="12"/>
    </row>
    <row r="361" spans="24:38" x14ac:dyDescent="0.3">
      <c r="X361" s="87" t="s">
        <v>420</v>
      </c>
      <c r="Y361" s="6">
        <f>'Comparisons and Delays'!Y508</f>
        <v>0.42134831460674155</v>
      </c>
      <c r="Z361" s="6">
        <f>'Comparisons and Delays'!Z508</f>
        <v>0.47463768115942029</v>
      </c>
      <c r="AA361" s="6">
        <f>'Comparisons and Delays'!AA508</f>
        <v>0.5220588235294118</v>
      </c>
      <c r="AB361" s="6">
        <f>'Comparisons and Delays'!AB508</f>
        <v>0.43162393162393164</v>
      </c>
      <c r="AC361" s="6">
        <f>'Comparisons and Delays'!AC508</f>
        <v>0.4358108108108108</v>
      </c>
      <c r="AD361" s="6">
        <f>'Comparisons and Delays'!AD508</f>
        <v>0.43220338983050849</v>
      </c>
      <c r="AE361" s="6">
        <f>'Comparisons and Delays'!AE508</f>
        <v>0.3671875</v>
      </c>
    </row>
    <row r="362" spans="24:38" x14ac:dyDescent="0.3">
      <c r="X362" s="12" t="s">
        <v>338</v>
      </c>
      <c r="Y362" s="104">
        <f t="shared" ref="Y362:AE362" si="173">Y355*(1-Y361)</f>
        <v>115.73033707865167</v>
      </c>
      <c r="Z362" s="104">
        <f t="shared" si="173"/>
        <v>90.887681159420296</v>
      </c>
      <c r="AA362" s="104">
        <f t="shared" si="173"/>
        <v>79.816176470588232</v>
      </c>
      <c r="AB362" s="104">
        <f t="shared" si="173"/>
        <v>85.824786324786317</v>
      </c>
      <c r="AC362" s="104">
        <f t="shared" si="173"/>
        <v>98.168918918918934</v>
      </c>
      <c r="AD362" s="104">
        <f t="shared" si="173"/>
        <v>86.872881355932208</v>
      </c>
      <c r="AE362" s="104">
        <f t="shared" si="173"/>
        <v>94.2890625</v>
      </c>
    </row>
    <row r="363" spans="24:38" x14ac:dyDescent="0.3">
      <c r="X363" s="12" t="s">
        <v>339</v>
      </c>
      <c r="Y363" s="89">
        <f t="shared" ref="Y363:AE363" si="174">Y355*Y361</f>
        <v>84.269662921348313</v>
      </c>
      <c r="Z363" s="89">
        <f t="shared" si="174"/>
        <v>82.112318840579704</v>
      </c>
      <c r="AA363" s="89">
        <f t="shared" si="174"/>
        <v>87.183823529411768</v>
      </c>
      <c r="AB363" s="89">
        <f t="shared" si="174"/>
        <v>65.175213675213683</v>
      </c>
      <c r="AC363" s="89">
        <f t="shared" si="174"/>
        <v>75.831081081081081</v>
      </c>
      <c r="AD363" s="89">
        <f t="shared" si="174"/>
        <v>66.127118644067792</v>
      </c>
      <c r="AE363" s="89">
        <f t="shared" si="174"/>
        <v>54.7109375</v>
      </c>
    </row>
    <row r="366" spans="24:38" x14ac:dyDescent="0.3">
      <c r="X366" s="12" t="s">
        <v>329</v>
      </c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24:38" x14ac:dyDescent="0.3">
      <c r="X367" s="12"/>
      <c r="Y367" s="12"/>
      <c r="Z367" s="12"/>
      <c r="AA367" s="12"/>
      <c r="AB367" s="12"/>
      <c r="AC367" s="12"/>
      <c r="AD367" s="31" t="s">
        <v>66</v>
      </c>
      <c r="AE367" s="32" t="s">
        <v>52</v>
      </c>
      <c r="AF367" s="12"/>
      <c r="AG367" s="12"/>
      <c r="AH367" s="12"/>
      <c r="AI367" s="12"/>
      <c r="AJ367" s="12"/>
      <c r="AK367" s="12"/>
      <c r="AL367" s="12"/>
    </row>
    <row r="368" spans="24:38" x14ac:dyDescent="0.3">
      <c r="X368" s="12" t="s">
        <v>337</v>
      </c>
      <c r="Y368" s="13">
        <f>'Comparisons and Delays'!Y522</f>
        <v>482</v>
      </c>
      <c r="Z368" s="13">
        <f>'Comparisons and Delays'!Z522</f>
        <v>311</v>
      </c>
      <c r="AA368" s="13">
        <f>'Comparisons and Delays'!AA522</f>
        <v>271</v>
      </c>
      <c r="AB368" s="13">
        <f>'Comparisons and Delays'!AB522</f>
        <v>165</v>
      </c>
      <c r="AC368" s="13">
        <f>'Comparisons and Delays'!AC522</f>
        <v>311</v>
      </c>
      <c r="AD368" s="13">
        <f>'Comparisons and Delays'!AD522</f>
        <v>239</v>
      </c>
      <c r="AE368" s="13">
        <f>'Comparisons and Delays'!AE522</f>
        <v>189</v>
      </c>
    </row>
    <row r="369" spans="24:38" x14ac:dyDescent="0.3">
      <c r="X369" s="12" t="s">
        <v>301</v>
      </c>
      <c r="Y369" s="112">
        <f>'Comparisons and Delays'!B601</f>
        <v>528</v>
      </c>
      <c r="Z369" s="112">
        <f>'Comparisons and Delays'!C601</f>
        <v>341</v>
      </c>
      <c r="AA369" s="112">
        <f>'Comparisons and Delays'!D601</f>
        <v>302</v>
      </c>
      <c r="AB369" s="112">
        <f>'Comparisons and Delays'!E601</f>
        <v>202</v>
      </c>
      <c r="AC369" s="112">
        <f>'Comparisons and Delays'!F601</f>
        <v>328</v>
      </c>
      <c r="AD369" s="112">
        <f>'Comparisons and Delays'!G601</f>
        <v>281</v>
      </c>
      <c r="AE369" s="112">
        <f>'Comparisons and Delays'!H601</f>
        <v>213</v>
      </c>
    </row>
    <row r="370" spans="24:38" x14ac:dyDescent="0.3">
      <c r="X370" s="12"/>
    </row>
    <row r="371" spans="24:38" x14ac:dyDescent="0.3">
      <c r="X371" s="87" t="s">
        <v>418</v>
      </c>
      <c r="Y371" s="127">
        <f>'Comparisons and Delays'!Y520</f>
        <v>0.53106212424849697</v>
      </c>
      <c r="Z371" s="127">
        <f>'Comparisons and Delays'!Z520</f>
        <v>0.56230031948881787</v>
      </c>
      <c r="AA371" s="127">
        <f>'Comparisons and Delays'!AA520</f>
        <v>0.5</v>
      </c>
      <c r="AB371" s="127">
        <f>'Comparisons and Delays'!AB520</f>
        <v>0.48397435897435898</v>
      </c>
      <c r="AC371" s="127">
        <f>'Comparisons and Delays'!AC520</f>
        <v>0.60689655172413792</v>
      </c>
      <c r="AD371" s="127">
        <f>'Comparisons and Delays'!AD520</f>
        <v>0.52016129032258063</v>
      </c>
      <c r="AE371" s="127">
        <f>'Comparisons and Delays'!AE520</f>
        <v>0.53421052631578947</v>
      </c>
    </row>
    <row r="372" spans="24:38" x14ac:dyDescent="0.3">
      <c r="X372" s="12" t="s">
        <v>338</v>
      </c>
      <c r="Y372" s="104">
        <f>Y369*(1-Y371)</f>
        <v>247.59919839679361</v>
      </c>
      <c r="Z372" s="104">
        <f t="shared" ref="Z372:AE372" si="175">Z369*(1-Z371)</f>
        <v>149.2555910543131</v>
      </c>
      <c r="AA372" s="104">
        <f t="shared" si="175"/>
        <v>151</v>
      </c>
      <c r="AB372" s="104">
        <f t="shared" si="175"/>
        <v>104.23717948717947</v>
      </c>
      <c r="AC372" s="104">
        <f t="shared" si="175"/>
        <v>128.93793103448277</v>
      </c>
      <c r="AD372" s="104">
        <f t="shared" si="175"/>
        <v>134.83467741935485</v>
      </c>
      <c r="AE372" s="104">
        <f t="shared" si="175"/>
        <v>99.213157894736838</v>
      </c>
    </row>
    <row r="373" spans="24:38" x14ac:dyDescent="0.3">
      <c r="X373" s="12" t="s">
        <v>339</v>
      </c>
      <c r="Y373" s="89">
        <f>Y369*Y371</f>
        <v>280.40080160320639</v>
      </c>
      <c r="Z373" s="89">
        <f t="shared" ref="Z373:AE373" si="176">Z369*Z371</f>
        <v>191.7444089456869</v>
      </c>
      <c r="AA373" s="89">
        <f t="shared" si="176"/>
        <v>151</v>
      </c>
      <c r="AB373" s="89">
        <f t="shared" si="176"/>
        <v>97.762820512820511</v>
      </c>
      <c r="AC373" s="89">
        <f t="shared" si="176"/>
        <v>199.06206896551723</v>
      </c>
      <c r="AD373" s="89">
        <f t="shared" si="176"/>
        <v>146.16532258064515</v>
      </c>
      <c r="AE373" s="89">
        <f t="shared" si="176"/>
        <v>113.78684210526316</v>
      </c>
    </row>
    <row r="374" spans="24:38" x14ac:dyDescent="0.3">
      <c r="X374" s="12"/>
    </row>
    <row r="375" spans="24:38" x14ac:dyDescent="0.3">
      <c r="X375" s="87" t="s">
        <v>419</v>
      </c>
      <c r="Y375" s="127">
        <f>'Comparisons and Delays'!Y529</f>
        <v>0.53907815631262523</v>
      </c>
      <c r="Z375" s="127">
        <f>'Comparisons and Delays'!Z529</f>
        <v>0.55431309904153359</v>
      </c>
      <c r="AA375" s="127">
        <f>'Comparisons and Delays'!AA529</f>
        <v>0.52966101694915257</v>
      </c>
      <c r="AB375" s="127">
        <f>'Comparisons and Delays'!AB529</f>
        <v>0.50961538461538458</v>
      </c>
      <c r="AC375" s="127">
        <f>'Comparisons and Delays'!AC529</f>
        <v>0.63620689655172413</v>
      </c>
      <c r="AD375" s="127">
        <f>'Comparisons and Delays'!AD529</f>
        <v>0.55846774193548387</v>
      </c>
      <c r="AE375" s="127">
        <f>'Comparisons and Delays'!AE529</f>
        <v>0.54980079681274896</v>
      </c>
    </row>
    <row r="376" spans="24:38" x14ac:dyDescent="0.3">
      <c r="X376" s="12" t="s">
        <v>338</v>
      </c>
      <c r="Y376" s="104">
        <f>Y369*(1-Y375)</f>
        <v>243.36673346693388</v>
      </c>
      <c r="Z376" s="104">
        <f t="shared" ref="Z376:AE376" si="177">Z369*(1-Z375)</f>
        <v>151.97923322683704</v>
      </c>
      <c r="AA376" s="104">
        <f t="shared" si="177"/>
        <v>142.04237288135593</v>
      </c>
      <c r="AB376" s="104">
        <f t="shared" si="177"/>
        <v>99.057692307692321</v>
      </c>
      <c r="AC376" s="104">
        <f t="shared" si="177"/>
        <v>119.32413793103449</v>
      </c>
      <c r="AD376" s="104">
        <f t="shared" si="177"/>
        <v>124.07056451612902</v>
      </c>
      <c r="AE376" s="104">
        <f t="shared" si="177"/>
        <v>95.892430278884476</v>
      </c>
    </row>
    <row r="377" spans="24:38" x14ac:dyDescent="0.3">
      <c r="X377" s="12" t="s">
        <v>339</v>
      </c>
      <c r="Y377" s="89">
        <f>Y369*Y375</f>
        <v>284.63326653306615</v>
      </c>
      <c r="Z377" s="89">
        <f t="shared" ref="Z377:AE377" si="178">Z369*Z375</f>
        <v>189.02076677316296</v>
      </c>
      <c r="AA377" s="89">
        <f t="shared" si="178"/>
        <v>159.95762711864407</v>
      </c>
      <c r="AB377" s="89">
        <f t="shared" si="178"/>
        <v>102.94230769230768</v>
      </c>
      <c r="AC377" s="89">
        <f t="shared" si="178"/>
        <v>208.67586206896553</v>
      </c>
      <c r="AD377" s="89">
        <f t="shared" si="178"/>
        <v>156.92943548387098</v>
      </c>
      <c r="AE377" s="89">
        <f t="shared" si="178"/>
        <v>117.10756972111552</v>
      </c>
    </row>
    <row r="380" spans="24:38" x14ac:dyDescent="0.3">
      <c r="X380" s="12" t="s">
        <v>328</v>
      </c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spans="24:38" x14ac:dyDescent="0.3">
      <c r="X381" s="12"/>
      <c r="Y381" s="12"/>
      <c r="Z381" s="12"/>
      <c r="AA381" s="12"/>
      <c r="AB381" s="12"/>
      <c r="AC381" s="12"/>
      <c r="AD381" s="54" t="s">
        <v>44</v>
      </c>
      <c r="AE381" s="55" t="s">
        <v>52</v>
      </c>
      <c r="AF381" s="12"/>
      <c r="AG381" s="12"/>
      <c r="AH381" s="12"/>
      <c r="AI381" s="12"/>
      <c r="AJ381" s="12"/>
      <c r="AK381" s="12"/>
      <c r="AL381" s="12"/>
    </row>
    <row r="382" spans="24:38" x14ac:dyDescent="0.3">
      <c r="X382" s="12" t="s">
        <v>337</v>
      </c>
      <c r="Y382" s="13">
        <f>'Comparisons and Delays'!Y542</f>
        <v>274</v>
      </c>
      <c r="Z382" s="13">
        <f>'Comparisons and Delays'!Z542</f>
        <v>115</v>
      </c>
      <c r="AA382" s="13">
        <f>'Comparisons and Delays'!AA542</f>
        <v>64</v>
      </c>
      <c r="AB382" s="13">
        <f>'Comparisons and Delays'!AB542</f>
        <v>21</v>
      </c>
      <c r="AC382" s="13">
        <f>'Comparisons and Delays'!AC542</f>
        <v>50</v>
      </c>
      <c r="AD382" s="13">
        <f>'Comparisons and Delays'!AD542</f>
        <v>87</v>
      </c>
      <c r="AE382" s="13">
        <f>'Comparisons and Delays'!AE542</f>
        <v>69</v>
      </c>
    </row>
    <row r="383" spans="24:38" x14ac:dyDescent="0.3">
      <c r="X383" s="12" t="s">
        <v>301</v>
      </c>
      <c r="Y383" s="112">
        <f>'Comparisons and Delays'!B621</f>
        <v>307</v>
      </c>
      <c r="Z383" s="112">
        <f>'Comparisons and Delays'!C621</f>
        <v>128</v>
      </c>
      <c r="AA383" s="112">
        <f>'Comparisons and Delays'!D621</f>
        <v>71</v>
      </c>
      <c r="AB383" s="112">
        <f>'Comparisons and Delays'!E621</f>
        <v>27</v>
      </c>
      <c r="AC383" s="112">
        <f>'Comparisons and Delays'!F621</f>
        <v>58</v>
      </c>
      <c r="AD383" s="112">
        <f>'Comparisons and Delays'!G621</f>
        <v>95</v>
      </c>
      <c r="AE383" s="112">
        <f>'Comparisons and Delays'!H621</f>
        <v>82</v>
      </c>
    </row>
    <row r="384" spans="24:38" x14ac:dyDescent="0.3">
      <c r="X384" s="12"/>
    </row>
    <row r="385" spans="24:31" x14ac:dyDescent="0.3">
      <c r="X385" s="87" t="s">
        <v>340</v>
      </c>
      <c r="Y385" s="6">
        <f>'Comparisons and Delays'!Y540</f>
        <v>0.55094339622641508</v>
      </c>
      <c r="Z385" s="6">
        <f>'Comparisons and Delays'!Z540</f>
        <v>0.63362068965517238</v>
      </c>
      <c r="AA385" s="6">
        <f>'Comparisons and Delays'!AA540</f>
        <v>0.61333333333333329</v>
      </c>
      <c r="AB385" s="6">
        <f>'Comparisons and Delays'!AB540</f>
        <v>0.72727272727272729</v>
      </c>
      <c r="AC385" s="6">
        <f>'Comparisons and Delays'!AC540</f>
        <v>0.79032258064516125</v>
      </c>
      <c r="AD385" s="6">
        <f>'Comparisons and Delays'!AD540</f>
        <v>0.5957446808510638</v>
      </c>
      <c r="AE385" s="6">
        <f>'Comparisons and Delays'!AE540</f>
        <v>0.64634146341463417</v>
      </c>
    </row>
    <row r="386" spans="24:31" x14ac:dyDescent="0.3">
      <c r="X386" s="12" t="s">
        <v>338</v>
      </c>
      <c r="Y386" s="104">
        <f t="shared" ref="Y386:AE386" si="179">Y383*(1-Y385)</f>
        <v>137.86037735849058</v>
      </c>
      <c r="Z386" s="104">
        <f t="shared" si="179"/>
        <v>46.896551724137936</v>
      </c>
      <c r="AA386" s="104">
        <f t="shared" si="179"/>
        <v>27.453333333333337</v>
      </c>
      <c r="AB386" s="104">
        <f t="shared" si="179"/>
        <v>7.3636363636363633</v>
      </c>
      <c r="AC386" s="104">
        <f t="shared" si="179"/>
        <v>12.161290322580648</v>
      </c>
      <c r="AD386" s="104">
        <f t="shared" si="179"/>
        <v>38.404255319148938</v>
      </c>
      <c r="AE386" s="104">
        <f t="shared" si="179"/>
        <v>29</v>
      </c>
    </row>
    <row r="387" spans="24:31" x14ac:dyDescent="0.3">
      <c r="X387" s="12" t="s">
        <v>339</v>
      </c>
      <c r="Y387" s="89">
        <f t="shared" ref="Y387:AE387" si="180">Y383*Y385</f>
        <v>169.13962264150942</v>
      </c>
      <c r="Z387" s="89">
        <f t="shared" si="180"/>
        <v>81.103448275862064</v>
      </c>
      <c r="AA387" s="89">
        <f t="shared" si="180"/>
        <v>43.546666666666667</v>
      </c>
      <c r="AB387" s="89">
        <f t="shared" si="180"/>
        <v>19.636363636363637</v>
      </c>
      <c r="AC387" s="89">
        <f t="shared" si="180"/>
        <v>45.838709677419352</v>
      </c>
      <c r="AD387" s="89">
        <f t="shared" si="180"/>
        <v>56.595744680851062</v>
      </c>
      <c r="AE387" s="89">
        <f t="shared" si="180"/>
        <v>53</v>
      </c>
    </row>
    <row r="388" spans="24:31" x14ac:dyDescent="0.3">
      <c r="X388" s="12"/>
    </row>
    <row r="389" spans="24:31" x14ac:dyDescent="0.3">
      <c r="X389" s="87" t="s">
        <v>420</v>
      </c>
      <c r="Y389" s="6">
        <f>'Comparisons and Delays'!Y549</f>
        <v>0.52452830188679245</v>
      </c>
      <c r="Z389" s="6">
        <f>'Comparisons and Delays'!Z549</f>
        <v>0.52155172413793105</v>
      </c>
      <c r="AA389" s="6">
        <f>'Comparisons and Delays'!AA549</f>
        <v>0.67543859649122806</v>
      </c>
      <c r="AB389" s="6">
        <f>'Comparisons and Delays'!AB549</f>
        <v>0.64</v>
      </c>
      <c r="AC389" s="6">
        <f>'Comparisons and Delays'!AC549</f>
        <v>0.70175438596491224</v>
      </c>
      <c r="AD389" s="6">
        <f>'Comparisons and Delays'!AD549</f>
        <v>0.5173913043478261</v>
      </c>
      <c r="AE389" s="6">
        <f>'Comparisons and Delays'!AE549</f>
        <v>0.61111111111111116</v>
      </c>
    </row>
    <row r="390" spans="24:31" x14ac:dyDescent="0.3">
      <c r="X390" s="12" t="s">
        <v>338</v>
      </c>
      <c r="Y390" s="104">
        <f t="shared" ref="Y390:AE390" si="181">Y383*(1-Y389)</f>
        <v>145.96981132075473</v>
      </c>
      <c r="Z390" s="104">
        <f t="shared" si="181"/>
        <v>61.241379310344826</v>
      </c>
      <c r="AA390" s="104">
        <f t="shared" si="181"/>
        <v>23.043859649122808</v>
      </c>
      <c r="AB390" s="104">
        <f t="shared" si="181"/>
        <v>9.7199999999999989</v>
      </c>
      <c r="AC390" s="104">
        <f t="shared" si="181"/>
        <v>17.298245614035089</v>
      </c>
      <c r="AD390" s="104">
        <f t="shared" si="181"/>
        <v>45.847826086956523</v>
      </c>
      <c r="AE390" s="104">
        <f t="shared" si="181"/>
        <v>31.888888888888886</v>
      </c>
    </row>
    <row r="391" spans="24:31" x14ac:dyDescent="0.3">
      <c r="X391" s="12" t="s">
        <v>339</v>
      </c>
      <c r="Y391" s="89">
        <f t="shared" ref="Y391:AE391" si="182">Y383*Y389</f>
        <v>161.03018867924527</v>
      </c>
      <c r="Z391" s="89">
        <f t="shared" si="182"/>
        <v>66.758620689655174</v>
      </c>
      <c r="AA391" s="89">
        <f t="shared" si="182"/>
        <v>47.956140350877192</v>
      </c>
      <c r="AB391" s="89">
        <f t="shared" si="182"/>
        <v>17.28</v>
      </c>
      <c r="AC391" s="89">
        <f t="shared" si="182"/>
        <v>40.701754385964911</v>
      </c>
      <c r="AD391" s="89">
        <f t="shared" si="182"/>
        <v>49.152173913043477</v>
      </c>
      <c r="AE391" s="89">
        <f t="shared" si="182"/>
        <v>50.111111111111114</v>
      </c>
    </row>
  </sheetData>
  <mergeCells count="29">
    <mergeCell ref="BI308:BM308"/>
    <mergeCell ref="BP308:BT308"/>
    <mergeCell ref="Z308:AD308"/>
    <mergeCell ref="AG308:AK308"/>
    <mergeCell ref="AN308:AR308"/>
    <mergeCell ref="AU308:AY308"/>
    <mergeCell ref="BB308:BF308"/>
    <mergeCell ref="BI171:BM171"/>
    <mergeCell ref="BP171:BT171"/>
    <mergeCell ref="BB171:BF171"/>
    <mergeCell ref="BP217:BT217"/>
    <mergeCell ref="R151:V151"/>
    <mergeCell ref="Z171:AD171"/>
    <mergeCell ref="AG171:AK171"/>
    <mergeCell ref="AN171:AR171"/>
    <mergeCell ref="AU171:AY171"/>
    <mergeCell ref="Z217:AD217"/>
    <mergeCell ref="AG217:AK217"/>
    <mergeCell ref="AN217:AR217"/>
    <mergeCell ref="AU217:AY217"/>
    <mergeCell ref="BI217:BM217"/>
    <mergeCell ref="BB217:BF217"/>
    <mergeCell ref="BI263:BM263"/>
    <mergeCell ref="BP263:BT263"/>
    <mergeCell ref="Z263:AD263"/>
    <mergeCell ref="AG263:AK263"/>
    <mergeCell ref="AN263:AR263"/>
    <mergeCell ref="AU263:AY263"/>
    <mergeCell ref="BB263:BF26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opLeftCell="A122" workbookViewId="0">
      <selection activeCell="D148" sqref="D148"/>
    </sheetView>
  </sheetViews>
  <sheetFormatPr defaultRowHeight="14.4" x14ac:dyDescent="0.3"/>
  <sheetData>
    <row r="1" spans="1:15" x14ac:dyDescent="0.3">
      <c r="A1" s="6">
        <v>14</v>
      </c>
      <c r="B1" s="71">
        <v>7</v>
      </c>
      <c r="C1" s="71">
        <v>7</v>
      </c>
      <c r="D1" s="71">
        <v>2</v>
      </c>
      <c r="E1" s="71">
        <v>5</v>
      </c>
      <c r="F1" s="71">
        <v>5</v>
      </c>
      <c r="G1" s="71">
        <v>8</v>
      </c>
      <c r="H1" s="71">
        <v>5</v>
      </c>
      <c r="I1" s="71">
        <v>2</v>
      </c>
      <c r="J1" s="71">
        <v>1</v>
      </c>
      <c r="K1" s="71">
        <v>9</v>
      </c>
      <c r="L1" s="71">
        <v>11</v>
      </c>
      <c r="M1" s="71">
        <v>5</v>
      </c>
      <c r="N1" s="71">
        <v>6</v>
      </c>
      <c r="O1" s="71">
        <v>2</v>
      </c>
    </row>
    <row r="2" spans="1:15" x14ac:dyDescent="0.3">
      <c r="A2" s="6">
        <v>6</v>
      </c>
      <c r="B2" s="71">
        <v>12</v>
      </c>
      <c r="C2" s="71">
        <v>7</v>
      </c>
      <c r="D2" s="71">
        <v>1</v>
      </c>
      <c r="E2" s="71">
        <v>1</v>
      </c>
      <c r="F2" s="71">
        <v>1</v>
      </c>
      <c r="G2" s="71">
        <v>2</v>
      </c>
      <c r="H2" s="71">
        <v>5</v>
      </c>
      <c r="I2" s="71">
        <v>1</v>
      </c>
      <c r="J2" s="71">
        <v>2</v>
      </c>
      <c r="K2" s="71">
        <v>5</v>
      </c>
      <c r="L2" s="71">
        <v>16</v>
      </c>
      <c r="M2" s="71">
        <v>3</v>
      </c>
      <c r="N2" s="71">
        <v>7</v>
      </c>
      <c r="O2" s="71">
        <v>4</v>
      </c>
    </row>
    <row r="3" spans="1:15" x14ac:dyDescent="0.3">
      <c r="A3" s="6">
        <v>4</v>
      </c>
      <c r="B3" s="71">
        <v>9</v>
      </c>
      <c r="C3" s="71">
        <v>12</v>
      </c>
      <c r="D3" s="71">
        <v>3</v>
      </c>
      <c r="E3" s="71">
        <v>2</v>
      </c>
      <c r="F3" s="71">
        <v>5</v>
      </c>
      <c r="G3" s="71">
        <v>7</v>
      </c>
      <c r="H3" s="71">
        <v>4</v>
      </c>
      <c r="I3" s="71">
        <v>0</v>
      </c>
      <c r="J3" s="71">
        <v>2</v>
      </c>
      <c r="K3" s="71">
        <v>2</v>
      </c>
      <c r="L3" s="71">
        <v>9</v>
      </c>
      <c r="M3" s="71">
        <v>4</v>
      </c>
      <c r="N3" s="71">
        <v>10</v>
      </c>
      <c r="O3" s="71">
        <v>3</v>
      </c>
    </row>
    <row r="4" spans="1:15" x14ac:dyDescent="0.3">
      <c r="A4" s="6">
        <v>3</v>
      </c>
      <c r="B4" s="71">
        <v>24</v>
      </c>
      <c r="C4" s="71">
        <v>8</v>
      </c>
      <c r="D4" s="71">
        <v>3</v>
      </c>
      <c r="E4" s="71">
        <v>1</v>
      </c>
      <c r="F4" s="71">
        <v>2</v>
      </c>
      <c r="G4" s="71">
        <v>3</v>
      </c>
      <c r="H4" s="71">
        <v>2</v>
      </c>
      <c r="I4" s="71">
        <v>2</v>
      </c>
      <c r="J4" s="71">
        <v>1</v>
      </c>
      <c r="K4" s="71">
        <v>6</v>
      </c>
      <c r="L4" s="71">
        <v>8</v>
      </c>
      <c r="M4" s="71">
        <v>3</v>
      </c>
      <c r="N4" s="71">
        <v>6</v>
      </c>
      <c r="O4" s="71">
        <v>3</v>
      </c>
    </row>
    <row r="5" spans="1:15" x14ac:dyDescent="0.3">
      <c r="A5" s="6">
        <v>9</v>
      </c>
      <c r="B5" s="71">
        <v>21</v>
      </c>
      <c r="C5" s="71">
        <v>9</v>
      </c>
      <c r="D5" s="71">
        <v>2</v>
      </c>
      <c r="E5" s="71">
        <v>1</v>
      </c>
      <c r="F5" s="71">
        <v>5</v>
      </c>
      <c r="G5" s="71">
        <v>10</v>
      </c>
      <c r="H5" s="71">
        <v>4</v>
      </c>
      <c r="I5" s="71">
        <v>0</v>
      </c>
      <c r="J5" s="71">
        <v>1</v>
      </c>
      <c r="K5" s="71">
        <v>9</v>
      </c>
      <c r="L5" s="71">
        <v>5</v>
      </c>
      <c r="M5" s="71">
        <v>2</v>
      </c>
      <c r="N5" s="71">
        <v>4</v>
      </c>
      <c r="O5" s="71">
        <v>1</v>
      </c>
    </row>
    <row r="6" spans="1:15" x14ac:dyDescent="0.3">
      <c r="A6" s="6">
        <v>6</v>
      </c>
      <c r="B6" s="71">
        <v>29</v>
      </c>
      <c r="C6" s="71">
        <v>6</v>
      </c>
      <c r="D6" s="71">
        <v>5</v>
      </c>
      <c r="E6" s="71">
        <v>0</v>
      </c>
      <c r="F6" s="71">
        <v>1</v>
      </c>
      <c r="G6" s="71">
        <v>5</v>
      </c>
      <c r="H6" s="71">
        <v>2</v>
      </c>
      <c r="I6" s="71">
        <v>2</v>
      </c>
      <c r="J6" s="71">
        <v>1</v>
      </c>
      <c r="K6" s="71">
        <v>5</v>
      </c>
      <c r="L6" s="71">
        <v>5</v>
      </c>
      <c r="M6" s="71">
        <v>1</v>
      </c>
      <c r="N6" s="71">
        <v>13</v>
      </c>
      <c r="O6" s="71">
        <v>3</v>
      </c>
    </row>
    <row r="7" spans="1:15" x14ac:dyDescent="0.3">
      <c r="A7" s="6">
        <v>0</v>
      </c>
      <c r="B7" s="71">
        <v>30</v>
      </c>
      <c r="C7" s="71">
        <v>7</v>
      </c>
      <c r="D7" s="71">
        <v>1</v>
      </c>
      <c r="E7" s="71">
        <v>3</v>
      </c>
      <c r="F7" s="71">
        <v>0</v>
      </c>
      <c r="G7" s="71">
        <v>9</v>
      </c>
      <c r="H7" s="71">
        <v>1</v>
      </c>
      <c r="I7" s="71">
        <v>2</v>
      </c>
      <c r="J7" s="71">
        <v>0</v>
      </c>
      <c r="K7" s="71">
        <v>1</v>
      </c>
      <c r="L7" s="71">
        <v>5</v>
      </c>
      <c r="M7" s="71">
        <v>1</v>
      </c>
      <c r="N7" s="71">
        <v>3</v>
      </c>
      <c r="O7" s="71">
        <v>0</v>
      </c>
    </row>
    <row r="8" spans="1:15" x14ac:dyDescent="0.3">
      <c r="A8" s="6">
        <v>3</v>
      </c>
      <c r="B8" s="71">
        <v>13</v>
      </c>
      <c r="C8" s="71">
        <v>11</v>
      </c>
      <c r="D8" s="71">
        <v>1</v>
      </c>
      <c r="E8" s="71">
        <v>1</v>
      </c>
      <c r="F8" s="71">
        <v>2</v>
      </c>
      <c r="G8" s="71">
        <v>12</v>
      </c>
      <c r="H8" s="71">
        <v>2</v>
      </c>
      <c r="I8" s="71">
        <v>0</v>
      </c>
      <c r="J8" s="71">
        <v>1</v>
      </c>
      <c r="K8" s="71">
        <v>1</v>
      </c>
      <c r="L8" s="71">
        <v>3</v>
      </c>
      <c r="M8" s="71">
        <v>1</v>
      </c>
      <c r="N8" s="71">
        <v>2</v>
      </c>
      <c r="O8" s="71">
        <v>0</v>
      </c>
    </row>
    <row r="9" spans="1:15" x14ac:dyDescent="0.3">
      <c r="A9" s="6">
        <v>3</v>
      </c>
      <c r="B9" s="71">
        <v>18</v>
      </c>
      <c r="C9" s="71">
        <v>3</v>
      </c>
      <c r="D9" s="71">
        <v>2</v>
      </c>
      <c r="E9" s="71">
        <v>2</v>
      </c>
      <c r="F9" s="71">
        <v>3</v>
      </c>
      <c r="G9" s="71">
        <v>7</v>
      </c>
      <c r="H9" s="71">
        <v>5</v>
      </c>
      <c r="I9" s="71">
        <v>0</v>
      </c>
      <c r="J9" s="71">
        <v>0</v>
      </c>
      <c r="K9" s="71">
        <v>1</v>
      </c>
      <c r="L9" s="71">
        <v>7</v>
      </c>
      <c r="M9" s="71">
        <v>1</v>
      </c>
      <c r="N9" s="71">
        <v>1</v>
      </c>
      <c r="O9" s="71">
        <v>2</v>
      </c>
    </row>
    <row r="10" spans="1:15" x14ac:dyDescent="0.3">
      <c r="A10" s="6">
        <v>2</v>
      </c>
      <c r="B10" s="71">
        <v>22</v>
      </c>
      <c r="C10" s="71">
        <v>8</v>
      </c>
      <c r="D10" s="71">
        <v>3</v>
      </c>
      <c r="E10" s="71">
        <v>0</v>
      </c>
      <c r="F10" s="71">
        <v>1</v>
      </c>
      <c r="G10" s="71">
        <v>3</v>
      </c>
      <c r="H10" s="71">
        <v>2</v>
      </c>
      <c r="I10" s="71">
        <v>1</v>
      </c>
      <c r="J10" s="71">
        <v>0</v>
      </c>
      <c r="K10" s="71">
        <v>5</v>
      </c>
      <c r="L10" s="71">
        <v>5</v>
      </c>
      <c r="M10" s="71">
        <v>0</v>
      </c>
      <c r="N10" s="71">
        <v>3</v>
      </c>
      <c r="O10" s="71">
        <v>2</v>
      </c>
    </row>
    <row r="11" spans="1:15" x14ac:dyDescent="0.3">
      <c r="A11" s="6">
        <v>1</v>
      </c>
      <c r="B11" s="71">
        <v>13</v>
      </c>
      <c r="C11" s="71">
        <v>7</v>
      </c>
      <c r="D11" s="71">
        <v>4</v>
      </c>
      <c r="E11" s="71">
        <v>3</v>
      </c>
      <c r="F11" s="71">
        <v>1</v>
      </c>
      <c r="G11" s="71">
        <v>1</v>
      </c>
      <c r="H11" s="71">
        <v>3</v>
      </c>
      <c r="I11" s="71">
        <v>2</v>
      </c>
      <c r="J11" s="71">
        <v>0</v>
      </c>
      <c r="K11" s="71">
        <v>1</v>
      </c>
      <c r="L11" s="71">
        <v>1</v>
      </c>
      <c r="M11" s="71">
        <v>2</v>
      </c>
      <c r="N11" s="71">
        <v>1</v>
      </c>
      <c r="O11" s="71">
        <v>1</v>
      </c>
    </row>
    <row r="12" spans="1:15" x14ac:dyDescent="0.3">
      <c r="A12" s="6">
        <v>3</v>
      </c>
      <c r="B12" s="71">
        <v>18</v>
      </c>
      <c r="C12" s="71">
        <v>9</v>
      </c>
      <c r="D12" s="71">
        <v>0</v>
      </c>
      <c r="E12" s="71">
        <v>1</v>
      </c>
      <c r="F12" s="71">
        <v>1</v>
      </c>
      <c r="G12" s="71">
        <v>2</v>
      </c>
      <c r="H12" s="71">
        <v>2</v>
      </c>
      <c r="I12" s="71">
        <v>0</v>
      </c>
      <c r="J12" s="71">
        <v>0</v>
      </c>
      <c r="K12" s="71">
        <v>2</v>
      </c>
      <c r="L12" s="71">
        <v>1</v>
      </c>
      <c r="M12" s="71">
        <v>1</v>
      </c>
      <c r="N12" s="71">
        <v>1</v>
      </c>
      <c r="O12" s="71">
        <v>0</v>
      </c>
    </row>
    <row r="13" spans="1:15" x14ac:dyDescent="0.3">
      <c r="A13" s="6">
        <v>1</v>
      </c>
      <c r="B13" s="71">
        <v>14</v>
      </c>
      <c r="C13" s="71">
        <v>6</v>
      </c>
      <c r="D13" s="71">
        <v>4</v>
      </c>
      <c r="E13" s="37"/>
      <c r="F13" s="71">
        <v>2</v>
      </c>
      <c r="G13" s="71">
        <v>3</v>
      </c>
      <c r="H13" s="71">
        <v>3</v>
      </c>
      <c r="I13" s="71">
        <v>1</v>
      </c>
      <c r="J13" s="71">
        <v>0</v>
      </c>
      <c r="K13" s="71">
        <v>1</v>
      </c>
      <c r="L13" s="71">
        <v>1</v>
      </c>
      <c r="M13" s="71">
        <v>1</v>
      </c>
      <c r="N13" s="71">
        <v>5</v>
      </c>
      <c r="O13" s="71">
        <v>3</v>
      </c>
    </row>
    <row r="14" spans="1:15" x14ac:dyDescent="0.3">
      <c r="A14" s="53">
        <v>1</v>
      </c>
      <c r="B14" s="6">
        <v>4</v>
      </c>
      <c r="C14" s="6">
        <v>5</v>
      </c>
      <c r="D14" s="6">
        <v>2</v>
      </c>
      <c r="E14" s="6">
        <v>2</v>
      </c>
      <c r="F14" s="6">
        <v>1</v>
      </c>
      <c r="G14" s="6">
        <v>2</v>
      </c>
      <c r="H14" s="6">
        <v>1</v>
      </c>
      <c r="I14" s="6">
        <v>0</v>
      </c>
      <c r="J14" s="6">
        <v>0</v>
      </c>
      <c r="K14" s="6">
        <v>1</v>
      </c>
      <c r="L14" s="6">
        <v>4</v>
      </c>
      <c r="M14" s="6">
        <v>0</v>
      </c>
      <c r="N14" s="6">
        <v>4</v>
      </c>
      <c r="O14" s="6">
        <v>1</v>
      </c>
    </row>
    <row r="15" spans="1:15" x14ac:dyDescent="0.3">
      <c r="A15" s="53">
        <v>6</v>
      </c>
      <c r="B15" s="6">
        <v>7</v>
      </c>
      <c r="C15" s="6">
        <v>3</v>
      </c>
      <c r="D15" s="6">
        <v>2</v>
      </c>
      <c r="E15" s="6">
        <v>3</v>
      </c>
      <c r="F15" s="6">
        <v>2</v>
      </c>
      <c r="G15" s="6">
        <v>3</v>
      </c>
      <c r="H15" s="6">
        <v>1</v>
      </c>
      <c r="I15" s="6">
        <v>1</v>
      </c>
      <c r="J15" s="6">
        <v>0</v>
      </c>
      <c r="K15" s="6">
        <v>0</v>
      </c>
      <c r="L15" s="6">
        <v>3</v>
      </c>
      <c r="M15" s="6">
        <v>2</v>
      </c>
      <c r="N15" s="6">
        <v>1</v>
      </c>
      <c r="O15" s="6">
        <v>1</v>
      </c>
    </row>
    <row r="16" spans="1:15" x14ac:dyDescent="0.3">
      <c r="A16" s="53">
        <v>2</v>
      </c>
      <c r="B16" s="6">
        <v>6</v>
      </c>
      <c r="C16" s="6">
        <v>6</v>
      </c>
      <c r="D16" s="6">
        <v>3</v>
      </c>
      <c r="E16" s="6">
        <v>2</v>
      </c>
      <c r="F16" s="6">
        <v>3</v>
      </c>
      <c r="G16" s="6">
        <v>1</v>
      </c>
      <c r="H16" s="6">
        <v>2</v>
      </c>
      <c r="I16" s="6">
        <v>0</v>
      </c>
      <c r="J16" s="6">
        <v>0</v>
      </c>
      <c r="K16" s="6">
        <v>0</v>
      </c>
      <c r="L16" s="6">
        <v>5</v>
      </c>
      <c r="M16" s="6">
        <v>1</v>
      </c>
      <c r="N16" s="6">
        <v>4</v>
      </c>
      <c r="O16" s="6">
        <v>1</v>
      </c>
    </row>
    <row r="17" spans="1:15" x14ac:dyDescent="0.3">
      <c r="A17" s="53">
        <v>1</v>
      </c>
      <c r="B17" s="6">
        <v>12</v>
      </c>
      <c r="C17" s="6">
        <v>3</v>
      </c>
      <c r="D17" s="6">
        <v>1</v>
      </c>
      <c r="E17" s="6">
        <v>1</v>
      </c>
      <c r="F17" s="6">
        <v>4</v>
      </c>
      <c r="G17" s="6">
        <v>1</v>
      </c>
      <c r="H17" s="6">
        <v>2</v>
      </c>
      <c r="I17" s="6">
        <v>1</v>
      </c>
      <c r="J17" s="6">
        <v>1</v>
      </c>
      <c r="K17" s="6">
        <v>2</v>
      </c>
      <c r="L17" s="6">
        <v>2</v>
      </c>
      <c r="M17" s="6">
        <v>2</v>
      </c>
      <c r="N17" s="6">
        <v>1</v>
      </c>
      <c r="O17" s="6">
        <v>1</v>
      </c>
    </row>
    <row r="18" spans="1:15" x14ac:dyDescent="0.3">
      <c r="A18" s="53">
        <v>4</v>
      </c>
      <c r="B18" s="6">
        <v>8</v>
      </c>
      <c r="C18" s="6">
        <v>0</v>
      </c>
      <c r="D18" s="6">
        <v>2</v>
      </c>
      <c r="E18" s="6">
        <v>1</v>
      </c>
      <c r="F18" s="6">
        <v>4</v>
      </c>
      <c r="G18" s="6">
        <v>3</v>
      </c>
      <c r="H18" s="6">
        <v>3</v>
      </c>
      <c r="I18" s="6">
        <v>0</v>
      </c>
      <c r="J18" s="6">
        <v>1</v>
      </c>
      <c r="K18" s="6">
        <v>1</v>
      </c>
      <c r="L18" s="6">
        <v>1</v>
      </c>
      <c r="M18" s="6">
        <v>2</v>
      </c>
      <c r="N18" s="6">
        <v>1</v>
      </c>
      <c r="O18" s="6">
        <v>0</v>
      </c>
    </row>
    <row r="19" spans="1:15" x14ac:dyDescent="0.3">
      <c r="A19" s="53">
        <v>0</v>
      </c>
      <c r="B19" s="6">
        <v>5</v>
      </c>
      <c r="C19" s="6">
        <v>1</v>
      </c>
      <c r="D19" s="6">
        <v>2</v>
      </c>
      <c r="E19" s="6">
        <v>2</v>
      </c>
      <c r="F19" s="6">
        <v>6</v>
      </c>
      <c r="G19" s="6">
        <v>0</v>
      </c>
      <c r="H19" s="6">
        <v>2</v>
      </c>
      <c r="I19" s="6">
        <v>0</v>
      </c>
      <c r="J19" s="6">
        <v>0</v>
      </c>
      <c r="K19" s="6">
        <v>0</v>
      </c>
      <c r="L19" s="6">
        <v>1</v>
      </c>
      <c r="M19" s="6">
        <v>2</v>
      </c>
      <c r="N19" s="6">
        <v>2</v>
      </c>
      <c r="O19" s="6">
        <v>0</v>
      </c>
    </row>
    <row r="20" spans="1:15" x14ac:dyDescent="0.3">
      <c r="A20" s="53">
        <v>1</v>
      </c>
      <c r="B20" s="6">
        <v>4</v>
      </c>
      <c r="C20" s="6">
        <v>0</v>
      </c>
      <c r="D20" s="6">
        <v>3</v>
      </c>
      <c r="E20" s="6">
        <v>0</v>
      </c>
      <c r="F20" s="6">
        <v>1</v>
      </c>
      <c r="G20" s="6">
        <v>2</v>
      </c>
      <c r="H20" s="6">
        <v>3</v>
      </c>
      <c r="I20" s="6">
        <v>0</v>
      </c>
      <c r="J20" s="6">
        <v>3</v>
      </c>
      <c r="K20" s="6">
        <v>1</v>
      </c>
      <c r="L20" s="6">
        <v>4</v>
      </c>
      <c r="M20" s="6">
        <v>0</v>
      </c>
      <c r="N20" s="6">
        <v>3</v>
      </c>
      <c r="O20" s="6">
        <v>1</v>
      </c>
    </row>
    <row r="21" spans="1:15" x14ac:dyDescent="0.3">
      <c r="A21" s="53">
        <v>2</v>
      </c>
      <c r="B21" s="6">
        <v>6</v>
      </c>
      <c r="C21" s="6">
        <v>2</v>
      </c>
      <c r="D21" s="6">
        <v>1</v>
      </c>
      <c r="E21" s="6">
        <v>0</v>
      </c>
      <c r="F21" s="6">
        <v>2</v>
      </c>
      <c r="G21" s="6">
        <v>1</v>
      </c>
      <c r="H21" s="6">
        <v>6</v>
      </c>
      <c r="I21" s="6">
        <v>1</v>
      </c>
      <c r="J21" s="6">
        <v>1</v>
      </c>
      <c r="K21" s="6">
        <v>0</v>
      </c>
      <c r="L21" s="6">
        <v>3</v>
      </c>
      <c r="M21" s="6">
        <v>2</v>
      </c>
      <c r="N21" s="6">
        <v>2</v>
      </c>
      <c r="O21" s="6">
        <v>0</v>
      </c>
    </row>
    <row r="22" spans="1:15" x14ac:dyDescent="0.3">
      <c r="A22" s="53">
        <v>1</v>
      </c>
      <c r="B22" s="6">
        <v>3</v>
      </c>
      <c r="C22" s="6">
        <v>0</v>
      </c>
      <c r="D22" s="6">
        <v>0</v>
      </c>
      <c r="E22" s="6">
        <v>2</v>
      </c>
      <c r="F22" s="6">
        <v>0</v>
      </c>
      <c r="G22" s="6">
        <v>2</v>
      </c>
      <c r="H22" s="6">
        <v>0</v>
      </c>
      <c r="I22" s="6">
        <v>2</v>
      </c>
      <c r="J22" s="6">
        <v>1</v>
      </c>
      <c r="K22" s="6">
        <v>1</v>
      </c>
      <c r="L22" s="6">
        <v>1</v>
      </c>
      <c r="M22" s="6">
        <v>1</v>
      </c>
      <c r="N22" s="6">
        <v>2</v>
      </c>
      <c r="O22" s="6">
        <v>0</v>
      </c>
    </row>
    <row r="23" spans="1:15" x14ac:dyDescent="0.3">
      <c r="A23" s="53">
        <v>0</v>
      </c>
      <c r="B23" s="6">
        <v>5</v>
      </c>
      <c r="C23" s="6">
        <v>0</v>
      </c>
      <c r="D23" s="6">
        <v>2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1</v>
      </c>
      <c r="M23" s="6">
        <v>0</v>
      </c>
      <c r="N23" s="6">
        <v>0</v>
      </c>
      <c r="O23" s="6">
        <v>0</v>
      </c>
    </row>
    <row r="24" spans="1:15" x14ac:dyDescent="0.3">
      <c r="A24" s="53">
        <v>1</v>
      </c>
      <c r="B24" s="6">
        <v>4</v>
      </c>
      <c r="C24" s="6">
        <v>1</v>
      </c>
      <c r="D24" s="6">
        <v>1</v>
      </c>
      <c r="E24" s="6">
        <v>0</v>
      </c>
      <c r="F24" s="6">
        <v>0</v>
      </c>
      <c r="G24" s="6">
        <v>0</v>
      </c>
      <c r="H24" s="6">
        <v>3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</row>
    <row r="25" spans="1:15" x14ac:dyDescent="0.3">
      <c r="A25" s="53">
        <v>2</v>
      </c>
      <c r="B25" s="6">
        <v>5</v>
      </c>
      <c r="C25" s="6">
        <v>0</v>
      </c>
      <c r="D25" s="6">
        <v>3</v>
      </c>
      <c r="E25" s="6">
        <v>0</v>
      </c>
      <c r="F25" s="6">
        <v>2</v>
      </c>
      <c r="G25" s="6">
        <v>1</v>
      </c>
      <c r="H25" s="6">
        <v>2</v>
      </c>
      <c r="I25" s="6">
        <v>0</v>
      </c>
      <c r="J25" s="6">
        <v>0</v>
      </c>
      <c r="K25" s="6">
        <v>0</v>
      </c>
      <c r="L25" s="6">
        <v>4</v>
      </c>
      <c r="M25" s="6">
        <v>0</v>
      </c>
      <c r="N25" s="6">
        <v>0</v>
      </c>
      <c r="O25" s="6">
        <v>1</v>
      </c>
    </row>
    <row r="26" spans="1:15" x14ac:dyDescent="0.3">
      <c r="A26" s="53">
        <v>0</v>
      </c>
      <c r="B26" s="6">
        <v>6</v>
      </c>
      <c r="C26" s="6">
        <v>0</v>
      </c>
      <c r="D26" s="6">
        <v>2</v>
      </c>
      <c r="E26" s="6">
        <v>1</v>
      </c>
      <c r="F26" s="6">
        <v>0</v>
      </c>
      <c r="G26" s="6">
        <v>0</v>
      </c>
      <c r="H26" s="6">
        <v>1</v>
      </c>
      <c r="I26" s="6">
        <v>1</v>
      </c>
      <c r="J26" s="6">
        <v>1</v>
      </c>
      <c r="K26" s="6">
        <v>2</v>
      </c>
      <c r="L26" s="6">
        <v>1</v>
      </c>
      <c r="M26" s="6">
        <v>0</v>
      </c>
      <c r="N26" s="6">
        <v>0</v>
      </c>
      <c r="O26" s="6">
        <v>0</v>
      </c>
    </row>
    <row r="27" spans="1:15" x14ac:dyDescent="0.3">
      <c r="A27" s="53">
        <v>0</v>
      </c>
      <c r="B27" s="6">
        <v>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1</v>
      </c>
      <c r="J27" s="6">
        <v>0</v>
      </c>
      <c r="K27" s="6">
        <v>1</v>
      </c>
      <c r="L27" s="6">
        <v>1</v>
      </c>
      <c r="M27" s="6">
        <v>1</v>
      </c>
      <c r="N27" s="6">
        <v>0</v>
      </c>
      <c r="O27" s="6">
        <v>0</v>
      </c>
    </row>
    <row r="28" spans="1:15" x14ac:dyDescent="0.3">
      <c r="A28" s="53">
        <v>3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2</v>
      </c>
      <c r="I28" s="6">
        <v>4</v>
      </c>
      <c r="J28" s="6">
        <v>1</v>
      </c>
      <c r="K28" s="6">
        <v>2</v>
      </c>
      <c r="L28" s="6">
        <v>1</v>
      </c>
      <c r="M28" s="6">
        <v>1</v>
      </c>
      <c r="N28" s="6">
        <v>1</v>
      </c>
      <c r="O28" s="6">
        <v>1</v>
      </c>
    </row>
    <row r="29" spans="1:15" x14ac:dyDescent="0.3">
      <c r="A29" s="53">
        <v>0</v>
      </c>
      <c r="B29" s="6">
        <v>4</v>
      </c>
      <c r="C29" s="6">
        <v>2</v>
      </c>
      <c r="D29" s="6">
        <v>1</v>
      </c>
      <c r="E29" s="6">
        <v>1</v>
      </c>
      <c r="F29" s="6">
        <v>0</v>
      </c>
      <c r="G29" s="6">
        <v>1</v>
      </c>
      <c r="H29" s="6">
        <v>4</v>
      </c>
      <c r="I29" s="6">
        <v>0</v>
      </c>
      <c r="J29" s="6">
        <v>0</v>
      </c>
      <c r="K29" s="6">
        <v>0</v>
      </c>
      <c r="L29" s="6">
        <v>0</v>
      </c>
      <c r="M29" s="6">
        <v>4</v>
      </c>
      <c r="N29" s="6">
        <v>0</v>
      </c>
      <c r="O29" s="6">
        <v>1</v>
      </c>
    </row>
    <row r="30" spans="1:15" x14ac:dyDescent="0.3">
      <c r="A30" s="53">
        <v>1</v>
      </c>
      <c r="B30" s="6">
        <v>0</v>
      </c>
      <c r="C30" s="6">
        <v>0</v>
      </c>
      <c r="D30" s="6">
        <v>0</v>
      </c>
      <c r="E30" s="6">
        <v>1</v>
      </c>
      <c r="F30" s="6">
        <v>0</v>
      </c>
      <c r="G30" s="6">
        <v>0</v>
      </c>
      <c r="H30" s="6">
        <v>3</v>
      </c>
      <c r="I30" s="6">
        <v>0</v>
      </c>
      <c r="J30" s="6">
        <v>0</v>
      </c>
      <c r="K30" s="6">
        <v>1</v>
      </c>
      <c r="L30" s="6">
        <v>0</v>
      </c>
      <c r="M30" s="6">
        <v>0</v>
      </c>
      <c r="N30" s="6">
        <v>0</v>
      </c>
      <c r="O30" s="6">
        <v>0</v>
      </c>
    </row>
    <row r="31" spans="1:15" x14ac:dyDescent="0.3">
      <c r="A31" s="53">
        <v>1</v>
      </c>
      <c r="B31" s="6">
        <v>1</v>
      </c>
      <c r="C31" s="6">
        <v>1</v>
      </c>
      <c r="D31" s="6">
        <v>0</v>
      </c>
      <c r="E31" s="6">
        <v>3</v>
      </c>
      <c r="F31" s="6">
        <v>0</v>
      </c>
      <c r="G31" s="6">
        <v>0</v>
      </c>
      <c r="H31" s="6">
        <v>1</v>
      </c>
      <c r="I31" s="6">
        <v>1</v>
      </c>
      <c r="J31" s="6">
        <v>0</v>
      </c>
      <c r="K31" s="6">
        <v>0</v>
      </c>
      <c r="L31" s="6">
        <v>2</v>
      </c>
      <c r="M31" s="6">
        <v>2</v>
      </c>
      <c r="N31" s="6">
        <v>0</v>
      </c>
      <c r="O31" s="6">
        <v>0</v>
      </c>
    </row>
    <row r="32" spans="1:15" x14ac:dyDescent="0.3">
      <c r="A32" s="53">
        <v>0</v>
      </c>
      <c r="B32" s="6">
        <v>4</v>
      </c>
      <c r="C32" s="6">
        <v>2</v>
      </c>
      <c r="D32" s="6">
        <v>1</v>
      </c>
      <c r="E32" s="6">
        <v>0</v>
      </c>
      <c r="F32" s="6">
        <v>0</v>
      </c>
      <c r="G32" s="6">
        <v>0</v>
      </c>
      <c r="H32" s="6">
        <v>3</v>
      </c>
      <c r="I32" s="6">
        <v>1</v>
      </c>
      <c r="J32" s="6">
        <v>0</v>
      </c>
      <c r="K32" s="6">
        <v>2</v>
      </c>
      <c r="L32" s="6">
        <v>2</v>
      </c>
      <c r="M32" s="6">
        <v>1</v>
      </c>
      <c r="N32" s="6">
        <v>0</v>
      </c>
      <c r="O32" s="6">
        <v>1</v>
      </c>
    </row>
    <row r="33" spans="1:15" x14ac:dyDescent="0.3">
      <c r="A33" s="53">
        <v>1</v>
      </c>
      <c r="B33" s="6">
        <v>1</v>
      </c>
      <c r="C33" s="6">
        <v>0</v>
      </c>
      <c r="D33" s="6">
        <v>0</v>
      </c>
      <c r="E33" s="6">
        <v>1</v>
      </c>
      <c r="F33" s="6">
        <v>0</v>
      </c>
      <c r="G33" s="6">
        <v>1</v>
      </c>
      <c r="H33" s="6">
        <v>6</v>
      </c>
      <c r="I33" s="6">
        <v>0</v>
      </c>
      <c r="J33" s="6">
        <v>0</v>
      </c>
      <c r="K33" s="6">
        <v>2</v>
      </c>
      <c r="L33" s="6">
        <v>0</v>
      </c>
      <c r="M33" s="6">
        <v>4</v>
      </c>
      <c r="N33" s="6">
        <v>0</v>
      </c>
      <c r="O33" s="6">
        <v>0</v>
      </c>
    </row>
    <row r="34" spans="1:15" x14ac:dyDescent="0.3">
      <c r="A34" s="53">
        <v>0</v>
      </c>
      <c r="B34" s="6">
        <v>0</v>
      </c>
      <c r="C34" s="6">
        <v>2</v>
      </c>
      <c r="D34" s="6">
        <v>0</v>
      </c>
      <c r="E34" s="6">
        <v>0</v>
      </c>
      <c r="F34" s="6">
        <v>0</v>
      </c>
      <c r="G34" s="6">
        <v>0</v>
      </c>
      <c r="H34" s="6">
        <v>4</v>
      </c>
      <c r="I34" s="6">
        <v>2</v>
      </c>
      <c r="J34" s="6">
        <v>1</v>
      </c>
      <c r="K34" s="6">
        <v>1</v>
      </c>
      <c r="L34" s="6">
        <v>4</v>
      </c>
      <c r="M34" s="6">
        <v>1</v>
      </c>
      <c r="N34" s="6">
        <v>1</v>
      </c>
      <c r="O34" s="6">
        <v>0</v>
      </c>
    </row>
    <row r="35" spans="1:15" x14ac:dyDescent="0.3">
      <c r="A35" s="53">
        <v>1</v>
      </c>
      <c r="B35" s="6">
        <v>2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3</v>
      </c>
      <c r="I35" s="6">
        <v>2</v>
      </c>
      <c r="J35" s="6">
        <v>1</v>
      </c>
      <c r="K35" s="6">
        <v>3</v>
      </c>
      <c r="L35" s="6">
        <v>0</v>
      </c>
      <c r="M35" s="6">
        <v>0</v>
      </c>
      <c r="N35" s="6">
        <v>0</v>
      </c>
      <c r="O35" s="6">
        <v>2</v>
      </c>
    </row>
    <row r="36" spans="1:15" x14ac:dyDescent="0.3">
      <c r="A36" s="53">
        <v>1</v>
      </c>
      <c r="B36" s="6">
        <v>2</v>
      </c>
      <c r="C36" s="6">
        <v>0</v>
      </c>
      <c r="D36" s="6">
        <v>0</v>
      </c>
      <c r="E36" s="6">
        <v>1</v>
      </c>
      <c r="F36" s="6">
        <v>1</v>
      </c>
      <c r="G36" s="6">
        <v>0</v>
      </c>
      <c r="H36" s="6">
        <v>3</v>
      </c>
      <c r="I36" s="6">
        <v>1</v>
      </c>
      <c r="J36" s="6">
        <v>1</v>
      </c>
      <c r="K36" s="6">
        <v>0</v>
      </c>
      <c r="L36" s="6">
        <v>1</v>
      </c>
      <c r="M36" s="6">
        <v>1</v>
      </c>
      <c r="N36" s="6">
        <v>7</v>
      </c>
      <c r="O36" s="6">
        <v>0</v>
      </c>
    </row>
    <row r="37" spans="1:15" x14ac:dyDescent="0.3">
      <c r="A37" s="53">
        <v>2</v>
      </c>
      <c r="B37" s="6">
        <v>1</v>
      </c>
      <c r="C37" s="6">
        <v>0</v>
      </c>
      <c r="D37" s="6">
        <v>0</v>
      </c>
      <c r="E37" s="6">
        <v>0</v>
      </c>
      <c r="F37" s="6">
        <v>2</v>
      </c>
      <c r="G37" s="6">
        <v>0</v>
      </c>
      <c r="H37" s="6">
        <v>1</v>
      </c>
      <c r="I37" s="6">
        <v>1</v>
      </c>
      <c r="J37" s="6">
        <v>1</v>
      </c>
      <c r="K37" s="6">
        <v>2</v>
      </c>
      <c r="L37" s="6">
        <v>0</v>
      </c>
      <c r="M37" s="6">
        <v>2</v>
      </c>
      <c r="N37" s="6">
        <v>1</v>
      </c>
      <c r="O37" s="6">
        <v>0</v>
      </c>
    </row>
    <row r="38" spans="1:15" x14ac:dyDescent="0.3">
      <c r="A38" s="53">
        <f>SUM(A14:A37)</f>
        <v>31</v>
      </c>
      <c r="B38" s="53">
        <f t="shared" ref="B38:O38" si="0">SUM(B14:B37)</f>
        <v>94</v>
      </c>
      <c r="C38" s="53">
        <f t="shared" si="0"/>
        <v>30</v>
      </c>
      <c r="D38" s="53">
        <f t="shared" si="0"/>
        <v>27</v>
      </c>
      <c r="E38" s="53">
        <f t="shared" si="0"/>
        <v>23</v>
      </c>
      <c r="F38" s="53">
        <f t="shared" si="0"/>
        <v>29</v>
      </c>
      <c r="G38" s="53">
        <f t="shared" si="0"/>
        <v>19</v>
      </c>
      <c r="H38" s="53">
        <f t="shared" si="0"/>
        <v>56</v>
      </c>
      <c r="I38" s="53">
        <f t="shared" si="0"/>
        <v>19</v>
      </c>
      <c r="J38" s="53">
        <f t="shared" si="0"/>
        <v>15</v>
      </c>
      <c r="K38" s="53">
        <f t="shared" si="0"/>
        <v>22</v>
      </c>
      <c r="L38" s="53">
        <f t="shared" si="0"/>
        <v>41</v>
      </c>
      <c r="M38" s="53">
        <f t="shared" si="0"/>
        <v>29</v>
      </c>
      <c r="N38" s="53">
        <f t="shared" si="0"/>
        <v>30</v>
      </c>
      <c r="O38" s="53">
        <f t="shared" si="0"/>
        <v>11</v>
      </c>
    </row>
    <row r="39" spans="1:15" x14ac:dyDescent="0.3">
      <c r="A39" s="72">
        <v>3</v>
      </c>
      <c r="B39" s="6">
        <v>3</v>
      </c>
      <c r="C39" s="6">
        <v>3</v>
      </c>
      <c r="D39" s="6">
        <v>2</v>
      </c>
      <c r="E39" s="6">
        <v>0</v>
      </c>
      <c r="F39" s="6">
        <v>2</v>
      </c>
      <c r="G39" s="6">
        <v>4</v>
      </c>
      <c r="H39" s="6">
        <v>6</v>
      </c>
      <c r="I39" s="6">
        <v>1</v>
      </c>
      <c r="J39" s="6">
        <v>2</v>
      </c>
      <c r="K39" s="6">
        <v>1</v>
      </c>
      <c r="L39" s="6">
        <v>1</v>
      </c>
      <c r="M39" s="6">
        <v>0</v>
      </c>
      <c r="N39" s="6">
        <v>0</v>
      </c>
      <c r="O39" s="6">
        <v>2</v>
      </c>
    </row>
    <row r="40" spans="1:15" x14ac:dyDescent="0.3">
      <c r="A40" s="72">
        <v>1</v>
      </c>
      <c r="B40" s="6">
        <v>2</v>
      </c>
      <c r="C40" s="6">
        <v>4</v>
      </c>
      <c r="D40" s="6">
        <v>0</v>
      </c>
      <c r="E40" s="6">
        <v>1</v>
      </c>
      <c r="F40" s="6">
        <v>8</v>
      </c>
      <c r="G40" s="6">
        <v>4</v>
      </c>
      <c r="H40" s="6">
        <v>4</v>
      </c>
      <c r="I40" s="6">
        <v>2</v>
      </c>
      <c r="J40" s="6">
        <v>3</v>
      </c>
      <c r="K40" s="6">
        <v>1</v>
      </c>
      <c r="L40" s="6">
        <v>0</v>
      </c>
      <c r="M40" s="6">
        <v>6</v>
      </c>
      <c r="N40" s="6">
        <v>3</v>
      </c>
      <c r="O40" s="6">
        <v>2</v>
      </c>
    </row>
    <row r="41" spans="1:15" x14ac:dyDescent="0.3">
      <c r="A41" s="72">
        <v>1</v>
      </c>
      <c r="B41" s="6">
        <v>5</v>
      </c>
      <c r="C41" s="6">
        <v>9</v>
      </c>
      <c r="D41" s="6">
        <v>0</v>
      </c>
      <c r="E41" s="6">
        <v>1</v>
      </c>
      <c r="F41" s="6">
        <v>3</v>
      </c>
      <c r="G41" s="6">
        <v>6</v>
      </c>
      <c r="H41" s="6">
        <v>8</v>
      </c>
      <c r="I41" s="6">
        <v>1</v>
      </c>
      <c r="J41" s="6">
        <v>3</v>
      </c>
      <c r="K41" s="6">
        <v>1</v>
      </c>
      <c r="L41" s="6">
        <v>2</v>
      </c>
      <c r="M41" s="6">
        <v>6</v>
      </c>
      <c r="N41" s="6">
        <v>2</v>
      </c>
      <c r="O41" s="6">
        <v>3</v>
      </c>
    </row>
    <row r="42" spans="1:15" x14ac:dyDescent="0.3">
      <c r="A42" s="72">
        <v>8</v>
      </c>
      <c r="B42" s="6">
        <v>7</v>
      </c>
      <c r="C42" s="6">
        <v>6</v>
      </c>
      <c r="D42" s="6">
        <v>0</v>
      </c>
      <c r="E42" s="6">
        <v>0</v>
      </c>
      <c r="F42" s="6">
        <v>7</v>
      </c>
      <c r="G42" s="6">
        <v>4</v>
      </c>
      <c r="H42" s="6">
        <v>9</v>
      </c>
      <c r="I42" s="6">
        <v>5</v>
      </c>
      <c r="J42" s="6">
        <v>7</v>
      </c>
      <c r="K42" s="6">
        <v>4</v>
      </c>
      <c r="L42" s="6">
        <v>1</v>
      </c>
      <c r="M42" s="6">
        <v>8</v>
      </c>
      <c r="N42" s="6">
        <v>2</v>
      </c>
      <c r="O42" s="6">
        <v>7</v>
      </c>
    </row>
    <row r="43" spans="1:15" x14ac:dyDescent="0.3">
      <c r="A43" s="72">
        <v>8</v>
      </c>
      <c r="B43" s="6">
        <v>7</v>
      </c>
      <c r="C43" s="6">
        <v>5</v>
      </c>
      <c r="D43" s="6">
        <v>3</v>
      </c>
      <c r="E43" s="6">
        <v>2</v>
      </c>
      <c r="F43" s="6">
        <v>12</v>
      </c>
      <c r="G43" s="6">
        <v>5</v>
      </c>
      <c r="H43" s="6">
        <v>10</v>
      </c>
      <c r="I43" s="6">
        <v>11</v>
      </c>
      <c r="J43" s="6">
        <v>5</v>
      </c>
      <c r="K43" s="6">
        <v>1</v>
      </c>
      <c r="L43" s="6">
        <v>4</v>
      </c>
      <c r="M43" s="6">
        <v>6</v>
      </c>
      <c r="N43" s="6">
        <v>7</v>
      </c>
      <c r="O43" s="6">
        <v>5</v>
      </c>
    </row>
    <row r="44" spans="1:15" x14ac:dyDescent="0.3">
      <c r="A44" s="72">
        <v>3</v>
      </c>
      <c r="B44" s="6">
        <v>8</v>
      </c>
      <c r="C44" s="6">
        <v>6</v>
      </c>
      <c r="D44" s="6">
        <v>2</v>
      </c>
      <c r="E44" s="6">
        <v>3</v>
      </c>
      <c r="F44" s="6">
        <v>6</v>
      </c>
      <c r="G44" s="6">
        <v>7</v>
      </c>
      <c r="H44" s="6">
        <v>7</v>
      </c>
      <c r="I44" s="6">
        <v>3</v>
      </c>
      <c r="J44" s="6">
        <v>4</v>
      </c>
      <c r="K44" s="6">
        <v>4</v>
      </c>
      <c r="L44" s="6">
        <v>2</v>
      </c>
      <c r="M44" s="6">
        <v>10</v>
      </c>
      <c r="N44" s="6">
        <v>7</v>
      </c>
      <c r="O44" s="6">
        <v>4</v>
      </c>
    </row>
    <row r="45" spans="1:15" x14ac:dyDescent="0.3">
      <c r="A45" s="72">
        <v>5</v>
      </c>
      <c r="B45" s="6">
        <v>3</v>
      </c>
      <c r="C45" s="6">
        <v>6</v>
      </c>
      <c r="D45" s="6">
        <v>0</v>
      </c>
      <c r="E45" s="6">
        <v>2</v>
      </c>
      <c r="F45" s="6">
        <v>8</v>
      </c>
      <c r="G45" s="6">
        <v>8</v>
      </c>
      <c r="H45" s="6">
        <v>9</v>
      </c>
      <c r="I45" s="6">
        <v>5</v>
      </c>
      <c r="J45" s="6">
        <v>8</v>
      </c>
      <c r="K45" s="6">
        <v>3</v>
      </c>
      <c r="L45" s="6">
        <v>3</v>
      </c>
      <c r="M45" s="6">
        <v>3</v>
      </c>
      <c r="N45" s="6">
        <v>6</v>
      </c>
      <c r="O45" s="6">
        <v>5</v>
      </c>
    </row>
    <row r="46" spans="1:15" x14ac:dyDescent="0.3">
      <c r="A46" s="72">
        <v>11</v>
      </c>
      <c r="B46" s="6">
        <v>13</v>
      </c>
      <c r="C46" s="6">
        <v>4</v>
      </c>
      <c r="D46" s="6">
        <v>5</v>
      </c>
      <c r="E46" s="6">
        <v>2</v>
      </c>
      <c r="F46" s="6">
        <v>18</v>
      </c>
      <c r="G46" s="6">
        <v>14</v>
      </c>
      <c r="H46" s="6">
        <v>9</v>
      </c>
      <c r="I46" s="6">
        <v>14</v>
      </c>
      <c r="J46" s="6">
        <v>8</v>
      </c>
      <c r="K46" s="6">
        <v>2</v>
      </c>
      <c r="L46" s="6">
        <v>7</v>
      </c>
      <c r="M46" s="6">
        <v>13</v>
      </c>
      <c r="N46" s="6">
        <v>16</v>
      </c>
      <c r="O46" s="6">
        <v>7</v>
      </c>
    </row>
    <row r="47" spans="1:15" x14ac:dyDescent="0.3">
      <c r="A47" s="72">
        <v>8</v>
      </c>
      <c r="B47" s="6">
        <v>10</v>
      </c>
      <c r="C47" s="6">
        <v>12</v>
      </c>
      <c r="D47" s="6">
        <v>3</v>
      </c>
      <c r="E47" s="6">
        <v>2</v>
      </c>
      <c r="F47" s="6">
        <v>10</v>
      </c>
      <c r="G47" s="6">
        <v>8</v>
      </c>
      <c r="H47" s="6">
        <v>11</v>
      </c>
      <c r="I47" s="6">
        <v>13</v>
      </c>
      <c r="J47" s="6">
        <v>4</v>
      </c>
      <c r="K47" s="6">
        <v>2</v>
      </c>
      <c r="L47" s="6">
        <v>4</v>
      </c>
      <c r="M47" s="6">
        <v>12</v>
      </c>
      <c r="N47" s="6">
        <v>6</v>
      </c>
      <c r="O47" s="6">
        <v>13</v>
      </c>
    </row>
    <row r="48" spans="1:15" x14ac:dyDescent="0.3">
      <c r="A48" s="72">
        <v>24</v>
      </c>
      <c r="B48" s="6">
        <v>16</v>
      </c>
      <c r="C48" s="6">
        <v>16</v>
      </c>
      <c r="D48" s="6">
        <v>6</v>
      </c>
      <c r="E48" s="6">
        <v>1</v>
      </c>
      <c r="F48" s="6">
        <v>21</v>
      </c>
      <c r="G48" s="6">
        <v>12</v>
      </c>
      <c r="H48" s="6">
        <v>14</v>
      </c>
      <c r="I48" s="6">
        <v>11</v>
      </c>
      <c r="J48" s="6">
        <v>11</v>
      </c>
      <c r="K48" s="6">
        <v>11</v>
      </c>
      <c r="L48" s="6">
        <v>7</v>
      </c>
      <c r="M48" s="6">
        <v>20</v>
      </c>
      <c r="N48" s="6">
        <v>23</v>
      </c>
      <c r="O48" s="6">
        <v>18</v>
      </c>
    </row>
    <row r="49" spans="1:15" x14ac:dyDescent="0.3">
      <c r="A49" s="72">
        <v>24</v>
      </c>
      <c r="B49" s="6">
        <v>17</v>
      </c>
      <c r="C49" s="6">
        <v>19</v>
      </c>
      <c r="D49" s="6">
        <v>1</v>
      </c>
      <c r="E49" s="6">
        <v>1</v>
      </c>
      <c r="F49" s="6">
        <v>14</v>
      </c>
      <c r="G49" s="6">
        <v>22</v>
      </c>
      <c r="H49" s="6">
        <v>24</v>
      </c>
      <c r="I49" s="6">
        <v>19</v>
      </c>
      <c r="J49" s="6">
        <v>22</v>
      </c>
      <c r="K49" s="6">
        <v>9</v>
      </c>
      <c r="L49" s="6">
        <v>1</v>
      </c>
      <c r="M49" s="6">
        <v>19</v>
      </c>
      <c r="N49" s="6">
        <v>21</v>
      </c>
      <c r="O49" s="6">
        <v>20</v>
      </c>
    </row>
    <row r="50" spans="1:15" x14ac:dyDescent="0.3">
      <c r="A50" s="72">
        <v>7</v>
      </c>
      <c r="B50" s="6">
        <v>13</v>
      </c>
      <c r="C50" s="6">
        <v>11</v>
      </c>
      <c r="D50" s="6">
        <v>7</v>
      </c>
      <c r="E50" s="6">
        <v>4</v>
      </c>
      <c r="F50" s="6">
        <v>15</v>
      </c>
      <c r="G50" s="6">
        <v>21</v>
      </c>
      <c r="H50" s="6">
        <v>9</v>
      </c>
      <c r="I50" s="6">
        <v>17</v>
      </c>
      <c r="J50" s="6">
        <v>14</v>
      </c>
      <c r="K50" s="6">
        <v>4</v>
      </c>
      <c r="L50" s="6">
        <v>1</v>
      </c>
      <c r="M50" s="6">
        <v>18</v>
      </c>
      <c r="N50" s="6">
        <v>13</v>
      </c>
      <c r="O50" s="6">
        <v>19</v>
      </c>
    </row>
    <row r="51" spans="1:15" x14ac:dyDescent="0.3">
      <c r="A51" s="72">
        <v>8</v>
      </c>
      <c r="B51" s="6">
        <v>13</v>
      </c>
      <c r="C51" s="6">
        <v>12</v>
      </c>
      <c r="D51" s="6">
        <v>6</v>
      </c>
      <c r="E51" s="6">
        <v>7</v>
      </c>
      <c r="F51" s="6">
        <v>10</v>
      </c>
      <c r="G51" s="6">
        <v>6</v>
      </c>
      <c r="H51" s="6">
        <v>17</v>
      </c>
      <c r="I51" s="6">
        <v>12</v>
      </c>
      <c r="J51" s="6">
        <v>15</v>
      </c>
      <c r="K51" s="6">
        <v>7</v>
      </c>
      <c r="L51" s="6">
        <v>1</v>
      </c>
      <c r="M51" s="6">
        <v>11</v>
      </c>
      <c r="N51" s="6">
        <v>18</v>
      </c>
      <c r="O51" s="6">
        <v>15</v>
      </c>
    </row>
    <row r="52" spans="1:15" x14ac:dyDescent="0.3">
      <c r="A52" s="72">
        <v>14</v>
      </c>
      <c r="B52" s="6">
        <v>9</v>
      </c>
      <c r="C52" s="6">
        <v>8</v>
      </c>
      <c r="D52" s="6">
        <v>5</v>
      </c>
      <c r="E52" s="6">
        <v>2</v>
      </c>
      <c r="F52" s="6">
        <v>13</v>
      </c>
      <c r="G52" s="6">
        <v>13</v>
      </c>
      <c r="H52" s="6">
        <v>21</v>
      </c>
      <c r="I52" s="6">
        <v>13</v>
      </c>
      <c r="J52" s="6">
        <v>12</v>
      </c>
      <c r="K52" s="6">
        <v>6</v>
      </c>
      <c r="L52" s="6">
        <v>4</v>
      </c>
      <c r="M52" s="6">
        <v>13</v>
      </c>
      <c r="N52" s="6">
        <v>15</v>
      </c>
      <c r="O52" s="6">
        <v>13</v>
      </c>
    </row>
    <row r="53" spans="1:15" x14ac:dyDescent="0.3">
      <c r="A53" s="72">
        <v>18</v>
      </c>
      <c r="B53" s="6">
        <v>9</v>
      </c>
      <c r="C53" s="6">
        <v>15</v>
      </c>
      <c r="D53" s="6">
        <v>6</v>
      </c>
      <c r="E53" s="6">
        <v>3</v>
      </c>
      <c r="F53" s="6">
        <v>15</v>
      </c>
      <c r="G53" s="6">
        <v>10</v>
      </c>
      <c r="H53" s="6">
        <v>5</v>
      </c>
      <c r="I53" s="6">
        <v>11</v>
      </c>
      <c r="J53" s="6">
        <v>12</v>
      </c>
      <c r="K53" s="6">
        <v>10</v>
      </c>
      <c r="L53" s="6">
        <v>1</v>
      </c>
      <c r="M53" s="6">
        <v>11</v>
      </c>
      <c r="N53" s="6">
        <v>18</v>
      </c>
      <c r="O53" s="6">
        <v>12</v>
      </c>
    </row>
    <row r="54" spans="1:15" x14ac:dyDescent="0.3">
      <c r="A54" s="72">
        <v>15</v>
      </c>
      <c r="B54" s="6">
        <v>10</v>
      </c>
      <c r="C54" s="6">
        <v>11</v>
      </c>
      <c r="D54" s="6">
        <v>6</v>
      </c>
      <c r="E54" s="6">
        <v>1</v>
      </c>
      <c r="F54" s="6">
        <v>15</v>
      </c>
      <c r="G54" s="6">
        <v>14</v>
      </c>
      <c r="H54" s="6">
        <v>19</v>
      </c>
      <c r="I54" s="6">
        <v>12</v>
      </c>
      <c r="J54" s="6">
        <v>14</v>
      </c>
      <c r="K54" s="6">
        <v>11</v>
      </c>
      <c r="L54" s="6">
        <v>2</v>
      </c>
      <c r="M54" s="6">
        <v>17</v>
      </c>
      <c r="N54" s="6">
        <v>10</v>
      </c>
      <c r="O54" s="6">
        <v>10</v>
      </c>
    </row>
    <row r="55" spans="1:15" x14ac:dyDescent="0.3">
      <c r="A55" s="72">
        <v>23</v>
      </c>
      <c r="B55" s="6">
        <v>16</v>
      </c>
      <c r="C55" s="6">
        <v>17</v>
      </c>
      <c r="D55" s="6">
        <v>7</v>
      </c>
      <c r="E55" s="6">
        <v>7</v>
      </c>
      <c r="F55" s="6">
        <v>25</v>
      </c>
      <c r="G55" s="6">
        <v>8</v>
      </c>
      <c r="H55" s="6">
        <v>17</v>
      </c>
      <c r="I55" s="6">
        <v>19</v>
      </c>
      <c r="J55" s="6">
        <v>10</v>
      </c>
      <c r="K55" s="6">
        <v>8</v>
      </c>
      <c r="L55" s="6">
        <v>4</v>
      </c>
      <c r="M55" s="6">
        <v>14</v>
      </c>
      <c r="N55" s="6">
        <v>13</v>
      </c>
      <c r="O55" s="6">
        <v>13</v>
      </c>
    </row>
    <row r="56" spans="1:15" x14ac:dyDescent="0.3">
      <c r="A56" s="72">
        <v>10</v>
      </c>
      <c r="B56" s="6">
        <v>13</v>
      </c>
      <c r="C56" s="6">
        <v>11</v>
      </c>
      <c r="D56" s="6">
        <v>10</v>
      </c>
      <c r="E56" s="6">
        <v>5</v>
      </c>
      <c r="F56" s="6">
        <v>13</v>
      </c>
      <c r="G56" s="6">
        <v>16</v>
      </c>
      <c r="H56" s="6">
        <v>6</v>
      </c>
      <c r="I56" s="6">
        <v>18</v>
      </c>
      <c r="J56" s="6">
        <v>14</v>
      </c>
      <c r="K56" s="6">
        <v>11</v>
      </c>
      <c r="L56" s="6">
        <v>6</v>
      </c>
      <c r="M56" s="6">
        <v>14</v>
      </c>
      <c r="N56" s="6">
        <v>17</v>
      </c>
      <c r="O56" s="6">
        <v>20</v>
      </c>
    </row>
    <row r="57" spans="1:15" x14ac:dyDescent="0.3">
      <c r="A57" s="72">
        <v>9</v>
      </c>
      <c r="B57" s="6">
        <v>20</v>
      </c>
      <c r="C57" s="6">
        <v>6</v>
      </c>
      <c r="D57" s="6">
        <v>7</v>
      </c>
      <c r="E57" s="6">
        <v>4</v>
      </c>
      <c r="F57" s="6">
        <v>19</v>
      </c>
      <c r="G57" s="6">
        <v>21</v>
      </c>
      <c r="H57" s="6">
        <v>10</v>
      </c>
      <c r="I57" s="6">
        <v>12</v>
      </c>
      <c r="J57" s="6">
        <v>7</v>
      </c>
      <c r="K57" s="6">
        <v>23</v>
      </c>
      <c r="L57" s="6">
        <v>8</v>
      </c>
      <c r="M57" s="6">
        <v>16</v>
      </c>
      <c r="N57" s="6">
        <v>8</v>
      </c>
      <c r="O57" s="6">
        <v>14</v>
      </c>
    </row>
    <row r="58" spans="1:15" x14ac:dyDescent="0.3">
      <c r="A58" s="72">
        <v>12</v>
      </c>
      <c r="B58" s="6">
        <v>8</v>
      </c>
      <c r="C58" s="6">
        <v>12</v>
      </c>
      <c r="D58" s="6">
        <v>8</v>
      </c>
      <c r="E58" s="6">
        <v>7</v>
      </c>
      <c r="F58" s="6">
        <v>10</v>
      </c>
      <c r="G58" s="6">
        <v>14</v>
      </c>
      <c r="H58" s="6">
        <v>13</v>
      </c>
      <c r="I58" s="6">
        <v>10</v>
      </c>
      <c r="J58" s="6">
        <v>11</v>
      </c>
      <c r="K58" s="6">
        <v>16</v>
      </c>
      <c r="L58" s="6">
        <v>7</v>
      </c>
      <c r="M58" s="6">
        <v>23</v>
      </c>
      <c r="N58" s="6">
        <v>21</v>
      </c>
      <c r="O58" s="6">
        <v>15</v>
      </c>
    </row>
    <row r="59" spans="1:15" x14ac:dyDescent="0.3">
      <c r="A59" s="72">
        <v>16</v>
      </c>
      <c r="B59" s="6">
        <v>16</v>
      </c>
      <c r="C59" s="6">
        <v>13</v>
      </c>
      <c r="D59" s="6">
        <v>7</v>
      </c>
      <c r="E59" s="6">
        <v>3</v>
      </c>
      <c r="F59" s="6">
        <v>9</v>
      </c>
      <c r="G59" s="6">
        <v>17</v>
      </c>
      <c r="H59" s="6">
        <v>15</v>
      </c>
      <c r="I59" s="6">
        <v>13</v>
      </c>
      <c r="J59" s="6">
        <v>18</v>
      </c>
      <c r="K59" s="6">
        <v>20</v>
      </c>
      <c r="L59" s="6">
        <v>2</v>
      </c>
      <c r="M59" s="6">
        <v>13</v>
      </c>
      <c r="N59" s="6">
        <v>19</v>
      </c>
      <c r="O59" s="6">
        <v>10</v>
      </c>
    </row>
    <row r="60" spans="1:15" x14ac:dyDescent="0.3">
      <c r="A60" s="72">
        <v>21</v>
      </c>
      <c r="B60" s="6">
        <v>13</v>
      </c>
      <c r="C60" s="6">
        <v>14</v>
      </c>
      <c r="D60" s="6">
        <v>16</v>
      </c>
      <c r="E60" s="6">
        <v>6</v>
      </c>
      <c r="F60" s="6">
        <v>13</v>
      </c>
      <c r="G60" s="6">
        <v>18</v>
      </c>
      <c r="H60" s="6">
        <v>17</v>
      </c>
      <c r="I60" s="6">
        <v>10</v>
      </c>
      <c r="J60" s="6">
        <v>18</v>
      </c>
      <c r="K60" s="6">
        <v>25</v>
      </c>
      <c r="L60" s="6">
        <v>11</v>
      </c>
      <c r="M60" s="6">
        <v>27</v>
      </c>
      <c r="N60" s="6">
        <v>13</v>
      </c>
      <c r="O60" s="6">
        <v>18</v>
      </c>
    </row>
    <row r="61" spans="1:15" x14ac:dyDescent="0.3">
      <c r="A61" s="72">
        <v>16</v>
      </c>
      <c r="B61" s="6">
        <v>10</v>
      </c>
      <c r="C61" s="6">
        <v>15</v>
      </c>
      <c r="D61" s="6">
        <v>4</v>
      </c>
      <c r="E61" s="6">
        <v>6</v>
      </c>
      <c r="F61" s="6">
        <v>16</v>
      </c>
      <c r="G61" s="6">
        <v>15</v>
      </c>
      <c r="H61" s="6">
        <v>25</v>
      </c>
      <c r="I61" s="6">
        <v>10</v>
      </c>
      <c r="J61" s="6">
        <v>13</v>
      </c>
      <c r="K61" s="6">
        <v>37</v>
      </c>
      <c r="L61" s="6">
        <v>11</v>
      </c>
      <c r="M61" s="6">
        <v>19</v>
      </c>
      <c r="N61" s="6">
        <v>18</v>
      </c>
      <c r="O61" s="6">
        <v>16</v>
      </c>
    </row>
    <row r="62" spans="1:15" x14ac:dyDescent="0.3">
      <c r="A62" s="72">
        <v>23</v>
      </c>
      <c r="B62" s="6">
        <v>18</v>
      </c>
      <c r="C62" s="6">
        <v>14</v>
      </c>
      <c r="D62" s="6">
        <v>12</v>
      </c>
      <c r="E62" s="6">
        <v>7</v>
      </c>
      <c r="F62" s="6">
        <v>6</v>
      </c>
      <c r="G62" s="6">
        <v>17</v>
      </c>
      <c r="H62" s="6">
        <v>11</v>
      </c>
      <c r="I62" s="6">
        <v>11</v>
      </c>
      <c r="J62" s="6">
        <v>17</v>
      </c>
      <c r="K62" s="6">
        <v>27</v>
      </c>
      <c r="L62" s="6">
        <v>8</v>
      </c>
      <c r="M62" s="6">
        <v>18</v>
      </c>
      <c r="N62" s="6">
        <v>15</v>
      </c>
      <c r="O62" s="6">
        <v>12</v>
      </c>
    </row>
    <row r="63" spans="1:15" x14ac:dyDescent="0.3">
      <c r="A63" s="72">
        <v>22</v>
      </c>
      <c r="B63" s="6">
        <v>17</v>
      </c>
      <c r="C63" s="6">
        <v>24</v>
      </c>
      <c r="D63" s="6">
        <v>11</v>
      </c>
      <c r="E63" s="6">
        <v>9</v>
      </c>
      <c r="F63" s="6">
        <v>14</v>
      </c>
      <c r="G63" s="6">
        <v>7</v>
      </c>
      <c r="H63" s="6">
        <v>11</v>
      </c>
      <c r="I63" s="6">
        <v>11</v>
      </c>
      <c r="J63" s="6">
        <v>16</v>
      </c>
      <c r="K63" s="6">
        <v>22</v>
      </c>
      <c r="L63" s="6">
        <v>19</v>
      </c>
      <c r="M63" s="6">
        <v>23</v>
      </c>
      <c r="N63" s="6">
        <v>28</v>
      </c>
      <c r="O63" s="6">
        <v>13</v>
      </c>
    </row>
    <row r="64" spans="1:15" x14ac:dyDescent="0.3">
      <c r="A64" s="72">
        <v>15</v>
      </c>
      <c r="B64" s="6">
        <v>12</v>
      </c>
      <c r="C64" s="6">
        <v>20</v>
      </c>
      <c r="D64" s="6">
        <v>15</v>
      </c>
      <c r="E64" s="6">
        <v>12</v>
      </c>
      <c r="F64" s="6">
        <v>11</v>
      </c>
      <c r="G64" s="6">
        <v>17</v>
      </c>
      <c r="H64" s="6">
        <v>8</v>
      </c>
      <c r="I64" s="6">
        <v>10</v>
      </c>
      <c r="J64" s="6">
        <v>10</v>
      </c>
      <c r="K64" s="6">
        <v>38</v>
      </c>
      <c r="L64" s="6">
        <v>23</v>
      </c>
      <c r="M64" s="6">
        <v>18</v>
      </c>
      <c r="N64" s="6">
        <v>15</v>
      </c>
      <c r="O64" s="6">
        <v>10</v>
      </c>
    </row>
    <row r="65" spans="1:15" x14ac:dyDescent="0.3">
      <c r="A65" s="72">
        <v>25</v>
      </c>
      <c r="B65" s="6">
        <v>15</v>
      </c>
      <c r="C65" s="6">
        <v>24</v>
      </c>
      <c r="D65" s="6">
        <v>7</v>
      </c>
      <c r="E65" s="6">
        <v>17</v>
      </c>
      <c r="F65" s="6">
        <v>13</v>
      </c>
      <c r="G65" s="6">
        <v>16</v>
      </c>
      <c r="H65" s="6">
        <v>13</v>
      </c>
      <c r="I65" s="6">
        <v>21</v>
      </c>
      <c r="J65" s="6">
        <v>19</v>
      </c>
      <c r="K65" s="6">
        <v>31</v>
      </c>
      <c r="L65" s="6">
        <v>20</v>
      </c>
      <c r="M65" s="6">
        <v>12</v>
      </c>
      <c r="N65" s="6">
        <v>17</v>
      </c>
      <c r="O65" s="6">
        <v>20</v>
      </c>
    </row>
    <row r="66" spans="1:15" x14ac:dyDescent="0.3">
      <c r="A66" s="72">
        <v>20</v>
      </c>
      <c r="B66" s="6">
        <v>17</v>
      </c>
      <c r="C66" s="6">
        <v>18</v>
      </c>
      <c r="D66" s="6">
        <v>13</v>
      </c>
      <c r="E66" s="6">
        <v>15</v>
      </c>
      <c r="F66" s="6">
        <v>25</v>
      </c>
      <c r="G66" s="6">
        <v>19</v>
      </c>
      <c r="H66" s="6">
        <v>14</v>
      </c>
      <c r="I66" s="6">
        <v>20</v>
      </c>
      <c r="J66" s="6">
        <v>13</v>
      </c>
      <c r="K66" s="6">
        <v>34</v>
      </c>
      <c r="L66" s="6">
        <v>26</v>
      </c>
      <c r="M66" s="6">
        <v>14</v>
      </c>
      <c r="N66" s="6">
        <v>8</v>
      </c>
      <c r="O66" s="6">
        <v>20</v>
      </c>
    </row>
    <row r="67" spans="1:15" x14ac:dyDescent="0.3">
      <c r="A67" s="72">
        <v>16</v>
      </c>
      <c r="B67" s="6">
        <v>14</v>
      </c>
      <c r="C67" s="6">
        <v>16</v>
      </c>
      <c r="D67" s="6">
        <v>10</v>
      </c>
      <c r="E67" s="6">
        <v>19</v>
      </c>
      <c r="F67" s="6">
        <v>16</v>
      </c>
      <c r="G67" s="6">
        <v>18</v>
      </c>
      <c r="H67" s="6">
        <v>18</v>
      </c>
      <c r="I67" s="6">
        <v>20</v>
      </c>
      <c r="J67" s="6">
        <v>15</v>
      </c>
      <c r="K67" s="6">
        <v>29</v>
      </c>
      <c r="L67" s="6">
        <v>9</v>
      </c>
      <c r="M67" s="6">
        <v>29</v>
      </c>
      <c r="N67" s="6">
        <v>20</v>
      </c>
      <c r="O67" s="6">
        <v>22</v>
      </c>
    </row>
    <row r="68" spans="1:15" x14ac:dyDescent="0.3">
      <c r="A68" s="72">
        <v>32</v>
      </c>
      <c r="B68" s="6">
        <v>17</v>
      </c>
      <c r="C68" s="6">
        <v>14</v>
      </c>
      <c r="D68" s="6">
        <v>21</v>
      </c>
      <c r="E68" s="6">
        <v>11</v>
      </c>
      <c r="F68" s="6">
        <v>20</v>
      </c>
      <c r="G68" s="6">
        <v>17</v>
      </c>
      <c r="H68" s="6">
        <v>17</v>
      </c>
      <c r="I68" s="6">
        <v>19</v>
      </c>
      <c r="J68" s="6">
        <v>18</v>
      </c>
      <c r="K68" s="6">
        <v>21</v>
      </c>
      <c r="L68" s="6">
        <v>22</v>
      </c>
      <c r="M68" s="6">
        <v>22</v>
      </c>
      <c r="N68" s="6">
        <v>18</v>
      </c>
      <c r="O68" s="6">
        <v>27</v>
      </c>
    </row>
    <row r="69" spans="1:15" x14ac:dyDescent="0.3">
      <c r="A69" s="72">
        <f>SUM(A39:A68)</f>
        <v>418</v>
      </c>
      <c r="B69" s="72">
        <f t="shared" ref="B69:O69" si="1">SUM(B39:B68)</f>
        <v>351</v>
      </c>
      <c r="C69" s="72">
        <f t="shared" si="1"/>
        <v>365</v>
      </c>
      <c r="D69" s="72">
        <f t="shared" si="1"/>
        <v>200</v>
      </c>
      <c r="E69" s="72">
        <f t="shared" si="1"/>
        <v>160</v>
      </c>
      <c r="F69" s="72">
        <f t="shared" si="1"/>
        <v>387</v>
      </c>
      <c r="G69" s="72">
        <f t="shared" si="1"/>
        <v>378</v>
      </c>
      <c r="H69" s="72">
        <f t="shared" si="1"/>
        <v>377</v>
      </c>
      <c r="I69" s="72">
        <f t="shared" si="1"/>
        <v>354</v>
      </c>
      <c r="J69" s="72">
        <f t="shared" si="1"/>
        <v>343</v>
      </c>
      <c r="K69" s="72">
        <f t="shared" si="1"/>
        <v>419</v>
      </c>
      <c r="L69" s="72">
        <f t="shared" si="1"/>
        <v>217</v>
      </c>
      <c r="M69" s="72">
        <f t="shared" si="1"/>
        <v>435</v>
      </c>
      <c r="N69" s="72">
        <f t="shared" si="1"/>
        <v>397</v>
      </c>
      <c r="O69" s="72">
        <f t="shared" si="1"/>
        <v>385</v>
      </c>
    </row>
    <row r="70" spans="1:15" x14ac:dyDescent="0.3">
      <c r="A70" s="20">
        <v>16</v>
      </c>
      <c r="B70" s="6">
        <v>19</v>
      </c>
      <c r="C70" s="6">
        <v>19</v>
      </c>
      <c r="D70" s="6">
        <v>24</v>
      </c>
      <c r="E70" s="6">
        <v>13</v>
      </c>
      <c r="F70" s="6">
        <v>14</v>
      </c>
      <c r="G70" s="6">
        <v>7</v>
      </c>
      <c r="H70" s="6">
        <v>10</v>
      </c>
      <c r="I70" s="6">
        <v>21</v>
      </c>
      <c r="J70" s="6">
        <v>16</v>
      </c>
      <c r="K70" s="6">
        <v>41</v>
      </c>
      <c r="L70" s="6">
        <v>15</v>
      </c>
      <c r="M70" s="6">
        <v>21</v>
      </c>
      <c r="N70" s="6">
        <v>14</v>
      </c>
      <c r="O70" s="6">
        <v>11</v>
      </c>
    </row>
    <row r="71" spans="1:15" x14ac:dyDescent="0.3">
      <c r="A71" s="20">
        <v>16</v>
      </c>
      <c r="B71" s="6">
        <v>19</v>
      </c>
      <c r="C71" s="6">
        <v>29</v>
      </c>
      <c r="D71" s="6">
        <v>15</v>
      </c>
      <c r="E71" s="6">
        <v>11</v>
      </c>
      <c r="F71" s="6">
        <v>19</v>
      </c>
      <c r="G71" s="6">
        <v>19</v>
      </c>
      <c r="H71" s="6">
        <v>20</v>
      </c>
      <c r="I71" s="6">
        <v>15</v>
      </c>
      <c r="J71" s="6">
        <v>22</v>
      </c>
      <c r="K71" s="6">
        <v>47</v>
      </c>
      <c r="L71" s="6">
        <v>17</v>
      </c>
      <c r="M71" s="6">
        <v>15</v>
      </c>
      <c r="N71" s="6">
        <v>21</v>
      </c>
      <c r="O71" s="6">
        <v>26</v>
      </c>
    </row>
    <row r="72" spans="1:15" x14ac:dyDescent="0.3">
      <c r="A72" s="20">
        <v>22</v>
      </c>
      <c r="B72" s="6">
        <v>25</v>
      </c>
      <c r="C72" s="6">
        <v>22</v>
      </c>
      <c r="D72" s="6">
        <v>16</v>
      </c>
      <c r="E72" s="6">
        <v>13</v>
      </c>
      <c r="F72" s="6">
        <v>14</v>
      </c>
      <c r="G72" s="6">
        <v>11</v>
      </c>
      <c r="H72" s="6">
        <v>16</v>
      </c>
      <c r="I72" s="6">
        <v>16</v>
      </c>
      <c r="J72" s="6">
        <v>20</v>
      </c>
      <c r="K72" s="6">
        <v>34</v>
      </c>
      <c r="L72" s="6">
        <v>34</v>
      </c>
      <c r="M72" s="6">
        <v>20</v>
      </c>
      <c r="N72" s="6">
        <v>28</v>
      </c>
      <c r="O72" s="6">
        <v>25</v>
      </c>
    </row>
    <row r="73" spans="1:15" x14ac:dyDescent="0.3">
      <c r="A73" s="20">
        <v>22</v>
      </c>
      <c r="B73" s="6">
        <v>20</v>
      </c>
      <c r="C73" s="6">
        <v>25</v>
      </c>
      <c r="D73" s="6">
        <v>22</v>
      </c>
      <c r="E73" s="6">
        <v>17</v>
      </c>
      <c r="F73" s="6">
        <v>18</v>
      </c>
      <c r="G73" s="6">
        <v>18</v>
      </c>
      <c r="H73" s="6">
        <v>16</v>
      </c>
      <c r="I73" s="6">
        <v>17</v>
      </c>
      <c r="J73" s="6">
        <v>18</v>
      </c>
      <c r="K73" s="6">
        <v>50</v>
      </c>
      <c r="L73" s="6">
        <v>20</v>
      </c>
      <c r="M73" s="6">
        <v>20</v>
      </c>
      <c r="N73" s="6">
        <v>16</v>
      </c>
      <c r="O73" s="6">
        <v>20</v>
      </c>
    </row>
    <row r="74" spans="1:15" x14ac:dyDescent="0.3">
      <c r="A74" s="20">
        <v>20</v>
      </c>
      <c r="B74" s="6">
        <v>10</v>
      </c>
      <c r="C74" s="6">
        <v>20</v>
      </c>
      <c r="D74" s="6">
        <v>14</v>
      </c>
      <c r="E74" s="6">
        <v>13</v>
      </c>
      <c r="F74" s="6">
        <v>15</v>
      </c>
      <c r="G74" s="6">
        <v>16</v>
      </c>
      <c r="H74" s="6">
        <v>20</v>
      </c>
      <c r="I74" s="6">
        <v>22</v>
      </c>
      <c r="J74" s="6">
        <v>24</v>
      </c>
      <c r="K74" s="6">
        <v>54</v>
      </c>
      <c r="L74" s="6">
        <v>28</v>
      </c>
      <c r="M74" s="6">
        <v>28</v>
      </c>
      <c r="N74" s="6">
        <v>18</v>
      </c>
      <c r="O74" s="6">
        <v>14</v>
      </c>
    </row>
    <row r="75" spans="1:15" x14ac:dyDescent="0.3">
      <c r="A75" s="20">
        <v>28</v>
      </c>
      <c r="B75" s="6">
        <v>27</v>
      </c>
      <c r="C75" s="6">
        <v>23</v>
      </c>
      <c r="D75" s="6">
        <v>12</v>
      </c>
      <c r="E75" s="6">
        <v>16</v>
      </c>
      <c r="F75" s="6">
        <v>24</v>
      </c>
      <c r="G75" s="6">
        <v>12</v>
      </c>
      <c r="H75" s="6">
        <v>17</v>
      </c>
      <c r="I75" s="6">
        <v>12</v>
      </c>
      <c r="J75" s="6">
        <v>23</v>
      </c>
      <c r="K75" s="6">
        <v>46</v>
      </c>
      <c r="L75" s="6">
        <v>39</v>
      </c>
      <c r="M75" s="6">
        <v>30</v>
      </c>
      <c r="N75" s="6">
        <v>20</v>
      </c>
      <c r="O75" s="6">
        <v>19</v>
      </c>
    </row>
    <row r="76" spans="1:15" x14ac:dyDescent="0.3">
      <c r="A76" s="20">
        <v>20</v>
      </c>
      <c r="B76" s="6">
        <v>21</v>
      </c>
      <c r="C76" s="6">
        <v>20</v>
      </c>
      <c r="D76" s="6">
        <v>14</v>
      </c>
      <c r="E76" s="6">
        <v>16</v>
      </c>
      <c r="F76" s="6">
        <v>12</v>
      </c>
      <c r="G76" s="6">
        <v>21</v>
      </c>
      <c r="H76" s="6">
        <v>14</v>
      </c>
      <c r="I76" s="6">
        <v>12</v>
      </c>
      <c r="J76" s="6">
        <v>18</v>
      </c>
      <c r="K76" s="6">
        <v>47</v>
      </c>
      <c r="L76" s="6">
        <v>40</v>
      </c>
      <c r="M76" s="6">
        <v>13</v>
      </c>
      <c r="N76" s="6">
        <v>15</v>
      </c>
      <c r="O76" s="6">
        <v>19</v>
      </c>
    </row>
    <row r="77" spans="1:15" x14ac:dyDescent="0.3">
      <c r="A77" s="20">
        <v>25</v>
      </c>
      <c r="B77" s="6">
        <v>14</v>
      </c>
      <c r="C77" s="6">
        <v>15</v>
      </c>
      <c r="D77" s="6">
        <v>19</v>
      </c>
      <c r="E77" s="6">
        <v>26</v>
      </c>
      <c r="F77" s="6">
        <v>20</v>
      </c>
      <c r="G77" s="6">
        <v>8</v>
      </c>
      <c r="H77" s="6">
        <v>8</v>
      </c>
      <c r="I77" s="6">
        <v>14</v>
      </c>
      <c r="J77" s="6">
        <v>20</v>
      </c>
      <c r="K77" s="6">
        <v>57</v>
      </c>
      <c r="L77" s="6">
        <v>29</v>
      </c>
      <c r="M77" s="6">
        <v>18</v>
      </c>
      <c r="N77" s="6">
        <v>14</v>
      </c>
      <c r="O77" s="6">
        <v>22</v>
      </c>
    </row>
    <row r="78" spans="1:15" x14ac:dyDescent="0.3">
      <c r="A78" s="20">
        <v>19</v>
      </c>
      <c r="B78" s="6">
        <v>16</v>
      </c>
      <c r="C78" s="6">
        <v>14</v>
      </c>
      <c r="D78" s="6">
        <v>16</v>
      </c>
      <c r="E78" s="6">
        <v>20</v>
      </c>
      <c r="F78" s="6">
        <v>15</v>
      </c>
      <c r="G78" s="6">
        <v>16</v>
      </c>
      <c r="H78" s="6">
        <v>13</v>
      </c>
      <c r="I78" s="6">
        <v>22</v>
      </c>
      <c r="J78" s="6">
        <v>17</v>
      </c>
      <c r="K78" s="6">
        <v>63</v>
      </c>
      <c r="L78" s="6">
        <v>23</v>
      </c>
      <c r="M78" s="6">
        <v>27</v>
      </c>
      <c r="N78" s="6">
        <v>20</v>
      </c>
      <c r="O78" s="6">
        <v>19</v>
      </c>
    </row>
    <row r="79" spans="1:15" x14ac:dyDescent="0.3">
      <c r="A79" s="20">
        <v>20</v>
      </c>
      <c r="B79" s="6">
        <v>16</v>
      </c>
      <c r="C79" s="6">
        <v>16</v>
      </c>
      <c r="D79" s="6">
        <v>18</v>
      </c>
      <c r="E79" s="6">
        <v>33</v>
      </c>
      <c r="F79" s="6">
        <v>11</v>
      </c>
      <c r="G79" s="6">
        <v>12</v>
      </c>
      <c r="H79" s="6">
        <v>9</v>
      </c>
      <c r="I79" s="6">
        <v>18</v>
      </c>
      <c r="J79" s="6">
        <v>23</v>
      </c>
      <c r="K79" s="6">
        <v>46</v>
      </c>
      <c r="L79" s="6">
        <v>24</v>
      </c>
      <c r="M79" s="6">
        <v>11</v>
      </c>
      <c r="N79" s="6">
        <v>22</v>
      </c>
      <c r="O79" s="6">
        <v>20</v>
      </c>
    </row>
    <row r="80" spans="1:15" x14ac:dyDescent="0.3">
      <c r="A80" s="20">
        <v>20</v>
      </c>
      <c r="B80" s="6">
        <v>16</v>
      </c>
      <c r="C80" s="6">
        <v>18</v>
      </c>
      <c r="D80" s="6">
        <v>18</v>
      </c>
      <c r="E80" s="6">
        <v>16</v>
      </c>
      <c r="F80" s="6">
        <v>20</v>
      </c>
      <c r="G80" s="6">
        <v>19</v>
      </c>
      <c r="H80" s="6">
        <v>18</v>
      </c>
      <c r="I80" s="6">
        <v>14</v>
      </c>
      <c r="J80" s="6">
        <v>18</v>
      </c>
      <c r="K80" s="6">
        <v>70</v>
      </c>
      <c r="L80" s="6">
        <v>35</v>
      </c>
      <c r="M80" s="6">
        <v>28</v>
      </c>
      <c r="N80" s="6">
        <v>18</v>
      </c>
      <c r="O80" s="6">
        <v>16</v>
      </c>
    </row>
    <row r="81" spans="1:15" x14ac:dyDescent="0.3">
      <c r="A81" s="20">
        <v>14</v>
      </c>
      <c r="B81" s="6">
        <v>15</v>
      </c>
      <c r="C81" s="6">
        <v>19</v>
      </c>
      <c r="D81" s="6">
        <v>23</v>
      </c>
      <c r="E81" s="6">
        <v>20</v>
      </c>
      <c r="F81" s="6">
        <v>14</v>
      </c>
      <c r="G81" s="6">
        <v>16</v>
      </c>
      <c r="H81" s="6">
        <v>11</v>
      </c>
      <c r="I81" s="6">
        <v>17</v>
      </c>
      <c r="J81" s="6">
        <v>25</v>
      </c>
      <c r="K81" s="6">
        <v>61</v>
      </c>
      <c r="L81" s="6">
        <v>33</v>
      </c>
      <c r="M81" s="6">
        <v>16</v>
      </c>
      <c r="N81" s="6">
        <v>22</v>
      </c>
      <c r="O81" s="6">
        <v>25</v>
      </c>
    </row>
    <row r="82" spans="1:15" x14ac:dyDescent="0.3">
      <c r="A82" s="20">
        <v>21</v>
      </c>
      <c r="B82" s="6">
        <v>19</v>
      </c>
      <c r="C82" s="6">
        <v>24</v>
      </c>
      <c r="D82" s="6">
        <v>20</v>
      </c>
      <c r="E82" s="6">
        <v>27</v>
      </c>
      <c r="F82" s="6">
        <v>11</v>
      </c>
      <c r="G82" s="6">
        <v>17</v>
      </c>
      <c r="H82" s="6">
        <v>17</v>
      </c>
      <c r="I82" s="6">
        <v>17</v>
      </c>
      <c r="J82" s="6">
        <v>24</v>
      </c>
      <c r="K82" s="6">
        <v>59</v>
      </c>
      <c r="L82" s="6">
        <v>36</v>
      </c>
      <c r="M82" s="6">
        <v>28</v>
      </c>
      <c r="N82" s="6">
        <v>18</v>
      </c>
      <c r="O82" s="6">
        <v>17</v>
      </c>
    </row>
    <row r="83" spans="1:15" x14ac:dyDescent="0.3">
      <c r="A83" s="20">
        <v>29</v>
      </c>
      <c r="B83" s="6">
        <v>17</v>
      </c>
      <c r="C83" s="6">
        <v>20</v>
      </c>
      <c r="D83" s="6">
        <v>25</v>
      </c>
      <c r="E83" s="6">
        <v>32</v>
      </c>
      <c r="F83" s="6">
        <v>14</v>
      </c>
      <c r="G83" s="6">
        <v>23</v>
      </c>
      <c r="H83" s="6">
        <v>11</v>
      </c>
      <c r="I83" s="6">
        <v>15</v>
      </c>
      <c r="J83" s="6">
        <v>21</v>
      </c>
      <c r="K83" s="6">
        <v>52</v>
      </c>
      <c r="L83" s="6">
        <v>31</v>
      </c>
      <c r="M83" s="6">
        <v>26</v>
      </c>
      <c r="N83" s="6">
        <v>19</v>
      </c>
      <c r="O83" s="6">
        <v>22</v>
      </c>
    </row>
    <row r="84" spans="1:15" x14ac:dyDescent="0.3">
      <c r="A84" s="20">
        <v>22</v>
      </c>
      <c r="B84" s="6">
        <v>21</v>
      </c>
      <c r="C84" s="6">
        <v>16</v>
      </c>
      <c r="D84" s="6">
        <v>25</v>
      </c>
      <c r="E84" s="6">
        <v>25</v>
      </c>
      <c r="F84" s="6">
        <v>20</v>
      </c>
      <c r="G84" s="6">
        <v>30</v>
      </c>
      <c r="H84" s="6">
        <v>10</v>
      </c>
      <c r="I84" s="6">
        <v>12</v>
      </c>
      <c r="J84" s="6">
        <v>25</v>
      </c>
      <c r="K84" s="6">
        <v>61</v>
      </c>
      <c r="L84" s="6">
        <v>38</v>
      </c>
      <c r="M84" s="6">
        <v>29</v>
      </c>
      <c r="N84" s="6">
        <v>27</v>
      </c>
      <c r="O84" s="6">
        <v>13</v>
      </c>
    </row>
    <row r="85" spans="1:15" x14ac:dyDescent="0.3">
      <c r="A85" s="20">
        <v>24</v>
      </c>
      <c r="B85" s="6">
        <v>17</v>
      </c>
      <c r="C85" s="6">
        <v>23</v>
      </c>
      <c r="D85" s="6">
        <v>18</v>
      </c>
      <c r="E85" s="6">
        <v>19</v>
      </c>
      <c r="F85" s="6">
        <v>13</v>
      </c>
      <c r="G85" s="6">
        <v>24</v>
      </c>
      <c r="H85" s="6">
        <v>18</v>
      </c>
      <c r="I85" s="6">
        <v>19</v>
      </c>
      <c r="J85" s="6">
        <v>24</v>
      </c>
      <c r="K85" s="6">
        <v>57</v>
      </c>
      <c r="L85" s="6">
        <v>37</v>
      </c>
      <c r="M85" s="6">
        <v>17</v>
      </c>
      <c r="N85" s="6">
        <v>19</v>
      </c>
      <c r="O85" s="6">
        <v>21</v>
      </c>
    </row>
    <row r="86" spans="1:15" x14ac:dyDescent="0.3">
      <c r="A86" s="20">
        <v>22</v>
      </c>
      <c r="B86" s="6">
        <v>23</v>
      </c>
      <c r="C86" s="6">
        <v>28</v>
      </c>
      <c r="D86" s="6">
        <v>22</v>
      </c>
      <c r="E86" s="6">
        <v>13</v>
      </c>
      <c r="F86" s="6">
        <v>19</v>
      </c>
      <c r="G86" s="6">
        <v>25</v>
      </c>
      <c r="H86" s="6">
        <v>16</v>
      </c>
      <c r="I86" s="6">
        <v>14</v>
      </c>
      <c r="J86" s="6">
        <v>30</v>
      </c>
      <c r="K86" s="6">
        <v>77</v>
      </c>
      <c r="L86" s="6">
        <v>24</v>
      </c>
      <c r="M86" s="6">
        <v>27</v>
      </c>
      <c r="N86" s="6">
        <v>24</v>
      </c>
      <c r="O86" s="6">
        <v>28</v>
      </c>
    </row>
    <row r="87" spans="1:15" x14ac:dyDescent="0.3">
      <c r="A87" s="20">
        <v>14</v>
      </c>
      <c r="B87" s="6">
        <v>21</v>
      </c>
      <c r="C87" s="6">
        <v>25</v>
      </c>
      <c r="D87" s="6">
        <v>15</v>
      </c>
      <c r="E87" s="6">
        <v>12</v>
      </c>
      <c r="F87" s="6">
        <v>14</v>
      </c>
      <c r="G87" s="6">
        <v>21</v>
      </c>
      <c r="H87" s="6">
        <v>15</v>
      </c>
      <c r="I87" s="6">
        <v>17</v>
      </c>
      <c r="J87" s="6">
        <v>36</v>
      </c>
      <c r="K87" s="6">
        <v>71</v>
      </c>
      <c r="L87" s="6">
        <v>32</v>
      </c>
      <c r="M87" s="6">
        <v>25</v>
      </c>
      <c r="N87" s="6">
        <v>28</v>
      </c>
      <c r="O87" s="6">
        <v>19</v>
      </c>
    </row>
    <row r="88" spans="1:15" x14ac:dyDescent="0.3">
      <c r="A88" s="20">
        <v>31</v>
      </c>
      <c r="B88" s="6">
        <v>22</v>
      </c>
      <c r="C88" s="6">
        <v>32</v>
      </c>
      <c r="D88" s="6">
        <v>20</v>
      </c>
      <c r="E88" s="6">
        <v>15</v>
      </c>
      <c r="F88" s="6">
        <v>21</v>
      </c>
      <c r="G88" s="6">
        <v>30</v>
      </c>
      <c r="H88" s="6">
        <v>22</v>
      </c>
      <c r="I88" s="6">
        <v>15</v>
      </c>
      <c r="J88" s="6">
        <v>30</v>
      </c>
      <c r="K88" s="6">
        <v>81</v>
      </c>
      <c r="L88" s="6">
        <v>49</v>
      </c>
      <c r="M88" s="6">
        <v>27</v>
      </c>
      <c r="N88" s="6">
        <v>24</v>
      </c>
      <c r="O88" s="6">
        <v>18</v>
      </c>
    </row>
    <row r="89" spans="1:15" x14ac:dyDescent="0.3">
      <c r="A89" s="20">
        <v>33</v>
      </c>
      <c r="B89" s="6">
        <v>16</v>
      </c>
      <c r="C89" s="6">
        <v>19</v>
      </c>
      <c r="D89" s="6">
        <v>32</v>
      </c>
      <c r="E89" s="6">
        <v>16</v>
      </c>
      <c r="F89" s="6">
        <v>11</v>
      </c>
      <c r="G89" s="6">
        <v>26</v>
      </c>
      <c r="H89" s="6">
        <v>19</v>
      </c>
      <c r="I89" s="6">
        <v>24</v>
      </c>
      <c r="J89" s="6">
        <v>30</v>
      </c>
      <c r="K89" s="6">
        <v>85</v>
      </c>
      <c r="L89" s="6">
        <v>29</v>
      </c>
      <c r="M89" s="6">
        <v>22</v>
      </c>
      <c r="N89" s="6">
        <v>38</v>
      </c>
      <c r="O89" s="6">
        <v>16</v>
      </c>
    </row>
    <row r="90" spans="1:15" x14ac:dyDescent="0.3">
      <c r="A90" s="20">
        <v>32</v>
      </c>
      <c r="B90" s="6">
        <v>24</v>
      </c>
      <c r="C90" s="6">
        <v>25</v>
      </c>
      <c r="D90" s="6">
        <v>30</v>
      </c>
      <c r="E90" s="6">
        <v>15</v>
      </c>
      <c r="F90" s="6">
        <v>17</v>
      </c>
      <c r="G90" s="6">
        <v>18</v>
      </c>
      <c r="H90" s="6">
        <v>19</v>
      </c>
      <c r="I90" s="6">
        <v>18</v>
      </c>
      <c r="J90" s="6">
        <v>26</v>
      </c>
      <c r="K90" s="6">
        <v>65</v>
      </c>
      <c r="L90" s="6">
        <v>35</v>
      </c>
      <c r="M90" s="6">
        <v>29</v>
      </c>
      <c r="N90" s="6">
        <v>16</v>
      </c>
      <c r="O90" s="6">
        <v>13</v>
      </c>
    </row>
    <row r="91" spans="1:15" x14ac:dyDescent="0.3">
      <c r="A91" s="20">
        <v>32</v>
      </c>
      <c r="B91" s="6">
        <v>19</v>
      </c>
      <c r="C91" s="6">
        <v>22</v>
      </c>
      <c r="D91" s="6">
        <v>22</v>
      </c>
      <c r="E91" s="6">
        <v>27</v>
      </c>
      <c r="F91" s="6">
        <v>25</v>
      </c>
      <c r="G91" s="6">
        <v>20</v>
      </c>
      <c r="H91" s="6">
        <v>22</v>
      </c>
      <c r="I91" s="6">
        <v>23</v>
      </c>
      <c r="J91" s="6">
        <v>26</v>
      </c>
      <c r="K91" s="6">
        <v>75</v>
      </c>
      <c r="L91" s="6">
        <v>36</v>
      </c>
      <c r="M91" s="6">
        <v>31</v>
      </c>
      <c r="N91" s="6">
        <v>17</v>
      </c>
      <c r="O91" s="6">
        <v>18</v>
      </c>
    </row>
    <row r="92" spans="1:15" x14ac:dyDescent="0.3">
      <c r="A92" s="20">
        <v>21</v>
      </c>
      <c r="B92" s="6">
        <v>29</v>
      </c>
      <c r="C92" s="6">
        <v>29</v>
      </c>
      <c r="D92" s="6">
        <v>27</v>
      </c>
      <c r="E92" s="6">
        <v>15</v>
      </c>
      <c r="F92" s="6">
        <v>12</v>
      </c>
      <c r="G92" s="6">
        <v>18</v>
      </c>
      <c r="H92" s="6">
        <v>20</v>
      </c>
      <c r="I92" s="6">
        <v>22</v>
      </c>
      <c r="J92" s="6">
        <v>35</v>
      </c>
      <c r="K92" s="6">
        <v>75</v>
      </c>
      <c r="L92" s="6">
        <v>36</v>
      </c>
      <c r="M92" s="6">
        <v>28</v>
      </c>
      <c r="N92" s="6">
        <v>17</v>
      </c>
      <c r="O92" s="6">
        <v>26</v>
      </c>
    </row>
    <row r="93" spans="1:15" x14ac:dyDescent="0.3">
      <c r="A93" s="20">
        <v>27</v>
      </c>
      <c r="B93" s="6">
        <v>21</v>
      </c>
      <c r="C93" s="6">
        <v>24</v>
      </c>
      <c r="D93" s="6">
        <v>16</v>
      </c>
      <c r="E93" s="6">
        <v>19</v>
      </c>
      <c r="F93" s="6">
        <v>22</v>
      </c>
      <c r="G93" s="6">
        <v>20</v>
      </c>
      <c r="H93" s="6">
        <v>27</v>
      </c>
      <c r="I93" s="6">
        <v>22</v>
      </c>
      <c r="J93" s="6">
        <v>28</v>
      </c>
      <c r="K93" s="6">
        <v>94</v>
      </c>
      <c r="L93" s="6">
        <v>40</v>
      </c>
      <c r="M93" s="6">
        <v>35</v>
      </c>
      <c r="N93" s="6">
        <v>26</v>
      </c>
      <c r="O93" s="6">
        <v>23</v>
      </c>
    </row>
    <row r="94" spans="1:15" x14ac:dyDescent="0.3">
      <c r="A94" s="20">
        <f>SUM(A70:A93)</f>
        <v>550</v>
      </c>
      <c r="B94" s="20">
        <f t="shared" ref="B94:O94" si="2">SUM(B70:B93)</f>
        <v>467</v>
      </c>
      <c r="C94" s="20">
        <f t="shared" si="2"/>
        <v>527</v>
      </c>
      <c r="D94" s="20">
        <f t="shared" si="2"/>
        <v>483</v>
      </c>
      <c r="E94" s="20">
        <f t="shared" si="2"/>
        <v>449</v>
      </c>
      <c r="F94" s="20">
        <f t="shared" si="2"/>
        <v>395</v>
      </c>
      <c r="G94" s="20">
        <f t="shared" si="2"/>
        <v>447</v>
      </c>
      <c r="H94" s="20">
        <f t="shared" si="2"/>
        <v>388</v>
      </c>
      <c r="I94" s="20">
        <f t="shared" si="2"/>
        <v>418</v>
      </c>
      <c r="J94" s="20">
        <f t="shared" si="2"/>
        <v>579</v>
      </c>
      <c r="K94" s="20">
        <f t="shared" si="2"/>
        <v>1468</v>
      </c>
      <c r="L94" s="20">
        <f t="shared" si="2"/>
        <v>760</v>
      </c>
      <c r="M94" s="20">
        <f t="shared" si="2"/>
        <v>571</v>
      </c>
      <c r="N94" s="20">
        <f t="shared" si="2"/>
        <v>501</v>
      </c>
      <c r="O94" s="20">
        <f t="shared" si="2"/>
        <v>470</v>
      </c>
    </row>
    <row r="95" spans="1:15" x14ac:dyDescent="0.3">
      <c r="A95" s="73">
        <v>34</v>
      </c>
      <c r="B95" s="6">
        <v>30</v>
      </c>
      <c r="C95" s="6">
        <v>29</v>
      </c>
      <c r="D95" s="6">
        <v>22</v>
      </c>
      <c r="E95" s="6">
        <v>21</v>
      </c>
      <c r="F95" s="6">
        <v>24</v>
      </c>
      <c r="G95" s="6">
        <v>27</v>
      </c>
      <c r="H95" s="6">
        <v>21</v>
      </c>
      <c r="I95" s="6">
        <v>24</v>
      </c>
      <c r="J95" s="6">
        <v>25</v>
      </c>
      <c r="K95" s="6">
        <v>90</v>
      </c>
      <c r="L95" s="6">
        <v>27</v>
      </c>
      <c r="M95" s="6">
        <v>26</v>
      </c>
      <c r="N95" s="6">
        <v>12</v>
      </c>
      <c r="O95" s="6">
        <v>20</v>
      </c>
    </row>
    <row r="96" spans="1:15" x14ac:dyDescent="0.3">
      <c r="A96" s="73">
        <v>24</v>
      </c>
      <c r="B96" s="6">
        <v>31</v>
      </c>
      <c r="C96" s="6">
        <v>28</v>
      </c>
      <c r="D96" s="6">
        <v>25</v>
      </c>
      <c r="E96" s="6">
        <v>10</v>
      </c>
      <c r="F96" s="6">
        <v>25</v>
      </c>
      <c r="G96" s="6">
        <v>22</v>
      </c>
      <c r="H96" s="6">
        <v>14</v>
      </c>
      <c r="I96" s="6">
        <v>19</v>
      </c>
      <c r="J96" s="6">
        <v>41</v>
      </c>
      <c r="K96" s="6">
        <v>87</v>
      </c>
      <c r="L96" s="6">
        <v>41</v>
      </c>
      <c r="M96" s="6">
        <v>34</v>
      </c>
      <c r="N96" s="6">
        <v>20</v>
      </c>
      <c r="O96" s="6">
        <v>30</v>
      </c>
    </row>
    <row r="97" spans="1:15" x14ac:dyDescent="0.3">
      <c r="A97" s="73">
        <v>28</v>
      </c>
      <c r="B97" s="6">
        <v>20</v>
      </c>
      <c r="C97" s="6">
        <v>31</v>
      </c>
      <c r="D97" s="6">
        <v>21</v>
      </c>
      <c r="E97" s="6">
        <v>21</v>
      </c>
      <c r="F97" s="6">
        <v>29</v>
      </c>
      <c r="G97" s="6">
        <v>22</v>
      </c>
      <c r="H97" s="6">
        <v>16</v>
      </c>
      <c r="I97" s="6">
        <v>20</v>
      </c>
      <c r="J97" s="6">
        <v>25</v>
      </c>
      <c r="K97" s="6">
        <v>121</v>
      </c>
      <c r="L97" s="6">
        <v>40</v>
      </c>
      <c r="M97" s="6">
        <v>22</v>
      </c>
      <c r="N97" s="6">
        <v>32</v>
      </c>
      <c r="O97" s="6">
        <v>28</v>
      </c>
    </row>
    <row r="98" spans="1:15" x14ac:dyDescent="0.3">
      <c r="A98" s="73">
        <v>31</v>
      </c>
      <c r="B98" s="6">
        <v>23</v>
      </c>
      <c r="C98" s="6">
        <v>40</v>
      </c>
      <c r="D98" s="6">
        <v>22</v>
      </c>
      <c r="E98" s="6">
        <v>21</v>
      </c>
      <c r="F98" s="6">
        <v>26</v>
      </c>
      <c r="G98" s="6">
        <v>21</v>
      </c>
      <c r="H98" s="6">
        <v>15</v>
      </c>
      <c r="I98" s="6">
        <v>16</v>
      </c>
      <c r="J98" s="6">
        <v>30</v>
      </c>
      <c r="K98" s="6">
        <v>83</v>
      </c>
      <c r="L98" s="6">
        <v>37</v>
      </c>
      <c r="M98" s="6">
        <v>27</v>
      </c>
      <c r="N98" s="6">
        <v>24</v>
      </c>
      <c r="O98" s="6">
        <v>30</v>
      </c>
    </row>
    <row r="99" spans="1:15" x14ac:dyDescent="0.3">
      <c r="A99" s="73">
        <v>23</v>
      </c>
      <c r="B99" s="6">
        <v>21</v>
      </c>
      <c r="C99" s="6">
        <v>33</v>
      </c>
      <c r="D99" s="6">
        <v>21</v>
      </c>
      <c r="E99" s="6">
        <v>20</v>
      </c>
      <c r="F99" s="6">
        <v>24</v>
      </c>
      <c r="G99" s="6">
        <v>32</v>
      </c>
      <c r="H99" s="6">
        <v>21</v>
      </c>
      <c r="I99" s="6">
        <v>23</v>
      </c>
      <c r="J99" s="6">
        <v>29</v>
      </c>
      <c r="K99" s="6">
        <v>85</v>
      </c>
      <c r="L99" s="6">
        <v>39</v>
      </c>
      <c r="M99" s="6">
        <v>44</v>
      </c>
      <c r="N99" s="6">
        <v>32</v>
      </c>
      <c r="O99" s="6">
        <v>31</v>
      </c>
    </row>
    <row r="100" spans="1:15" x14ac:dyDescent="0.3">
      <c r="A100" s="73">
        <v>24</v>
      </c>
      <c r="B100" s="6">
        <v>34</v>
      </c>
      <c r="C100" s="6">
        <v>23</v>
      </c>
      <c r="D100" s="6">
        <v>27</v>
      </c>
      <c r="E100" s="6">
        <v>18</v>
      </c>
      <c r="F100" s="6">
        <v>25</v>
      </c>
      <c r="G100" s="6">
        <v>25</v>
      </c>
      <c r="H100" s="6">
        <v>18</v>
      </c>
      <c r="I100" s="6">
        <v>21</v>
      </c>
      <c r="J100" s="6">
        <v>21</v>
      </c>
      <c r="K100" s="6">
        <v>64</v>
      </c>
      <c r="L100" s="6">
        <v>45</v>
      </c>
      <c r="M100" s="6">
        <v>22</v>
      </c>
      <c r="N100" s="6">
        <v>22</v>
      </c>
      <c r="O100" s="6">
        <v>35</v>
      </c>
    </row>
    <row r="101" spans="1:15" x14ac:dyDescent="0.3">
      <c r="A101" s="73">
        <v>34</v>
      </c>
      <c r="B101" s="6">
        <v>33</v>
      </c>
      <c r="C101" s="6">
        <v>33</v>
      </c>
      <c r="D101" s="6">
        <v>13</v>
      </c>
      <c r="E101" s="6">
        <v>19</v>
      </c>
      <c r="F101" s="6">
        <v>16</v>
      </c>
      <c r="G101" s="6">
        <v>24</v>
      </c>
      <c r="H101" s="6">
        <v>33</v>
      </c>
      <c r="I101" s="6">
        <v>22</v>
      </c>
      <c r="J101" s="6">
        <v>36</v>
      </c>
      <c r="K101" s="6">
        <v>81</v>
      </c>
      <c r="L101" s="6">
        <v>46</v>
      </c>
      <c r="M101" s="6">
        <v>20</v>
      </c>
      <c r="N101" s="6">
        <v>30</v>
      </c>
      <c r="O101" s="6">
        <v>29</v>
      </c>
    </row>
    <row r="102" spans="1:15" x14ac:dyDescent="0.3">
      <c r="A102" s="73">
        <v>25</v>
      </c>
      <c r="B102" s="6">
        <v>29</v>
      </c>
      <c r="C102" s="6">
        <v>20</v>
      </c>
      <c r="D102" s="6">
        <v>22</v>
      </c>
      <c r="E102" s="6">
        <v>25</v>
      </c>
      <c r="F102" s="6">
        <v>19</v>
      </c>
      <c r="G102" s="6">
        <v>21</v>
      </c>
      <c r="H102" s="6">
        <v>19</v>
      </c>
      <c r="I102" s="6">
        <v>22</v>
      </c>
      <c r="J102" s="6">
        <v>28</v>
      </c>
      <c r="K102" s="6">
        <v>81</v>
      </c>
      <c r="L102" s="6">
        <v>39</v>
      </c>
      <c r="M102" s="6">
        <v>29</v>
      </c>
      <c r="N102" s="6">
        <v>34</v>
      </c>
      <c r="O102" s="6">
        <v>36</v>
      </c>
    </row>
    <row r="103" spans="1:15" x14ac:dyDescent="0.3">
      <c r="A103" s="73">
        <v>40</v>
      </c>
      <c r="B103" s="6">
        <v>28</v>
      </c>
      <c r="C103" s="6">
        <v>30</v>
      </c>
      <c r="D103" s="6">
        <v>14</v>
      </c>
      <c r="E103" s="6">
        <v>28</v>
      </c>
      <c r="F103" s="6">
        <v>23</v>
      </c>
      <c r="G103" s="6">
        <v>22</v>
      </c>
      <c r="H103" s="6">
        <v>23</v>
      </c>
      <c r="I103" s="6">
        <v>30</v>
      </c>
      <c r="J103" s="6">
        <v>40</v>
      </c>
      <c r="K103" s="6">
        <v>71</v>
      </c>
      <c r="L103" s="6">
        <v>31</v>
      </c>
      <c r="M103" s="6">
        <v>37</v>
      </c>
      <c r="N103" s="6">
        <v>26</v>
      </c>
      <c r="O103" s="6">
        <v>38</v>
      </c>
    </row>
    <row r="104" spans="1:15" x14ac:dyDescent="0.3">
      <c r="A104" s="73">
        <v>34</v>
      </c>
      <c r="B104" s="6">
        <v>26</v>
      </c>
      <c r="C104" s="6">
        <v>28</v>
      </c>
      <c r="D104" s="6">
        <v>26</v>
      </c>
      <c r="E104" s="6">
        <v>35</v>
      </c>
      <c r="F104" s="6">
        <v>13</v>
      </c>
      <c r="G104" s="6">
        <v>26</v>
      </c>
      <c r="H104" s="6">
        <v>14</v>
      </c>
      <c r="I104" s="6">
        <v>23</v>
      </c>
      <c r="J104" s="6">
        <v>30</v>
      </c>
      <c r="K104" s="6">
        <v>66</v>
      </c>
      <c r="L104" s="6">
        <v>35</v>
      </c>
      <c r="M104" s="6">
        <v>29</v>
      </c>
      <c r="N104" s="6">
        <v>26</v>
      </c>
      <c r="O104" s="6">
        <v>38</v>
      </c>
    </row>
    <row r="105" spans="1:15" x14ac:dyDescent="0.3">
      <c r="A105" s="73">
        <v>37</v>
      </c>
      <c r="B105" s="6">
        <v>36</v>
      </c>
      <c r="C105" s="6">
        <v>26</v>
      </c>
      <c r="D105" s="6">
        <v>20</v>
      </c>
      <c r="E105" s="6">
        <v>20</v>
      </c>
      <c r="F105" s="6">
        <v>25</v>
      </c>
      <c r="G105" s="6">
        <v>25</v>
      </c>
      <c r="H105" s="6">
        <v>20</v>
      </c>
      <c r="I105" s="6">
        <v>16</v>
      </c>
      <c r="J105" s="6">
        <v>24</v>
      </c>
      <c r="K105" s="6">
        <v>77</v>
      </c>
      <c r="L105" s="6">
        <v>34</v>
      </c>
      <c r="M105" s="6">
        <v>24</v>
      </c>
      <c r="N105" s="6">
        <v>43</v>
      </c>
      <c r="O105" s="6">
        <v>40</v>
      </c>
    </row>
    <row r="106" spans="1:15" x14ac:dyDescent="0.3">
      <c r="A106" s="73">
        <v>38</v>
      </c>
      <c r="B106" s="6">
        <v>27</v>
      </c>
      <c r="C106" s="6">
        <v>26</v>
      </c>
      <c r="D106" s="6">
        <v>25</v>
      </c>
      <c r="E106" s="6">
        <v>37</v>
      </c>
      <c r="F106" s="6">
        <v>20</v>
      </c>
      <c r="G106" s="6">
        <v>22</v>
      </c>
      <c r="H106" s="6">
        <v>21</v>
      </c>
      <c r="I106" s="6">
        <v>16</v>
      </c>
      <c r="J106" s="6">
        <v>24</v>
      </c>
      <c r="K106" s="6">
        <v>78</v>
      </c>
      <c r="L106" s="6">
        <v>29</v>
      </c>
      <c r="M106" s="6">
        <v>34</v>
      </c>
      <c r="N106" s="6">
        <v>30</v>
      </c>
      <c r="O106" s="6">
        <v>46</v>
      </c>
    </row>
    <row r="107" spans="1:15" x14ac:dyDescent="0.3">
      <c r="A107" s="73">
        <v>40</v>
      </c>
      <c r="B107" s="6">
        <v>22</v>
      </c>
      <c r="C107" s="6">
        <v>25</v>
      </c>
      <c r="D107" s="6">
        <v>14</v>
      </c>
      <c r="E107" s="6">
        <v>32</v>
      </c>
      <c r="F107" s="6">
        <v>28</v>
      </c>
      <c r="G107" s="6">
        <v>22</v>
      </c>
      <c r="H107" s="6">
        <v>13</v>
      </c>
      <c r="I107" s="6">
        <v>17</v>
      </c>
      <c r="J107" s="6">
        <v>31</v>
      </c>
      <c r="K107" s="6">
        <v>59</v>
      </c>
      <c r="L107" s="6">
        <v>45</v>
      </c>
      <c r="M107" s="6">
        <v>32</v>
      </c>
      <c r="N107" s="6">
        <v>19</v>
      </c>
      <c r="O107" s="6">
        <v>33</v>
      </c>
    </row>
    <row r="108" spans="1:15" x14ac:dyDescent="0.3">
      <c r="A108" s="73">
        <v>45</v>
      </c>
      <c r="B108" s="6">
        <v>21</v>
      </c>
      <c r="C108" s="6">
        <v>23</v>
      </c>
      <c r="D108" s="6">
        <v>12</v>
      </c>
      <c r="E108" s="6">
        <v>34</v>
      </c>
      <c r="F108" s="6">
        <v>28</v>
      </c>
      <c r="G108" s="6">
        <v>20</v>
      </c>
      <c r="H108" s="6">
        <v>17</v>
      </c>
      <c r="I108" s="6">
        <v>17</v>
      </c>
      <c r="J108" s="6">
        <v>28</v>
      </c>
      <c r="K108" s="6">
        <v>69</v>
      </c>
      <c r="L108" s="6">
        <v>46</v>
      </c>
      <c r="M108" s="6">
        <v>29</v>
      </c>
      <c r="N108" s="6">
        <v>19</v>
      </c>
      <c r="O108" s="6">
        <v>33</v>
      </c>
    </row>
    <row r="109" spans="1:15" x14ac:dyDescent="0.3">
      <c r="A109" s="73">
        <v>33</v>
      </c>
      <c r="B109" s="6">
        <v>33</v>
      </c>
      <c r="C109" s="6">
        <v>25</v>
      </c>
      <c r="D109" s="6">
        <v>17</v>
      </c>
      <c r="E109" s="6">
        <v>34</v>
      </c>
      <c r="F109" s="6">
        <v>14</v>
      </c>
      <c r="G109" s="6">
        <v>29</v>
      </c>
      <c r="H109" s="6">
        <v>18</v>
      </c>
      <c r="I109" s="6">
        <v>18</v>
      </c>
      <c r="J109" s="6">
        <v>25</v>
      </c>
      <c r="K109" s="6">
        <v>74</v>
      </c>
      <c r="L109" s="6">
        <v>30</v>
      </c>
      <c r="M109" s="6">
        <v>36</v>
      </c>
      <c r="N109" s="6">
        <v>25</v>
      </c>
      <c r="O109" s="6">
        <v>39</v>
      </c>
    </row>
    <row r="110" spans="1:15" x14ac:dyDescent="0.3">
      <c r="A110" s="73">
        <v>39</v>
      </c>
      <c r="B110" s="6">
        <v>17</v>
      </c>
      <c r="C110" s="6">
        <v>27</v>
      </c>
      <c r="D110" s="6">
        <v>18</v>
      </c>
      <c r="E110" s="6">
        <v>27</v>
      </c>
      <c r="F110" s="6">
        <v>21</v>
      </c>
      <c r="G110" s="6">
        <v>23</v>
      </c>
      <c r="H110" s="6">
        <v>17</v>
      </c>
      <c r="I110" s="6">
        <v>14</v>
      </c>
      <c r="J110" s="6">
        <v>29</v>
      </c>
      <c r="K110" s="6">
        <v>89</v>
      </c>
      <c r="L110" s="6">
        <v>38</v>
      </c>
      <c r="M110" s="6">
        <v>25</v>
      </c>
      <c r="N110" s="6">
        <v>25</v>
      </c>
      <c r="O110" s="6">
        <v>36</v>
      </c>
    </row>
    <row r="111" spans="1:15" x14ac:dyDescent="0.3">
      <c r="A111" s="73">
        <v>53</v>
      </c>
      <c r="B111" s="6">
        <v>32</v>
      </c>
      <c r="C111" s="6">
        <v>31</v>
      </c>
      <c r="D111" s="6">
        <v>22</v>
      </c>
      <c r="E111" s="6">
        <v>11</v>
      </c>
      <c r="F111" s="6">
        <v>16</v>
      </c>
      <c r="G111" s="6">
        <v>20</v>
      </c>
      <c r="H111" s="6">
        <v>11</v>
      </c>
      <c r="I111" s="6">
        <v>20</v>
      </c>
      <c r="J111" s="6">
        <v>38</v>
      </c>
      <c r="K111" s="6">
        <v>83</v>
      </c>
      <c r="L111" s="6">
        <v>36</v>
      </c>
      <c r="M111" s="6">
        <v>45</v>
      </c>
      <c r="N111" s="6">
        <v>14</v>
      </c>
      <c r="O111" s="6">
        <v>35</v>
      </c>
    </row>
    <row r="112" spans="1:15" x14ac:dyDescent="0.3">
      <c r="A112" s="73">
        <v>44</v>
      </c>
      <c r="B112" s="6">
        <v>29</v>
      </c>
      <c r="C112" s="6">
        <v>19</v>
      </c>
      <c r="D112" s="6">
        <v>11</v>
      </c>
      <c r="E112" s="6">
        <v>24</v>
      </c>
      <c r="F112" s="6">
        <v>21</v>
      </c>
      <c r="G112" s="6">
        <v>16</v>
      </c>
      <c r="H112" s="6">
        <v>12</v>
      </c>
      <c r="I112" s="6">
        <v>18</v>
      </c>
      <c r="J112" s="6">
        <v>24</v>
      </c>
      <c r="K112" s="6">
        <v>51</v>
      </c>
      <c r="L112" s="6">
        <v>33</v>
      </c>
      <c r="M112" s="6">
        <v>37</v>
      </c>
      <c r="N112" s="6">
        <v>25</v>
      </c>
      <c r="O112" s="6">
        <v>31</v>
      </c>
    </row>
    <row r="113" spans="1:15" x14ac:dyDescent="0.3">
      <c r="A113" s="73">
        <v>34</v>
      </c>
      <c r="B113" s="6">
        <v>31</v>
      </c>
      <c r="C113" s="6">
        <v>27</v>
      </c>
      <c r="D113" s="6">
        <v>13</v>
      </c>
      <c r="E113" s="6">
        <v>28</v>
      </c>
      <c r="F113" s="6">
        <v>20</v>
      </c>
      <c r="G113" s="6">
        <v>16</v>
      </c>
      <c r="H113" s="6">
        <v>15</v>
      </c>
      <c r="I113" s="6">
        <v>18</v>
      </c>
      <c r="J113" s="6">
        <v>25</v>
      </c>
      <c r="K113" s="6">
        <v>67</v>
      </c>
      <c r="L113" s="6">
        <v>21</v>
      </c>
      <c r="M113" s="6">
        <v>25</v>
      </c>
      <c r="N113" s="6">
        <v>24</v>
      </c>
      <c r="O113" s="6">
        <v>35</v>
      </c>
    </row>
    <row r="114" spans="1:15" x14ac:dyDescent="0.3">
      <c r="A114" s="73">
        <v>46</v>
      </c>
      <c r="B114" s="6">
        <v>30</v>
      </c>
      <c r="C114" s="6">
        <v>30</v>
      </c>
      <c r="D114" s="6">
        <v>13</v>
      </c>
      <c r="E114" s="6">
        <v>14</v>
      </c>
      <c r="F114" s="6">
        <v>26</v>
      </c>
      <c r="G114" s="6">
        <v>17</v>
      </c>
      <c r="H114" s="6">
        <v>23</v>
      </c>
      <c r="I114" s="6">
        <v>18</v>
      </c>
      <c r="J114" s="6">
        <v>27</v>
      </c>
      <c r="K114" s="6">
        <v>71</v>
      </c>
      <c r="L114" s="6">
        <v>21</v>
      </c>
      <c r="M114" s="6">
        <v>22</v>
      </c>
      <c r="N114" s="6">
        <v>20</v>
      </c>
      <c r="O114" s="6">
        <v>36</v>
      </c>
    </row>
    <row r="115" spans="1:15" x14ac:dyDescent="0.3">
      <c r="A115" s="73">
        <v>44</v>
      </c>
      <c r="B115" s="6">
        <v>23</v>
      </c>
      <c r="C115" s="6">
        <v>29</v>
      </c>
      <c r="D115" s="6">
        <v>22</v>
      </c>
      <c r="E115" s="6">
        <v>13</v>
      </c>
      <c r="F115" s="6">
        <v>14</v>
      </c>
      <c r="G115" s="6">
        <v>24</v>
      </c>
      <c r="H115" s="6">
        <v>13</v>
      </c>
      <c r="I115" s="6">
        <v>21</v>
      </c>
      <c r="J115" s="6">
        <v>31</v>
      </c>
      <c r="K115" s="6">
        <v>61</v>
      </c>
      <c r="L115" s="6">
        <v>26</v>
      </c>
      <c r="M115" s="6">
        <v>28</v>
      </c>
      <c r="N115" s="6">
        <v>18</v>
      </c>
      <c r="O115" s="6">
        <v>28</v>
      </c>
    </row>
    <row r="116" spans="1:15" x14ac:dyDescent="0.3">
      <c r="A116" s="73">
        <v>29</v>
      </c>
      <c r="B116" s="6">
        <v>18</v>
      </c>
      <c r="C116" s="6">
        <v>14</v>
      </c>
      <c r="D116" s="6">
        <v>11</v>
      </c>
      <c r="E116" s="6">
        <v>17</v>
      </c>
      <c r="F116" s="6">
        <v>12</v>
      </c>
      <c r="G116" s="6">
        <v>14</v>
      </c>
      <c r="H116" s="6">
        <v>14</v>
      </c>
      <c r="I116" s="6">
        <v>14</v>
      </c>
      <c r="J116" s="6">
        <v>36</v>
      </c>
      <c r="K116" s="6">
        <v>37</v>
      </c>
      <c r="L116" s="6">
        <v>25</v>
      </c>
      <c r="M116" s="6">
        <v>26</v>
      </c>
      <c r="N116" s="6">
        <v>19</v>
      </c>
      <c r="O116" s="6">
        <v>33</v>
      </c>
    </row>
    <row r="117" spans="1:15" x14ac:dyDescent="0.3">
      <c r="A117" s="73">
        <v>25</v>
      </c>
      <c r="B117" s="6">
        <v>14</v>
      </c>
      <c r="C117" s="6">
        <v>22</v>
      </c>
      <c r="D117" s="6">
        <v>18</v>
      </c>
      <c r="E117" s="6">
        <v>18</v>
      </c>
      <c r="F117" s="6">
        <v>21</v>
      </c>
      <c r="G117" s="6">
        <v>9</v>
      </c>
      <c r="H117" s="6">
        <v>17</v>
      </c>
      <c r="I117" s="6">
        <v>18</v>
      </c>
      <c r="J117" s="6">
        <v>16</v>
      </c>
      <c r="K117" s="6">
        <v>51</v>
      </c>
      <c r="L117" s="6">
        <v>15</v>
      </c>
      <c r="M117" s="6">
        <v>20</v>
      </c>
      <c r="N117" s="6">
        <v>25</v>
      </c>
      <c r="O117" s="6">
        <v>32</v>
      </c>
    </row>
    <row r="118" spans="1:15" x14ac:dyDescent="0.3">
      <c r="A118" s="73">
        <v>21</v>
      </c>
      <c r="B118" s="6">
        <v>16</v>
      </c>
      <c r="C118" s="6">
        <v>22</v>
      </c>
      <c r="D118" s="6">
        <v>17</v>
      </c>
      <c r="E118" s="6">
        <v>21</v>
      </c>
      <c r="F118" s="6">
        <v>22</v>
      </c>
      <c r="G118" s="6">
        <v>15</v>
      </c>
      <c r="H118" s="6">
        <v>12</v>
      </c>
      <c r="I118" s="6">
        <v>24</v>
      </c>
      <c r="J118" s="6">
        <v>15</v>
      </c>
      <c r="K118" s="6">
        <v>55</v>
      </c>
      <c r="L118" s="6">
        <v>13</v>
      </c>
      <c r="M118" s="6">
        <v>23</v>
      </c>
      <c r="N118" s="6">
        <v>22</v>
      </c>
      <c r="O118" s="6">
        <v>27</v>
      </c>
    </row>
    <row r="119" spans="1:15" x14ac:dyDescent="0.3">
      <c r="A119" s="73">
        <v>29</v>
      </c>
      <c r="B119" s="6">
        <v>24</v>
      </c>
      <c r="C119" s="6">
        <v>18</v>
      </c>
      <c r="D119" s="6">
        <v>13</v>
      </c>
      <c r="E119" s="6">
        <v>12</v>
      </c>
      <c r="F119" s="6">
        <v>31</v>
      </c>
      <c r="G119" s="6">
        <v>15</v>
      </c>
      <c r="H119" s="6">
        <v>14</v>
      </c>
      <c r="I119" s="6">
        <v>15</v>
      </c>
      <c r="J119" s="6">
        <v>27</v>
      </c>
      <c r="K119" s="6">
        <v>44</v>
      </c>
      <c r="L119" s="6">
        <v>21</v>
      </c>
      <c r="M119" s="6">
        <v>16</v>
      </c>
      <c r="N119" s="6">
        <v>28</v>
      </c>
      <c r="O119" s="6">
        <v>30</v>
      </c>
    </row>
    <row r="120" spans="1:15" x14ac:dyDescent="0.3">
      <c r="A120" s="73">
        <v>19</v>
      </c>
      <c r="B120" s="6">
        <v>24</v>
      </c>
      <c r="C120" s="6">
        <v>31</v>
      </c>
      <c r="D120" s="6">
        <v>13</v>
      </c>
      <c r="E120" s="6">
        <v>20</v>
      </c>
      <c r="F120" s="6">
        <v>9</v>
      </c>
      <c r="G120" s="6">
        <v>21</v>
      </c>
      <c r="H120" s="6">
        <v>13</v>
      </c>
      <c r="I120" s="6">
        <v>13</v>
      </c>
      <c r="J120" s="6">
        <v>22</v>
      </c>
      <c r="K120" s="6">
        <v>41</v>
      </c>
      <c r="L120" s="6">
        <v>22</v>
      </c>
      <c r="M120" s="6">
        <v>28</v>
      </c>
      <c r="N120" s="6">
        <v>18</v>
      </c>
      <c r="O120" s="6">
        <v>25</v>
      </c>
    </row>
    <row r="121" spans="1:15" x14ac:dyDescent="0.3">
      <c r="A121" s="73">
        <v>29</v>
      </c>
      <c r="B121" s="6">
        <v>22</v>
      </c>
      <c r="C121" s="6">
        <v>20</v>
      </c>
      <c r="D121" s="6">
        <v>6</v>
      </c>
      <c r="E121" s="6">
        <v>27</v>
      </c>
      <c r="F121" s="6">
        <v>13</v>
      </c>
      <c r="G121" s="6">
        <v>15</v>
      </c>
      <c r="H121" s="6">
        <v>10</v>
      </c>
      <c r="I121" s="6">
        <v>14</v>
      </c>
      <c r="J121" s="6">
        <v>12</v>
      </c>
      <c r="K121" s="6">
        <v>38</v>
      </c>
      <c r="L121" s="6">
        <v>23</v>
      </c>
      <c r="M121" s="6">
        <v>21</v>
      </c>
      <c r="N121" s="6">
        <v>18</v>
      </c>
      <c r="O121" s="6">
        <v>30</v>
      </c>
    </row>
    <row r="122" spans="1:15" x14ac:dyDescent="0.3">
      <c r="A122" s="73">
        <v>26</v>
      </c>
      <c r="B122" s="6">
        <v>28</v>
      </c>
      <c r="C122" s="6">
        <v>13</v>
      </c>
      <c r="D122" s="6">
        <v>10</v>
      </c>
      <c r="E122" s="6">
        <v>15</v>
      </c>
      <c r="F122" s="6">
        <v>12</v>
      </c>
      <c r="G122" s="6">
        <v>16</v>
      </c>
      <c r="H122" s="6">
        <v>15</v>
      </c>
      <c r="I122" s="6">
        <v>18</v>
      </c>
      <c r="J122" s="6">
        <v>16</v>
      </c>
      <c r="K122" s="6">
        <v>24</v>
      </c>
      <c r="L122" s="6">
        <v>27</v>
      </c>
      <c r="M122" s="6">
        <v>19</v>
      </c>
      <c r="N122" s="6">
        <v>14</v>
      </c>
      <c r="O122" s="6">
        <v>28</v>
      </c>
    </row>
    <row r="123" spans="1:15" x14ac:dyDescent="0.3">
      <c r="A123" s="73">
        <v>19</v>
      </c>
      <c r="B123" s="6">
        <v>15</v>
      </c>
      <c r="C123" s="6">
        <v>18</v>
      </c>
      <c r="D123" s="6">
        <v>4</v>
      </c>
      <c r="E123" s="6">
        <v>22</v>
      </c>
      <c r="F123" s="6">
        <v>10</v>
      </c>
      <c r="G123" s="6">
        <v>15</v>
      </c>
      <c r="H123" s="6">
        <v>12</v>
      </c>
      <c r="I123" s="6">
        <v>16</v>
      </c>
      <c r="J123" s="6">
        <v>16</v>
      </c>
      <c r="K123" s="6">
        <v>33</v>
      </c>
      <c r="L123" s="6">
        <v>23</v>
      </c>
      <c r="M123" s="6">
        <v>24</v>
      </c>
      <c r="N123" s="6">
        <v>9</v>
      </c>
      <c r="O123" s="6">
        <v>27</v>
      </c>
    </row>
    <row r="124" spans="1:15" x14ac:dyDescent="0.3">
      <c r="A124" s="73">
        <v>20</v>
      </c>
      <c r="B124" s="6">
        <v>13</v>
      </c>
      <c r="C124" s="6">
        <v>17</v>
      </c>
      <c r="D124" s="6">
        <v>13</v>
      </c>
      <c r="E124" s="6">
        <v>20</v>
      </c>
      <c r="F124" s="6">
        <v>16</v>
      </c>
      <c r="G124" s="6">
        <v>18</v>
      </c>
      <c r="H124" s="6">
        <v>16</v>
      </c>
      <c r="I124" s="6">
        <v>8</v>
      </c>
      <c r="J124" s="6">
        <v>30</v>
      </c>
      <c r="K124" s="6">
        <v>24</v>
      </c>
      <c r="L124" s="6">
        <v>21</v>
      </c>
      <c r="M124" s="6">
        <v>25</v>
      </c>
      <c r="N124" s="6">
        <v>13</v>
      </c>
      <c r="O124" s="6">
        <v>21</v>
      </c>
    </row>
    <row r="125" spans="1:15" x14ac:dyDescent="0.3">
      <c r="A125" s="73">
        <v>18</v>
      </c>
      <c r="B125" s="6">
        <v>13</v>
      </c>
      <c r="C125" s="6">
        <v>12</v>
      </c>
      <c r="D125" s="6">
        <v>11</v>
      </c>
      <c r="E125" s="6">
        <v>13</v>
      </c>
      <c r="F125" s="6">
        <v>9</v>
      </c>
      <c r="G125" s="6">
        <v>15</v>
      </c>
      <c r="H125" s="6">
        <v>10</v>
      </c>
      <c r="I125" s="6">
        <v>12</v>
      </c>
      <c r="J125" s="6">
        <v>34</v>
      </c>
      <c r="K125" s="6">
        <v>37</v>
      </c>
      <c r="L125" s="6">
        <v>12</v>
      </c>
      <c r="M125" s="6">
        <v>22</v>
      </c>
      <c r="N125" s="6">
        <v>10</v>
      </c>
      <c r="O125" s="6">
        <v>26</v>
      </c>
    </row>
    <row r="126" spans="1:15" x14ac:dyDescent="0.3">
      <c r="A126" s="73">
        <v>19</v>
      </c>
      <c r="B126" s="6">
        <v>14</v>
      </c>
      <c r="C126" s="6">
        <v>14</v>
      </c>
      <c r="D126" s="6">
        <v>12</v>
      </c>
      <c r="E126" s="6">
        <v>14</v>
      </c>
      <c r="F126" s="6">
        <v>16</v>
      </c>
      <c r="G126" s="6">
        <v>9</v>
      </c>
      <c r="H126" s="6">
        <v>9</v>
      </c>
      <c r="I126" s="6">
        <v>18</v>
      </c>
      <c r="J126" s="6">
        <v>28</v>
      </c>
      <c r="K126" s="6">
        <v>22</v>
      </c>
      <c r="L126" s="6">
        <v>12</v>
      </c>
      <c r="M126" s="6">
        <v>23</v>
      </c>
      <c r="N126" s="6">
        <v>14</v>
      </c>
      <c r="O126" s="6">
        <v>24</v>
      </c>
    </row>
    <row r="127" spans="1:15" x14ac:dyDescent="0.3">
      <c r="A127" s="73">
        <v>14</v>
      </c>
      <c r="B127" s="6">
        <v>14</v>
      </c>
      <c r="C127" s="6">
        <v>11</v>
      </c>
      <c r="D127" s="6">
        <v>10</v>
      </c>
      <c r="E127" s="6">
        <v>15</v>
      </c>
      <c r="F127" s="6">
        <v>6</v>
      </c>
      <c r="G127" s="6">
        <v>11</v>
      </c>
      <c r="H127" s="6">
        <v>14</v>
      </c>
      <c r="I127" s="6">
        <v>7</v>
      </c>
      <c r="J127" s="6">
        <v>25</v>
      </c>
      <c r="K127" s="6">
        <v>22</v>
      </c>
      <c r="L127" s="6">
        <v>22</v>
      </c>
      <c r="M127" s="6">
        <v>16</v>
      </c>
      <c r="N127" s="6">
        <v>17</v>
      </c>
      <c r="O127" s="6">
        <v>25</v>
      </c>
    </row>
    <row r="128" spans="1:15" x14ac:dyDescent="0.3">
      <c r="A128" s="73">
        <v>24</v>
      </c>
      <c r="B128" s="6">
        <v>9</v>
      </c>
      <c r="C128" s="6">
        <v>12</v>
      </c>
      <c r="D128" s="6">
        <v>5</v>
      </c>
      <c r="E128" s="6">
        <v>12</v>
      </c>
      <c r="F128" s="6">
        <v>8</v>
      </c>
      <c r="G128" s="6">
        <v>10</v>
      </c>
      <c r="H128" s="6">
        <v>6</v>
      </c>
      <c r="I128" s="6">
        <v>9</v>
      </c>
      <c r="J128" s="6">
        <v>11</v>
      </c>
      <c r="K128" s="6">
        <v>29</v>
      </c>
      <c r="L128" s="6">
        <v>15</v>
      </c>
      <c r="M128" s="6">
        <v>29</v>
      </c>
      <c r="N128" s="6">
        <v>5</v>
      </c>
      <c r="O128" s="6">
        <v>10</v>
      </c>
    </row>
    <row r="129" spans="1:15" x14ac:dyDescent="0.3">
      <c r="A129" s="73">
        <v>14</v>
      </c>
      <c r="B129" s="6">
        <v>14</v>
      </c>
      <c r="C129" s="6">
        <v>5</v>
      </c>
      <c r="D129" s="6">
        <v>11</v>
      </c>
      <c r="E129" s="6">
        <v>14</v>
      </c>
      <c r="F129" s="6">
        <v>8</v>
      </c>
      <c r="G129" s="6">
        <v>4</v>
      </c>
      <c r="H129" s="6">
        <v>12</v>
      </c>
      <c r="I129" s="6">
        <v>2</v>
      </c>
      <c r="J129" s="6">
        <v>10</v>
      </c>
      <c r="K129" s="6">
        <v>28</v>
      </c>
      <c r="L129" s="6">
        <v>9</v>
      </c>
      <c r="M129" s="6">
        <v>21</v>
      </c>
      <c r="N129" s="6">
        <v>10</v>
      </c>
      <c r="O129" s="6">
        <v>22</v>
      </c>
    </row>
    <row r="130" spans="1:15" x14ac:dyDescent="0.3">
      <c r="A130" s="73">
        <v>20</v>
      </c>
      <c r="B130" s="6">
        <v>9</v>
      </c>
      <c r="C130" s="6">
        <v>12</v>
      </c>
      <c r="D130" s="6">
        <v>6</v>
      </c>
      <c r="E130" s="6">
        <v>10</v>
      </c>
      <c r="F130" s="6">
        <v>15</v>
      </c>
      <c r="G130" s="6">
        <v>4</v>
      </c>
      <c r="H130" s="6">
        <v>5</v>
      </c>
      <c r="I130" s="6">
        <v>4</v>
      </c>
      <c r="J130" s="6">
        <v>17</v>
      </c>
      <c r="K130" s="6">
        <v>30</v>
      </c>
      <c r="L130" s="6">
        <v>14</v>
      </c>
      <c r="M130" s="6">
        <v>21</v>
      </c>
      <c r="N130" s="6">
        <v>9</v>
      </c>
      <c r="O130" s="6">
        <v>15</v>
      </c>
    </row>
    <row r="131" spans="1:15" x14ac:dyDescent="0.3">
      <c r="A131" s="73">
        <f>SUM(A95:A130)</f>
        <v>1076</v>
      </c>
      <c r="B131" s="73">
        <f t="shared" ref="B131:O131" si="3">SUM(B95:B130)</f>
        <v>823</v>
      </c>
      <c r="C131" s="73">
        <f t="shared" si="3"/>
        <v>824</v>
      </c>
      <c r="D131" s="73">
        <f t="shared" si="3"/>
        <v>560</v>
      </c>
      <c r="E131" s="73">
        <f t="shared" si="3"/>
        <v>742</v>
      </c>
      <c r="F131" s="73">
        <f t="shared" si="3"/>
        <v>665</v>
      </c>
      <c r="G131" s="73">
        <f t="shared" si="3"/>
        <v>667</v>
      </c>
      <c r="H131" s="73">
        <f t="shared" si="3"/>
        <v>553</v>
      </c>
      <c r="I131" s="73">
        <f t="shared" si="3"/>
        <v>605</v>
      </c>
      <c r="J131" s="73">
        <f t="shared" si="3"/>
        <v>926</v>
      </c>
      <c r="K131" s="73">
        <f t="shared" si="3"/>
        <v>2123</v>
      </c>
      <c r="L131" s="73">
        <f t="shared" si="3"/>
        <v>1013</v>
      </c>
      <c r="M131" s="73">
        <f t="shared" si="3"/>
        <v>961</v>
      </c>
      <c r="N131" s="73">
        <f t="shared" si="3"/>
        <v>751</v>
      </c>
      <c r="O131" s="73">
        <f t="shared" si="3"/>
        <v>1082</v>
      </c>
    </row>
    <row r="132" spans="1:15" x14ac:dyDescent="0.3">
      <c r="A132" s="71">
        <v>8</v>
      </c>
      <c r="B132" s="6">
        <v>16</v>
      </c>
      <c r="C132" s="6">
        <v>4</v>
      </c>
      <c r="D132" s="6">
        <v>13</v>
      </c>
      <c r="E132" s="6">
        <v>13</v>
      </c>
      <c r="F132" s="6">
        <v>5</v>
      </c>
      <c r="G132" s="6">
        <v>3</v>
      </c>
      <c r="H132" s="6">
        <v>7</v>
      </c>
      <c r="I132" s="6">
        <v>9</v>
      </c>
      <c r="J132" s="6">
        <v>9</v>
      </c>
      <c r="K132" s="6">
        <v>35</v>
      </c>
      <c r="L132" s="6">
        <v>14</v>
      </c>
      <c r="M132" s="6">
        <v>23</v>
      </c>
      <c r="N132" s="6">
        <v>5</v>
      </c>
      <c r="O132" s="6">
        <v>12</v>
      </c>
    </row>
    <row r="133" spans="1:15" x14ac:dyDescent="0.3">
      <c r="A133" s="71">
        <v>21</v>
      </c>
      <c r="B133" s="6">
        <v>16</v>
      </c>
      <c r="C133" s="6">
        <v>13</v>
      </c>
      <c r="D133" s="6">
        <v>10</v>
      </c>
      <c r="E133" s="6">
        <v>7</v>
      </c>
      <c r="F133" s="6">
        <v>9</v>
      </c>
      <c r="G133" s="6">
        <v>11</v>
      </c>
      <c r="H133" s="6">
        <v>12</v>
      </c>
      <c r="I133" s="6">
        <v>11</v>
      </c>
      <c r="J133" s="6">
        <v>19</v>
      </c>
      <c r="K133" s="6">
        <v>38</v>
      </c>
      <c r="L133" s="6">
        <v>15</v>
      </c>
      <c r="M133" s="6">
        <v>18</v>
      </c>
      <c r="N133" s="6">
        <v>11</v>
      </c>
      <c r="O133" s="6">
        <v>11</v>
      </c>
    </row>
    <row r="134" spans="1:15" x14ac:dyDescent="0.3">
      <c r="A134" s="71">
        <v>13</v>
      </c>
      <c r="B134" s="6">
        <v>6</v>
      </c>
      <c r="C134" s="6">
        <v>17</v>
      </c>
      <c r="D134" s="6">
        <v>5</v>
      </c>
      <c r="E134" s="6">
        <v>4</v>
      </c>
      <c r="F134" s="6">
        <v>5</v>
      </c>
      <c r="G134" s="6">
        <v>3</v>
      </c>
      <c r="H134" s="6">
        <v>8</v>
      </c>
      <c r="I134" s="6">
        <v>14</v>
      </c>
      <c r="J134" s="6">
        <v>18</v>
      </c>
      <c r="K134" s="6">
        <v>35</v>
      </c>
      <c r="L134" s="6">
        <v>14</v>
      </c>
      <c r="M134" s="6">
        <v>21</v>
      </c>
      <c r="N134" s="6">
        <v>10</v>
      </c>
      <c r="O134" s="6">
        <v>21</v>
      </c>
    </row>
    <row r="135" spans="1:15" x14ac:dyDescent="0.3">
      <c r="A135" s="71">
        <v>13</v>
      </c>
      <c r="B135" s="6">
        <v>10</v>
      </c>
      <c r="C135" s="6">
        <v>10</v>
      </c>
      <c r="D135" s="6">
        <v>8</v>
      </c>
      <c r="E135" s="6">
        <v>8</v>
      </c>
      <c r="F135" s="6">
        <v>3</v>
      </c>
      <c r="G135" s="6">
        <v>6</v>
      </c>
      <c r="H135" s="6">
        <v>3</v>
      </c>
      <c r="I135" s="6">
        <v>7</v>
      </c>
      <c r="J135" s="6">
        <v>16</v>
      </c>
      <c r="K135" s="6">
        <v>33</v>
      </c>
      <c r="L135" s="6">
        <v>14</v>
      </c>
      <c r="M135" s="6">
        <v>11</v>
      </c>
      <c r="N135" s="6">
        <v>12</v>
      </c>
      <c r="O135" s="6">
        <v>19</v>
      </c>
    </row>
    <row r="136" spans="1:15" x14ac:dyDescent="0.3">
      <c r="A136" s="71">
        <v>10</v>
      </c>
      <c r="B136" s="6">
        <v>6</v>
      </c>
      <c r="C136" s="6">
        <v>15</v>
      </c>
      <c r="D136" s="6">
        <v>6</v>
      </c>
      <c r="E136" s="6">
        <v>14</v>
      </c>
      <c r="F136" s="6">
        <v>11</v>
      </c>
      <c r="G136" s="6">
        <v>8</v>
      </c>
      <c r="H136" s="6">
        <v>8</v>
      </c>
      <c r="I136" s="6">
        <v>6</v>
      </c>
      <c r="J136" s="6">
        <v>22</v>
      </c>
      <c r="K136" s="6">
        <v>25</v>
      </c>
      <c r="L136" s="6">
        <v>9</v>
      </c>
      <c r="M136" s="6">
        <v>16</v>
      </c>
      <c r="N136" s="6">
        <v>5</v>
      </c>
      <c r="O136" s="6">
        <v>27</v>
      </c>
    </row>
    <row r="137" spans="1:15" x14ac:dyDescent="0.3">
      <c r="A137" s="71">
        <v>19</v>
      </c>
      <c r="B137" s="6">
        <v>8</v>
      </c>
      <c r="C137" s="6">
        <v>13</v>
      </c>
      <c r="D137" s="6">
        <v>4</v>
      </c>
      <c r="E137" s="6">
        <v>12</v>
      </c>
      <c r="F137" s="6">
        <v>6</v>
      </c>
      <c r="G137" s="6">
        <v>10</v>
      </c>
      <c r="H137" s="6">
        <v>6</v>
      </c>
      <c r="I137" s="6">
        <v>6</v>
      </c>
      <c r="J137" s="6">
        <v>12</v>
      </c>
      <c r="K137" s="6">
        <v>30</v>
      </c>
      <c r="L137" s="6">
        <v>16</v>
      </c>
      <c r="M137" s="6">
        <v>17</v>
      </c>
      <c r="N137" s="6">
        <v>6</v>
      </c>
      <c r="O137" s="6">
        <v>11</v>
      </c>
    </row>
    <row r="138" spans="1:15" x14ac:dyDescent="0.3">
      <c r="A138" s="71">
        <v>22</v>
      </c>
      <c r="B138" s="6">
        <v>6</v>
      </c>
      <c r="C138" s="6">
        <v>6</v>
      </c>
      <c r="D138" s="6">
        <v>3</v>
      </c>
      <c r="E138" s="6">
        <v>9</v>
      </c>
      <c r="F138" s="6">
        <v>6</v>
      </c>
      <c r="G138" s="6">
        <v>13</v>
      </c>
      <c r="H138" s="6">
        <v>8</v>
      </c>
      <c r="I138" s="6">
        <v>8</v>
      </c>
      <c r="J138" s="6">
        <v>31</v>
      </c>
      <c r="K138" s="6">
        <v>28</v>
      </c>
      <c r="L138" s="6">
        <v>13</v>
      </c>
      <c r="M138" s="6">
        <v>11</v>
      </c>
      <c r="N138" s="6">
        <v>2</v>
      </c>
      <c r="O138" s="6">
        <v>15</v>
      </c>
    </row>
    <row r="139" spans="1:15" x14ac:dyDescent="0.3">
      <c r="A139" s="71">
        <v>18</v>
      </c>
      <c r="B139" s="6">
        <v>7</v>
      </c>
      <c r="C139" s="6">
        <v>6</v>
      </c>
      <c r="D139" s="6">
        <v>17</v>
      </c>
      <c r="E139" s="6">
        <v>7</v>
      </c>
      <c r="F139" s="6">
        <v>5</v>
      </c>
      <c r="G139" s="6">
        <v>6</v>
      </c>
      <c r="H139" s="6">
        <v>5</v>
      </c>
      <c r="I139" s="6">
        <v>9</v>
      </c>
      <c r="J139" s="6">
        <v>30</v>
      </c>
      <c r="K139" s="6">
        <v>44</v>
      </c>
      <c r="L139" s="6">
        <v>11</v>
      </c>
      <c r="M139" s="6">
        <v>25</v>
      </c>
      <c r="N139" s="6">
        <v>7</v>
      </c>
      <c r="O139" s="6">
        <v>7</v>
      </c>
    </row>
    <row r="140" spans="1:15" x14ac:dyDescent="0.3">
      <c r="A140" s="71">
        <v>23</v>
      </c>
      <c r="B140" s="6">
        <v>14</v>
      </c>
      <c r="C140" s="6">
        <v>6</v>
      </c>
      <c r="D140" s="6">
        <v>9</v>
      </c>
      <c r="E140" s="6">
        <v>11</v>
      </c>
      <c r="F140" s="6">
        <v>12</v>
      </c>
      <c r="G140" s="6">
        <v>18</v>
      </c>
      <c r="H140" s="6">
        <v>8</v>
      </c>
      <c r="I140" s="6">
        <v>20</v>
      </c>
      <c r="J140" s="6">
        <v>15</v>
      </c>
      <c r="K140" s="6">
        <v>32</v>
      </c>
      <c r="L140" s="6">
        <v>15</v>
      </c>
      <c r="M140" s="6">
        <v>24</v>
      </c>
      <c r="N140" s="6">
        <v>7</v>
      </c>
      <c r="O140" s="6">
        <v>16</v>
      </c>
    </row>
    <row r="141" spans="1:15" x14ac:dyDescent="0.3">
      <c r="A141" s="71">
        <v>30</v>
      </c>
      <c r="B141" s="6">
        <v>14</v>
      </c>
      <c r="C141" s="6">
        <v>6</v>
      </c>
      <c r="D141" s="6">
        <v>2</v>
      </c>
      <c r="E141" s="6">
        <v>11</v>
      </c>
      <c r="F141" s="6">
        <v>14</v>
      </c>
      <c r="G141" s="6">
        <v>17</v>
      </c>
      <c r="H141" s="6">
        <v>4</v>
      </c>
      <c r="I141" s="6">
        <v>2</v>
      </c>
      <c r="J141" s="6">
        <v>12</v>
      </c>
      <c r="K141" s="6">
        <v>20</v>
      </c>
      <c r="L141" s="6">
        <v>5</v>
      </c>
      <c r="M141" s="6">
        <v>23</v>
      </c>
      <c r="N141" s="6">
        <v>15</v>
      </c>
      <c r="O141" s="6">
        <v>14</v>
      </c>
    </row>
    <row r="142" spans="1:15" x14ac:dyDescent="0.3">
      <c r="A142" s="71">
        <v>23</v>
      </c>
      <c r="B142" s="6">
        <v>18</v>
      </c>
      <c r="C142" s="6">
        <v>7</v>
      </c>
      <c r="D142" s="6">
        <v>4</v>
      </c>
      <c r="E142" s="6">
        <v>6</v>
      </c>
      <c r="F142" s="6">
        <v>4</v>
      </c>
      <c r="G142" s="6">
        <v>7</v>
      </c>
      <c r="H142" s="6">
        <v>4</v>
      </c>
      <c r="I142" s="6">
        <v>6</v>
      </c>
      <c r="J142" s="6">
        <v>15</v>
      </c>
      <c r="K142" s="6">
        <v>32</v>
      </c>
      <c r="L142" s="6">
        <v>5</v>
      </c>
      <c r="M142" s="6">
        <v>20</v>
      </c>
      <c r="N142" s="6">
        <v>2</v>
      </c>
      <c r="O142" s="6">
        <v>11</v>
      </c>
    </row>
    <row r="143" spans="1:15" x14ac:dyDescent="0.3">
      <c r="A143" s="71">
        <v>24</v>
      </c>
      <c r="B143" s="6">
        <v>14</v>
      </c>
      <c r="C143" s="6">
        <v>6</v>
      </c>
      <c r="D143" s="6">
        <v>8</v>
      </c>
      <c r="E143" s="6">
        <v>12</v>
      </c>
      <c r="F143" s="6">
        <v>5</v>
      </c>
      <c r="G143" s="6">
        <v>7</v>
      </c>
      <c r="H143" s="6">
        <v>1</v>
      </c>
      <c r="I143" s="6">
        <v>5</v>
      </c>
      <c r="J143" s="6">
        <v>13</v>
      </c>
      <c r="K143" s="6">
        <v>24</v>
      </c>
      <c r="L143" s="6">
        <v>8</v>
      </c>
      <c r="M143" s="6">
        <v>12</v>
      </c>
      <c r="N143" s="6">
        <v>11</v>
      </c>
      <c r="O143" s="6">
        <v>11</v>
      </c>
    </row>
    <row r="144" spans="1:15" x14ac:dyDescent="0.3">
      <c r="A144" s="71">
        <v>16</v>
      </c>
      <c r="B144" s="6">
        <v>9</v>
      </c>
      <c r="C144" s="6">
        <v>5</v>
      </c>
      <c r="D144" s="6">
        <v>1</v>
      </c>
      <c r="E144" s="6">
        <v>7</v>
      </c>
      <c r="F144" s="6">
        <v>4</v>
      </c>
      <c r="G144" s="6">
        <v>3</v>
      </c>
      <c r="H144" s="6">
        <v>2</v>
      </c>
      <c r="I144" s="6">
        <v>3</v>
      </c>
      <c r="J144" s="6">
        <v>11</v>
      </c>
      <c r="K144" s="6">
        <v>31</v>
      </c>
      <c r="L144" s="6">
        <v>10</v>
      </c>
      <c r="M144" s="6">
        <v>18</v>
      </c>
      <c r="N144" s="6">
        <v>7</v>
      </c>
      <c r="O144" s="6">
        <v>9</v>
      </c>
    </row>
    <row r="145" spans="1:15" x14ac:dyDescent="0.3">
      <c r="A145" s="71">
        <v>11</v>
      </c>
      <c r="B145" s="6">
        <v>5</v>
      </c>
      <c r="C145" s="6">
        <v>5</v>
      </c>
      <c r="D145" s="6">
        <v>8</v>
      </c>
      <c r="E145" s="6">
        <v>7</v>
      </c>
      <c r="F145" s="6">
        <v>3</v>
      </c>
      <c r="G145" s="6">
        <v>8</v>
      </c>
      <c r="H145" s="6">
        <v>7</v>
      </c>
      <c r="I145" s="6">
        <v>6</v>
      </c>
      <c r="J145" s="6">
        <v>10</v>
      </c>
      <c r="K145" s="6">
        <v>16</v>
      </c>
      <c r="L145" s="6">
        <v>8</v>
      </c>
      <c r="M145" s="6">
        <v>13</v>
      </c>
      <c r="N145" s="6">
        <v>5</v>
      </c>
      <c r="O145" s="6">
        <v>9</v>
      </c>
    </row>
    <row r="146" spans="1:15" x14ac:dyDescent="0.3">
      <c r="A146" s="71">
        <v>21</v>
      </c>
      <c r="B146" s="6">
        <v>4</v>
      </c>
      <c r="C146" s="6">
        <v>7</v>
      </c>
      <c r="D146" s="6">
        <v>2</v>
      </c>
      <c r="E146" s="6">
        <v>6</v>
      </c>
      <c r="F146" s="6">
        <v>5</v>
      </c>
      <c r="G146" s="6">
        <v>3</v>
      </c>
      <c r="H146" s="6">
        <v>2</v>
      </c>
      <c r="I146" s="6">
        <v>4</v>
      </c>
      <c r="J146" s="6">
        <v>7</v>
      </c>
      <c r="K146" s="6">
        <v>15</v>
      </c>
      <c r="L146" s="6">
        <v>5</v>
      </c>
      <c r="M146" s="6">
        <v>9</v>
      </c>
      <c r="N146" s="6">
        <v>8</v>
      </c>
      <c r="O146" s="6">
        <v>7</v>
      </c>
    </row>
    <row r="147" spans="1:15" x14ac:dyDescent="0.3">
      <c r="A147" s="71">
        <v>11</v>
      </c>
      <c r="B147" s="6">
        <v>2</v>
      </c>
      <c r="C147" s="6">
        <v>5</v>
      </c>
      <c r="D147" s="6">
        <v>4</v>
      </c>
      <c r="E147" s="6">
        <v>6</v>
      </c>
      <c r="F147" s="6">
        <v>7</v>
      </c>
      <c r="G147" s="6">
        <v>5</v>
      </c>
      <c r="H147" s="6">
        <v>3</v>
      </c>
      <c r="I147" s="6">
        <v>1</v>
      </c>
      <c r="J147" s="6">
        <v>10</v>
      </c>
      <c r="K147" s="6">
        <v>22</v>
      </c>
      <c r="L147" s="6">
        <v>9</v>
      </c>
      <c r="M147" s="6">
        <v>15</v>
      </c>
      <c r="N147" s="6">
        <v>3</v>
      </c>
      <c r="O147" s="6">
        <v>6</v>
      </c>
    </row>
    <row r="148" spans="1:15" x14ac:dyDescent="0.3">
      <c r="A148" s="71">
        <v>8</v>
      </c>
      <c r="B148" s="6">
        <v>4</v>
      </c>
      <c r="C148" s="6">
        <v>5</v>
      </c>
      <c r="D148" s="6">
        <v>7</v>
      </c>
      <c r="E148" s="6">
        <v>3</v>
      </c>
      <c r="F148" s="6">
        <v>6</v>
      </c>
      <c r="G148" s="6">
        <v>2</v>
      </c>
      <c r="H148" s="6">
        <v>2</v>
      </c>
      <c r="I148" s="6">
        <v>7</v>
      </c>
      <c r="J148" s="6">
        <v>6</v>
      </c>
      <c r="K148" s="6">
        <v>13</v>
      </c>
      <c r="L148" s="6">
        <v>2</v>
      </c>
      <c r="M148" s="6">
        <v>4</v>
      </c>
      <c r="N148" s="6">
        <v>1</v>
      </c>
      <c r="O148" s="6">
        <v>4</v>
      </c>
    </row>
    <row r="149" spans="1:15" x14ac:dyDescent="0.3">
      <c r="A149" s="71">
        <f>SUM(A132:A148,B1:B13)</f>
        <v>521</v>
      </c>
      <c r="B149" s="22">
        <f t="shared" ref="B149:N149" si="4">SUM(B132:B148,C1:C13)</f>
        <v>259</v>
      </c>
      <c r="C149" s="22">
        <f t="shared" si="4"/>
        <v>167</v>
      </c>
      <c r="D149" s="22">
        <f t="shared" si="4"/>
        <v>131</v>
      </c>
      <c r="E149" s="22">
        <f t="shared" si="4"/>
        <v>172</v>
      </c>
      <c r="F149" s="22">
        <f t="shared" si="4"/>
        <v>182</v>
      </c>
      <c r="G149" s="22">
        <f t="shared" si="4"/>
        <v>170</v>
      </c>
      <c r="H149" s="22">
        <f t="shared" si="4"/>
        <v>103</v>
      </c>
      <c r="I149" s="22">
        <f t="shared" si="4"/>
        <v>133</v>
      </c>
      <c r="J149" s="22">
        <f t="shared" si="4"/>
        <v>304</v>
      </c>
      <c r="K149" s="22">
        <f t="shared" si="4"/>
        <v>550</v>
      </c>
      <c r="L149" s="22">
        <f t="shared" si="4"/>
        <v>198</v>
      </c>
      <c r="M149" s="22">
        <f t="shared" si="4"/>
        <v>342</v>
      </c>
      <c r="N149" s="22">
        <f t="shared" si="4"/>
        <v>141</v>
      </c>
      <c r="O149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74" workbookViewId="0">
      <selection activeCell="D100" sqref="D100"/>
    </sheetView>
  </sheetViews>
  <sheetFormatPr defaultRowHeight="14.4" x14ac:dyDescent="0.3"/>
  <cols>
    <col min="1" max="16384" width="8.88671875" style="6"/>
  </cols>
  <sheetData>
    <row r="1" spans="1:15" x14ac:dyDescent="0.3">
      <c r="A1" s="6">
        <v>8</v>
      </c>
      <c r="B1" s="71">
        <v>16</v>
      </c>
      <c r="C1" s="71">
        <v>9</v>
      </c>
      <c r="D1" s="71">
        <v>4</v>
      </c>
      <c r="E1" s="71">
        <v>5</v>
      </c>
      <c r="F1" s="71">
        <v>5</v>
      </c>
      <c r="G1" s="71">
        <v>11</v>
      </c>
      <c r="H1" s="71">
        <v>8</v>
      </c>
      <c r="I1" s="71">
        <v>3</v>
      </c>
      <c r="J1" s="71">
        <v>3</v>
      </c>
      <c r="K1" s="71">
        <v>8</v>
      </c>
      <c r="L1" s="71">
        <v>18</v>
      </c>
      <c r="M1" s="71">
        <v>5</v>
      </c>
      <c r="N1" s="71">
        <v>9</v>
      </c>
      <c r="O1" s="71">
        <v>8</v>
      </c>
    </row>
    <row r="2" spans="1:15" x14ac:dyDescent="0.3">
      <c r="A2" s="6">
        <v>6</v>
      </c>
      <c r="B2" s="71">
        <v>24</v>
      </c>
      <c r="C2" s="71">
        <v>20</v>
      </c>
      <c r="D2" s="71">
        <v>6</v>
      </c>
      <c r="E2" s="71">
        <v>5</v>
      </c>
      <c r="F2" s="71">
        <v>6</v>
      </c>
      <c r="G2" s="71">
        <v>4</v>
      </c>
      <c r="H2" s="71">
        <v>8</v>
      </c>
      <c r="I2" s="71">
        <v>0</v>
      </c>
      <c r="J2" s="71">
        <v>2</v>
      </c>
      <c r="K2" s="71">
        <v>8</v>
      </c>
      <c r="L2" s="71">
        <v>15</v>
      </c>
      <c r="M2" s="71">
        <v>5</v>
      </c>
      <c r="N2" s="71">
        <v>10</v>
      </c>
      <c r="O2" s="71">
        <v>4</v>
      </c>
    </row>
    <row r="3" spans="1:15" x14ac:dyDescent="0.3">
      <c r="A3" s="6">
        <v>16</v>
      </c>
      <c r="B3" s="71">
        <v>32</v>
      </c>
      <c r="C3" s="71">
        <v>13</v>
      </c>
      <c r="D3" s="71">
        <v>4</v>
      </c>
      <c r="E3" s="71">
        <v>2</v>
      </c>
      <c r="F3" s="71">
        <v>9</v>
      </c>
      <c r="G3" s="71">
        <v>17</v>
      </c>
      <c r="H3" s="71">
        <v>3</v>
      </c>
      <c r="I3" s="71">
        <v>2</v>
      </c>
      <c r="J3" s="71">
        <v>3</v>
      </c>
      <c r="K3" s="71">
        <v>7</v>
      </c>
      <c r="L3" s="71">
        <v>7</v>
      </c>
      <c r="M3" s="71">
        <v>5</v>
      </c>
      <c r="N3" s="71">
        <v>9</v>
      </c>
      <c r="O3" s="71">
        <v>5</v>
      </c>
    </row>
    <row r="4" spans="1:15" x14ac:dyDescent="0.3">
      <c r="A4" s="6">
        <v>4</v>
      </c>
      <c r="B4" s="71">
        <v>57</v>
      </c>
      <c r="C4" s="71">
        <v>9</v>
      </c>
      <c r="D4" s="71">
        <v>6</v>
      </c>
      <c r="E4" s="71">
        <v>1</v>
      </c>
      <c r="F4" s="71">
        <v>0</v>
      </c>
      <c r="G4" s="71">
        <v>6</v>
      </c>
      <c r="H4" s="71">
        <v>4</v>
      </c>
      <c r="I4" s="71">
        <v>2</v>
      </c>
      <c r="J4" s="71">
        <v>1</v>
      </c>
      <c r="K4" s="71">
        <v>6</v>
      </c>
      <c r="L4" s="71">
        <v>9</v>
      </c>
      <c r="M4" s="71">
        <v>2</v>
      </c>
      <c r="N4" s="71">
        <v>12</v>
      </c>
      <c r="O4" s="71">
        <v>4</v>
      </c>
    </row>
    <row r="5" spans="1:15" x14ac:dyDescent="0.3">
      <c r="A5" s="6">
        <v>2</v>
      </c>
      <c r="B5" s="71">
        <v>25</v>
      </c>
      <c r="C5" s="71">
        <v>17</v>
      </c>
      <c r="D5" s="71">
        <v>2</v>
      </c>
      <c r="E5" s="71">
        <v>4</v>
      </c>
      <c r="F5" s="71">
        <v>3</v>
      </c>
      <c r="G5" s="71">
        <v>20</v>
      </c>
      <c r="H5" s="71">
        <v>1</v>
      </c>
      <c r="I5" s="71">
        <v>0</v>
      </c>
      <c r="J5" s="71">
        <v>0</v>
      </c>
      <c r="K5" s="71">
        <v>2</v>
      </c>
      <c r="L5" s="71">
        <v>8</v>
      </c>
      <c r="M5" s="71">
        <v>3</v>
      </c>
      <c r="N5" s="71">
        <v>10</v>
      </c>
      <c r="O5" s="71">
        <v>0</v>
      </c>
    </row>
    <row r="6" spans="1:15" x14ac:dyDescent="0.3">
      <c r="A6" s="6">
        <v>5</v>
      </c>
      <c r="B6" s="71">
        <v>29</v>
      </c>
      <c r="C6" s="71">
        <v>5</v>
      </c>
      <c r="D6" s="71">
        <v>5</v>
      </c>
      <c r="E6" s="71">
        <v>2</v>
      </c>
      <c r="F6" s="71">
        <v>3</v>
      </c>
      <c r="G6" s="71">
        <v>6</v>
      </c>
      <c r="H6" s="71">
        <v>8</v>
      </c>
      <c r="I6" s="71">
        <v>0</v>
      </c>
      <c r="J6" s="71">
        <v>0</v>
      </c>
      <c r="K6" s="71">
        <v>3</v>
      </c>
      <c r="L6" s="71">
        <v>6</v>
      </c>
      <c r="M6" s="71">
        <v>0</v>
      </c>
      <c r="N6" s="71">
        <v>4</v>
      </c>
      <c r="O6" s="71">
        <v>1</v>
      </c>
    </row>
    <row r="7" spans="1:15" x14ac:dyDescent="0.3">
      <c r="A7" s="6">
        <v>2</v>
      </c>
      <c r="B7" s="71">
        <v>20</v>
      </c>
      <c r="C7" s="71">
        <v>12</v>
      </c>
      <c r="D7" s="71">
        <v>7</v>
      </c>
      <c r="E7" s="71">
        <v>3</v>
      </c>
      <c r="F7" s="71">
        <v>2</v>
      </c>
      <c r="G7" s="71">
        <v>6</v>
      </c>
      <c r="H7" s="71">
        <v>5</v>
      </c>
      <c r="I7" s="71">
        <v>2</v>
      </c>
      <c r="J7" s="71">
        <v>0</v>
      </c>
      <c r="K7" s="71">
        <v>4</v>
      </c>
      <c r="L7" s="71">
        <v>4</v>
      </c>
      <c r="M7" s="71">
        <v>2</v>
      </c>
      <c r="N7" s="71">
        <v>2</v>
      </c>
      <c r="O7" s="71">
        <v>1</v>
      </c>
    </row>
    <row r="8" spans="1:15" x14ac:dyDescent="0.3">
      <c r="A8" s="6">
        <v>4</v>
      </c>
      <c r="B8" s="71">
        <v>23</v>
      </c>
      <c r="C8" s="71">
        <v>16</v>
      </c>
      <c r="D8" s="71">
        <v>4</v>
      </c>
      <c r="E8" s="71">
        <v>1</v>
      </c>
      <c r="F8" s="71">
        <v>1</v>
      </c>
      <c r="G8" s="71">
        <v>3</v>
      </c>
      <c r="H8" s="71">
        <v>4</v>
      </c>
      <c r="I8" s="71">
        <v>1</v>
      </c>
      <c r="J8" s="71">
        <v>0</v>
      </c>
      <c r="K8" s="71">
        <v>2</v>
      </c>
      <c r="L8" s="71">
        <v>2</v>
      </c>
      <c r="M8" s="71">
        <v>1</v>
      </c>
      <c r="N8" s="71">
        <v>5</v>
      </c>
      <c r="O8" s="71">
        <v>4</v>
      </c>
    </row>
    <row r="9" spans="1:15" x14ac:dyDescent="0.3">
      <c r="A9" s="6">
        <v>1</v>
      </c>
      <c r="B9" s="71">
        <v>11</v>
      </c>
      <c r="C9" s="71">
        <v>8</v>
      </c>
      <c r="D9" s="71">
        <v>5</v>
      </c>
      <c r="E9" s="71">
        <v>3</v>
      </c>
      <c r="F9" s="71">
        <v>2</v>
      </c>
      <c r="G9" s="71">
        <v>2</v>
      </c>
      <c r="H9" s="71">
        <v>1</v>
      </c>
      <c r="I9" s="71">
        <v>1</v>
      </c>
      <c r="J9" s="71">
        <v>0</v>
      </c>
      <c r="K9" s="71">
        <v>1</v>
      </c>
      <c r="L9" s="71">
        <v>5</v>
      </c>
      <c r="M9" s="71">
        <v>1</v>
      </c>
      <c r="N9" s="71">
        <v>4</v>
      </c>
      <c r="O9" s="71">
        <v>4</v>
      </c>
    </row>
    <row r="10" spans="1:15" x14ac:dyDescent="0.3">
      <c r="A10" s="53">
        <v>6</v>
      </c>
      <c r="B10" s="6">
        <v>9</v>
      </c>
      <c r="C10" s="6">
        <v>8</v>
      </c>
      <c r="D10" s="6">
        <v>4</v>
      </c>
      <c r="E10" s="6">
        <v>0</v>
      </c>
      <c r="F10" s="6">
        <v>2</v>
      </c>
      <c r="G10" s="6">
        <v>3</v>
      </c>
      <c r="H10" s="6">
        <v>1</v>
      </c>
      <c r="I10" s="6">
        <v>1</v>
      </c>
      <c r="J10" s="6">
        <v>0</v>
      </c>
      <c r="K10" s="6">
        <v>0</v>
      </c>
      <c r="L10" s="6">
        <v>7</v>
      </c>
      <c r="M10" s="6">
        <v>3</v>
      </c>
      <c r="N10" s="6">
        <v>3</v>
      </c>
      <c r="O10" s="6">
        <v>2</v>
      </c>
    </row>
    <row r="11" spans="1:15" x14ac:dyDescent="0.3">
      <c r="A11" s="53">
        <v>2</v>
      </c>
      <c r="B11" s="6">
        <v>17</v>
      </c>
      <c r="C11" s="6">
        <v>6</v>
      </c>
      <c r="D11" s="6">
        <v>4</v>
      </c>
      <c r="E11" s="6">
        <v>6</v>
      </c>
      <c r="F11" s="6">
        <v>6</v>
      </c>
      <c r="G11" s="6">
        <v>1</v>
      </c>
      <c r="H11" s="6">
        <v>5</v>
      </c>
      <c r="I11" s="6">
        <v>0</v>
      </c>
      <c r="J11" s="6">
        <v>1</v>
      </c>
      <c r="K11" s="6">
        <v>0</v>
      </c>
      <c r="L11" s="6">
        <v>3</v>
      </c>
      <c r="M11" s="6">
        <v>3</v>
      </c>
      <c r="N11" s="6">
        <v>3</v>
      </c>
      <c r="O11" s="6">
        <v>4</v>
      </c>
    </row>
    <row r="12" spans="1:15" x14ac:dyDescent="0.3">
      <c r="A12" s="53">
        <v>6</v>
      </c>
      <c r="B12" s="6">
        <v>11</v>
      </c>
      <c r="C12" s="6">
        <v>1</v>
      </c>
      <c r="D12" s="6">
        <v>1</v>
      </c>
      <c r="E12" s="6">
        <v>2</v>
      </c>
      <c r="F12" s="6">
        <v>11</v>
      </c>
      <c r="G12" s="6">
        <v>3</v>
      </c>
      <c r="H12" s="6">
        <v>3</v>
      </c>
      <c r="I12" s="6">
        <v>1</v>
      </c>
      <c r="J12" s="6">
        <v>0</v>
      </c>
      <c r="K12" s="6">
        <v>3</v>
      </c>
      <c r="L12" s="6">
        <v>2</v>
      </c>
      <c r="M12" s="6">
        <v>1</v>
      </c>
      <c r="N12" s="6">
        <v>1</v>
      </c>
      <c r="O12" s="6">
        <v>0</v>
      </c>
    </row>
    <row r="13" spans="1:15" x14ac:dyDescent="0.3">
      <c r="A13" s="53">
        <v>1</v>
      </c>
      <c r="B13" s="6">
        <v>4</v>
      </c>
      <c r="C13" s="6">
        <v>0</v>
      </c>
      <c r="D13" s="6">
        <v>3</v>
      </c>
      <c r="E13" s="6">
        <v>2</v>
      </c>
      <c r="F13" s="6">
        <v>3</v>
      </c>
      <c r="G13" s="6">
        <v>2</v>
      </c>
      <c r="H13" s="6">
        <v>2</v>
      </c>
      <c r="I13" s="6">
        <v>1</v>
      </c>
      <c r="J13" s="6">
        <v>1</v>
      </c>
      <c r="K13" s="6">
        <v>1</v>
      </c>
      <c r="L13" s="6">
        <v>3</v>
      </c>
      <c r="M13" s="6">
        <v>2</v>
      </c>
      <c r="N13" s="6">
        <v>5</v>
      </c>
      <c r="O13" s="6">
        <v>1</v>
      </c>
    </row>
    <row r="14" spans="1:15" x14ac:dyDescent="0.3">
      <c r="A14" s="53">
        <v>0</v>
      </c>
      <c r="B14" s="6">
        <v>10</v>
      </c>
      <c r="C14" s="6">
        <v>2</v>
      </c>
      <c r="D14" s="6">
        <v>3</v>
      </c>
      <c r="E14" s="6">
        <v>0</v>
      </c>
      <c r="F14" s="6">
        <v>1</v>
      </c>
      <c r="G14" s="6">
        <v>2</v>
      </c>
      <c r="H14" s="6">
        <v>5</v>
      </c>
      <c r="I14" s="6">
        <v>2</v>
      </c>
      <c r="J14" s="6">
        <v>4</v>
      </c>
      <c r="K14" s="6">
        <v>0</v>
      </c>
      <c r="L14" s="6">
        <v>3</v>
      </c>
      <c r="M14" s="6">
        <v>2</v>
      </c>
      <c r="N14" s="6">
        <v>3</v>
      </c>
      <c r="O14" s="6">
        <v>0</v>
      </c>
    </row>
    <row r="15" spans="1:15" x14ac:dyDescent="0.3">
      <c r="A15" s="53">
        <v>2</v>
      </c>
      <c r="B15" s="6">
        <v>11</v>
      </c>
      <c r="C15" s="6">
        <v>0</v>
      </c>
      <c r="D15" s="6">
        <v>1</v>
      </c>
      <c r="E15" s="6">
        <v>1</v>
      </c>
      <c r="F15" s="6">
        <v>0</v>
      </c>
      <c r="G15" s="6">
        <v>1</v>
      </c>
      <c r="H15" s="6">
        <v>1</v>
      </c>
      <c r="I15" s="6">
        <v>0</v>
      </c>
      <c r="J15" s="6">
        <v>1</v>
      </c>
      <c r="K15" s="6">
        <v>1</v>
      </c>
      <c r="L15" s="6">
        <v>2</v>
      </c>
      <c r="M15" s="6">
        <v>1</v>
      </c>
      <c r="N15" s="6">
        <v>0</v>
      </c>
      <c r="O15" s="6">
        <v>0</v>
      </c>
    </row>
    <row r="16" spans="1:15" x14ac:dyDescent="0.3">
      <c r="A16" s="53">
        <v>0</v>
      </c>
      <c r="B16" s="6">
        <v>7</v>
      </c>
      <c r="C16" s="6">
        <v>1</v>
      </c>
      <c r="D16" s="6">
        <v>2</v>
      </c>
      <c r="E16" s="6">
        <v>1</v>
      </c>
      <c r="F16" s="6">
        <v>0</v>
      </c>
      <c r="G16" s="6">
        <v>1</v>
      </c>
      <c r="H16" s="6">
        <v>2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1</v>
      </c>
      <c r="O16" s="6">
        <v>0</v>
      </c>
    </row>
    <row r="17" spans="1:15" x14ac:dyDescent="0.3">
      <c r="A17" s="53">
        <v>2</v>
      </c>
      <c r="B17" s="6">
        <v>7</v>
      </c>
      <c r="C17" s="6">
        <v>0</v>
      </c>
      <c r="D17" s="6">
        <v>3</v>
      </c>
      <c r="E17" s="6">
        <v>0</v>
      </c>
      <c r="F17" s="6">
        <v>2</v>
      </c>
      <c r="G17" s="6">
        <v>0</v>
      </c>
      <c r="H17" s="6">
        <v>1</v>
      </c>
      <c r="I17" s="6">
        <v>0</v>
      </c>
      <c r="J17" s="6">
        <v>3</v>
      </c>
      <c r="K17" s="6">
        <v>2</v>
      </c>
      <c r="L17" s="6">
        <v>3</v>
      </c>
      <c r="M17" s="6">
        <v>0</v>
      </c>
      <c r="N17" s="6">
        <v>0</v>
      </c>
      <c r="O17" s="6">
        <v>0</v>
      </c>
    </row>
    <row r="18" spans="1:15" x14ac:dyDescent="0.3">
      <c r="A18" s="53">
        <v>0</v>
      </c>
      <c r="B18" s="6">
        <v>2</v>
      </c>
      <c r="C18" s="6">
        <v>0</v>
      </c>
      <c r="D18" s="6">
        <v>1</v>
      </c>
      <c r="E18" s="6">
        <v>1</v>
      </c>
      <c r="F18" s="6">
        <v>0</v>
      </c>
      <c r="G18" s="6">
        <v>0</v>
      </c>
      <c r="H18" s="6">
        <v>0</v>
      </c>
      <c r="I18" s="6">
        <v>2</v>
      </c>
      <c r="J18" s="6">
        <v>0</v>
      </c>
      <c r="K18" s="6">
        <v>2</v>
      </c>
      <c r="L18" s="6">
        <v>2</v>
      </c>
      <c r="M18" s="6">
        <v>1</v>
      </c>
      <c r="N18" s="6">
        <v>0</v>
      </c>
      <c r="O18" s="6">
        <v>0</v>
      </c>
    </row>
    <row r="19" spans="1:15" x14ac:dyDescent="0.3">
      <c r="A19" s="53">
        <v>3</v>
      </c>
      <c r="B19" s="6">
        <v>5</v>
      </c>
      <c r="C19" s="6">
        <v>2</v>
      </c>
      <c r="D19" s="6">
        <v>0</v>
      </c>
      <c r="E19" s="6">
        <v>1</v>
      </c>
      <c r="F19" s="6">
        <v>1</v>
      </c>
      <c r="G19" s="6">
        <v>2</v>
      </c>
      <c r="H19" s="6">
        <v>4</v>
      </c>
      <c r="I19" s="6">
        <v>4</v>
      </c>
      <c r="J19" s="6">
        <v>1</v>
      </c>
      <c r="K19" s="6">
        <v>1</v>
      </c>
      <c r="L19" s="6">
        <v>1</v>
      </c>
      <c r="M19" s="6">
        <v>2</v>
      </c>
      <c r="N19" s="6">
        <v>1</v>
      </c>
      <c r="O19" s="6">
        <v>1</v>
      </c>
    </row>
    <row r="20" spans="1:15" x14ac:dyDescent="0.3">
      <c r="A20" s="53">
        <v>0</v>
      </c>
      <c r="B20" s="6">
        <v>1</v>
      </c>
      <c r="C20" s="6">
        <v>0</v>
      </c>
      <c r="D20" s="6">
        <v>1</v>
      </c>
      <c r="E20" s="6">
        <v>3</v>
      </c>
      <c r="F20" s="6">
        <v>0</v>
      </c>
      <c r="G20" s="6">
        <v>0</v>
      </c>
      <c r="H20" s="6">
        <v>3</v>
      </c>
      <c r="I20" s="6">
        <v>1</v>
      </c>
      <c r="J20" s="6">
        <v>0</v>
      </c>
      <c r="K20" s="6">
        <v>2</v>
      </c>
      <c r="L20" s="6">
        <v>1</v>
      </c>
      <c r="M20" s="6">
        <v>2</v>
      </c>
      <c r="N20" s="6">
        <v>0</v>
      </c>
      <c r="O20" s="6">
        <v>0</v>
      </c>
    </row>
    <row r="21" spans="1:15" x14ac:dyDescent="0.3">
      <c r="A21" s="53">
        <v>2</v>
      </c>
      <c r="B21" s="6">
        <v>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6</v>
      </c>
      <c r="I21" s="6">
        <v>1</v>
      </c>
      <c r="J21" s="6">
        <v>0</v>
      </c>
      <c r="K21" s="6">
        <v>2</v>
      </c>
      <c r="L21" s="6">
        <v>2</v>
      </c>
      <c r="M21" s="6">
        <v>2</v>
      </c>
      <c r="N21" s="6">
        <v>0</v>
      </c>
      <c r="O21" s="6">
        <v>0</v>
      </c>
    </row>
    <row r="22" spans="1:15" x14ac:dyDescent="0.3">
      <c r="A22" s="53">
        <v>0</v>
      </c>
      <c r="B22" s="6">
        <v>1</v>
      </c>
      <c r="C22" s="6">
        <v>4</v>
      </c>
      <c r="D22" s="6">
        <v>1</v>
      </c>
      <c r="E22" s="6">
        <v>1</v>
      </c>
      <c r="F22" s="6">
        <v>0</v>
      </c>
      <c r="G22" s="6">
        <v>1</v>
      </c>
      <c r="H22" s="6">
        <v>11</v>
      </c>
      <c r="I22" s="6">
        <v>0</v>
      </c>
      <c r="J22" s="6">
        <v>0</v>
      </c>
      <c r="K22" s="6">
        <v>1</v>
      </c>
      <c r="L22" s="6">
        <v>4</v>
      </c>
      <c r="M22" s="6">
        <v>5</v>
      </c>
      <c r="N22" s="6">
        <v>1</v>
      </c>
      <c r="O22" s="6">
        <v>1</v>
      </c>
    </row>
    <row r="23" spans="1:15" x14ac:dyDescent="0.3">
      <c r="A23" s="53">
        <v>1</v>
      </c>
      <c r="B23" s="6">
        <v>2</v>
      </c>
      <c r="C23" s="6">
        <v>1</v>
      </c>
      <c r="D23" s="6">
        <v>0</v>
      </c>
      <c r="E23" s="6">
        <v>0</v>
      </c>
      <c r="F23" s="6">
        <v>0</v>
      </c>
      <c r="G23" s="6">
        <v>0</v>
      </c>
      <c r="H23" s="6">
        <v>4</v>
      </c>
      <c r="I23" s="6">
        <v>2</v>
      </c>
      <c r="J23" s="6">
        <v>2</v>
      </c>
      <c r="K23" s="6">
        <v>4</v>
      </c>
      <c r="L23" s="6">
        <v>0</v>
      </c>
      <c r="M23" s="6">
        <v>1</v>
      </c>
      <c r="N23" s="6">
        <v>1</v>
      </c>
      <c r="O23" s="6">
        <v>0</v>
      </c>
    </row>
    <row r="24" spans="1:15" x14ac:dyDescent="0.3">
      <c r="A24" s="53">
        <v>0</v>
      </c>
      <c r="B24" s="6">
        <v>3</v>
      </c>
      <c r="C24" s="6">
        <v>0</v>
      </c>
      <c r="D24" s="6">
        <v>0</v>
      </c>
      <c r="E24" s="6">
        <v>1</v>
      </c>
      <c r="F24" s="6">
        <v>1</v>
      </c>
      <c r="G24" s="6">
        <v>0</v>
      </c>
      <c r="H24" s="6">
        <v>6</v>
      </c>
      <c r="I24" s="6">
        <v>4</v>
      </c>
      <c r="J24" s="6">
        <v>1</v>
      </c>
      <c r="K24" s="6">
        <v>2</v>
      </c>
      <c r="L24" s="6">
        <v>2</v>
      </c>
      <c r="M24" s="6">
        <v>0</v>
      </c>
      <c r="N24" s="6">
        <v>6</v>
      </c>
      <c r="O24" s="6">
        <v>2</v>
      </c>
    </row>
    <row r="25" spans="1:15" x14ac:dyDescent="0.3">
      <c r="A25" s="53">
        <v>4</v>
      </c>
      <c r="B25" s="6">
        <v>1</v>
      </c>
      <c r="C25" s="6">
        <v>1</v>
      </c>
      <c r="D25" s="6">
        <v>0</v>
      </c>
      <c r="E25" s="6">
        <v>0</v>
      </c>
      <c r="F25" s="6">
        <v>5</v>
      </c>
      <c r="G25" s="6">
        <v>2</v>
      </c>
      <c r="H25" s="6">
        <v>6</v>
      </c>
      <c r="I25" s="6">
        <v>1</v>
      </c>
      <c r="J25" s="6">
        <v>1</v>
      </c>
      <c r="K25" s="6">
        <v>1</v>
      </c>
      <c r="L25" s="6">
        <v>3</v>
      </c>
      <c r="M25" s="6">
        <v>3</v>
      </c>
      <c r="N25" s="6">
        <v>4</v>
      </c>
      <c r="O25" s="6">
        <v>1</v>
      </c>
    </row>
    <row r="26" spans="1:15" x14ac:dyDescent="0.3">
      <c r="A26" s="53">
        <f>SUM(A10:A25)</f>
        <v>29</v>
      </c>
      <c r="B26" s="53">
        <f t="shared" ref="B26:O26" si="0">SUM(B10:B25)</f>
        <v>94</v>
      </c>
      <c r="C26" s="53">
        <f t="shared" si="0"/>
        <v>27</v>
      </c>
      <c r="D26" s="53">
        <f t="shared" si="0"/>
        <v>24</v>
      </c>
      <c r="E26" s="53">
        <f t="shared" si="0"/>
        <v>20</v>
      </c>
      <c r="F26" s="53">
        <f t="shared" si="0"/>
        <v>32</v>
      </c>
      <c r="G26" s="53">
        <f t="shared" si="0"/>
        <v>18</v>
      </c>
      <c r="H26" s="53">
        <f t="shared" si="0"/>
        <v>60</v>
      </c>
      <c r="I26" s="53">
        <f t="shared" si="0"/>
        <v>20</v>
      </c>
      <c r="J26" s="53">
        <f t="shared" si="0"/>
        <v>16</v>
      </c>
      <c r="K26" s="53">
        <f t="shared" si="0"/>
        <v>22</v>
      </c>
      <c r="L26" s="53">
        <f t="shared" si="0"/>
        <v>38</v>
      </c>
      <c r="M26" s="53">
        <f t="shared" si="0"/>
        <v>28</v>
      </c>
      <c r="N26" s="53">
        <f t="shared" si="0"/>
        <v>29</v>
      </c>
      <c r="O26" s="53">
        <f t="shared" si="0"/>
        <v>12</v>
      </c>
    </row>
    <row r="27" spans="1:15" x14ac:dyDescent="0.3">
      <c r="A27" s="72">
        <v>2</v>
      </c>
      <c r="B27" s="6">
        <v>5</v>
      </c>
      <c r="C27" s="6">
        <v>5</v>
      </c>
      <c r="D27" s="6">
        <v>3</v>
      </c>
      <c r="E27" s="6">
        <v>1</v>
      </c>
      <c r="F27" s="6">
        <v>5</v>
      </c>
      <c r="G27" s="6">
        <v>4</v>
      </c>
      <c r="H27" s="6">
        <v>6</v>
      </c>
      <c r="I27" s="6">
        <v>0</v>
      </c>
      <c r="J27" s="6">
        <v>2</v>
      </c>
      <c r="K27" s="6">
        <v>4</v>
      </c>
      <c r="L27" s="6">
        <v>2</v>
      </c>
      <c r="M27" s="6">
        <v>3</v>
      </c>
      <c r="N27" s="6">
        <v>1</v>
      </c>
      <c r="O27" s="6">
        <v>3</v>
      </c>
    </row>
    <row r="28" spans="1:15" x14ac:dyDescent="0.3">
      <c r="A28" s="72">
        <v>5</v>
      </c>
      <c r="B28" s="6">
        <v>9</v>
      </c>
      <c r="C28" s="6">
        <v>11</v>
      </c>
      <c r="D28" s="6">
        <v>0</v>
      </c>
      <c r="E28" s="6">
        <v>1</v>
      </c>
      <c r="F28" s="6">
        <v>12</v>
      </c>
      <c r="G28" s="6">
        <v>12</v>
      </c>
      <c r="H28" s="6">
        <v>13</v>
      </c>
      <c r="I28" s="6">
        <v>6</v>
      </c>
      <c r="J28" s="6">
        <v>7</v>
      </c>
      <c r="K28" s="6">
        <v>3</v>
      </c>
      <c r="L28" s="6">
        <v>2</v>
      </c>
      <c r="M28" s="6">
        <v>13</v>
      </c>
      <c r="N28" s="6">
        <v>4</v>
      </c>
      <c r="O28" s="6">
        <v>9</v>
      </c>
    </row>
    <row r="29" spans="1:15" x14ac:dyDescent="0.3">
      <c r="A29" s="72">
        <v>9</v>
      </c>
      <c r="B29" s="6">
        <v>13</v>
      </c>
      <c r="C29" s="6">
        <v>8</v>
      </c>
      <c r="D29" s="6">
        <v>1</v>
      </c>
      <c r="E29" s="6">
        <v>2</v>
      </c>
      <c r="F29" s="6">
        <v>16</v>
      </c>
      <c r="G29" s="6">
        <v>6</v>
      </c>
      <c r="H29" s="6">
        <v>20</v>
      </c>
      <c r="I29" s="6">
        <v>12</v>
      </c>
      <c r="J29" s="6">
        <v>12</v>
      </c>
      <c r="K29" s="6">
        <v>2</v>
      </c>
      <c r="L29" s="6">
        <v>6</v>
      </c>
      <c r="M29" s="6">
        <v>8</v>
      </c>
      <c r="N29" s="6">
        <v>8</v>
      </c>
      <c r="O29" s="6">
        <v>6</v>
      </c>
    </row>
    <row r="30" spans="1:15" x14ac:dyDescent="0.3">
      <c r="A30" s="72">
        <v>6</v>
      </c>
      <c r="B30" s="6">
        <v>8</v>
      </c>
      <c r="C30" s="6">
        <v>10</v>
      </c>
      <c r="D30" s="6">
        <v>3</v>
      </c>
      <c r="E30" s="6">
        <v>3</v>
      </c>
      <c r="F30" s="6">
        <v>8</v>
      </c>
      <c r="G30" s="6">
        <v>9</v>
      </c>
      <c r="H30" s="6">
        <v>11</v>
      </c>
      <c r="I30" s="6">
        <v>6</v>
      </c>
      <c r="J30" s="6">
        <v>5</v>
      </c>
      <c r="K30" s="6">
        <v>10</v>
      </c>
      <c r="L30" s="6">
        <v>2</v>
      </c>
      <c r="M30" s="6">
        <v>14</v>
      </c>
      <c r="N30" s="6">
        <v>12</v>
      </c>
      <c r="O30" s="6">
        <v>8</v>
      </c>
    </row>
    <row r="31" spans="1:15" x14ac:dyDescent="0.3">
      <c r="A31" s="72">
        <v>12</v>
      </c>
      <c r="B31" s="6">
        <v>11</v>
      </c>
      <c r="C31" s="6">
        <v>8</v>
      </c>
      <c r="D31" s="6">
        <v>2</v>
      </c>
      <c r="E31" s="6">
        <v>2</v>
      </c>
      <c r="F31" s="6">
        <v>20</v>
      </c>
      <c r="G31" s="6">
        <v>18</v>
      </c>
      <c r="H31" s="6">
        <v>18</v>
      </c>
      <c r="I31" s="6">
        <v>18</v>
      </c>
      <c r="J31" s="6">
        <v>17</v>
      </c>
      <c r="K31" s="6">
        <v>2</v>
      </c>
      <c r="L31" s="6">
        <v>6</v>
      </c>
      <c r="M31" s="6">
        <v>12</v>
      </c>
      <c r="N31" s="6">
        <v>20</v>
      </c>
      <c r="O31" s="6">
        <v>13</v>
      </c>
    </row>
    <row r="32" spans="1:15" x14ac:dyDescent="0.3">
      <c r="A32" s="72">
        <v>19</v>
      </c>
      <c r="B32" s="6">
        <v>17</v>
      </c>
      <c r="C32" s="6">
        <v>14</v>
      </c>
      <c r="D32" s="6">
        <v>5</v>
      </c>
      <c r="E32" s="6">
        <v>2</v>
      </c>
      <c r="F32" s="6">
        <v>21</v>
      </c>
      <c r="G32" s="6">
        <v>18</v>
      </c>
      <c r="H32" s="6">
        <v>22</v>
      </c>
      <c r="I32" s="6">
        <v>14</v>
      </c>
      <c r="J32" s="6">
        <v>9</v>
      </c>
      <c r="K32" s="6">
        <v>5</v>
      </c>
      <c r="L32" s="6">
        <v>8</v>
      </c>
      <c r="M32" s="6">
        <v>20</v>
      </c>
      <c r="N32" s="6">
        <v>21</v>
      </c>
      <c r="O32" s="6">
        <v>18</v>
      </c>
    </row>
    <row r="33" spans="1:15" x14ac:dyDescent="0.3">
      <c r="A33" s="72">
        <v>33</v>
      </c>
      <c r="B33" s="6">
        <v>24</v>
      </c>
      <c r="C33" s="6">
        <v>30</v>
      </c>
      <c r="D33" s="6">
        <v>7</v>
      </c>
      <c r="E33" s="6">
        <v>2</v>
      </c>
      <c r="F33" s="6">
        <v>34</v>
      </c>
      <c r="G33" s="6">
        <v>31</v>
      </c>
      <c r="H33" s="6">
        <v>31</v>
      </c>
      <c r="I33" s="6">
        <v>28</v>
      </c>
      <c r="J33" s="6">
        <v>28</v>
      </c>
      <c r="K33" s="6">
        <v>11</v>
      </c>
      <c r="L33" s="6">
        <v>4</v>
      </c>
      <c r="M33" s="6">
        <v>39</v>
      </c>
      <c r="N33" s="6">
        <v>27</v>
      </c>
      <c r="O33" s="6">
        <v>37</v>
      </c>
    </row>
    <row r="34" spans="1:15" x14ac:dyDescent="0.3">
      <c r="A34" s="72">
        <v>25</v>
      </c>
      <c r="B34" s="6">
        <v>27</v>
      </c>
      <c r="C34" s="6">
        <v>20</v>
      </c>
      <c r="D34" s="6">
        <v>8</v>
      </c>
      <c r="E34" s="6">
        <v>8</v>
      </c>
      <c r="F34" s="6">
        <v>20</v>
      </c>
      <c r="G34" s="6">
        <v>23</v>
      </c>
      <c r="H34" s="6">
        <v>25</v>
      </c>
      <c r="I34" s="6">
        <v>23</v>
      </c>
      <c r="J34" s="6">
        <v>21</v>
      </c>
      <c r="K34" s="6">
        <v>10</v>
      </c>
      <c r="L34" s="6">
        <v>2</v>
      </c>
      <c r="M34" s="6">
        <v>27</v>
      </c>
      <c r="N34" s="6">
        <v>35</v>
      </c>
      <c r="O34" s="6">
        <v>24</v>
      </c>
    </row>
    <row r="35" spans="1:15" x14ac:dyDescent="0.3">
      <c r="A35" s="72">
        <v>24</v>
      </c>
      <c r="B35" s="6">
        <v>17</v>
      </c>
      <c r="C35" s="6">
        <v>25</v>
      </c>
      <c r="D35" s="6">
        <v>12</v>
      </c>
      <c r="E35" s="6">
        <v>5</v>
      </c>
      <c r="F35" s="6">
        <v>24</v>
      </c>
      <c r="G35" s="6">
        <v>18</v>
      </c>
      <c r="H35" s="6">
        <v>21</v>
      </c>
      <c r="I35" s="6">
        <v>21</v>
      </c>
      <c r="J35" s="6">
        <v>21</v>
      </c>
      <c r="K35" s="6">
        <v>16</v>
      </c>
      <c r="L35" s="6">
        <v>6</v>
      </c>
      <c r="M35" s="6">
        <v>22</v>
      </c>
      <c r="N35" s="6">
        <v>30</v>
      </c>
      <c r="O35" s="6">
        <v>22</v>
      </c>
    </row>
    <row r="36" spans="1:15" x14ac:dyDescent="0.3">
      <c r="A36" s="72">
        <v>23</v>
      </c>
      <c r="B36" s="6">
        <v>19</v>
      </c>
      <c r="C36" s="6">
        <v>15</v>
      </c>
      <c r="D36" s="6">
        <v>7</v>
      </c>
      <c r="E36" s="6">
        <v>3</v>
      </c>
      <c r="F36" s="6">
        <v>19</v>
      </c>
      <c r="G36" s="6">
        <v>15</v>
      </c>
      <c r="H36" s="6">
        <v>18</v>
      </c>
      <c r="I36" s="6">
        <v>19</v>
      </c>
      <c r="J36" s="6">
        <v>19</v>
      </c>
      <c r="K36" s="6">
        <v>10</v>
      </c>
      <c r="L36" s="6">
        <v>2</v>
      </c>
      <c r="M36" s="6">
        <v>17</v>
      </c>
      <c r="N36" s="6">
        <v>18</v>
      </c>
      <c r="O36" s="6">
        <v>14</v>
      </c>
    </row>
    <row r="37" spans="1:15" x14ac:dyDescent="0.3">
      <c r="A37" s="72">
        <v>26</v>
      </c>
      <c r="B37" s="6">
        <v>22</v>
      </c>
      <c r="C37" s="6">
        <v>30</v>
      </c>
      <c r="D37" s="6">
        <v>7</v>
      </c>
      <c r="E37" s="6">
        <v>7</v>
      </c>
      <c r="F37" s="6">
        <v>25</v>
      </c>
      <c r="G37" s="6">
        <v>26</v>
      </c>
      <c r="H37" s="6">
        <v>19</v>
      </c>
      <c r="I37" s="6">
        <v>31</v>
      </c>
      <c r="J37" s="6">
        <v>19</v>
      </c>
      <c r="K37" s="6">
        <v>16</v>
      </c>
      <c r="L37" s="6">
        <v>5</v>
      </c>
      <c r="M37" s="6">
        <v>32</v>
      </c>
      <c r="N37" s="6">
        <v>18</v>
      </c>
      <c r="O37" s="6">
        <v>25</v>
      </c>
    </row>
    <row r="38" spans="1:15" x14ac:dyDescent="0.3">
      <c r="A38" s="72">
        <v>20</v>
      </c>
      <c r="B38" s="6">
        <v>30</v>
      </c>
      <c r="C38" s="6">
        <v>24</v>
      </c>
      <c r="D38" s="6">
        <v>12</v>
      </c>
      <c r="E38" s="6">
        <v>7</v>
      </c>
      <c r="F38" s="6">
        <v>23</v>
      </c>
      <c r="G38" s="6">
        <v>30</v>
      </c>
      <c r="H38" s="6">
        <v>16</v>
      </c>
      <c r="I38" s="6">
        <v>30</v>
      </c>
      <c r="J38" s="6">
        <v>17</v>
      </c>
      <c r="K38" s="6">
        <v>16</v>
      </c>
      <c r="L38" s="6">
        <v>8</v>
      </c>
      <c r="M38" s="6">
        <v>19</v>
      </c>
      <c r="N38" s="6">
        <v>20</v>
      </c>
      <c r="O38" s="6">
        <v>29</v>
      </c>
    </row>
    <row r="39" spans="1:15" x14ac:dyDescent="0.3">
      <c r="A39" s="72">
        <v>26</v>
      </c>
      <c r="B39" s="6">
        <v>12</v>
      </c>
      <c r="C39" s="6">
        <v>15</v>
      </c>
      <c r="D39" s="6">
        <v>13</v>
      </c>
      <c r="E39" s="6">
        <v>3</v>
      </c>
      <c r="F39" s="6">
        <v>32</v>
      </c>
      <c r="G39" s="6">
        <v>19</v>
      </c>
      <c r="H39" s="6">
        <v>23</v>
      </c>
      <c r="I39" s="6">
        <v>18</v>
      </c>
      <c r="J39" s="6">
        <v>21</v>
      </c>
      <c r="K39" s="6">
        <v>40</v>
      </c>
      <c r="L39" s="6">
        <v>6</v>
      </c>
      <c r="M39" s="6">
        <v>38</v>
      </c>
      <c r="N39" s="6">
        <v>32</v>
      </c>
      <c r="O39" s="6">
        <v>32</v>
      </c>
    </row>
    <row r="40" spans="1:15" x14ac:dyDescent="0.3">
      <c r="A40" s="72">
        <v>18</v>
      </c>
      <c r="B40" s="6">
        <v>20</v>
      </c>
      <c r="C40" s="6">
        <v>25</v>
      </c>
      <c r="D40" s="6">
        <v>12</v>
      </c>
      <c r="E40" s="6">
        <v>10</v>
      </c>
      <c r="F40" s="6">
        <v>15</v>
      </c>
      <c r="G40" s="6">
        <v>28</v>
      </c>
      <c r="H40" s="6">
        <v>28</v>
      </c>
      <c r="I40" s="6">
        <v>21</v>
      </c>
      <c r="J40" s="6">
        <v>15</v>
      </c>
      <c r="K40" s="6">
        <v>27</v>
      </c>
      <c r="L40" s="6">
        <v>11</v>
      </c>
      <c r="M40" s="6">
        <v>28</v>
      </c>
      <c r="N40" s="6">
        <v>22</v>
      </c>
      <c r="O40" s="6">
        <v>25</v>
      </c>
    </row>
    <row r="41" spans="1:15" x14ac:dyDescent="0.3">
      <c r="A41" s="72">
        <v>26</v>
      </c>
      <c r="B41" s="6">
        <v>18</v>
      </c>
      <c r="C41" s="6">
        <v>23</v>
      </c>
      <c r="D41" s="6">
        <v>16</v>
      </c>
      <c r="E41" s="6">
        <v>10</v>
      </c>
      <c r="F41" s="6">
        <v>19</v>
      </c>
      <c r="G41" s="6">
        <v>20</v>
      </c>
      <c r="H41" s="6">
        <v>23</v>
      </c>
      <c r="I41" s="6">
        <v>15</v>
      </c>
      <c r="J41" s="6">
        <v>33</v>
      </c>
      <c r="K41" s="6">
        <v>34</v>
      </c>
      <c r="L41" s="6">
        <v>11</v>
      </c>
      <c r="M41" s="6">
        <v>35</v>
      </c>
      <c r="N41" s="6">
        <v>29</v>
      </c>
      <c r="O41" s="6">
        <v>28</v>
      </c>
    </row>
    <row r="42" spans="1:15" x14ac:dyDescent="0.3">
      <c r="A42" s="72">
        <v>24</v>
      </c>
      <c r="B42" s="6">
        <v>25</v>
      </c>
      <c r="C42" s="6">
        <v>27</v>
      </c>
      <c r="D42" s="6">
        <v>16</v>
      </c>
      <c r="E42" s="6">
        <v>12</v>
      </c>
      <c r="F42" s="6">
        <v>9</v>
      </c>
      <c r="G42" s="6">
        <v>33</v>
      </c>
      <c r="H42" s="6">
        <v>19</v>
      </c>
      <c r="I42" s="6">
        <v>18</v>
      </c>
      <c r="J42" s="6">
        <v>25</v>
      </c>
      <c r="K42" s="6">
        <v>51</v>
      </c>
      <c r="L42" s="6">
        <v>16</v>
      </c>
      <c r="M42" s="6">
        <v>25</v>
      </c>
      <c r="N42" s="6">
        <v>30</v>
      </c>
      <c r="O42" s="6">
        <v>22</v>
      </c>
    </row>
    <row r="43" spans="1:15" x14ac:dyDescent="0.3">
      <c r="A43" s="72">
        <v>35</v>
      </c>
      <c r="B43" s="6">
        <v>18</v>
      </c>
      <c r="C43" s="6">
        <v>31</v>
      </c>
      <c r="D43" s="6">
        <v>21</v>
      </c>
      <c r="E43" s="6">
        <v>17</v>
      </c>
      <c r="F43" s="6">
        <v>20</v>
      </c>
      <c r="G43" s="6">
        <v>14</v>
      </c>
      <c r="H43" s="6">
        <v>17</v>
      </c>
      <c r="I43" s="6">
        <v>15</v>
      </c>
      <c r="J43" s="6">
        <v>27</v>
      </c>
      <c r="K43" s="6">
        <v>39</v>
      </c>
      <c r="L43" s="6">
        <v>14</v>
      </c>
      <c r="M43" s="6">
        <v>31</v>
      </c>
      <c r="N43" s="6">
        <v>36</v>
      </c>
      <c r="O43" s="6">
        <v>31</v>
      </c>
    </row>
    <row r="44" spans="1:15" x14ac:dyDescent="0.3">
      <c r="A44" s="72">
        <v>38</v>
      </c>
      <c r="B44" s="6">
        <v>23</v>
      </c>
      <c r="C44" s="6">
        <v>31</v>
      </c>
      <c r="D44" s="6">
        <v>16</v>
      </c>
      <c r="E44" s="6">
        <v>19</v>
      </c>
      <c r="F44" s="6">
        <v>26</v>
      </c>
      <c r="G44" s="6">
        <v>31</v>
      </c>
      <c r="H44" s="6">
        <v>25</v>
      </c>
      <c r="I44" s="6">
        <v>26</v>
      </c>
      <c r="J44" s="6">
        <v>25</v>
      </c>
      <c r="K44" s="6">
        <v>61</v>
      </c>
      <c r="L44" s="6">
        <v>24</v>
      </c>
      <c r="M44" s="6">
        <v>20</v>
      </c>
      <c r="N44" s="6">
        <v>24</v>
      </c>
      <c r="O44" s="6">
        <v>26</v>
      </c>
    </row>
    <row r="45" spans="1:15" x14ac:dyDescent="0.3">
      <c r="A45" s="72">
        <v>30</v>
      </c>
      <c r="B45" s="6">
        <v>23</v>
      </c>
      <c r="C45" s="6">
        <v>29</v>
      </c>
      <c r="D45" s="6">
        <v>11</v>
      </c>
      <c r="E45" s="6">
        <v>26</v>
      </c>
      <c r="F45" s="6">
        <v>28</v>
      </c>
      <c r="G45" s="6">
        <v>27</v>
      </c>
      <c r="H45" s="6">
        <v>27</v>
      </c>
      <c r="I45" s="6">
        <v>37</v>
      </c>
      <c r="J45" s="6">
        <v>27</v>
      </c>
      <c r="K45" s="6">
        <v>49</v>
      </c>
      <c r="L45" s="6">
        <v>31</v>
      </c>
      <c r="M45" s="6">
        <v>40</v>
      </c>
      <c r="N45" s="6">
        <v>34</v>
      </c>
      <c r="O45" s="6">
        <v>36</v>
      </c>
    </row>
    <row r="46" spans="1:15" x14ac:dyDescent="0.3">
      <c r="A46" s="72">
        <v>27</v>
      </c>
      <c r="B46" s="6">
        <v>33</v>
      </c>
      <c r="C46" s="6">
        <v>32</v>
      </c>
      <c r="D46" s="6">
        <v>34</v>
      </c>
      <c r="E46" s="6">
        <v>23</v>
      </c>
      <c r="F46" s="6">
        <v>20</v>
      </c>
      <c r="G46" s="6">
        <v>16</v>
      </c>
      <c r="H46" s="6">
        <v>24</v>
      </c>
      <c r="I46" s="6">
        <v>25</v>
      </c>
      <c r="J46" s="6">
        <v>21</v>
      </c>
      <c r="K46" s="6">
        <v>44</v>
      </c>
      <c r="L46" s="6">
        <v>27</v>
      </c>
      <c r="M46" s="6">
        <v>43</v>
      </c>
      <c r="N46" s="6">
        <v>28</v>
      </c>
      <c r="O46" s="6">
        <v>30</v>
      </c>
    </row>
    <row r="47" spans="1:15" x14ac:dyDescent="0.3">
      <c r="A47" s="72">
        <f>SUM(A27:A46)</f>
        <v>428</v>
      </c>
      <c r="B47" s="72">
        <f t="shared" ref="B47:O47" si="1">SUM(B27:B46)</f>
        <v>374</v>
      </c>
      <c r="C47" s="72">
        <f t="shared" si="1"/>
        <v>413</v>
      </c>
      <c r="D47" s="72">
        <f t="shared" si="1"/>
        <v>206</v>
      </c>
      <c r="E47" s="72">
        <f t="shared" si="1"/>
        <v>163</v>
      </c>
      <c r="F47" s="72">
        <f t="shared" si="1"/>
        <v>396</v>
      </c>
      <c r="G47" s="72">
        <f t="shared" si="1"/>
        <v>398</v>
      </c>
      <c r="H47" s="72">
        <f t="shared" si="1"/>
        <v>406</v>
      </c>
      <c r="I47" s="72">
        <f t="shared" si="1"/>
        <v>383</v>
      </c>
      <c r="J47" s="72">
        <f t="shared" si="1"/>
        <v>371</v>
      </c>
      <c r="K47" s="72">
        <f t="shared" si="1"/>
        <v>450</v>
      </c>
      <c r="L47" s="72">
        <f t="shared" si="1"/>
        <v>193</v>
      </c>
      <c r="M47" s="72">
        <f t="shared" si="1"/>
        <v>486</v>
      </c>
      <c r="N47" s="72">
        <f t="shared" si="1"/>
        <v>449</v>
      </c>
      <c r="O47" s="72">
        <f t="shared" si="1"/>
        <v>438</v>
      </c>
    </row>
    <row r="48" spans="1:15" x14ac:dyDescent="0.3">
      <c r="A48" s="20">
        <v>41</v>
      </c>
      <c r="B48" s="6">
        <v>28</v>
      </c>
      <c r="C48" s="6">
        <v>39</v>
      </c>
      <c r="D48" s="6">
        <v>30</v>
      </c>
      <c r="E48" s="6">
        <v>12</v>
      </c>
      <c r="F48" s="6">
        <v>32</v>
      </c>
      <c r="G48" s="6">
        <v>24</v>
      </c>
      <c r="H48" s="6">
        <v>26</v>
      </c>
      <c r="I48" s="6">
        <v>21</v>
      </c>
      <c r="J48" s="6">
        <v>29</v>
      </c>
      <c r="K48" s="6">
        <v>73</v>
      </c>
      <c r="L48" s="6">
        <v>21</v>
      </c>
      <c r="M48" s="6">
        <v>25</v>
      </c>
      <c r="N48" s="6">
        <v>31</v>
      </c>
      <c r="O48" s="6">
        <v>29</v>
      </c>
    </row>
    <row r="49" spans="1:15" x14ac:dyDescent="0.3">
      <c r="A49" s="20">
        <v>29</v>
      </c>
      <c r="B49" s="6">
        <v>38</v>
      </c>
      <c r="C49" s="6">
        <v>34</v>
      </c>
      <c r="D49" s="6">
        <v>27</v>
      </c>
      <c r="E49" s="6">
        <v>24</v>
      </c>
      <c r="F49" s="6">
        <v>22</v>
      </c>
      <c r="G49" s="6">
        <v>26</v>
      </c>
      <c r="H49" s="6">
        <v>24</v>
      </c>
      <c r="I49" s="6">
        <v>20</v>
      </c>
      <c r="J49" s="6">
        <v>28</v>
      </c>
      <c r="K49" s="6">
        <v>46</v>
      </c>
      <c r="L49" s="6">
        <v>34</v>
      </c>
      <c r="M49" s="6">
        <v>31</v>
      </c>
      <c r="N49" s="6">
        <v>33</v>
      </c>
      <c r="O49" s="6">
        <v>32</v>
      </c>
    </row>
    <row r="50" spans="1:15" x14ac:dyDescent="0.3">
      <c r="A50" s="20">
        <v>42</v>
      </c>
      <c r="B50" s="6">
        <v>31</v>
      </c>
      <c r="C50" s="6">
        <v>41</v>
      </c>
      <c r="D50" s="6">
        <v>23</v>
      </c>
      <c r="E50" s="6">
        <v>25</v>
      </c>
      <c r="F50" s="6">
        <v>36</v>
      </c>
      <c r="G50" s="6">
        <v>20</v>
      </c>
      <c r="H50" s="6">
        <v>29</v>
      </c>
      <c r="I50" s="6">
        <v>24</v>
      </c>
      <c r="J50" s="6">
        <v>29</v>
      </c>
      <c r="K50" s="6">
        <v>91</v>
      </c>
      <c r="L50" s="6">
        <v>39</v>
      </c>
      <c r="M50" s="6">
        <v>39</v>
      </c>
      <c r="N50" s="6">
        <v>36</v>
      </c>
      <c r="O50" s="6">
        <v>30</v>
      </c>
    </row>
    <row r="51" spans="1:15" x14ac:dyDescent="0.3">
      <c r="A51" s="20">
        <v>37</v>
      </c>
      <c r="B51" s="6">
        <v>30</v>
      </c>
      <c r="C51" s="6">
        <v>26</v>
      </c>
      <c r="D51" s="6">
        <v>21</v>
      </c>
      <c r="E51" s="6">
        <v>24</v>
      </c>
      <c r="F51" s="6">
        <v>29</v>
      </c>
      <c r="G51" s="6">
        <v>27</v>
      </c>
      <c r="H51" s="6">
        <v>20</v>
      </c>
      <c r="I51" s="6">
        <v>28</v>
      </c>
      <c r="J51" s="6">
        <v>35</v>
      </c>
      <c r="K51" s="6">
        <v>70</v>
      </c>
      <c r="L51" s="6">
        <v>45</v>
      </c>
      <c r="M51" s="6">
        <v>40</v>
      </c>
      <c r="N51" s="6">
        <v>30</v>
      </c>
      <c r="O51" s="6">
        <v>29</v>
      </c>
    </row>
    <row r="52" spans="1:15" x14ac:dyDescent="0.3">
      <c r="A52" s="20">
        <v>17</v>
      </c>
      <c r="B52" s="6">
        <v>25</v>
      </c>
      <c r="C52" s="6">
        <v>25</v>
      </c>
      <c r="D52" s="6">
        <v>32</v>
      </c>
      <c r="E52" s="6">
        <v>30</v>
      </c>
      <c r="F52" s="6">
        <v>21</v>
      </c>
      <c r="G52" s="6">
        <v>21</v>
      </c>
      <c r="H52" s="6">
        <v>13</v>
      </c>
      <c r="I52" s="6">
        <v>23</v>
      </c>
      <c r="J52" s="6">
        <v>27</v>
      </c>
      <c r="K52" s="6">
        <v>87</v>
      </c>
      <c r="L52" s="6">
        <v>51</v>
      </c>
      <c r="M52" s="6">
        <v>29</v>
      </c>
      <c r="N52" s="6">
        <v>21</v>
      </c>
      <c r="O52" s="6">
        <v>28</v>
      </c>
    </row>
    <row r="53" spans="1:15" x14ac:dyDescent="0.3">
      <c r="A53" s="20">
        <v>35</v>
      </c>
      <c r="B53" s="6">
        <v>29</v>
      </c>
      <c r="C53" s="6">
        <v>25</v>
      </c>
      <c r="D53" s="6">
        <v>20</v>
      </c>
      <c r="E53" s="6">
        <v>39</v>
      </c>
      <c r="F53" s="6">
        <v>16</v>
      </c>
      <c r="G53" s="6">
        <v>21</v>
      </c>
      <c r="H53" s="6">
        <v>18</v>
      </c>
      <c r="I53" s="6">
        <v>27</v>
      </c>
      <c r="J53" s="6">
        <v>34</v>
      </c>
      <c r="K53" s="6">
        <v>98</v>
      </c>
      <c r="L53" s="6">
        <v>35</v>
      </c>
      <c r="M53" s="6">
        <v>32</v>
      </c>
      <c r="N53" s="6">
        <v>27</v>
      </c>
      <c r="O53" s="6">
        <v>32</v>
      </c>
    </row>
    <row r="54" spans="1:15" x14ac:dyDescent="0.3">
      <c r="A54" s="20">
        <v>23</v>
      </c>
      <c r="B54" s="6">
        <v>29</v>
      </c>
      <c r="C54" s="6">
        <v>30</v>
      </c>
      <c r="D54" s="6">
        <v>26</v>
      </c>
      <c r="E54" s="6">
        <v>43</v>
      </c>
      <c r="F54" s="6">
        <v>33</v>
      </c>
      <c r="G54" s="6">
        <v>28</v>
      </c>
      <c r="H54" s="6">
        <v>26</v>
      </c>
      <c r="I54" s="6">
        <v>25</v>
      </c>
      <c r="J54" s="6">
        <v>34</v>
      </c>
      <c r="K54" s="6">
        <v>85</v>
      </c>
      <c r="L54" s="6">
        <v>43</v>
      </c>
      <c r="M54" s="6">
        <v>37</v>
      </c>
      <c r="N54" s="6">
        <v>29</v>
      </c>
      <c r="O54" s="6">
        <v>36</v>
      </c>
    </row>
    <row r="55" spans="1:15" x14ac:dyDescent="0.3">
      <c r="A55" s="20">
        <v>26</v>
      </c>
      <c r="B55" s="6">
        <v>26</v>
      </c>
      <c r="C55" s="6">
        <v>32</v>
      </c>
      <c r="D55" s="6">
        <v>35</v>
      </c>
      <c r="E55" s="6">
        <v>37</v>
      </c>
      <c r="F55" s="6">
        <v>21</v>
      </c>
      <c r="G55" s="6">
        <v>28</v>
      </c>
      <c r="H55" s="6">
        <v>20</v>
      </c>
      <c r="I55" s="6">
        <v>28</v>
      </c>
      <c r="J55" s="6">
        <v>42</v>
      </c>
      <c r="K55" s="6">
        <v>98</v>
      </c>
      <c r="L55" s="6">
        <v>52</v>
      </c>
      <c r="M55" s="6">
        <v>30</v>
      </c>
      <c r="N55" s="6">
        <v>32</v>
      </c>
      <c r="O55" s="6">
        <v>33</v>
      </c>
    </row>
    <row r="56" spans="1:15" x14ac:dyDescent="0.3">
      <c r="A56" s="20">
        <v>33</v>
      </c>
      <c r="B56" s="6">
        <v>30</v>
      </c>
      <c r="C56" s="6">
        <v>35</v>
      </c>
      <c r="D56" s="6">
        <v>45</v>
      </c>
      <c r="E56" s="6">
        <v>39</v>
      </c>
      <c r="F56" s="6">
        <v>24</v>
      </c>
      <c r="G56" s="6">
        <v>44</v>
      </c>
      <c r="H56" s="6">
        <v>31</v>
      </c>
      <c r="I56" s="6">
        <v>24</v>
      </c>
      <c r="J56" s="6">
        <v>32</v>
      </c>
      <c r="K56" s="6">
        <v>73</v>
      </c>
      <c r="L56" s="6">
        <v>46</v>
      </c>
      <c r="M56" s="6">
        <v>50</v>
      </c>
      <c r="N56" s="6">
        <v>45</v>
      </c>
      <c r="O56" s="6">
        <v>24</v>
      </c>
    </row>
    <row r="57" spans="1:15" x14ac:dyDescent="0.3">
      <c r="A57" s="20">
        <v>34</v>
      </c>
      <c r="B57" s="6">
        <v>35</v>
      </c>
      <c r="C57" s="6">
        <v>18</v>
      </c>
      <c r="D57" s="6">
        <v>43</v>
      </c>
      <c r="E57" s="6">
        <v>34</v>
      </c>
      <c r="F57" s="6">
        <v>29</v>
      </c>
      <c r="G57" s="6">
        <v>38</v>
      </c>
      <c r="H57" s="6">
        <v>22</v>
      </c>
      <c r="I57" s="6">
        <v>21</v>
      </c>
      <c r="J57" s="6">
        <v>42</v>
      </c>
      <c r="K57" s="6">
        <v>98</v>
      </c>
      <c r="L57" s="6">
        <v>67</v>
      </c>
      <c r="M57" s="6">
        <v>34</v>
      </c>
      <c r="N57" s="6">
        <v>36</v>
      </c>
      <c r="O57" s="6">
        <v>33</v>
      </c>
    </row>
    <row r="58" spans="1:15" x14ac:dyDescent="0.3">
      <c r="A58" s="20">
        <v>45</v>
      </c>
      <c r="B58" s="6">
        <v>29</v>
      </c>
      <c r="C58" s="6">
        <v>49</v>
      </c>
      <c r="D58" s="6">
        <v>32</v>
      </c>
      <c r="E58" s="6">
        <v>21</v>
      </c>
      <c r="F58" s="6">
        <v>18</v>
      </c>
      <c r="G58" s="6">
        <v>37</v>
      </c>
      <c r="H58" s="6">
        <v>26</v>
      </c>
      <c r="I58" s="6">
        <v>28</v>
      </c>
      <c r="J58" s="6">
        <v>46</v>
      </c>
      <c r="K58" s="6">
        <v>119</v>
      </c>
      <c r="L58" s="6">
        <v>50</v>
      </c>
      <c r="M58" s="6">
        <v>47</v>
      </c>
      <c r="N58" s="6">
        <v>43</v>
      </c>
      <c r="O58" s="6">
        <v>30</v>
      </c>
    </row>
    <row r="59" spans="1:15" x14ac:dyDescent="0.3">
      <c r="A59" s="20">
        <v>33</v>
      </c>
      <c r="B59" s="6">
        <v>28</v>
      </c>
      <c r="C59" s="6">
        <v>47</v>
      </c>
      <c r="D59" s="6">
        <v>34</v>
      </c>
      <c r="E59" s="6">
        <v>22</v>
      </c>
      <c r="F59" s="6">
        <v>22</v>
      </c>
      <c r="G59" s="6">
        <v>39</v>
      </c>
      <c r="H59" s="6">
        <v>35</v>
      </c>
      <c r="I59" s="6">
        <v>27</v>
      </c>
      <c r="J59" s="6">
        <v>54</v>
      </c>
      <c r="K59" s="6">
        <v>122</v>
      </c>
      <c r="L59" s="6">
        <v>53</v>
      </c>
      <c r="M59" s="6">
        <v>28</v>
      </c>
      <c r="N59" s="6">
        <v>46</v>
      </c>
      <c r="O59" s="6">
        <v>36</v>
      </c>
    </row>
    <row r="60" spans="1:15" x14ac:dyDescent="0.3">
      <c r="A60" s="20">
        <v>48</v>
      </c>
      <c r="B60" s="6">
        <v>26</v>
      </c>
      <c r="C60" s="6">
        <v>49</v>
      </c>
      <c r="D60" s="6">
        <v>48</v>
      </c>
      <c r="E60" s="6">
        <v>17</v>
      </c>
      <c r="F60" s="6">
        <v>34</v>
      </c>
      <c r="G60" s="6">
        <v>42</v>
      </c>
      <c r="H60" s="6">
        <v>24</v>
      </c>
      <c r="I60" s="6">
        <v>24</v>
      </c>
      <c r="J60" s="6">
        <v>46</v>
      </c>
      <c r="K60" s="6">
        <v>107</v>
      </c>
      <c r="L60" s="6">
        <v>55</v>
      </c>
      <c r="M60" s="6">
        <v>51</v>
      </c>
      <c r="N60" s="6">
        <v>50</v>
      </c>
      <c r="O60" s="6">
        <v>27</v>
      </c>
    </row>
    <row r="61" spans="1:15" x14ac:dyDescent="0.3">
      <c r="A61" s="20">
        <v>53</v>
      </c>
      <c r="B61" s="6">
        <v>26</v>
      </c>
      <c r="C61" s="6">
        <v>40</v>
      </c>
      <c r="D61" s="6">
        <v>37</v>
      </c>
      <c r="E61" s="6">
        <v>32</v>
      </c>
      <c r="F61" s="6">
        <v>26</v>
      </c>
      <c r="G61" s="6">
        <v>32</v>
      </c>
      <c r="H61" s="6">
        <v>26</v>
      </c>
      <c r="I61" s="6">
        <v>26</v>
      </c>
      <c r="J61" s="6">
        <v>49</v>
      </c>
      <c r="K61" s="6">
        <v>125</v>
      </c>
      <c r="L61" s="6">
        <v>63</v>
      </c>
      <c r="M61" s="6">
        <v>35</v>
      </c>
      <c r="N61" s="6">
        <v>37</v>
      </c>
      <c r="O61" s="6">
        <v>24</v>
      </c>
    </row>
    <row r="62" spans="1:15" x14ac:dyDescent="0.3">
      <c r="A62" s="20">
        <v>44</v>
      </c>
      <c r="B62" s="6">
        <v>29</v>
      </c>
      <c r="C62" s="6">
        <v>37</v>
      </c>
      <c r="D62" s="6">
        <v>26</v>
      </c>
      <c r="E62" s="6">
        <v>24</v>
      </c>
      <c r="F62" s="6">
        <v>28</v>
      </c>
      <c r="G62" s="6">
        <v>15</v>
      </c>
      <c r="H62" s="6">
        <v>23</v>
      </c>
      <c r="I62" s="6">
        <v>33</v>
      </c>
      <c r="J62" s="6">
        <v>53</v>
      </c>
      <c r="K62" s="6">
        <v>104</v>
      </c>
      <c r="L62" s="6">
        <v>45</v>
      </c>
      <c r="M62" s="6">
        <v>42</v>
      </c>
      <c r="N62" s="6">
        <v>27</v>
      </c>
      <c r="O62" s="6">
        <v>48</v>
      </c>
    </row>
    <row r="63" spans="1:15" x14ac:dyDescent="0.3">
      <c r="A63" s="20">
        <v>42</v>
      </c>
      <c r="B63" s="6">
        <v>41</v>
      </c>
      <c r="C63" s="6">
        <v>41</v>
      </c>
      <c r="D63" s="6">
        <v>39</v>
      </c>
      <c r="E63" s="6">
        <v>30</v>
      </c>
      <c r="F63" s="6">
        <v>32</v>
      </c>
      <c r="G63" s="6">
        <v>40</v>
      </c>
      <c r="H63" s="6">
        <v>37</v>
      </c>
      <c r="I63" s="6">
        <v>35</v>
      </c>
      <c r="J63" s="6">
        <v>43</v>
      </c>
      <c r="K63" s="6">
        <v>144</v>
      </c>
      <c r="L63" s="6">
        <v>65</v>
      </c>
      <c r="M63" s="6">
        <v>50</v>
      </c>
      <c r="N63" s="6">
        <v>39</v>
      </c>
      <c r="O63" s="6">
        <v>40</v>
      </c>
    </row>
    <row r="64" spans="1:15" x14ac:dyDescent="0.3">
      <c r="A64" s="20">
        <f>SUM(A48:A63)</f>
        <v>582</v>
      </c>
      <c r="B64" s="20">
        <f t="shared" ref="B64:O64" si="2">SUM(B48:B63)</f>
        <v>480</v>
      </c>
      <c r="C64" s="20">
        <f t="shared" si="2"/>
        <v>568</v>
      </c>
      <c r="D64" s="20">
        <f t="shared" si="2"/>
        <v>518</v>
      </c>
      <c r="E64" s="20">
        <f t="shared" si="2"/>
        <v>453</v>
      </c>
      <c r="F64" s="20">
        <f t="shared" si="2"/>
        <v>423</v>
      </c>
      <c r="G64" s="20">
        <f t="shared" si="2"/>
        <v>482</v>
      </c>
      <c r="H64" s="20">
        <f t="shared" si="2"/>
        <v>400</v>
      </c>
      <c r="I64" s="20">
        <f t="shared" si="2"/>
        <v>414</v>
      </c>
      <c r="J64" s="20">
        <f t="shared" si="2"/>
        <v>623</v>
      </c>
      <c r="K64" s="20">
        <f t="shared" si="2"/>
        <v>1540</v>
      </c>
      <c r="L64" s="20">
        <f t="shared" si="2"/>
        <v>764</v>
      </c>
      <c r="M64" s="20">
        <f t="shared" si="2"/>
        <v>600</v>
      </c>
      <c r="N64" s="20">
        <f t="shared" si="2"/>
        <v>562</v>
      </c>
      <c r="O64" s="20">
        <f t="shared" si="2"/>
        <v>511</v>
      </c>
    </row>
    <row r="65" spans="1:15" x14ac:dyDescent="0.3">
      <c r="A65" s="73">
        <v>35</v>
      </c>
      <c r="B65" s="6">
        <v>35</v>
      </c>
      <c r="C65" s="6">
        <v>44</v>
      </c>
      <c r="D65" s="6">
        <v>25</v>
      </c>
      <c r="E65" s="6">
        <v>26</v>
      </c>
      <c r="F65" s="6">
        <v>38</v>
      </c>
      <c r="G65" s="6">
        <v>36</v>
      </c>
      <c r="H65" s="6">
        <v>19</v>
      </c>
      <c r="I65" s="6">
        <v>34</v>
      </c>
      <c r="J65" s="6">
        <v>44</v>
      </c>
      <c r="K65" s="6">
        <v>130</v>
      </c>
      <c r="L65" s="6">
        <v>63</v>
      </c>
      <c r="M65" s="6">
        <v>50</v>
      </c>
      <c r="N65" s="6">
        <v>28</v>
      </c>
      <c r="O65" s="6">
        <v>36</v>
      </c>
    </row>
    <row r="66" spans="1:15" x14ac:dyDescent="0.3">
      <c r="A66" s="73">
        <v>38</v>
      </c>
      <c r="B66" s="6">
        <v>35</v>
      </c>
      <c r="C66" s="6">
        <v>57</v>
      </c>
      <c r="D66" s="6">
        <v>37</v>
      </c>
      <c r="E66" s="6">
        <v>28</v>
      </c>
      <c r="F66" s="6">
        <v>39</v>
      </c>
      <c r="G66" s="6">
        <v>35</v>
      </c>
      <c r="H66" s="6">
        <v>30</v>
      </c>
      <c r="I66" s="6">
        <v>34</v>
      </c>
      <c r="J66" s="6">
        <v>48</v>
      </c>
      <c r="K66" s="6">
        <v>125</v>
      </c>
      <c r="L66" s="6">
        <v>49</v>
      </c>
      <c r="M66" s="6">
        <v>61</v>
      </c>
      <c r="N66" s="6">
        <v>49</v>
      </c>
      <c r="O66" s="6">
        <v>51</v>
      </c>
    </row>
    <row r="67" spans="1:15" x14ac:dyDescent="0.3">
      <c r="A67" s="73">
        <v>49</v>
      </c>
      <c r="B67" s="6">
        <v>41</v>
      </c>
      <c r="C67" s="6">
        <v>53</v>
      </c>
      <c r="D67" s="6">
        <v>40</v>
      </c>
      <c r="E67" s="6">
        <v>28</v>
      </c>
      <c r="F67" s="6">
        <v>38</v>
      </c>
      <c r="G67" s="6">
        <v>34</v>
      </c>
      <c r="H67" s="6">
        <v>26</v>
      </c>
      <c r="I67" s="6">
        <v>30</v>
      </c>
      <c r="J67" s="6">
        <v>38</v>
      </c>
      <c r="K67" s="6">
        <v>115</v>
      </c>
      <c r="L67" s="6">
        <v>69</v>
      </c>
      <c r="M67" s="6">
        <v>48</v>
      </c>
      <c r="N67" s="6">
        <v>36</v>
      </c>
      <c r="O67" s="6">
        <v>38</v>
      </c>
    </row>
    <row r="68" spans="1:15" x14ac:dyDescent="0.3">
      <c r="A68" s="73">
        <v>36</v>
      </c>
      <c r="B68" s="6">
        <v>51</v>
      </c>
      <c r="C68" s="6">
        <v>54</v>
      </c>
      <c r="D68" s="6">
        <v>23</v>
      </c>
      <c r="E68" s="6">
        <v>37</v>
      </c>
      <c r="F68" s="6">
        <v>33</v>
      </c>
      <c r="G68" s="6">
        <v>36</v>
      </c>
      <c r="H68" s="6">
        <v>40</v>
      </c>
      <c r="I68" s="6">
        <v>34</v>
      </c>
      <c r="J68" s="6">
        <v>37</v>
      </c>
      <c r="K68" s="6">
        <v>115</v>
      </c>
      <c r="L68" s="6">
        <v>77</v>
      </c>
      <c r="M68" s="6">
        <v>49</v>
      </c>
      <c r="N68" s="6">
        <v>40</v>
      </c>
      <c r="O68" s="6">
        <v>54</v>
      </c>
    </row>
    <row r="69" spans="1:15" x14ac:dyDescent="0.3">
      <c r="A69" s="73">
        <v>48</v>
      </c>
      <c r="B69" s="6">
        <v>49</v>
      </c>
      <c r="C69" s="6">
        <v>40</v>
      </c>
      <c r="D69" s="6">
        <v>22</v>
      </c>
      <c r="E69" s="6">
        <v>46</v>
      </c>
      <c r="F69" s="6">
        <v>36</v>
      </c>
      <c r="G69" s="6">
        <v>33</v>
      </c>
      <c r="H69" s="6">
        <v>38</v>
      </c>
      <c r="I69" s="6">
        <v>32</v>
      </c>
      <c r="J69" s="6">
        <v>59</v>
      </c>
      <c r="K69" s="6">
        <v>131</v>
      </c>
      <c r="L69" s="6">
        <v>56</v>
      </c>
      <c r="M69" s="6">
        <v>33</v>
      </c>
      <c r="N69" s="6">
        <v>52</v>
      </c>
      <c r="O69" s="6">
        <v>47</v>
      </c>
    </row>
    <row r="70" spans="1:15" x14ac:dyDescent="0.3">
      <c r="A70" s="73">
        <v>57</v>
      </c>
      <c r="B70" s="6">
        <v>43</v>
      </c>
      <c r="C70" s="6">
        <v>36</v>
      </c>
      <c r="D70" s="6">
        <v>45</v>
      </c>
      <c r="E70" s="6">
        <v>34</v>
      </c>
      <c r="F70" s="6">
        <v>31</v>
      </c>
      <c r="G70" s="6">
        <v>35</v>
      </c>
      <c r="H70" s="6">
        <v>23</v>
      </c>
      <c r="I70" s="6">
        <v>31</v>
      </c>
      <c r="J70" s="6">
        <v>54</v>
      </c>
      <c r="K70" s="6">
        <v>73</v>
      </c>
      <c r="L70" s="6">
        <v>57</v>
      </c>
      <c r="M70" s="6">
        <v>67</v>
      </c>
      <c r="N70" s="6">
        <v>41</v>
      </c>
      <c r="O70" s="6">
        <v>67</v>
      </c>
    </row>
    <row r="71" spans="1:15" x14ac:dyDescent="0.3">
      <c r="A71" s="73">
        <v>54</v>
      </c>
      <c r="B71" s="6">
        <v>44</v>
      </c>
      <c r="C71" s="6">
        <v>49</v>
      </c>
      <c r="D71" s="6">
        <v>33</v>
      </c>
      <c r="E71" s="6">
        <v>44</v>
      </c>
      <c r="F71" s="6">
        <v>33</v>
      </c>
      <c r="G71" s="6">
        <v>34</v>
      </c>
      <c r="H71" s="6">
        <v>41</v>
      </c>
      <c r="I71" s="6">
        <v>32</v>
      </c>
      <c r="J71" s="6">
        <v>51</v>
      </c>
      <c r="K71" s="6">
        <v>127</v>
      </c>
      <c r="L71" s="6">
        <v>46</v>
      </c>
      <c r="M71" s="6">
        <v>42</v>
      </c>
      <c r="N71" s="6">
        <v>45</v>
      </c>
      <c r="O71" s="6">
        <v>62</v>
      </c>
    </row>
    <row r="72" spans="1:15" x14ac:dyDescent="0.3">
      <c r="A72" s="73">
        <v>63</v>
      </c>
      <c r="B72" s="6">
        <v>46</v>
      </c>
      <c r="C72" s="6">
        <v>33</v>
      </c>
      <c r="D72" s="6">
        <v>19</v>
      </c>
      <c r="E72" s="6">
        <v>43</v>
      </c>
      <c r="F72" s="6">
        <v>41</v>
      </c>
      <c r="G72" s="6">
        <v>37</v>
      </c>
      <c r="H72" s="6">
        <v>35</v>
      </c>
      <c r="I72" s="6">
        <v>26</v>
      </c>
      <c r="J72" s="6">
        <v>43</v>
      </c>
      <c r="K72" s="6">
        <v>114</v>
      </c>
      <c r="L72" s="6">
        <v>60</v>
      </c>
      <c r="M72" s="6">
        <v>59</v>
      </c>
      <c r="N72" s="6">
        <v>44</v>
      </c>
      <c r="O72" s="6">
        <v>63</v>
      </c>
    </row>
    <row r="73" spans="1:15" x14ac:dyDescent="0.3">
      <c r="A73" s="73">
        <v>70</v>
      </c>
      <c r="B73" s="6">
        <v>31</v>
      </c>
      <c r="C73" s="6">
        <v>42</v>
      </c>
      <c r="D73" s="6">
        <v>22</v>
      </c>
      <c r="E73" s="6">
        <v>45</v>
      </c>
      <c r="F73" s="6">
        <v>44</v>
      </c>
      <c r="G73" s="6">
        <v>32</v>
      </c>
      <c r="H73" s="6">
        <v>26</v>
      </c>
      <c r="I73" s="6">
        <v>33</v>
      </c>
      <c r="J73" s="6">
        <v>31</v>
      </c>
      <c r="K73" s="6">
        <v>98</v>
      </c>
      <c r="L73" s="6">
        <v>53</v>
      </c>
      <c r="M73" s="6">
        <v>49</v>
      </c>
      <c r="N73" s="6">
        <v>32</v>
      </c>
      <c r="O73" s="6">
        <v>55</v>
      </c>
    </row>
    <row r="74" spans="1:15" x14ac:dyDescent="0.3">
      <c r="A74" s="73">
        <v>47</v>
      </c>
      <c r="B74" s="6">
        <v>49</v>
      </c>
      <c r="C74" s="6">
        <v>57</v>
      </c>
      <c r="D74" s="6">
        <v>25</v>
      </c>
      <c r="E74" s="6">
        <v>46</v>
      </c>
      <c r="F74" s="6">
        <v>31</v>
      </c>
      <c r="G74" s="6">
        <v>36</v>
      </c>
      <c r="H74" s="6">
        <v>34</v>
      </c>
      <c r="I74" s="6">
        <v>24</v>
      </c>
      <c r="J74" s="6">
        <v>54</v>
      </c>
      <c r="K74" s="6">
        <v>131</v>
      </c>
      <c r="L74" s="6">
        <v>59</v>
      </c>
      <c r="M74" s="6">
        <v>46</v>
      </c>
      <c r="N74" s="6">
        <v>28</v>
      </c>
      <c r="O74" s="6">
        <v>45</v>
      </c>
    </row>
    <row r="75" spans="1:15" x14ac:dyDescent="0.3">
      <c r="A75" s="73">
        <v>67</v>
      </c>
      <c r="B75" s="6">
        <v>28</v>
      </c>
      <c r="C75" s="6">
        <v>39</v>
      </c>
      <c r="D75" s="6">
        <v>30</v>
      </c>
      <c r="E75" s="6">
        <v>31</v>
      </c>
      <c r="F75" s="6">
        <v>23</v>
      </c>
      <c r="G75" s="6">
        <v>36</v>
      </c>
      <c r="H75" s="6">
        <v>21</v>
      </c>
      <c r="I75" s="6">
        <v>33</v>
      </c>
      <c r="J75" s="6">
        <v>59</v>
      </c>
      <c r="K75" s="6">
        <v>100</v>
      </c>
      <c r="L75" s="6">
        <v>47</v>
      </c>
      <c r="M75" s="6">
        <v>49</v>
      </c>
      <c r="N75" s="6">
        <v>38</v>
      </c>
      <c r="O75" s="6">
        <v>44</v>
      </c>
    </row>
    <row r="76" spans="1:15" x14ac:dyDescent="0.3">
      <c r="A76" s="73">
        <v>71</v>
      </c>
      <c r="B76" s="6">
        <v>47</v>
      </c>
      <c r="C76" s="6">
        <v>38</v>
      </c>
      <c r="D76" s="6">
        <v>21</v>
      </c>
      <c r="E76" s="6">
        <v>41</v>
      </c>
      <c r="F76" s="6">
        <v>25</v>
      </c>
      <c r="G76" s="6">
        <v>26</v>
      </c>
      <c r="H76" s="6">
        <v>20</v>
      </c>
      <c r="I76" s="6">
        <v>26</v>
      </c>
      <c r="J76" s="6">
        <v>37</v>
      </c>
      <c r="K76" s="6">
        <v>90</v>
      </c>
      <c r="L76" s="6">
        <v>44</v>
      </c>
      <c r="M76" s="6">
        <v>52</v>
      </c>
      <c r="N76" s="6">
        <v>37</v>
      </c>
      <c r="O76" s="6">
        <v>41</v>
      </c>
    </row>
    <row r="77" spans="1:15" x14ac:dyDescent="0.3">
      <c r="A77" s="73">
        <v>55</v>
      </c>
      <c r="B77" s="6">
        <v>44</v>
      </c>
      <c r="C77" s="6">
        <v>44</v>
      </c>
      <c r="D77" s="6">
        <v>23</v>
      </c>
      <c r="E77" s="6">
        <v>28</v>
      </c>
      <c r="F77" s="6">
        <v>31</v>
      </c>
      <c r="G77" s="6">
        <v>31</v>
      </c>
      <c r="H77" s="6">
        <v>30</v>
      </c>
      <c r="I77" s="6">
        <v>30</v>
      </c>
      <c r="J77" s="6">
        <v>45</v>
      </c>
      <c r="K77" s="6">
        <v>94</v>
      </c>
      <c r="L77" s="6">
        <v>34</v>
      </c>
      <c r="M77" s="6">
        <v>47</v>
      </c>
      <c r="N77" s="6">
        <v>32</v>
      </c>
      <c r="O77" s="6">
        <v>52</v>
      </c>
    </row>
    <row r="78" spans="1:15" x14ac:dyDescent="0.3">
      <c r="A78" s="73">
        <v>63</v>
      </c>
      <c r="B78" s="6">
        <v>36</v>
      </c>
      <c r="C78" s="6">
        <v>39</v>
      </c>
      <c r="D78" s="6">
        <v>26</v>
      </c>
      <c r="E78" s="6">
        <v>30</v>
      </c>
      <c r="F78" s="6">
        <v>29</v>
      </c>
      <c r="G78" s="6">
        <v>33</v>
      </c>
      <c r="H78" s="6">
        <v>20</v>
      </c>
      <c r="I78" s="6">
        <v>33</v>
      </c>
      <c r="J78" s="6">
        <v>47</v>
      </c>
      <c r="K78" s="6">
        <v>72</v>
      </c>
      <c r="L78" s="6">
        <v>34</v>
      </c>
      <c r="M78" s="6">
        <v>42</v>
      </c>
      <c r="N78" s="6">
        <v>20</v>
      </c>
      <c r="O78" s="6">
        <v>38</v>
      </c>
    </row>
    <row r="79" spans="1:15" x14ac:dyDescent="0.3">
      <c r="A79" s="73">
        <v>38</v>
      </c>
      <c r="B79" s="6">
        <v>31</v>
      </c>
      <c r="C79" s="6">
        <v>28</v>
      </c>
      <c r="D79" s="6">
        <v>21</v>
      </c>
      <c r="E79" s="6">
        <v>33</v>
      </c>
      <c r="F79" s="6">
        <v>18</v>
      </c>
      <c r="G79" s="6">
        <v>17</v>
      </c>
      <c r="H79" s="6">
        <v>18</v>
      </c>
      <c r="I79" s="6">
        <v>19</v>
      </c>
      <c r="J79" s="6">
        <v>41</v>
      </c>
      <c r="K79" s="6">
        <v>78</v>
      </c>
      <c r="L79" s="6">
        <v>36</v>
      </c>
      <c r="M79" s="6">
        <v>33</v>
      </c>
      <c r="N79" s="6">
        <v>29</v>
      </c>
      <c r="O79" s="6">
        <v>52</v>
      </c>
    </row>
    <row r="80" spans="1:15" x14ac:dyDescent="0.3">
      <c r="A80" s="73">
        <v>34</v>
      </c>
      <c r="B80" s="6">
        <v>23</v>
      </c>
      <c r="C80" s="6">
        <v>35</v>
      </c>
      <c r="D80" s="6">
        <v>20</v>
      </c>
      <c r="E80" s="6">
        <v>24</v>
      </c>
      <c r="F80" s="6">
        <v>39</v>
      </c>
      <c r="G80" s="6">
        <v>13</v>
      </c>
      <c r="H80" s="6">
        <v>15</v>
      </c>
      <c r="I80" s="6">
        <v>29</v>
      </c>
      <c r="J80" s="6">
        <v>24</v>
      </c>
      <c r="K80" s="6">
        <v>65</v>
      </c>
      <c r="L80" s="6">
        <v>30</v>
      </c>
      <c r="M80" s="6">
        <v>33</v>
      </c>
      <c r="N80" s="6">
        <v>38</v>
      </c>
      <c r="O80" s="6">
        <v>34</v>
      </c>
    </row>
    <row r="81" spans="1:15" x14ac:dyDescent="0.3">
      <c r="A81" s="73">
        <v>46</v>
      </c>
      <c r="B81" s="6">
        <v>34</v>
      </c>
      <c r="C81" s="6">
        <v>33</v>
      </c>
      <c r="D81" s="6">
        <v>16</v>
      </c>
      <c r="E81" s="6">
        <v>33</v>
      </c>
      <c r="F81" s="6">
        <v>26</v>
      </c>
      <c r="G81" s="6">
        <v>33</v>
      </c>
      <c r="H81" s="6">
        <v>18</v>
      </c>
      <c r="I81" s="6">
        <v>27</v>
      </c>
      <c r="J81" s="6">
        <v>40</v>
      </c>
      <c r="K81" s="6">
        <v>67</v>
      </c>
      <c r="L81" s="6">
        <v>28</v>
      </c>
      <c r="M81" s="6">
        <v>33</v>
      </c>
      <c r="N81" s="6">
        <v>31</v>
      </c>
      <c r="O81" s="6">
        <v>46</v>
      </c>
    </row>
    <row r="82" spans="1:15" x14ac:dyDescent="0.3">
      <c r="A82" s="73">
        <v>30</v>
      </c>
      <c r="B82" s="6">
        <v>30</v>
      </c>
      <c r="C82" s="6">
        <v>33</v>
      </c>
      <c r="D82" s="6">
        <v>10</v>
      </c>
      <c r="E82" s="6">
        <v>42</v>
      </c>
      <c r="F82" s="6">
        <v>17</v>
      </c>
      <c r="G82" s="6">
        <v>20</v>
      </c>
      <c r="H82" s="6">
        <v>16</v>
      </c>
      <c r="I82" s="6">
        <v>22</v>
      </c>
      <c r="J82" s="6">
        <v>19</v>
      </c>
      <c r="K82" s="6">
        <v>57</v>
      </c>
      <c r="L82" s="6">
        <v>44</v>
      </c>
      <c r="M82" s="6">
        <v>35</v>
      </c>
      <c r="N82" s="6">
        <v>26</v>
      </c>
      <c r="O82" s="6">
        <v>36</v>
      </c>
    </row>
    <row r="83" spans="1:15" x14ac:dyDescent="0.3">
      <c r="A83" s="73">
        <v>33</v>
      </c>
      <c r="B83" s="6">
        <v>35</v>
      </c>
      <c r="C83" s="6">
        <v>27</v>
      </c>
      <c r="D83" s="6">
        <v>11</v>
      </c>
      <c r="E83" s="6">
        <v>33</v>
      </c>
      <c r="F83" s="6">
        <v>21</v>
      </c>
      <c r="G83" s="6">
        <v>26</v>
      </c>
      <c r="H83" s="6">
        <v>22</v>
      </c>
      <c r="I83" s="6">
        <v>24</v>
      </c>
      <c r="J83" s="6">
        <v>21</v>
      </c>
      <c r="K83" s="6">
        <v>38</v>
      </c>
      <c r="L83" s="6">
        <v>33</v>
      </c>
      <c r="M83" s="6">
        <v>36</v>
      </c>
      <c r="N83" s="6">
        <v>27</v>
      </c>
      <c r="O83" s="6">
        <v>47</v>
      </c>
    </row>
    <row r="84" spans="1:15" x14ac:dyDescent="0.3">
      <c r="A84" s="73">
        <v>28</v>
      </c>
      <c r="B84" s="6">
        <v>22</v>
      </c>
      <c r="C84" s="6">
        <v>22</v>
      </c>
      <c r="D84" s="6">
        <v>15</v>
      </c>
      <c r="E84" s="6">
        <v>18</v>
      </c>
      <c r="F84" s="6">
        <v>20</v>
      </c>
      <c r="G84" s="6">
        <v>27</v>
      </c>
      <c r="H84" s="6">
        <v>21</v>
      </c>
      <c r="I84" s="6">
        <v>18</v>
      </c>
      <c r="J84" s="6">
        <v>40</v>
      </c>
      <c r="K84" s="6">
        <v>39</v>
      </c>
      <c r="L84" s="6">
        <v>30</v>
      </c>
      <c r="M84" s="6">
        <v>34</v>
      </c>
      <c r="N84" s="6">
        <v>19</v>
      </c>
      <c r="O84" s="6">
        <v>33</v>
      </c>
    </row>
    <row r="85" spans="1:15" x14ac:dyDescent="0.3">
      <c r="A85" s="73">
        <v>28</v>
      </c>
      <c r="B85" s="6">
        <v>23</v>
      </c>
      <c r="C85" s="6">
        <v>22</v>
      </c>
      <c r="D85" s="6">
        <v>25</v>
      </c>
      <c r="E85" s="6">
        <v>28</v>
      </c>
      <c r="F85" s="6">
        <v>11</v>
      </c>
      <c r="G85" s="6">
        <v>12</v>
      </c>
      <c r="H85" s="6">
        <v>20</v>
      </c>
      <c r="I85" s="6">
        <v>20</v>
      </c>
      <c r="J85" s="6">
        <v>60</v>
      </c>
      <c r="K85" s="6">
        <v>51</v>
      </c>
      <c r="L85" s="6">
        <v>30</v>
      </c>
      <c r="M85" s="6">
        <v>38</v>
      </c>
      <c r="N85" s="6">
        <v>23</v>
      </c>
      <c r="O85" s="6">
        <v>36</v>
      </c>
    </row>
    <row r="86" spans="1:15" x14ac:dyDescent="0.3">
      <c r="A86" s="73">
        <v>24</v>
      </c>
      <c r="B86" s="6">
        <v>17</v>
      </c>
      <c r="C86" s="6">
        <v>18</v>
      </c>
      <c r="D86" s="6">
        <v>9</v>
      </c>
      <c r="E86" s="6">
        <v>17</v>
      </c>
      <c r="F86" s="6">
        <v>10</v>
      </c>
      <c r="G86" s="6">
        <v>17</v>
      </c>
      <c r="H86" s="6">
        <v>15</v>
      </c>
      <c r="I86" s="6">
        <v>15</v>
      </c>
      <c r="J86" s="6">
        <v>23</v>
      </c>
      <c r="K86" s="6">
        <v>27</v>
      </c>
      <c r="L86" s="6">
        <v>21</v>
      </c>
      <c r="M86" s="6">
        <v>30</v>
      </c>
      <c r="N86" s="6">
        <v>16</v>
      </c>
      <c r="O86" s="6">
        <v>23</v>
      </c>
    </row>
    <row r="87" spans="1:15" x14ac:dyDescent="0.3">
      <c r="A87" s="73">
        <v>31</v>
      </c>
      <c r="B87" s="6">
        <v>18</v>
      </c>
      <c r="C87" s="6">
        <v>12</v>
      </c>
      <c r="D87" s="6">
        <v>8</v>
      </c>
      <c r="E87" s="6">
        <v>22</v>
      </c>
      <c r="F87" s="6">
        <v>15</v>
      </c>
      <c r="G87" s="6">
        <v>17</v>
      </c>
      <c r="H87" s="6">
        <v>10</v>
      </c>
      <c r="I87" s="6">
        <v>8</v>
      </c>
      <c r="J87" s="6">
        <v>28</v>
      </c>
      <c r="K87" s="6">
        <v>45</v>
      </c>
      <c r="L87" s="6">
        <v>15</v>
      </c>
      <c r="M87" s="6">
        <v>40</v>
      </c>
      <c r="N87" s="6">
        <v>16</v>
      </c>
      <c r="O87" s="6">
        <v>19</v>
      </c>
    </row>
    <row r="88" spans="1:15" x14ac:dyDescent="0.3">
      <c r="A88" s="73">
        <v>23</v>
      </c>
      <c r="B88" s="6">
        <v>19</v>
      </c>
      <c r="C88" s="6">
        <v>12</v>
      </c>
      <c r="D88" s="6">
        <v>18</v>
      </c>
      <c r="E88" s="6">
        <v>17</v>
      </c>
      <c r="F88" s="6">
        <v>14</v>
      </c>
      <c r="G88" s="6">
        <v>9</v>
      </c>
      <c r="H88" s="6">
        <v>17</v>
      </c>
      <c r="I88" s="6">
        <v>11</v>
      </c>
      <c r="J88" s="6">
        <v>15</v>
      </c>
      <c r="K88" s="6">
        <v>51</v>
      </c>
      <c r="L88" s="6">
        <v>31</v>
      </c>
      <c r="M88" s="6">
        <v>30</v>
      </c>
      <c r="N88" s="6">
        <v>12</v>
      </c>
      <c r="O88" s="6">
        <v>20</v>
      </c>
    </row>
    <row r="89" spans="1:15" x14ac:dyDescent="0.3">
      <c r="A89" s="73">
        <f>SUM(A65:A88)</f>
        <v>1068</v>
      </c>
      <c r="B89" s="73">
        <f t="shared" ref="B89:O89" si="3">SUM(B65:B88)</f>
        <v>831</v>
      </c>
      <c r="C89" s="73">
        <f t="shared" si="3"/>
        <v>867</v>
      </c>
      <c r="D89" s="73">
        <f t="shared" si="3"/>
        <v>544</v>
      </c>
      <c r="E89" s="73">
        <f t="shared" si="3"/>
        <v>774</v>
      </c>
      <c r="F89" s="73">
        <f t="shared" si="3"/>
        <v>663</v>
      </c>
      <c r="G89" s="73">
        <f t="shared" si="3"/>
        <v>665</v>
      </c>
      <c r="H89" s="73">
        <f t="shared" si="3"/>
        <v>575</v>
      </c>
      <c r="I89" s="73">
        <f t="shared" si="3"/>
        <v>625</v>
      </c>
      <c r="J89" s="73">
        <f t="shared" si="3"/>
        <v>958</v>
      </c>
      <c r="K89" s="73">
        <f t="shared" si="3"/>
        <v>2033</v>
      </c>
      <c r="L89" s="73">
        <f t="shared" si="3"/>
        <v>1046</v>
      </c>
      <c r="M89" s="73">
        <f t="shared" si="3"/>
        <v>1036</v>
      </c>
      <c r="N89" s="73">
        <f t="shared" si="3"/>
        <v>759</v>
      </c>
      <c r="O89" s="73">
        <f t="shared" si="3"/>
        <v>1039</v>
      </c>
    </row>
    <row r="90" spans="1:15" x14ac:dyDescent="0.3">
      <c r="A90" s="71">
        <v>21</v>
      </c>
      <c r="B90" s="6">
        <v>22</v>
      </c>
      <c r="C90" s="6">
        <v>18</v>
      </c>
      <c r="D90" s="6">
        <v>13</v>
      </c>
      <c r="E90" s="6">
        <v>14</v>
      </c>
      <c r="F90" s="6">
        <v>12</v>
      </c>
      <c r="G90" s="6">
        <v>9</v>
      </c>
      <c r="H90" s="6">
        <v>17</v>
      </c>
      <c r="I90" s="6">
        <v>12</v>
      </c>
      <c r="J90" s="6">
        <v>22</v>
      </c>
      <c r="K90" s="6">
        <v>54</v>
      </c>
      <c r="L90" s="6">
        <v>23</v>
      </c>
      <c r="M90" s="6">
        <v>31</v>
      </c>
      <c r="N90" s="6">
        <v>16</v>
      </c>
      <c r="O90" s="6">
        <v>22</v>
      </c>
    </row>
    <row r="91" spans="1:15" x14ac:dyDescent="0.3">
      <c r="A91" s="71">
        <v>24</v>
      </c>
      <c r="B91" s="6">
        <v>11</v>
      </c>
      <c r="C91" s="6">
        <v>28</v>
      </c>
      <c r="D91" s="6">
        <v>13</v>
      </c>
      <c r="E91" s="6">
        <v>8</v>
      </c>
      <c r="F91" s="6">
        <v>7</v>
      </c>
      <c r="G91" s="6">
        <v>6</v>
      </c>
      <c r="H91" s="6">
        <v>11</v>
      </c>
      <c r="I91" s="6">
        <v>19</v>
      </c>
      <c r="J91" s="6">
        <v>28</v>
      </c>
      <c r="K91" s="6">
        <v>60</v>
      </c>
      <c r="L91" s="6">
        <v>22</v>
      </c>
      <c r="M91" s="6">
        <v>29</v>
      </c>
      <c r="N91" s="6">
        <v>20</v>
      </c>
      <c r="O91" s="6">
        <v>34</v>
      </c>
    </row>
    <row r="92" spans="1:15" x14ac:dyDescent="0.3">
      <c r="A92" s="71">
        <v>19</v>
      </c>
      <c r="B92" s="6">
        <v>9</v>
      </c>
      <c r="C92" s="6">
        <v>14</v>
      </c>
      <c r="D92" s="6">
        <v>7</v>
      </c>
      <c r="E92" s="6">
        <v>28</v>
      </c>
      <c r="F92" s="6">
        <v>8</v>
      </c>
      <c r="G92" s="6">
        <v>12</v>
      </c>
      <c r="H92" s="6">
        <v>10</v>
      </c>
      <c r="I92" s="6">
        <v>17</v>
      </c>
      <c r="J92" s="6">
        <v>27</v>
      </c>
      <c r="K92" s="6">
        <v>46</v>
      </c>
      <c r="L92" s="6">
        <v>23</v>
      </c>
      <c r="M92" s="6">
        <v>23</v>
      </c>
      <c r="N92" s="6">
        <v>12</v>
      </c>
      <c r="O92" s="6">
        <v>28</v>
      </c>
    </row>
    <row r="93" spans="1:15" x14ac:dyDescent="0.3">
      <c r="A93" s="71">
        <v>32</v>
      </c>
      <c r="B93" s="6">
        <v>12</v>
      </c>
      <c r="C93" s="6">
        <v>23</v>
      </c>
      <c r="D93" s="6">
        <v>9</v>
      </c>
      <c r="E93" s="6">
        <v>15</v>
      </c>
      <c r="F93" s="6">
        <v>9</v>
      </c>
      <c r="G93" s="6">
        <v>15</v>
      </c>
      <c r="H93" s="6">
        <v>19</v>
      </c>
      <c r="I93" s="6">
        <v>6</v>
      </c>
      <c r="J93" s="6">
        <v>49</v>
      </c>
      <c r="K93" s="6">
        <v>46</v>
      </c>
      <c r="L93" s="6">
        <v>24</v>
      </c>
      <c r="M93" s="6">
        <v>24</v>
      </c>
      <c r="N93" s="6">
        <v>4</v>
      </c>
      <c r="O93" s="6">
        <v>22</v>
      </c>
    </row>
    <row r="94" spans="1:15" x14ac:dyDescent="0.3">
      <c r="A94" s="71">
        <v>26</v>
      </c>
      <c r="B94" s="6">
        <v>15</v>
      </c>
      <c r="C94" s="6">
        <v>12</v>
      </c>
      <c r="D94" s="6">
        <v>10</v>
      </c>
      <c r="E94" s="6">
        <v>12</v>
      </c>
      <c r="F94" s="6">
        <v>9</v>
      </c>
      <c r="G94" s="6">
        <v>14</v>
      </c>
      <c r="H94" s="6">
        <v>12</v>
      </c>
      <c r="I94" s="6">
        <v>24</v>
      </c>
      <c r="J94" s="6">
        <v>33</v>
      </c>
      <c r="K94" s="6">
        <v>60</v>
      </c>
      <c r="L94" s="6">
        <v>20</v>
      </c>
      <c r="M94" s="6">
        <v>22</v>
      </c>
      <c r="N94" s="6">
        <v>9</v>
      </c>
      <c r="O94" s="6">
        <v>18</v>
      </c>
    </row>
    <row r="95" spans="1:15" x14ac:dyDescent="0.3">
      <c r="A95" s="71">
        <v>41</v>
      </c>
      <c r="B95" s="6">
        <v>23</v>
      </c>
      <c r="C95" s="6">
        <v>8</v>
      </c>
      <c r="D95" s="6">
        <v>10</v>
      </c>
      <c r="E95" s="6">
        <v>15</v>
      </c>
      <c r="F95" s="6">
        <v>19</v>
      </c>
      <c r="G95" s="6">
        <v>28</v>
      </c>
      <c r="H95" s="6">
        <v>12</v>
      </c>
      <c r="I95" s="6">
        <v>10</v>
      </c>
      <c r="J95" s="6">
        <v>22</v>
      </c>
      <c r="K95" s="6">
        <v>32</v>
      </c>
      <c r="L95" s="6">
        <v>12</v>
      </c>
      <c r="M95" s="6">
        <v>45</v>
      </c>
      <c r="N95" s="6">
        <v>16</v>
      </c>
      <c r="O95" s="6">
        <v>19</v>
      </c>
    </row>
    <row r="96" spans="1:15" x14ac:dyDescent="0.3">
      <c r="A96" s="71">
        <v>34</v>
      </c>
      <c r="B96" s="6">
        <v>18</v>
      </c>
      <c r="C96" s="6">
        <v>12</v>
      </c>
      <c r="D96" s="6">
        <v>10</v>
      </c>
      <c r="E96" s="6">
        <v>12</v>
      </c>
      <c r="F96" s="6">
        <v>9</v>
      </c>
      <c r="G96" s="6">
        <v>18</v>
      </c>
      <c r="H96" s="6">
        <v>3</v>
      </c>
      <c r="I96" s="6">
        <v>5</v>
      </c>
      <c r="J96" s="6">
        <v>14</v>
      </c>
      <c r="K96" s="6">
        <v>35</v>
      </c>
      <c r="L96" s="6">
        <v>12</v>
      </c>
      <c r="M96" s="6">
        <v>22</v>
      </c>
      <c r="N96" s="6">
        <v>15</v>
      </c>
      <c r="O96" s="6">
        <v>19</v>
      </c>
    </row>
    <row r="97" spans="1:15" x14ac:dyDescent="0.3">
      <c r="A97" s="71">
        <v>33</v>
      </c>
      <c r="B97" s="6">
        <v>15</v>
      </c>
      <c r="C97" s="6">
        <v>6</v>
      </c>
      <c r="D97" s="6">
        <v>5</v>
      </c>
      <c r="E97" s="6">
        <v>7</v>
      </c>
      <c r="F97" s="6">
        <v>10</v>
      </c>
      <c r="G97" s="6">
        <v>7</v>
      </c>
      <c r="H97" s="6">
        <v>9</v>
      </c>
      <c r="I97" s="6">
        <v>5</v>
      </c>
      <c r="J97" s="6">
        <v>26</v>
      </c>
      <c r="K97" s="6">
        <v>37</v>
      </c>
      <c r="L97" s="6">
        <v>9</v>
      </c>
      <c r="M97" s="6">
        <v>25</v>
      </c>
      <c r="N97" s="6">
        <v>9</v>
      </c>
      <c r="O97" s="6">
        <v>18</v>
      </c>
    </row>
    <row r="98" spans="1:15" x14ac:dyDescent="0.3">
      <c r="A98" s="71">
        <v>26</v>
      </c>
      <c r="B98" s="6">
        <v>13</v>
      </c>
      <c r="C98" s="6">
        <v>11</v>
      </c>
      <c r="D98" s="6">
        <v>7</v>
      </c>
      <c r="E98" s="6">
        <v>8</v>
      </c>
      <c r="F98" s="6">
        <v>7</v>
      </c>
      <c r="G98" s="6">
        <v>6</v>
      </c>
      <c r="H98" s="6">
        <v>7</v>
      </c>
      <c r="I98" s="6">
        <v>4</v>
      </c>
      <c r="J98" s="6">
        <v>9</v>
      </c>
      <c r="K98" s="6">
        <v>24</v>
      </c>
      <c r="L98" s="6">
        <v>13</v>
      </c>
      <c r="M98" s="6">
        <v>18</v>
      </c>
      <c r="N98" s="6">
        <v>8</v>
      </c>
      <c r="O98" s="6">
        <v>12</v>
      </c>
    </row>
    <row r="99" spans="1:15" x14ac:dyDescent="0.3">
      <c r="A99" s="71">
        <v>18</v>
      </c>
      <c r="B99" s="6">
        <v>5</v>
      </c>
      <c r="C99" s="6">
        <v>7</v>
      </c>
      <c r="D99" s="6">
        <v>5</v>
      </c>
      <c r="E99" s="6">
        <v>8</v>
      </c>
      <c r="F99" s="6">
        <v>6</v>
      </c>
      <c r="G99" s="6">
        <v>7</v>
      </c>
      <c r="H99" s="6">
        <v>1</v>
      </c>
      <c r="I99" s="6">
        <v>8</v>
      </c>
      <c r="J99" s="6">
        <v>15</v>
      </c>
      <c r="K99" s="6">
        <v>30</v>
      </c>
      <c r="L99" s="6">
        <v>8</v>
      </c>
      <c r="M99" s="6">
        <v>18</v>
      </c>
      <c r="N99" s="6">
        <v>16</v>
      </c>
      <c r="O99" s="6">
        <v>8</v>
      </c>
    </row>
    <row r="100" spans="1:15" x14ac:dyDescent="0.3">
      <c r="A100" s="71">
        <v>13</v>
      </c>
      <c r="B100" s="6">
        <v>4</v>
      </c>
      <c r="C100" s="6">
        <v>8</v>
      </c>
      <c r="D100" s="6">
        <v>6</v>
      </c>
      <c r="E100" s="6">
        <v>3</v>
      </c>
      <c r="F100" s="6">
        <v>10</v>
      </c>
      <c r="G100" s="6">
        <v>3</v>
      </c>
      <c r="H100" s="6">
        <v>4</v>
      </c>
      <c r="I100" s="6">
        <v>5</v>
      </c>
      <c r="J100" s="6">
        <v>9</v>
      </c>
      <c r="K100" s="6">
        <v>30</v>
      </c>
      <c r="L100" s="6">
        <v>4</v>
      </c>
      <c r="M100" s="6">
        <v>8</v>
      </c>
      <c r="N100" s="6">
        <v>1</v>
      </c>
      <c r="O100" s="6">
        <v>11</v>
      </c>
    </row>
    <row r="101" spans="1:15" x14ac:dyDescent="0.3">
      <c r="A101" s="71">
        <f>SUM(A90:A100,B1:B9)</f>
        <v>524</v>
      </c>
      <c r="B101" s="71">
        <f t="shared" ref="B101:N101" si="4">SUM(B90:B100,C1:C9)</f>
        <v>256</v>
      </c>
      <c r="C101" s="71">
        <f t="shared" si="4"/>
        <v>190</v>
      </c>
      <c r="D101" s="71">
        <f t="shared" si="4"/>
        <v>121</v>
      </c>
      <c r="E101" s="71">
        <f t="shared" si="4"/>
        <v>161</v>
      </c>
      <c r="F101" s="71">
        <f t="shared" si="4"/>
        <v>181</v>
      </c>
      <c r="G101" s="71">
        <f t="shared" si="4"/>
        <v>167</v>
      </c>
      <c r="H101" s="71">
        <f t="shared" si="4"/>
        <v>116</v>
      </c>
      <c r="I101" s="71">
        <f t="shared" si="4"/>
        <v>124</v>
      </c>
      <c r="J101" s="71">
        <f t="shared" si="4"/>
        <v>295</v>
      </c>
      <c r="K101" s="71">
        <f t="shared" si="4"/>
        <v>528</v>
      </c>
      <c r="L101" s="71">
        <f t="shared" si="4"/>
        <v>194</v>
      </c>
      <c r="M101" s="71">
        <f t="shared" si="4"/>
        <v>330</v>
      </c>
      <c r="N101" s="71">
        <f t="shared" si="4"/>
        <v>157</v>
      </c>
      <c r="O101" s="7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workbookViewId="0">
      <selection activeCell="E10" sqref="E10:E12"/>
    </sheetView>
  </sheetViews>
  <sheetFormatPr defaultRowHeight="14.4" x14ac:dyDescent="0.3"/>
  <sheetData>
    <row r="1" spans="1:15" x14ac:dyDescent="0.3">
      <c r="A1" s="47">
        <v>0</v>
      </c>
      <c r="B1" s="71">
        <v>7</v>
      </c>
      <c r="C1" s="71">
        <v>7</v>
      </c>
      <c r="D1" s="71">
        <v>2</v>
      </c>
      <c r="E1" s="71">
        <v>0</v>
      </c>
      <c r="F1" s="71">
        <v>0</v>
      </c>
      <c r="G1" s="71">
        <v>2</v>
      </c>
      <c r="H1" s="71">
        <v>8</v>
      </c>
      <c r="I1" s="71">
        <v>0</v>
      </c>
      <c r="J1" s="71">
        <v>0</v>
      </c>
      <c r="K1" s="71">
        <v>2</v>
      </c>
      <c r="L1" s="71">
        <v>0</v>
      </c>
      <c r="M1" s="71">
        <v>0</v>
      </c>
      <c r="N1" s="71">
        <v>0</v>
      </c>
      <c r="O1" s="71">
        <v>3</v>
      </c>
    </row>
    <row r="2" spans="1:15" x14ac:dyDescent="0.3">
      <c r="A2" s="47">
        <v>3</v>
      </c>
      <c r="B2" s="71">
        <v>20</v>
      </c>
      <c r="C2" s="71">
        <v>8</v>
      </c>
      <c r="D2" s="71">
        <v>2</v>
      </c>
      <c r="E2" s="71">
        <v>0</v>
      </c>
      <c r="F2" s="71">
        <v>2</v>
      </c>
      <c r="G2" s="71">
        <v>3</v>
      </c>
      <c r="H2" s="71">
        <v>2</v>
      </c>
      <c r="I2" s="71">
        <v>0</v>
      </c>
      <c r="J2" s="71">
        <v>0</v>
      </c>
      <c r="K2" s="71">
        <v>0</v>
      </c>
      <c r="L2" s="71">
        <v>2</v>
      </c>
      <c r="M2" s="71">
        <v>0</v>
      </c>
      <c r="N2" s="71">
        <v>0</v>
      </c>
      <c r="O2" s="71">
        <v>1</v>
      </c>
    </row>
    <row r="3" spans="1:15" x14ac:dyDescent="0.3">
      <c r="A3" s="47">
        <v>2</v>
      </c>
      <c r="B3" s="71">
        <v>21</v>
      </c>
      <c r="C3" s="71">
        <v>9</v>
      </c>
      <c r="D3" s="71">
        <v>1</v>
      </c>
      <c r="E3" s="71">
        <v>1</v>
      </c>
      <c r="F3" s="71">
        <v>1</v>
      </c>
      <c r="G3" s="71">
        <v>11</v>
      </c>
      <c r="H3" s="71">
        <v>1</v>
      </c>
      <c r="I3" s="71">
        <v>0</v>
      </c>
      <c r="J3" s="71">
        <v>0</v>
      </c>
      <c r="K3" s="71">
        <v>1</v>
      </c>
      <c r="L3" s="71">
        <v>2</v>
      </c>
      <c r="M3" s="71">
        <v>0</v>
      </c>
      <c r="N3" s="71">
        <v>1</v>
      </c>
      <c r="O3" s="71">
        <v>1</v>
      </c>
    </row>
    <row r="4" spans="1:15" x14ac:dyDescent="0.3">
      <c r="A4" s="47">
        <v>0</v>
      </c>
      <c r="B4" s="71">
        <v>31</v>
      </c>
      <c r="C4" s="71">
        <v>4</v>
      </c>
      <c r="D4" s="71">
        <v>1</v>
      </c>
      <c r="E4" s="71">
        <v>1</v>
      </c>
      <c r="F4" s="71">
        <v>0</v>
      </c>
      <c r="G4" s="71">
        <v>11</v>
      </c>
      <c r="H4" s="71">
        <v>1</v>
      </c>
      <c r="I4" s="71">
        <v>0</v>
      </c>
      <c r="J4" s="71">
        <v>0</v>
      </c>
      <c r="K4" s="71">
        <v>4</v>
      </c>
      <c r="L4" s="71">
        <v>0</v>
      </c>
      <c r="M4" s="71">
        <v>0</v>
      </c>
      <c r="N4" s="71">
        <v>0</v>
      </c>
      <c r="O4" s="71">
        <v>1</v>
      </c>
    </row>
    <row r="5" spans="1:15" x14ac:dyDescent="0.3">
      <c r="A5" s="47">
        <v>0</v>
      </c>
      <c r="B5" s="71">
        <v>30</v>
      </c>
      <c r="C5" s="71">
        <v>7</v>
      </c>
      <c r="D5" s="71">
        <v>2</v>
      </c>
      <c r="E5" s="71">
        <v>0</v>
      </c>
      <c r="F5" s="71">
        <v>1</v>
      </c>
      <c r="G5" s="71">
        <v>21</v>
      </c>
      <c r="H5" s="71">
        <v>1</v>
      </c>
      <c r="I5" s="71">
        <v>1</v>
      </c>
      <c r="J5" s="71">
        <v>0</v>
      </c>
      <c r="K5" s="71">
        <v>0</v>
      </c>
      <c r="L5" s="71">
        <v>0</v>
      </c>
      <c r="M5" s="71">
        <v>1</v>
      </c>
      <c r="N5" s="71">
        <v>0</v>
      </c>
      <c r="O5" s="71">
        <v>1</v>
      </c>
    </row>
    <row r="6" spans="1:15" x14ac:dyDescent="0.3">
      <c r="A6" s="47">
        <v>0</v>
      </c>
      <c r="B6" s="71">
        <v>19</v>
      </c>
      <c r="C6" s="71">
        <v>9</v>
      </c>
      <c r="D6" s="71">
        <v>1</v>
      </c>
      <c r="E6" s="71">
        <v>0</v>
      </c>
      <c r="F6" s="71">
        <v>2</v>
      </c>
      <c r="G6" s="71">
        <v>4</v>
      </c>
      <c r="H6" s="71">
        <v>1</v>
      </c>
      <c r="I6" s="71">
        <v>1</v>
      </c>
      <c r="J6" s="71">
        <v>0</v>
      </c>
      <c r="K6" s="71">
        <v>0</v>
      </c>
      <c r="L6" s="71">
        <v>0</v>
      </c>
      <c r="M6" s="71">
        <v>1</v>
      </c>
      <c r="N6" s="71">
        <v>1</v>
      </c>
      <c r="O6" s="71">
        <v>0</v>
      </c>
    </row>
    <row r="7" spans="1:15" x14ac:dyDescent="0.3">
      <c r="A7" s="47">
        <v>2</v>
      </c>
      <c r="B7" s="71">
        <v>14</v>
      </c>
      <c r="C7" s="71">
        <v>2</v>
      </c>
      <c r="D7" s="71">
        <v>1</v>
      </c>
      <c r="E7" s="71">
        <v>0</v>
      </c>
      <c r="F7" s="71">
        <v>2</v>
      </c>
      <c r="G7" s="71">
        <v>2</v>
      </c>
      <c r="H7" s="71">
        <v>6</v>
      </c>
      <c r="I7" s="71">
        <v>1</v>
      </c>
      <c r="J7" s="71">
        <v>0</v>
      </c>
      <c r="K7" s="71">
        <v>0</v>
      </c>
      <c r="L7" s="71">
        <v>2</v>
      </c>
      <c r="M7" s="71">
        <v>1</v>
      </c>
      <c r="N7" s="71">
        <v>0</v>
      </c>
      <c r="O7" s="71">
        <v>0</v>
      </c>
    </row>
    <row r="8" spans="1:15" x14ac:dyDescent="0.3">
      <c r="A8" s="47">
        <v>0</v>
      </c>
      <c r="B8" s="71">
        <v>11</v>
      </c>
      <c r="C8" s="71">
        <v>9</v>
      </c>
      <c r="D8" s="71">
        <v>3</v>
      </c>
      <c r="E8" s="71">
        <v>0</v>
      </c>
      <c r="F8" s="71">
        <v>3</v>
      </c>
      <c r="G8" s="71">
        <v>0</v>
      </c>
      <c r="H8" s="71">
        <v>1</v>
      </c>
      <c r="I8" s="71">
        <v>0</v>
      </c>
      <c r="J8" s="71">
        <v>0</v>
      </c>
      <c r="K8" s="71">
        <v>0</v>
      </c>
      <c r="L8" s="71">
        <v>3</v>
      </c>
      <c r="M8" s="71">
        <v>2</v>
      </c>
      <c r="N8" s="71">
        <v>0</v>
      </c>
      <c r="O8" s="71">
        <v>0</v>
      </c>
    </row>
    <row r="9" spans="1:15" x14ac:dyDescent="0.3">
      <c r="A9" s="47">
        <v>0</v>
      </c>
      <c r="B9" s="71">
        <v>14</v>
      </c>
      <c r="C9" s="71">
        <v>11</v>
      </c>
      <c r="D9" s="71">
        <v>2</v>
      </c>
      <c r="E9" s="71">
        <v>1</v>
      </c>
      <c r="F9" s="71">
        <v>0</v>
      </c>
      <c r="G9" s="71">
        <v>2</v>
      </c>
      <c r="H9" s="71">
        <v>4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x14ac:dyDescent="0.3">
      <c r="A10" s="47">
        <v>2</v>
      </c>
      <c r="B10" s="71">
        <v>20</v>
      </c>
      <c r="C10" s="71">
        <v>3</v>
      </c>
      <c r="D10" s="71">
        <v>0</v>
      </c>
      <c r="E10" s="71">
        <v>0</v>
      </c>
      <c r="F10" s="71">
        <v>1</v>
      </c>
      <c r="G10" s="71">
        <v>0</v>
      </c>
      <c r="H10" s="71">
        <v>2</v>
      </c>
      <c r="I10" s="71">
        <v>0</v>
      </c>
      <c r="J10" s="71">
        <v>0</v>
      </c>
      <c r="K10" s="71">
        <v>0</v>
      </c>
      <c r="L10" s="71">
        <v>0</v>
      </c>
      <c r="M10" s="71">
        <v>1</v>
      </c>
      <c r="N10" s="71">
        <v>1</v>
      </c>
      <c r="O10" s="71">
        <v>1</v>
      </c>
    </row>
    <row r="11" spans="1:15" x14ac:dyDescent="0.3">
      <c r="A11" s="47">
        <v>1</v>
      </c>
      <c r="B11" s="71">
        <v>12</v>
      </c>
      <c r="C11" s="71">
        <v>2</v>
      </c>
      <c r="D11" s="71">
        <v>4</v>
      </c>
      <c r="E11" s="71">
        <v>0</v>
      </c>
      <c r="F11" s="71">
        <v>1</v>
      </c>
      <c r="G11" s="71">
        <v>2</v>
      </c>
      <c r="H11" s="71">
        <v>2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2</v>
      </c>
    </row>
    <row r="12" spans="1:15" x14ac:dyDescent="0.3">
      <c r="A12" s="47">
        <v>0</v>
      </c>
      <c r="B12" s="71">
        <v>6</v>
      </c>
      <c r="C12" s="71">
        <v>4</v>
      </c>
      <c r="D12" s="71">
        <v>2</v>
      </c>
      <c r="E12" s="71">
        <v>0</v>
      </c>
      <c r="F12" s="71">
        <v>0</v>
      </c>
      <c r="G12" s="71">
        <v>0</v>
      </c>
      <c r="H12" s="71">
        <v>1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1</v>
      </c>
    </row>
    <row r="13" spans="1:15" x14ac:dyDescent="0.3">
      <c r="A13" s="71">
        <f>SUM(A1:A12,A132:A149)</f>
        <v>122</v>
      </c>
      <c r="B13" s="71">
        <f t="shared" ref="B13:O13" si="0">SUM(B1:B12,B132:B149)</f>
        <v>269</v>
      </c>
      <c r="C13" s="71">
        <f t="shared" si="0"/>
        <v>149</v>
      </c>
      <c r="D13" s="71">
        <f t="shared" si="0"/>
        <v>52</v>
      </c>
      <c r="E13" s="71">
        <f t="shared" si="0"/>
        <v>65</v>
      </c>
      <c r="F13" s="71">
        <f t="shared" si="0"/>
        <v>63</v>
      </c>
      <c r="G13" s="71">
        <f t="shared" si="0"/>
        <v>125</v>
      </c>
      <c r="H13" s="71">
        <f t="shared" si="0"/>
        <v>57</v>
      </c>
      <c r="I13" s="71">
        <f t="shared" si="0"/>
        <v>13</v>
      </c>
      <c r="J13" s="71">
        <f t="shared" si="0"/>
        <v>43</v>
      </c>
      <c r="K13" s="71">
        <f t="shared" si="0"/>
        <v>36</v>
      </c>
      <c r="L13" s="71">
        <f t="shared" si="0"/>
        <v>68</v>
      </c>
      <c r="M13" s="71">
        <f t="shared" si="0"/>
        <v>77</v>
      </c>
      <c r="N13" s="71">
        <f t="shared" si="0"/>
        <v>46</v>
      </c>
      <c r="O13" s="71">
        <f t="shared" si="0"/>
        <v>136</v>
      </c>
    </row>
    <row r="14" spans="1:15" x14ac:dyDescent="0.3">
      <c r="A14" s="53">
        <v>2</v>
      </c>
      <c r="B14" s="6">
        <v>5</v>
      </c>
      <c r="C14" s="6">
        <v>3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2</v>
      </c>
      <c r="N14" s="6">
        <v>0</v>
      </c>
      <c r="O14" s="6">
        <v>2</v>
      </c>
    </row>
    <row r="15" spans="1:15" x14ac:dyDescent="0.3">
      <c r="A15" s="53">
        <v>0</v>
      </c>
      <c r="B15" s="6">
        <v>2</v>
      </c>
      <c r="C15" s="6">
        <v>6</v>
      </c>
      <c r="D15" s="6">
        <v>3</v>
      </c>
      <c r="E15" s="6">
        <v>1</v>
      </c>
      <c r="F15" s="6">
        <v>1</v>
      </c>
      <c r="G15" s="6">
        <v>2</v>
      </c>
      <c r="H15" s="6">
        <v>0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  <c r="N15" s="6">
        <v>1</v>
      </c>
      <c r="O15" s="6">
        <v>1</v>
      </c>
    </row>
    <row r="16" spans="1:15" x14ac:dyDescent="0.3">
      <c r="A16" s="53">
        <v>1</v>
      </c>
      <c r="B16" s="6">
        <v>9</v>
      </c>
      <c r="C16" s="6">
        <v>1</v>
      </c>
      <c r="D16" s="6">
        <v>0</v>
      </c>
      <c r="E16" s="6">
        <v>0</v>
      </c>
      <c r="F16" s="6">
        <v>2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1</v>
      </c>
      <c r="M16" s="6">
        <v>2</v>
      </c>
      <c r="N16" s="6">
        <v>0</v>
      </c>
      <c r="O16" s="6">
        <v>0</v>
      </c>
    </row>
    <row r="17" spans="1:15" x14ac:dyDescent="0.3">
      <c r="A17" s="53">
        <v>4</v>
      </c>
      <c r="B17" s="6">
        <v>6</v>
      </c>
      <c r="C17" s="6">
        <v>0</v>
      </c>
      <c r="D17" s="6">
        <v>1</v>
      </c>
      <c r="E17" s="6">
        <v>0</v>
      </c>
      <c r="F17" s="6">
        <v>6</v>
      </c>
      <c r="G17" s="6">
        <v>1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1</v>
      </c>
      <c r="N17" s="6">
        <v>0</v>
      </c>
      <c r="O17" s="6">
        <v>0</v>
      </c>
    </row>
    <row r="18" spans="1:15" x14ac:dyDescent="0.3">
      <c r="A18" s="53">
        <v>0</v>
      </c>
      <c r="B18" s="6">
        <v>6</v>
      </c>
      <c r="C18" s="6">
        <v>1</v>
      </c>
      <c r="D18" s="6">
        <v>1</v>
      </c>
      <c r="E18" s="6">
        <v>1</v>
      </c>
      <c r="F18" s="6">
        <v>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2</v>
      </c>
      <c r="N18" s="6">
        <v>0</v>
      </c>
      <c r="O18" s="6">
        <v>1</v>
      </c>
    </row>
    <row r="19" spans="1:15" x14ac:dyDescent="0.3">
      <c r="A19" s="53">
        <v>1</v>
      </c>
      <c r="B19" s="6">
        <v>4</v>
      </c>
      <c r="C19" s="6">
        <v>1</v>
      </c>
      <c r="D19" s="6">
        <v>0</v>
      </c>
      <c r="E19" s="6">
        <v>0</v>
      </c>
      <c r="F19" s="6">
        <v>3</v>
      </c>
      <c r="G19" s="6">
        <v>3</v>
      </c>
      <c r="H19" s="6">
        <v>0</v>
      </c>
      <c r="I19" s="6">
        <v>0</v>
      </c>
      <c r="J19" s="6">
        <v>0</v>
      </c>
      <c r="K19" s="6">
        <v>1</v>
      </c>
      <c r="L19" s="6">
        <v>0</v>
      </c>
      <c r="M19" s="6">
        <v>0</v>
      </c>
      <c r="N19" s="6">
        <v>0</v>
      </c>
      <c r="O19" s="6">
        <v>0</v>
      </c>
    </row>
    <row r="20" spans="1:15" x14ac:dyDescent="0.3">
      <c r="A20" s="53">
        <v>0</v>
      </c>
      <c r="B20" s="6">
        <v>4</v>
      </c>
      <c r="C20" s="6">
        <v>1</v>
      </c>
      <c r="D20" s="6">
        <v>0</v>
      </c>
      <c r="E20" s="6">
        <v>1</v>
      </c>
      <c r="F20" s="6">
        <v>1</v>
      </c>
      <c r="G20" s="6">
        <v>0</v>
      </c>
      <c r="H20" s="6">
        <v>1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1</v>
      </c>
    </row>
    <row r="21" spans="1:15" x14ac:dyDescent="0.3">
      <c r="A21" s="53">
        <v>2</v>
      </c>
      <c r="B21" s="6">
        <v>3</v>
      </c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1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</row>
    <row r="22" spans="1:15" x14ac:dyDescent="0.3">
      <c r="A22" s="53">
        <v>0</v>
      </c>
      <c r="B22" s="6">
        <v>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1</v>
      </c>
      <c r="N22" s="6">
        <v>0</v>
      </c>
      <c r="O22" s="6">
        <v>0</v>
      </c>
    </row>
    <row r="23" spans="1:15" x14ac:dyDescent="0.3">
      <c r="A23" s="53">
        <v>0</v>
      </c>
      <c r="B23" s="6">
        <v>1</v>
      </c>
      <c r="C23" s="6">
        <v>1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1</v>
      </c>
      <c r="N23" s="6">
        <v>0</v>
      </c>
      <c r="O23" s="6">
        <v>0</v>
      </c>
    </row>
    <row r="24" spans="1:15" x14ac:dyDescent="0.3">
      <c r="A24" s="53">
        <v>0</v>
      </c>
      <c r="B24" s="6">
        <v>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1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1</v>
      </c>
      <c r="O24" s="6">
        <v>0</v>
      </c>
    </row>
    <row r="25" spans="1:15" x14ac:dyDescent="0.3">
      <c r="A25" s="53">
        <v>0</v>
      </c>
      <c r="B25" s="6">
        <v>8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  <c r="H25" s="6">
        <v>1</v>
      </c>
      <c r="I25" s="6">
        <v>1</v>
      </c>
      <c r="J25" s="6">
        <v>0</v>
      </c>
      <c r="K25" s="6">
        <v>0</v>
      </c>
      <c r="L25" s="6">
        <v>0</v>
      </c>
      <c r="M25" s="6">
        <v>1</v>
      </c>
      <c r="N25" s="6">
        <v>0</v>
      </c>
      <c r="O25" s="6">
        <v>0</v>
      </c>
    </row>
    <row r="26" spans="1:15" x14ac:dyDescent="0.3">
      <c r="A26" s="53">
        <v>0</v>
      </c>
      <c r="B26" s="6">
        <v>3</v>
      </c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</row>
    <row r="27" spans="1:15" x14ac:dyDescent="0.3">
      <c r="A27" s="53">
        <v>0</v>
      </c>
      <c r="B27" s="6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3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</row>
    <row r="28" spans="1:15" x14ac:dyDescent="0.3">
      <c r="A28" s="53">
        <v>1</v>
      </c>
      <c r="B28" s="6">
        <v>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3">
      <c r="A29" s="53">
        <v>0</v>
      </c>
      <c r="B29" s="6">
        <v>1</v>
      </c>
      <c r="C29" s="6">
        <v>1</v>
      </c>
      <c r="D29" s="6">
        <v>1</v>
      </c>
      <c r="E29" s="6">
        <v>0</v>
      </c>
      <c r="F29" s="6">
        <v>0</v>
      </c>
      <c r="G29" s="6">
        <v>1</v>
      </c>
      <c r="H29" s="6">
        <v>0</v>
      </c>
      <c r="I29" s="6">
        <v>0</v>
      </c>
      <c r="J29" s="6">
        <v>0</v>
      </c>
      <c r="K29" s="6">
        <v>3</v>
      </c>
      <c r="L29" s="6">
        <v>0</v>
      </c>
      <c r="M29" s="6">
        <v>0</v>
      </c>
      <c r="N29" s="6">
        <v>0</v>
      </c>
      <c r="O29" s="6">
        <v>0</v>
      </c>
    </row>
    <row r="30" spans="1:15" x14ac:dyDescent="0.3">
      <c r="A30" s="53">
        <v>1</v>
      </c>
      <c r="B30" s="6">
        <v>2</v>
      </c>
      <c r="C30" s="6">
        <v>2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1</v>
      </c>
      <c r="L30" s="6">
        <v>0</v>
      </c>
      <c r="M30" s="6">
        <v>0</v>
      </c>
      <c r="N30" s="6">
        <v>0</v>
      </c>
      <c r="O30" s="6">
        <v>0</v>
      </c>
    </row>
    <row r="31" spans="1:15" x14ac:dyDescent="0.3">
      <c r="A31" s="53">
        <v>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2</v>
      </c>
      <c r="M31" s="6">
        <v>0</v>
      </c>
      <c r="N31" s="6">
        <v>0</v>
      </c>
      <c r="O31" s="6">
        <v>0</v>
      </c>
    </row>
    <row r="32" spans="1:15" x14ac:dyDescent="0.3">
      <c r="A32" s="53">
        <v>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1</v>
      </c>
      <c r="M32" s="6">
        <v>0</v>
      </c>
      <c r="N32" s="6">
        <v>0</v>
      </c>
      <c r="O32" s="6">
        <v>0</v>
      </c>
    </row>
    <row r="33" spans="1:15" x14ac:dyDescent="0.3">
      <c r="A33" s="53">
        <v>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  <row r="34" spans="1:15" x14ac:dyDescent="0.3">
      <c r="A34" s="53">
        <v>1</v>
      </c>
      <c r="B34" s="6">
        <v>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2</v>
      </c>
      <c r="L34" s="6">
        <v>0</v>
      </c>
      <c r="M34" s="6">
        <v>1</v>
      </c>
      <c r="N34" s="6">
        <v>0</v>
      </c>
      <c r="O34" s="6">
        <v>1</v>
      </c>
    </row>
    <row r="35" spans="1:15" x14ac:dyDescent="0.3">
      <c r="A35" s="53">
        <v>0</v>
      </c>
      <c r="B35" s="6">
        <v>2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1</v>
      </c>
      <c r="J35" s="6">
        <v>0</v>
      </c>
      <c r="K35" s="6">
        <v>0</v>
      </c>
      <c r="L35" s="6">
        <v>0</v>
      </c>
      <c r="M35" s="6">
        <v>3</v>
      </c>
      <c r="N35" s="6">
        <v>1</v>
      </c>
      <c r="O35" s="6">
        <v>0</v>
      </c>
    </row>
    <row r="36" spans="1:15" x14ac:dyDescent="0.3">
      <c r="A36" s="53">
        <v>1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1</v>
      </c>
      <c r="K36" s="6">
        <v>1</v>
      </c>
      <c r="L36" s="6">
        <v>0</v>
      </c>
      <c r="M36" s="6">
        <v>2</v>
      </c>
      <c r="N36" s="6">
        <v>0</v>
      </c>
      <c r="O36" s="6">
        <v>0</v>
      </c>
    </row>
    <row r="37" spans="1:15" x14ac:dyDescent="0.3">
      <c r="A37" s="53">
        <v>0</v>
      </c>
      <c r="B37" s="6">
        <v>0</v>
      </c>
      <c r="C37" s="6">
        <v>1</v>
      </c>
      <c r="D37" s="6">
        <v>0</v>
      </c>
      <c r="E37" s="6">
        <v>0</v>
      </c>
      <c r="F37" s="6">
        <v>1</v>
      </c>
      <c r="G37" s="6">
        <v>1</v>
      </c>
      <c r="H37" s="6">
        <v>0</v>
      </c>
      <c r="I37" s="6">
        <v>1</v>
      </c>
      <c r="J37" s="6">
        <v>0</v>
      </c>
      <c r="K37" s="6">
        <v>2</v>
      </c>
      <c r="L37" s="6">
        <v>0</v>
      </c>
      <c r="M37" s="6">
        <v>3</v>
      </c>
      <c r="N37" s="6">
        <v>1</v>
      </c>
      <c r="O37" s="6">
        <v>1</v>
      </c>
    </row>
    <row r="38" spans="1:15" x14ac:dyDescent="0.3">
      <c r="A38" s="53">
        <f>SUM(A14:A37)</f>
        <v>16</v>
      </c>
      <c r="B38" s="53">
        <f t="shared" ref="B38:O38" si="1">SUM(B14:B37)</f>
        <v>75</v>
      </c>
      <c r="C38" s="53">
        <f t="shared" si="1"/>
        <v>19</v>
      </c>
      <c r="D38" s="53">
        <f t="shared" si="1"/>
        <v>8</v>
      </c>
      <c r="E38" s="53">
        <f t="shared" si="1"/>
        <v>3</v>
      </c>
      <c r="F38" s="53">
        <f t="shared" si="1"/>
        <v>19</v>
      </c>
      <c r="G38" s="53">
        <f t="shared" si="1"/>
        <v>9</v>
      </c>
      <c r="H38" s="53">
        <f t="shared" si="1"/>
        <v>9</v>
      </c>
      <c r="I38" s="53">
        <f t="shared" si="1"/>
        <v>4</v>
      </c>
      <c r="J38" s="53">
        <f t="shared" si="1"/>
        <v>1</v>
      </c>
      <c r="K38" s="53">
        <f t="shared" si="1"/>
        <v>10</v>
      </c>
      <c r="L38" s="53">
        <f t="shared" si="1"/>
        <v>5</v>
      </c>
      <c r="M38" s="53">
        <f t="shared" si="1"/>
        <v>20</v>
      </c>
      <c r="N38" s="53">
        <f t="shared" si="1"/>
        <v>4</v>
      </c>
      <c r="O38" s="53">
        <f t="shared" si="1"/>
        <v>7</v>
      </c>
    </row>
    <row r="39" spans="1:15" x14ac:dyDescent="0.3">
      <c r="A39" s="72">
        <v>2</v>
      </c>
      <c r="B39" s="6">
        <v>0</v>
      </c>
      <c r="C39" s="6">
        <v>0</v>
      </c>
      <c r="D39" s="6">
        <v>0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1</v>
      </c>
      <c r="N39" s="6">
        <v>0</v>
      </c>
      <c r="O39" s="6">
        <v>0</v>
      </c>
    </row>
    <row r="40" spans="1:15" x14ac:dyDescent="0.3">
      <c r="A40" s="72">
        <v>1</v>
      </c>
      <c r="B40" s="6">
        <v>0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1</v>
      </c>
      <c r="M40" s="6">
        <v>2</v>
      </c>
      <c r="N40" s="6">
        <v>1</v>
      </c>
      <c r="O40" s="6">
        <v>1</v>
      </c>
    </row>
    <row r="41" spans="1:15" x14ac:dyDescent="0.3">
      <c r="A41" s="72">
        <v>3</v>
      </c>
      <c r="B41" s="6">
        <v>2</v>
      </c>
      <c r="C41" s="6">
        <v>0</v>
      </c>
      <c r="D41" s="6">
        <v>0</v>
      </c>
      <c r="E41" s="6">
        <v>0</v>
      </c>
      <c r="F41" s="6">
        <v>1</v>
      </c>
      <c r="G41" s="6">
        <v>1</v>
      </c>
      <c r="H41" s="6">
        <v>0</v>
      </c>
      <c r="I41" s="6">
        <v>1</v>
      </c>
      <c r="J41" s="6">
        <v>0</v>
      </c>
      <c r="K41" s="6">
        <v>0</v>
      </c>
      <c r="L41" s="6">
        <v>0</v>
      </c>
      <c r="M41" s="6">
        <v>0</v>
      </c>
      <c r="N41" s="6">
        <v>1</v>
      </c>
      <c r="O41" s="6">
        <v>0</v>
      </c>
    </row>
    <row r="42" spans="1:15" x14ac:dyDescent="0.3">
      <c r="A42" s="72">
        <v>3</v>
      </c>
      <c r="B42" s="6">
        <v>4</v>
      </c>
      <c r="C42" s="6">
        <v>1</v>
      </c>
      <c r="D42" s="6">
        <v>1</v>
      </c>
      <c r="E42" s="6">
        <v>0</v>
      </c>
      <c r="F42" s="6">
        <v>2</v>
      </c>
      <c r="G42" s="6">
        <v>2</v>
      </c>
      <c r="H42" s="6">
        <v>0</v>
      </c>
      <c r="I42" s="6">
        <v>0</v>
      </c>
      <c r="J42" s="6">
        <v>0</v>
      </c>
      <c r="K42" s="6">
        <v>2</v>
      </c>
      <c r="L42" s="6">
        <v>0</v>
      </c>
      <c r="M42" s="6">
        <v>0</v>
      </c>
      <c r="N42" s="6">
        <v>0</v>
      </c>
      <c r="O42" s="6">
        <v>1</v>
      </c>
    </row>
    <row r="43" spans="1:15" x14ac:dyDescent="0.3">
      <c r="A43" s="72">
        <v>1</v>
      </c>
      <c r="B43" s="6">
        <v>0</v>
      </c>
      <c r="C43" s="6">
        <v>2</v>
      </c>
      <c r="D43" s="6">
        <v>1</v>
      </c>
      <c r="E43" s="6">
        <v>1</v>
      </c>
      <c r="F43" s="6">
        <v>2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1</v>
      </c>
      <c r="M43" s="6">
        <v>2</v>
      </c>
      <c r="N43" s="6">
        <v>0</v>
      </c>
      <c r="O43" s="6">
        <v>0</v>
      </c>
    </row>
    <row r="44" spans="1:15" x14ac:dyDescent="0.3">
      <c r="A44" s="72">
        <v>1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2</v>
      </c>
      <c r="H44" s="6">
        <v>1</v>
      </c>
      <c r="I44" s="6">
        <v>0</v>
      </c>
      <c r="J44" s="6">
        <v>0</v>
      </c>
      <c r="K44" s="6">
        <v>0</v>
      </c>
      <c r="L44" s="6">
        <v>0</v>
      </c>
      <c r="M44" s="6">
        <v>1</v>
      </c>
      <c r="N44" s="6">
        <v>2</v>
      </c>
      <c r="O44" s="6">
        <v>1</v>
      </c>
    </row>
    <row r="45" spans="1:15" x14ac:dyDescent="0.3">
      <c r="A45" s="72">
        <v>2</v>
      </c>
      <c r="B45" s="6">
        <v>2</v>
      </c>
      <c r="C45" s="6">
        <v>0</v>
      </c>
      <c r="D45" s="6">
        <v>0</v>
      </c>
      <c r="E45" s="6">
        <v>0</v>
      </c>
      <c r="F45" s="6">
        <v>1</v>
      </c>
      <c r="G45" s="6">
        <v>2</v>
      </c>
      <c r="H45" s="6">
        <v>0</v>
      </c>
      <c r="I45" s="6">
        <v>0</v>
      </c>
      <c r="J45" s="6">
        <v>3</v>
      </c>
      <c r="K45" s="6">
        <v>0</v>
      </c>
      <c r="L45" s="6">
        <v>0</v>
      </c>
      <c r="M45" s="6">
        <v>1</v>
      </c>
      <c r="N45" s="6">
        <v>0</v>
      </c>
      <c r="O45" s="6">
        <v>2</v>
      </c>
    </row>
    <row r="46" spans="1:15" x14ac:dyDescent="0.3">
      <c r="A46" s="72">
        <v>1</v>
      </c>
      <c r="B46" s="6">
        <v>1</v>
      </c>
      <c r="C46" s="6">
        <v>1</v>
      </c>
      <c r="D46" s="6">
        <v>1</v>
      </c>
      <c r="E46" s="6">
        <v>0</v>
      </c>
      <c r="F46" s="6">
        <v>3</v>
      </c>
      <c r="G46" s="6">
        <v>0</v>
      </c>
      <c r="H46" s="6">
        <v>2</v>
      </c>
      <c r="I46" s="6">
        <v>0</v>
      </c>
      <c r="J46" s="6">
        <v>1</v>
      </c>
      <c r="K46" s="6">
        <v>0</v>
      </c>
      <c r="L46" s="6">
        <v>0</v>
      </c>
      <c r="M46" s="6">
        <v>0</v>
      </c>
      <c r="N46" s="6">
        <v>2</v>
      </c>
      <c r="O46" s="6">
        <v>1</v>
      </c>
    </row>
    <row r="47" spans="1:15" x14ac:dyDescent="0.3">
      <c r="A47" s="72">
        <v>0</v>
      </c>
      <c r="B47" s="6">
        <v>1</v>
      </c>
      <c r="C47" s="6">
        <v>2</v>
      </c>
      <c r="D47" s="6">
        <v>1</v>
      </c>
      <c r="E47" s="6">
        <v>2</v>
      </c>
      <c r="F47" s="6">
        <v>1</v>
      </c>
      <c r="G47" s="6">
        <v>1</v>
      </c>
      <c r="H47" s="6">
        <v>1</v>
      </c>
      <c r="I47" s="6">
        <v>1</v>
      </c>
      <c r="J47" s="6">
        <v>3</v>
      </c>
      <c r="K47" s="6">
        <v>1</v>
      </c>
      <c r="L47" s="6">
        <v>0</v>
      </c>
      <c r="M47" s="6">
        <v>1</v>
      </c>
      <c r="N47" s="6">
        <v>1</v>
      </c>
      <c r="O47" s="6">
        <v>2</v>
      </c>
    </row>
    <row r="48" spans="1:15" x14ac:dyDescent="0.3">
      <c r="A48" s="72">
        <v>5</v>
      </c>
      <c r="B48" s="6">
        <v>5</v>
      </c>
      <c r="C48" s="6">
        <v>3</v>
      </c>
      <c r="D48" s="6">
        <v>0</v>
      </c>
      <c r="E48" s="6">
        <v>1</v>
      </c>
      <c r="F48" s="6">
        <v>6</v>
      </c>
      <c r="G48" s="6">
        <v>5</v>
      </c>
      <c r="H48" s="6">
        <v>1</v>
      </c>
      <c r="I48" s="6">
        <v>0</v>
      </c>
      <c r="J48" s="6">
        <v>4</v>
      </c>
      <c r="K48" s="6">
        <v>1</v>
      </c>
      <c r="L48" s="6">
        <v>1</v>
      </c>
      <c r="M48" s="6">
        <v>1</v>
      </c>
      <c r="N48" s="6">
        <v>4</v>
      </c>
      <c r="O48" s="6">
        <v>3</v>
      </c>
    </row>
    <row r="49" spans="1:15" x14ac:dyDescent="0.3">
      <c r="A49" s="72">
        <v>3</v>
      </c>
      <c r="B49" s="6">
        <v>0</v>
      </c>
      <c r="C49" s="6">
        <v>2</v>
      </c>
      <c r="D49" s="6">
        <v>3</v>
      </c>
      <c r="E49" s="6">
        <v>2</v>
      </c>
      <c r="F49" s="6">
        <v>3</v>
      </c>
      <c r="G49" s="6">
        <v>6</v>
      </c>
      <c r="H49" s="6">
        <v>0</v>
      </c>
      <c r="I49" s="6">
        <v>1</v>
      </c>
      <c r="J49" s="6">
        <v>3</v>
      </c>
      <c r="K49" s="6">
        <v>0</v>
      </c>
      <c r="L49" s="6">
        <v>10</v>
      </c>
      <c r="M49" s="6">
        <v>3</v>
      </c>
      <c r="N49" s="6">
        <v>9</v>
      </c>
      <c r="O49" s="6">
        <v>13</v>
      </c>
    </row>
    <row r="50" spans="1:15" x14ac:dyDescent="0.3">
      <c r="A50" s="72">
        <v>4</v>
      </c>
      <c r="B50" s="6">
        <v>5</v>
      </c>
      <c r="C50" s="6">
        <v>2</v>
      </c>
      <c r="D50" s="6">
        <v>3</v>
      </c>
      <c r="E50" s="6">
        <v>0</v>
      </c>
      <c r="F50" s="6">
        <v>3</v>
      </c>
      <c r="G50" s="6">
        <v>2</v>
      </c>
      <c r="H50" s="6">
        <v>0</v>
      </c>
      <c r="I50" s="6">
        <v>5</v>
      </c>
      <c r="J50" s="6">
        <v>6</v>
      </c>
      <c r="K50" s="6">
        <v>0</v>
      </c>
      <c r="L50" s="6">
        <v>1</v>
      </c>
      <c r="M50" s="6">
        <v>9</v>
      </c>
      <c r="N50" s="6">
        <v>6</v>
      </c>
      <c r="O50" s="6">
        <v>4</v>
      </c>
    </row>
    <row r="51" spans="1:15" x14ac:dyDescent="0.3">
      <c r="A51" s="72">
        <v>3</v>
      </c>
      <c r="B51" s="6">
        <v>6</v>
      </c>
      <c r="C51" s="6">
        <v>0</v>
      </c>
      <c r="D51" s="6">
        <v>2</v>
      </c>
      <c r="E51" s="6">
        <v>0</v>
      </c>
      <c r="F51" s="6">
        <v>6</v>
      </c>
      <c r="G51" s="6">
        <v>2</v>
      </c>
      <c r="H51" s="6">
        <v>2</v>
      </c>
      <c r="I51" s="6">
        <v>5</v>
      </c>
      <c r="J51" s="6">
        <v>4</v>
      </c>
      <c r="K51" s="6">
        <v>0</v>
      </c>
      <c r="L51" s="6">
        <v>2</v>
      </c>
      <c r="M51" s="6">
        <v>2</v>
      </c>
      <c r="N51" s="6">
        <v>3</v>
      </c>
      <c r="O51" s="6">
        <v>2</v>
      </c>
    </row>
    <row r="52" spans="1:15" x14ac:dyDescent="0.3">
      <c r="A52" s="72">
        <v>1</v>
      </c>
      <c r="B52" s="6">
        <v>1</v>
      </c>
      <c r="C52" s="6">
        <v>3</v>
      </c>
      <c r="D52" s="6">
        <v>2</v>
      </c>
      <c r="E52" s="6">
        <v>1</v>
      </c>
      <c r="F52" s="6">
        <v>2</v>
      </c>
      <c r="G52" s="6">
        <v>5</v>
      </c>
      <c r="H52" s="6">
        <v>0</v>
      </c>
      <c r="I52" s="6">
        <v>0</v>
      </c>
      <c r="J52" s="6">
        <v>0</v>
      </c>
      <c r="K52" s="6">
        <v>2</v>
      </c>
      <c r="L52" s="6">
        <v>5</v>
      </c>
      <c r="M52" s="6">
        <v>0</v>
      </c>
      <c r="N52" s="6">
        <v>2</v>
      </c>
      <c r="O52" s="6">
        <v>3</v>
      </c>
    </row>
    <row r="53" spans="1:15" x14ac:dyDescent="0.3">
      <c r="A53" s="72">
        <v>2</v>
      </c>
      <c r="B53" s="6">
        <v>5</v>
      </c>
      <c r="C53" s="6">
        <v>5</v>
      </c>
      <c r="D53" s="6">
        <v>0</v>
      </c>
      <c r="E53" s="6">
        <v>1</v>
      </c>
      <c r="F53" s="6">
        <v>5</v>
      </c>
      <c r="G53" s="6">
        <v>1</v>
      </c>
      <c r="H53" s="6">
        <v>2</v>
      </c>
      <c r="I53" s="6">
        <v>1</v>
      </c>
      <c r="J53" s="6">
        <v>2</v>
      </c>
      <c r="K53" s="6">
        <v>0</v>
      </c>
      <c r="L53" s="6">
        <v>5</v>
      </c>
      <c r="M53" s="6">
        <v>2</v>
      </c>
      <c r="N53" s="6">
        <v>2</v>
      </c>
      <c r="O53" s="6">
        <v>1</v>
      </c>
    </row>
    <row r="54" spans="1:15" x14ac:dyDescent="0.3">
      <c r="A54" s="72">
        <v>2</v>
      </c>
      <c r="B54" s="6">
        <v>2</v>
      </c>
      <c r="C54" s="6">
        <v>3</v>
      </c>
      <c r="D54" s="6">
        <v>3</v>
      </c>
      <c r="E54" s="6">
        <v>2</v>
      </c>
      <c r="F54" s="6">
        <v>9</v>
      </c>
      <c r="G54" s="6">
        <v>3</v>
      </c>
      <c r="H54" s="6">
        <v>0</v>
      </c>
      <c r="I54" s="6">
        <v>1</v>
      </c>
      <c r="J54" s="6">
        <v>1</v>
      </c>
      <c r="K54" s="6">
        <v>2</v>
      </c>
      <c r="L54" s="6">
        <v>4</v>
      </c>
      <c r="M54" s="6">
        <v>1</v>
      </c>
      <c r="N54" s="6">
        <v>4</v>
      </c>
      <c r="O54" s="6">
        <v>4</v>
      </c>
    </row>
    <row r="55" spans="1:15" x14ac:dyDescent="0.3">
      <c r="A55" s="72">
        <v>5</v>
      </c>
      <c r="B55" s="6">
        <v>0</v>
      </c>
      <c r="C55" s="6">
        <v>3</v>
      </c>
      <c r="D55" s="6">
        <v>0</v>
      </c>
      <c r="E55" s="6">
        <v>1</v>
      </c>
      <c r="F55" s="6">
        <v>2</v>
      </c>
      <c r="G55" s="6">
        <v>3</v>
      </c>
      <c r="H55" s="6">
        <v>0</v>
      </c>
      <c r="I55" s="6">
        <v>11</v>
      </c>
      <c r="J55" s="6">
        <v>6</v>
      </c>
      <c r="K55" s="6">
        <v>4</v>
      </c>
      <c r="L55" s="6">
        <v>2</v>
      </c>
      <c r="M55" s="6">
        <v>2</v>
      </c>
      <c r="N55" s="6">
        <v>7</v>
      </c>
      <c r="O55" s="6">
        <v>6</v>
      </c>
    </row>
    <row r="56" spans="1:15" x14ac:dyDescent="0.3">
      <c r="A56" s="72">
        <v>6</v>
      </c>
      <c r="B56" s="6">
        <v>5</v>
      </c>
      <c r="C56" s="6">
        <v>6</v>
      </c>
      <c r="D56" s="6">
        <v>6</v>
      </c>
      <c r="E56" s="6">
        <v>1</v>
      </c>
      <c r="F56" s="6">
        <v>1</v>
      </c>
      <c r="G56" s="6">
        <v>1</v>
      </c>
      <c r="H56" s="6">
        <v>3</v>
      </c>
      <c r="I56" s="6">
        <v>3</v>
      </c>
      <c r="J56" s="6">
        <v>5</v>
      </c>
      <c r="K56" s="6">
        <v>0</v>
      </c>
      <c r="L56" s="6">
        <v>1</v>
      </c>
      <c r="M56" s="6">
        <v>4</v>
      </c>
      <c r="N56" s="6">
        <v>1</v>
      </c>
      <c r="O56" s="6">
        <v>4</v>
      </c>
    </row>
    <row r="57" spans="1:15" x14ac:dyDescent="0.3">
      <c r="A57" s="72">
        <v>8</v>
      </c>
      <c r="B57" s="6">
        <v>1</v>
      </c>
      <c r="C57" s="6">
        <v>2</v>
      </c>
      <c r="D57" s="6">
        <v>1</v>
      </c>
      <c r="E57" s="6">
        <v>2</v>
      </c>
      <c r="F57" s="6">
        <v>2</v>
      </c>
      <c r="G57" s="6">
        <v>4</v>
      </c>
      <c r="H57" s="6">
        <v>3</v>
      </c>
      <c r="I57" s="6">
        <v>1</v>
      </c>
      <c r="J57" s="6">
        <v>0</v>
      </c>
      <c r="K57" s="6">
        <v>0</v>
      </c>
      <c r="L57" s="6">
        <v>0</v>
      </c>
      <c r="M57" s="6">
        <v>3</v>
      </c>
      <c r="N57" s="6">
        <v>1</v>
      </c>
      <c r="O57" s="6">
        <v>7</v>
      </c>
    </row>
    <row r="58" spans="1:15" x14ac:dyDescent="0.3">
      <c r="A58" s="72">
        <v>3</v>
      </c>
      <c r="B58" s="6">
        <v>6</v>
      </c>
      <c r="C58" s="6">
        <v>2</v>
      </c>
      <c r="D58" s="6">
        <v>10</v>
      </c>
      <c r="E58" s="6">
        <v>1</v>
      </c>
      <c r="F58" s="6">
        <v>8</v>
      </c>
      <c r="G58" s="6">
        <v>2</v>
      </c>
      <c r="H58" s="6">
        <v>2</v>
      </c>
      <c r="I58" s="6">
        <v>5</v>
      </c>
      <c r="J58" s="6">
        <v>3</v>
      </c>
      <c r="K58" s="6">
        <v>0</v>
      </c>
      <c r="L58" s="6">
        <v>0</v>
      </c>
      <c r="M58" s="6">
        <v>1</v>
      </c>
      <c r="N58" s="6">
        <v>2</v>
      </c>
      <c r="O58" s="6">
        <v>3</v>
      </c>
    </row>
    <row r="59" spans="1:15" x14ac:dyDescent="0.3">
      <c r="A59" s="72">
        <v>5</v>
      </c>
      <c r="B59" s="6">
        <v>3</v>
      </c>
      <c r="C59" s="6">
        <v>6</v>
      </c>
      <c r="D59" s="6">
        <v>3</v>
      </c>
      <c r="E59" s="6">
        <v>0</v>
      </c>
      <c r="F59" s="6">
        <v>2</v>
      </c>
      <c r="G59" s="6">
        <v>5</v>
      </c>
      <c r="H59" s="6">
        <v>3</v>
      </c>
      <c r="I59" s="6">
        <v>2</v>
      </c>
      <c r="J59" s="6">
        <v>3</v>
      </c>
      <c r="K59" s="6">
        <v>1</v>
      </c>
      <c r="L59" s="6">
        <v>1</v>
      </c>
      <c r="M59" s="6">
        <v>4</v>
      </c>
      <c r="N59" s="6">
        <v>8</v>
      </c>
      <c r="O59" s="6">
        <v>6</v>
      </c>
    </row>
    <row r="60" spans="1:15" x14ac:dyDescent="0.3">
      <c r="A60" s="72">
        <v>9</v>
      </c>
      <c r="B60" s="6">
        <v>4</v>
      </c>
      <c r="C60" s="6">
        <v>4</v>
      </c>
      <c r="D60" s="6">
        <v>2</v>
      </c>
      <c r="E60" s="6">
        <v>2</v>
      </c>
      <c r="F60" s="6">
        <v>4</v>
      </c>
      <c r="G60" s="6">
        <v>9</v>
      </c>
      <c r="H60" s="6">
        <v>5</v>
      </c>
      <c r="I60" s="6">
        <v>3</v>
      </c>
      <c r="J60" s="6">
        <v>4</v>
      </c>
      <c r="K60" s="6">
        <v>0</v>
      </c>
      <c r="L60" s="6">
        <v>0</v>
      </c>
      <c r="M60" s="6">
        <v>2</v>
      </c>
      <c r="N60" s="6">
        <v>4</v>
      </c>
      <c r="O60" s="6">
        <v>7</v>
      </c>
    </row>
    <row r="61" spans="1:15" x14ac:dyDescent="0.3">
      <c r="A61" s="72">
        <v>4</v>
      </c>
      <c r="B61" s="6">
        <v>7</v>
      </c>
      <c r="C61" s="6">
        <v>6</v>
      </c>
      <c r="D61" s="6">
        <v>6</v>
      </c>
      <c r="E61" s="6">
        <v>3</v>
      </c>
      <c r="F61" s="6">
        <v>7</v>
      </c>
      <c r="G61" s="6">
        <v>11</v>
      </c>
      <c r="H61" s="6">
        <v>1</v>
      </c>
      <c r="I61" s="6">
        <v>4</v>
      </c>
      <c r="J61" s="6">
        <v>2</v>
      </c>
      <c r="K61" s="6">
        <v>4</v>
      </c>
      <c r="L61" s="6">
        <v>0</v>
      </c>
      <c r="M61" s="6">
        <v>5</v>
      </c>
      <c r="N61" s="6">
        <v>2</v>
      </c>
      <c r="O61" s="6">
        <v>4</v>
      </c>
    </row>
    <row r="62" spans="1:15" x14ac:dyDescent="0.3">
      <c r="A62" s="72">
        <v>9</v>
      </c>
      <c r="B62" s="6">
        <v>4</v>
      </c>
      <c r="C62" s="6">
        <v>5</v>
      </c>
      <c r="D62" s="6">
        <v>6</v>
      </c>
      <c r="E62" s="6">
        <v>1</v>
      </c>
      <c r="F62" s="6">
        <v>3</v>
      </c>
      <c r="G62" s="6">
        <v>13</v>
      </c>
      <c r="H62" s="6">
        <v>2</v>
      </c>
      <c r="I62" s="6">
        <v>4</v>
      </c>
      <c r="J62" s="6">
        <v>3</v>
      </c>
      <c r="K62" s="6">
        <v>2</v>
      </c>
      <c r="L62" s="6">
        <v>2</v>
      </c>
      <c r="M62" s="6">
        <v>5</v>
      </c>
      <c r="N62" s="6">
        <v>6</v>
      </c>
      <c r="O62" s="6">
        <v>2</v>
      </c>
    </row>
    <row r="63" spans="1:15" x14ac:dyDescent="0.3">
      <c r="A63" s="72">
        <v>8</v>
      </c>
      <c r="B63" s="6">
        <v>8</v>
      </c>
      <c r="C63" s="6">
        <v>7</v>
      </c>
      <c r="D63" s="6">
        <v>1</v>
      </c>
      <c r="E63" s="6">
        <v>3</v>
      </c>
      <c r="F63" s="6">
        <v>4</v>
      </c>
      <c r="G63" s="6">
        <v>5</v>
      </c>
      <c r="H63" s="6">
        <v>1</v>
      </c>
      <c r="I63" s="6">
        <v>16</v>
      </c>
      <c r="J63" s="6">
        <v>5</v>
      </c>
      <c r="K63" s="6">
        <v>3</v>
      </c>
      <c r="L63" s="6">
        <v>0</v>
      </c>
      <c r="M63" s="6">
        <v>0</v>
      </c>
      <c r="N63" s="6">
        <v>5</v>
      </c>
      <c r="O63" s="6">
        <v>10</v>
      </c>
    </row>
    <row r="64" spans="1:15" x14ac:dyDescent="0.3">
      <c r="A64" s="72">
        <v>9</v>
      </c>
      <c r="B64" s="6">
        <v>6</v>
      </c>
      <c r="C64" s="6">
        <v>8</v>
      </c>
      <c r="D64" s="6">
        <v>3</v>
      </c>
      <c r="E64" s="6">
        <v>5</v>
      </c>
      <c r="F64" s="6">
        <v>4</v>
      </c>
      <c r="G64" s="6">
        <v>9</v>
      </c>
      <c r="H64" s="6">
        <v>0</v>
      </c>
      <c r="I64" s="6">
        <v>3</v>
      </c>
      <c r="J64" s="6">
        <v>7</v>
      </c>
      <c r="K64" s="6">
        <v>2</v>
      </c>
      <c r="L64" s="6">
        <v>0</v>
      </c>
      <c r="M64" s="6">
        <v>5</v>
      </c>
      <c r="N64" s="6">
        <v>4</v>
      </c>
      <c r="O64" s="6">
        <v>5</v>
      </c>
    </row>
    <row r="65" spans="1:15" x14ac:dyDescent="0.3">
      <c r="A65" s="72">
        <v>8</v>
      </c>
      <c r="B65" s="6">
        <v>13</v>
      </c>
      <c r="C65" s="6">
        <v>5</v>
      </c>
      <c r="D65" s="6">
        <v>6</v>
      </c>
      <c r="E65" s="6">
        <v>5</v>
      </c>
      <c r="F65" s="6">
        <v>7</v>
      </c>
      <c r="G65" s="6">
        <v>12</v>
      </c>
      <c r="H65" s="6">
        <v>0</v>
      </c>
      <c r="I65" s="6">
        <v>0</v>
      </c>
      <c r="J65" s="6">
        <v>4</v>
      </c>
      <c r="K65" s="6">
        <v>3</v>
      </c>
      <c r="L65" s="6">
        <v>0</v>
      </c>
      <c r="M65" s="6">
        <v>6</v>
      </c>
      <c r="N65" s="6">
        <v>8</v>
      </c>
      <c r="O65" s="6">
        <v>8</v>
      </c>
    </row>
    <row r="66" spans="1:15" x14ac:dyDescent="0.3">
      <c r="A66" s="72">
        <v>12</v>
      </c>
      <c r="B66" s="6">
        <v>4</v>
      </c>
      <c r="C66" s="6">
        <v>6</v>
      </c>
      <c r="D66" s="6">
        <v>9</v>
      </c>
      <c r="E66" s="6">
        <v>3</v>
      </c>
      <c r="F66" s="6">
        <v>5</v>
      </c>
      <c r="G66" s="6">
        <v>3</v>
      </c>
      <c r="H66" s="6">
        <v>0</v>
      </c>
      <c r="I66" s="6">
        <v>2</v>
      </c>
      <c r="J66" s="6">
        <v>3</v>
      </c>
      <c r="K66" s="6">
        <v>1</v>
      </c>
      <c r="L66" s="6">
        <v>3</v>
      </c>
      <c r="M66" s="6">
        <v>2</v>
      </c>
      <c r="N66" s="6">
        <v>10</v>
      </c>
      <c r="O66" s="6">
        <v>8</v>
      </c>
    </row>
    <row r="67" spans="1:15" x14ac:dyDescent="0.3">
      <c r="A67" s="72">
        <v>7</v>
      </c>
      <c r="B67" s="6">
        <v>8</v>
      </c>
      <c r="C67" s="6">
        <v>7</v>
      </c>
      <c r="D67" s="6">
        <v>6</v>
      </c>
      <c r="E67" s="6">
        <v>9</v>
      </c>
      <c r="F67" s="6">
        <v>7</v>
      </c>
      <c r="G67" s="6">
        <v>5</v>
      </c>
      <c r="H67" s="6">
        <v>0</v>
      </c>
      <c r="I67" s="6">
        <v>0</v>
      </c>
      <c r="J67" s="6">
        <v>5</v>
      </c>
      <c r="K67" s="6">
        <v>0</v>
      </c>
      <c r="L67" s="6">
        <v>7</v>
      </c>
      <c r="M67" s="6">
        <v>7</v>
      </c>
      <c r="N67" s="6">
        <v>8</v>
      </c>
      <c r="O67" s="6">
        <v>5</v>
      </c>
    </row>
    <row r="68" spans="1:15" x14ac:dyDescent="0.3">
      <c r="A68" s="72">
        <v>8</v>
      </c>
      <c r="B68" s="6">
        <v>7</v>
      </c>
      <c r="C68" s="6">
        <v>5</v>
      </c>
      <c r="D68" s="6">
        <v>6</v>
      </c>
      <c r="E68" s="6">
        <v>6</v>
      </c>
      <c r="F68" s="6">
        <v>6</v>
      </c>
      <c r="G68" s="6">
        <v>8</v>
      </c>
      <c r="H68" s="6">
        <v>0</v>
      </c>
      <c r="I68" s="6">
        <v>3</v>
      </c>
      <c r="J68" s="6">
        <v>5</v>
      </c>
      <c r="K68" s="6">
        <v>3</v>
      </c>
      <c r="L68" s="6">
        <v>3</v>
      </c>
      <c r="M68" s="6">
        <v>4</v>
      </c>
      <c r="N68" s="6">
        <v>7</v>
      </c>
      <c r="O68" s="6">
        <v>7</v>
      </c>
    </row>
    <row r="69" spans="1:15" x14ac:dyDescent="0.3">
      <c r="A69" s="72">
        <f>SUM(A39:A68)</f>
        <v>135</v>
      </c>
      <c r="B69" s="72">
        <f t="shared" ref="B69:O69" si="2">SUM(B39:B68)</f>
        <v>110</v>
      </c>
      <c r="C69" s="72">
        <f t="shared" si="2"/>
        <v>97</v>
      </c>
      <c r="D69" s="72">
        <f t="shared" si="2"/>
        <v>82</v>
      </c>
      <c r="E69" s="72">
        <f t="shared" si="2"/>
        <v>52</v>
      </c>
      <c r="F69" s="72">
        <f t="shared" si="2"/>
        <v>107</v>
      </c>
      <c r="G69" s="72">
        <f t="shared" si="2"/>
        <v>123</v>
      </c>
      <c r="H69" s="72">
        <f t="shared" si="2"/>
        <v>29</v>
      </c>
      <c r="I69" s="72">
        <f t="shared" si="2"/>
        <v>72</v>
      </c>
      <c r="J69" s="72">
        <f t="shared" si="2"/>
        <v>82</v>
      </c>
      <c r="K69" s="72">
        <f t="shared" si="2"/>
        <v>31</v>
      </c>
      <c r="L69" s="72">
        <f t="shared" si="2"/>
        <v>49</v>
      </c>
      <c r="M69" s="72">
        <f t="shared" si="2"/>
        <v>76</v>
      </c>
      <c r="N69" s="72">
        <f t="shared" si="2"/>
        <v>110</v>
      </c>
      <c r="O69" s="72">
        <f t="shared" si="2"/>
        <v>120</v>
      </c>
    </row>
    <row r="70" spans="1:15" x14ac:dyDescent="0.3">
      <c r="A70" s="20">
        <v>6</v>
      </c>
      <c r="B70" s="6">
        <v>11</v>
      </c>
      <c r="C70" s="6">
        <v>11</v>
      </c>
      <c r="D70" s="6">
        <v>7</v>
      </c>
      <c r="E70" s="6">
        <v>8</v>
      </c>
      <c r="F70" s="6">
        <v>10</v>
      </c>
      <c r="G70" s="6">
        <v>7</v>
      </c>
      <c r="H70" s="6">
        <v>0</v>
      </c>
      <c r="I70" s="6">
        <v>8</v>
      </c>
      <c r="J70" s="6">
        <v>6</v>
      </c>
      <c r="K70" s="6">
        <v>2</v>
      </c>
      <c r="L70" s="6">
        <v>4</v>
      </c>
      <c r="M70" s="6">
        <v>4</v>
      </c>
      <c r="N70" s="6">
        <v>8</v>
      </c>
      <c r="O70" s="6">
        <v>5</v>
      </c>
    </row>
    <row r="71" spans="1:15" x14ac:dyDescent="0.3">
      <c r="A71" s="20">
        <v>13</v>
      </c>
      <c r="B71" s="6">
        <v>6</v>
      </c>
      <c r="C71" s="6">
        <v>6</v>
      </c>
      <c r="D71" s="6">
        <v>6</v>
      </c>
      <c r="E71" s="6">
        <v>8</v>
      </c>
      <c r="F71" s="6">
        <v>9</v>
      </c>
      <c r="G71" s="6">
        <v>3</v>
      </c>
      <c r="H71" s="6">
        <v>0</v>
      </c>
      <c r="I71" s="6">
        <v>5</v>
      </c>
      <c r="J71" s="6">
        <v>10</v>
      </c>
      <c r="K71" s="6">
        <v>0</v>
      </c>
      <c r="L71" s="6">
        <v>2</v>
      </c>
      <c r="M71" s="6">
        <v>1</v>
      </c>
      <c r="N71" s="6">
        <v>5</v>
      </c>
      <c r="O71" s="6">
        <v>10</v>
      </c>
    </row>
    <row r="72" spans="1:15" x14ac:dyDescent="0.3">
      <c r="A72" s="20">
        <v>11</v>
      </c>
      <c r="B72" s="6">
        <v>5</v>
      </c>
      <c r="C72" s="6">
        <v>7</v>
      </c>
      <c r="D72" s="6">
        <v>7</v>
      </c>
      <c r="E72" s="6">
        <v>6</v>
      </c>
      <c r="F72" s="6">
        <v>6</v>
      </c>
      <c r="G72" s="6">
        <v>12</v>
      </c>
      <c r="H72" s="6">
        <v>10</v>
      </c>
      <c r="I72" s="6">
        <v>5</v>
      </c>
      <c r="J72" s="6">
        <v>5</v>
      </c>
      <c r="K72" s="6">
        <v>0</v>
      </c>
      <c r="L72" s="6">
        <v>2</v>
      </c>
      <c r="M72" s="6">
        <v>5</v>
      </c>
      <c r="N72" s="6">
        <v>7</v>
      </c>
      <c r="O72" s="6">
        <v>10</v>
      </c>
    </row>
    <row r="73" spans="1:15" x14ac:dyDescent="0.3">
      <c r="A73" s="20">
        <v>12</v>
      </c>
      <c r="B73" s="6">
        <v>5</v>
      </c>
      <c r="C73" s="6">
        <v>10</v>
      </c>
      <c r="D73" s="6">
        <v>10</v>
      </c>
      <c r="E73" s="6">
        <v>4</v>
      </c>
      <c r="F73" s="6">
        <v>7</v>
      </c>
      <c r="G73" s="6">
        <v>9</v>
      </c>
      <c r="H73" s="6">
        <v>1</v>
      </c>
      <c r="I73" s="6">
        <v>4</v>
      </c>
      <c r="J73" s="6">
        <v>4</v>
      </c>
      <c r="K73" s="6">
        <v>1</v>
      </c>
      <c r="L73" s="6">
        <v>4</v>
      </c>
      <c r="M73" s="6">
        <v>6</v>
      </c>
      <c r="N73" s="6">
        <v>4</v>
      </c>
      <c r="O73" s="6">
        <v>7</v>
      </c>
    </row>
    <row r="74" spans="1:15" x14ac:dyDescent="0.3">
      <c r="A74" s="20">
        <v>6</v>
      </c>
      <c r="B74" s="6">
        <v>13</v>
      </c>
      <c r="C74" s="6">
        <v>14</v>
      </c>
      <c r="D74" s="6">
        <v>3</v>
      </c>
      <c r="E74" s="6">
        <v>7</v>
      </c>
      <c r="F74" s="6">
        <v>9</v>
      </c>
      <c r="G74" s="6">
        <v>3</v>
      </c>
      <c r="H74" s="6">
        <v>2</v>
      </c>
      <c r="I74" s="6">
        <v>2</v>
      </c>
      <c r="J74" s="6">
        <v>9</v>
      </c>
      <c r="K74" s="6">
        <v>3</v>
      </c>
      <c r="L74" s="6">
        <v>6</v>
      </c>
      <c r="M74" s="6">
        <v>3</v>
      </c>
      <c r="N74" s="6">
        <v>17</v>
      </c>
      <c r="O74" s="6">
        <v>12</v>
      </c>
    </row>
    <row r="75" spans="1:15" x14ac:dyDescent="0.3">
      <c r="A75" s="20">
        <v>12</v>
      </c>
      <c r="B75" s="6">
        <v>9</v>
      </c>
      <c r="C75" s="6">
        <v>13</v>
      </c>
      <c r="D75" s="6">
        <v>8</v>
      </c>
      <c r="E75" s="6">
        <v>11</v>
      </c>
      <c r="F75" s="6">
        <v>10</v>
      </c>
      <c r="G75" s="6">
        <v>4</v>
      </c>
      <c r="H75" s="6">
        <v>0</v>
      </c>
      <c r="I75" s="6">
        <v>10</v>
      </c>
      <c r="J75" s="6">
        <v>9</v>
      </c>
      <c r="K75" s="6">
        <v>4</v>
      </c>
      <c r="L75" s="6">
        <v>6</v>
      </c>
      <c r="M75" s="6">
        <v>9</v>
      </c>
      <c r="N75" s="6">
        <v>19</v>
      </c>
      <c r="O75" s="6">
        <v>5</v>
      </c>
    </row>
    <row r="76" spans="1:15" x14ac:dyDescent="0.3">
      <c r="A76" s="20">
        <v>9</v>
      </c>
      <c r="B76" s="6">
        <v>4</v>
      </c>
      <c r="C76" s="6">
        <v>5</v>
      </c>
      <c r="D76" s="6">
        <v>6</v>
      </c>
      <c r="E76" s="6">
        <v>3</v>
      </c>
      <c r="F76" s="6">
        <v>4</v>
      </c>
      <c r="G76" s="6">
        <v>7</v>
      </c>
      <c r="H76" s="6">
        <v>0</v>
      </c>
      <c r="I76" s="6">
        <v>2</v>
      </c>
      <c r="J76" s="6">
        <v>4</v>
      </c>
      <c r="K76" s="6">
        <v>4</v>
      </c>
      <c r="L76" s="6">
        <v>4</v>
      </c>
      <c r="M76" s="6">
        <v>10</v>
      </c>
      <c r="N76" s="6">
        <v>9</v>
      </c>
      <c r="O76" s="6">
        <v>11</v>
      </c>
    </row>
    <row r="77" spans="1:15" x14ac:dyDescent="0.3">
      <c r="A77" s="20">
        <v>4</v>
      </c>
      <c r="B77" s="6">
        <v>5</v>
      </c>
      <c r="C77" s="6">
        <v>3</v>
      </c>
      <c r="D77" s="6">
        <v>3</v>
      </c>
      <c r="E77" s="6">
        <v>9</v>
      </c>
      <c r="F77" s="6">
        <v>5</v>
      </c>
      <c r="G77" s="6">
        <v>7</v>
      </c>
      <c r="H77" s="6">
        <v>0</v>
      </c>
      <c r="I77" s="6">
        <v>2</v>
      </c>
      <c r="J77" s="6">
        <v>8</v>
      </c>
      <c r="K77" s="6">
        <v>4</v>
      </c>
      <c r="L77" s="6">
        <v>4</v>
      </c>
      <c r="M77" s="6">
        <v>4</v>
      </c>
      <c r="N77" s="6">
        <v>11</v>
      </c>
      <c r="O77" s="6">
        <v>11</v>
      </c>
    </row>
    <row r="78" spans="1:15" x14ac:dyDescent="0.3">
      <c r="A78" s="20">
        <v>7</v>
      </c>
      <c r="B78" s="6">
        <v>13</v>
      </c>
      <c r="C78" s="6">
        <v>8</v>
      </c>
      <c r="D78" s="6">
        <v>4</v>
      </c>
      <c r="E78" s="6">
        <v>11</v>
      </c>
      <c r="F78" s="6">
        <v>11</v>
      </c>
      <c r="G78" s="6">
        <v>5</v>
      </c>
      <c r="H78" s="6">
        <v>0</v>
      </c>
      <c r="I78" s="6">
        <v>6</v>
      </c>
      <c r="J78" s="6">
        <v>6</v>
      </c>
      <c r="K78" s="6">
        <v>2</v>
      </c>
      <c r="L78" s="6">
        <v>2</v>
      </c>
      <c r="M78" s="6">
        <v>4</v>
      </c>
      <c r="N78" s="6">
        <v>16</v>
      </c>
      <c r="O78" s="6">
        <v>11</v>
      </c>
    </row>
    <row r="79" spans="1:15" x14ac:dyDescent="0.3">
      <c r="A79" s="20">
        <v>11</v>
      </c>
      <c r="B79" s="6">
        <v>9</v>
      </c>
      <c r="C79" s="6">
        <v>9</v>
      </c>
      <c r="D79" s="6">
        <v>6</v>
      </c>
      <c r="E79" s="6">
        <v>6</v>
      </c>
      <c r="F79" s="6">
        <v>3</v>
      </c>
      <c r="G79" s="6">
        <v>12</v>
      </c>
      <c r="H79" s="6">
        <v>0</v>
      </c>
      <c r="I79" s="6">
        <v>3</v>
      </c>
      <c r="J79" s="6">
        <v>6</v>
      </c>
      <c r="K79" s="6">
        <v>8</v>
      </c>
      <c r="L79" s="6">
        <v>10</v>
      </c>
      <c r="M79" s="6">
        <v>15</v>
      </c>
      <c r="N79" s="6">
        <v>14</v>
      </c>
      <c r="O79" s="6">
        <v>15</v>
      </c>
    </row>
    <row r="80" spans="1:15" x14ac:dyDescent="0.3">
      <c r="A80" s="20">
        <v>13</v>
      </c>
      <c r="B80" s="6">
        <v>5</v>
      </c>
      <c r="C80" s="6">
        <v>4</v>
      </c>
      <c r="D80" s="6">
        <v>3</v>
      </c>
      <c r="E80" s="6">
        <v>14</v>
      </c>
      <c r="F80" s="6">
        <v>3</v>
      </c>
      <c r="G80" s="6">
        <v>5</v>
      </c>
      <c r="H80" s="6">
        <v>0</v>
      </c>
      <c r="I80" s="6">
        <v>6</v>
      </c>
      <c r="J80" s="6">
        <v>4</v>
      </c>
      <c r="K80" s="6">
        <v>4</v>
      </c>
      <c r="L80" s="6">
        <v>1</v>
      </c>
      <c r="M80" s="6">
        <v>17</v>
      </c>
      <c r="N80" s="6">
        <v>16</v>
      </c>
      <c r="O80" s="6">
        <v>16</v>
      </c>
    </row>
    <row r="81" spans="1:15" x14ac:dyDescent="0.3">
      <c r="A81" s="20">
        <v>9</v>
      </c>
      <c r="B81" s="6">
        <v>6</v>
      </c>
      <c r="C81" s="6">
        <v>9</v>
      </c>
      <c r="D81" s="6">
        <v>4</v>
      </c>
      <c r="E81" s="6">
        <v>5</v>
      </c>
      <c r="F81" s="6">
        <v>8</v>
      </c>
      <c r="G81" s="6">
        <v>3</v>
      </c>
      <c r="H81" s="6">
        <v>0</v>
      </c>
      <c r="I81" s="6">
        <v>5</v>
      </c>
      <c r="J81" s="6">
        <v>11</v>
      </c>
      <c r="K81" s="6">
        <v>9</v>
      </c>
      <c r="L81" s="6">
        <v>3</v>
      </c>
      <c r="M81" s="6">
        <v>15</v>
      </c>
      <c r="N81" s="6">
        <v>9</v>
      </c>
      <c r="O81" s="6">
        <v>10</v>
      </c>
    </row>
    <row r="82" spans="1:15" x14ac:dyDescent="0.3">
      <c r="A82" s="20">
        <v>8</v>
      </c>
      <c r="B82" s="6">
        <v>9</v>
      </c>
      <c r="C82" s="6">
        <v>7</v>
      </c>
      <c r="D82" s="6">
        <v>5</v>
      </c>
      <c r="E82" s="6">
        <v>9</v>
      </c>
      <c r="F82" s="6">
        <v>5</v>
      </c>
      <c r="G82" s="6">
        <v>9</v>
      </c>
      <c r="H82" s="6">
        <v>0</v>
      </c>
      <c r="I82" s="6">
        <v>2</v>
      </c>
      <c r="J82" s="6">
        <v>8</v>
      </c>
      <c r="K82" s="6">
        <v>2</v>
      </c>
      <c r="L82" s="6">
        <v>4</v>
      </c>
      <c r="M82" s="6">
        <v>6</v>
      </c>
      <c r="N82" s="6">
        <v>11</v>
      </c>
      <c r="O82" s="6">
        <v>5</v>
      </c>
    </row>
    <row r="83" spans="1:15" x14ac:dyDescent="0.3">
      <c r="A83" s="20">
        <v>7</v>
      </c>
      <c r="B83" s="6">
        <v>8</v>
      </c>
      <c r="C83" s="6">
        <v>8</v>
      </c>
      <c r="D83" s="6">
        <v>7</v>
      </c>
      <c r="E83" s="6">
        <v>8</v>
      </c>
      <c r="F83" s="6">
        <v>9</v>
      </c>
      <c r="G83" s="6">
        <v>9</v>
      </c>
      <c r="H83" s="6">
        <v>0</v>
      </c>
      <c r="I83" s="6">
        <v>5</v>
      </c>
      <c r="J83" s="6">
        <v>3</v>
      </c>
      <c r="K83" s="6">
        <v>3</v>
      </c>
      <c r="L83" s="6">
        <v>2</v>
      </c>
      <c r="M83" s="6">
        <v>6</v>
      </c>
      <c r="N83" s="6">
        <v>14</v>
      </c>
      <c r="O83" s="6">
        <v>12</v>
      </c>
    </row>
    <row r="84" spans="1:15" x14ac:dyDescent="0.3">
      <c r="A84" s="20">
        <v>5</v>
      </c>
      <c r="B84" s="6">
        <v>13</v>
      </c>
      <c r="C84" s="6">
        <v>4</v>
      </c>
      <c r="D84" s="6">
        <v>9</v>
      </c>
      <c r="E84" s="6">
        <v>5</v>
      </c>
      <c r="F84" s="6">
        <v>3</v>
      </c>
      <c r="G84" s="6">
        <v>7</v>
      </c>
      <c r="H84" s="6">
        <v>0</v>
      </c>
      <c r="I84" s="6">
        <v>3</v>
      </c>
      <c r="J84" s="6">
        <v>6</v>
      </c>
      <c r="K84" s="6">
        <v>6</v>
      </c>
      <c r="L84" s="6">
        <v>1</v>
      </c>
      <c r="M84" s="6">
        <v>16</v>
      </c>
      <c r="N84" s="6">
        <v>11</v>
      </c>
      <c r="O84" s="6">
        <v>6</v>
      </c>
    </row>
    <row r="85" spans="1:15" x14ac:dyDescent="0.3">
      <c r="A85" s="20">
        <v>7</v>
      </c>
      <c r="B85" s="6">
        <v>13</v>
      </c>
      <c r="C85" s="6">
        <v>4</v>
      </c>
      <c r="D85" s="6">
        <v>8</v>
      </c>
      <c r="E85" s="6">
        <v>6</v>
      </c>
      <c r="F85" s="6">
        <v>4</v>
      </c>
      <c r="G85" s="6">
        <v>7</v>
      </c>
      <c r="H85" s="6">
        <v>0</v>
      </c>
      <c r="I85" s="6">
        <v>6</v>
      </c>
      <c r="J85" s="6">
        <v>8</v>
      </c>
      <c r="K85" s="6">
        <v>1</v>
      </c>
      <c r="L85" s="6">
        <v>1</v>
      </c>
      <c r="M85" s="6">
        <v>9</v>
      </c>
      <c r="N85" s="6">
        <v>10</v>
      </c>
      <c r="O85" s="6">
        <v>14</v>
      </c>
    </row>
    <row r="86" spans="1:15" x14ac:dyDescent="0.3">
      <c r="A86" s="20">
        <v>6</v>
      </c>
      <c r="B86" s="6">
        <v>3</v>
      </c>
      <c r="C86" s="6">
        <v>10</v>
      </c>
      <c r="D86" s="6">
        <v>9</v>
      </c>
      <c r="E86" s="6">
        <v>10</v>
      </c>
      <c r="F86" s="6">
        <v>4</v>
      </c>
      <c r="G86" s="6">
        <v>7</v>
      </c>
      <c r="H86" s="6">
        <v>0</v>
      </c>
      <c r="I86" s="6">
        <v>7</v>
      </c>
      <c r="J86" s="6">
        <v>5</v>
      </c>
      <c r="K86" s="6">
        <v>1</v>
      </c>
      <c r="L86" s="6">
        <v>1</v>
      </c>
      <c r="M86" s="6">
        <v>16</v>
      </c>
      <c r="N86" s="6">
        <v>16</v>
      </c>
      <c r="O86" s="6">
        <v>12</v>
      </c>
    </row>
    <row r="87" spans="1:15" x14ac:dyDescent="0.3">
      <c r="A87" s="20">
        <v>12</v>
      </c>
      <c r="B87" s="6">
        <v>8</v>
      </c>
      <c r="C87" s="6">
        <v>8</v>
      </c>
      <c r="D87" s="6">
        <v>6</v>
      </c>
      <c r="E87" s="6">
        <v>11</v>
      </c>
      <c r="F87" s="6">
        <v>11</v>
      </c>
      <c r="G87" s="6">
        <v>9</v>
      </c>
      <c r="H87" s="6">
        <v>0</v>
      </c>
      <c r="I87" s="6">
        <v>4</v>
      </c>
      <c r="J87" s="6">
        <v>8</v>
      </c>
      <c r="K87" s="6">
        <v>0</v>
      </c>
      <c r="L87" s="6">
        <v>1</v>
      </c>
      <c r="M87" s="6">
        <v>11</v>
      </c>
      <c r="N87" s="6">
        <v>15</v>
      </c>
      <c r="O87" s="6">
        <v>7</v>
      </c>
    </row>
    <row r="88" spans="1:15" x14ac:dyDescent="0.3">
      <c r="A88" s="20">
        <v>8</v>
      </c>
      <c r="B88" s="6">
        <v>12</v>
      </c>
      <c r="C88" s="6">
        <v>8</v>
      </c>
      <c r="D88" s="6">
        <v>14</v>
      </c>
      <c r="E88" s="6">
        <v>12</v>
      </c>
      <c r="F88" s="6">
        <v>7</v>
      </c>
      <c r="G88" s="6">
        <v>6</v>
      </c>
      <c r="H88" s="6">
        <v>0</v>
      </c>
      <c r="I88" s="6">
        <v>3</v>
      </c>
      <c r="J88" s="6">
        <v>7</v>
      </c>
      <c r="K88" s="6">
        <v>5</v>
      </c>
      <c r="L88" s="6">
        <v>1</v>
      </c>
      <c r="M88" s="6">
        <v>12</v>
      </c>
      <c r="N88" s="6">
        <v>10</v>
      </c>
      <c r="O88" s="6">
        <v>16</v>
      </c>
    </row>
    <row r="89" spans="1:15" x14ac:dyDescent="0.3">
      <c r="A89" s="20">
        <v>13</v>
      </c>
      <c r="B89" s="6">
        <v>4</v>
      </c>
      <c r="C89" s="6">
        <v>5</v>
      </c>
      <c r="D89" s="6">
        <v>4</v>
      </c>
      <c r="E89" s="6">
        <v>7</v>
      </c>
      <c r="F89" s="6">
        <v>5</v>
      </c>
      <c r="G89" s="6">
        <v>13</v>
      </c>
      <c r="H89" s="6">
        <v>0</v>
      </c>
      <c r="I89" s="6">
        <v>2</v>
      </c>
      <c r="J89" s="6">
        <v>5</v>
      </c>
      <c r="K89" s="6">
        <v>4</v>
      </c>
      <c r="L89" s="6">
        <v>2</v>
      </c>
      <c r="M89" s="6">
        <v>13</v>
      </c>
      <c r="N89" s="6">
        <v>13</v>
      </c>
      <c r="O89" s="6">
        <v>17</v>
      </c>
    </row>
    <row r="90" spans="1:15" x14ac:dyDescent="0.3">
      <c r="A90" s="20">
        <v>14</v>
      </c>
      <c r="B90" s="6">
        <v>10</v>
      </c>
      <c r="C90" s="6">
        <v>6</v>
      </c>
      <c r="D90" s="6">
        <v>7</v>
      </c>
      <c r="E90" s="6">
        <v>9</v>
      </c>
      <c r="F90" s="6">
        <v>8</v>
      </c>
      <c r="G90" s="6">
        <v>3</v>
      </c>
      <c r="H90" s="6">
        <v>0</v>
      </c>
      <c r="I90" s="6">
        <v>2</v>
      </c>
      <c r="J90" s="6">
        <v>9</v>
      </c>
      <c r="K90" s="6">
        <v>0</v>
      </c>
      <c r="L90" s="6">
        <v>3</v>
      </c>
      <c r="M90" s="6">
        <v>8</v>
      </c>
      <c r="N90" s="6">
        <v>5</v>
      </c>
      <c r="O90" s="6">
        <v>12</v>
      </c>
    </row>
    <row r="91" spans="1:15" x14ac:dyDescent="0.3">
      <c r="A91" s="20">
        <v>12</v>
      </c>
      <c r="B91" s="6">
        <v>1</v>
      </c>
      <c r="C91" s="6">
        <v>11</v>
      </c>
      <c r="D91" s="6">
        <v>10</v>
      </c>
      <c r="E91" s="6">
        <v>8</v>
      </c>
      <c r="F91" s="6">
        <v>6</v>
      </c>
      <c r="G91" s="6">
        <v>6</v>
      </c>
      <c r="H91" s="6">
        <v>0</v>
      </c>
      <c r="I91" s="6">
        <v>2</v>
      </c>
      <c r="J91" s="6">
        <v>5</v>
      </c>
      <c r="K91" s="6">
        <v>3</v>
      </c>
      <c r="L91" s="6">
        <v>0</v>
      </c>
      <c r="M91" s="6">
        <v>10</v>
      </c>
      <c r="N91" s="6">
        <v>12</v>
      </c>
      <c r="O91" s="6">
        <v>9</v>
      </c>
    </row>
    <row r="92" spans="1:15" x14ac:dyDescent="0.3">
      <c r="A92" s="20">
        <v>10</v>
      </c>
      <c r="B92" s="6">
        <v>2</v>
      </c>
      <c r="C92" s="6">
        <v>8</v>
      </c>
      <c r="D92" s="6">
        <v>6</v>
      </c>
      <c r="E92" s="6">
        <v>8</v>
      </c>
      <c r="F92" s="6">
        <v>12</v>
      </c>
      <c r="G92" s="6">
        <v>7</v>
      </c>
      <c r="H92" s="6">
        <v>0</v>
      </c>
      <c r="I92" s="6">
        <v>2</v>
      </c>
      <c r="J92" s="6">
        <v>8</v>
      </c>
      <c r="K92" s="6">
        <v>3</v>
      </c>
      <c r="L92" s="6">
        <v>3</v>
      </c>
      <c r="M92" s="6">
        <v>9</v>
      </c>
      <c r="N92" s="6">
        <v>14</v>
      </c>
      <c r="O92" s="6">
        <v>9</v>
      </c>
    </row>
    <row r="93" spans="1:15" x14ac:dyDescent="0.3">
      <c r="A93" s="20">
        <v>6</v>
      </c>
      <c r="B93" s="6">
        <v>13</v>
      </c>
      <c r="C93" s="6">
        <v>8</v>
      </c>
      <c r="D93" s="6">
        <v>9</v>
      </c>
      <c r="E93" s="6">
        <v>8</v>
      </c>
      <c r="F93" s="6">
        <v>10</v>
      </c>
      <c r="G93" s="6">
        <v>6</v>
      </c>
      <c r="H93" s="6">
        <v>1</v>
      </c>
      <c r="I93" s="6">
        <v>10</v>
      </c>
      <c r="J93" s="6">
        <v>8</v>
      </c>
      <c r="K93" s="6">
        <v>2</v>
      </c>
      <c r="L93" s="6">
        <v>2</v>
      </c>
      <c r="M93" s="6">
        <v>9</v>
      </c>
      <c r="N93" s="6">
        <v>9</v>
      </c>
      <c r="O93" s="6">
        <v>10</v>
      </c>
    </row>
    <row r="94" spans="1:15" x14ac:dyDescent="0.3">
      <c r="A94" s="20">
        <f>SUM(A70:A93)</f>
        <v>221</v>
      </c>
      <c r="B94" s="20">
        <f t="shared" ref="B94:O94" si="3">SUM(B70:B93)</f>
        <v>187</v>
      </c>
      <c r="C94" s="20">
        <f t="shared" si="3"/>
        <v>186</v>
      </c>
      <c r="D94" s="20">
        <f t="shared" si="3"/>
        <v>161</v>
      </c>
      <c r="E94" s="20">
        <f t="shared" si="3"/>
        <v>193</v>
      </c>
      <c r="F94" s="20">
        <f t="shared" si="3"/>
        <v>169</v>
      </c>
      <c r="G94" s="20">
        <f t="shared" si="3"/>
        <v>166</v>
      </c>
      <c r="H94" s="20">
        <f t="shared" si="3"/>
        <v>14</v>
      </c>
      <c r="I94" s="20">
        <f t="shared" si="3"/>
        <v>106</v>
      </c>
      <c r="J94" s="20">
        <f t="shared" si="3"/>
        <v>162</v>
      </c>
      <c r="K94" s="20">
        <f t="shared" si="3"/>
        <v>71</v>
      </c>
      <c r="L94" s="20">
        <f t="shared" si="3"/>
        <v>69</v>
      </c>
      <c r="M94" s="20">
        <f t="shared" si="3"/>
        <v>218</v>
      </c>
      <c r="N94" s="20">
        <f t="shared" si="3"/>
        <v>275</v>
      </c>
      <c r="O94" s="20">
        <f t="shared" si="3"/>
        <v>252</v>
      </c>
    </row>
    <row r="95" spans="1:15" x14ac:dyDescent="0.3">
      <c r="A95" s="73">
        <v>8</v>
      </c>
      <c r="B95" s="6">
        <v>10</v>
      </c>
      <c r="C95" s="6">
        <v>6</v>
      </c>
      <c r="D95" s="6">
        <v>11</v>
      </c>
      <c r="E95" s="6">
        <v>2</v>
      </c>
      <c r="F95" s="6">
        <v>9</v>
      </c>
      <c r="G95" s="6">
        <v>6</v>
      </c>
      <c r="H95" s="6">
        <v>0</v>
      </c>
      <c r="I95" s="6">
        <v>4</v>
      </c>
      <c r="J95" s="6">
        <v>8</v>
      </c>
      <c r="K95" s="6">
        <v>2</v>
      </c>
      <c r="L95" s="6">
        <v>3</v>
      </c>
      <c r="M95" s="6">
        <v>13</v>
      </c>
      <c r="N95" s="6">
        <v>15</v>
      </c>
      <c r="O95" s="6">
        <v>11</v>
      </c>
    </row>
    <row r="96" spans="1:15" x14ac:dyDescent="0.3">
      <c r="A96" s="73">
        <v>13</v>
      </c>
      <c r="B96" s="6">
        <v>3</v>
      </c>
      <c r="C96" s="6">
        <v>9</v>
      </c>
      <c r="D96" s="6">
        <v>9</v>
      </c>
      <c r="E96" s="6">
        <v>5</v>
      </c>
      <c r="F96" s="6">
        <v>7</v>
      </c>
      <c r="G96" s="6">
        <v>8</v>
      </c>
      <c r="H96" s="6">
        <v>2</v>
      </c>
      <c r="I96" s="6">
        <v>10</v>
      </c>
      <c r="J96" s="6">
        <v>9</v>
      </c>
      <c r="K96" s="6">
        <v>8</v>
      </c>
      <c r="L96" s="6">
        <v>5</v>
      </c>
      <c r="M96" s="6">
        <v>11</v>
      </c>
      <c r="N96" s="6">
        <v>20</v>
      </c>
      <c r="O96" s="6">
        <v>19</v>
      </c>
    </row>
    <row r="97" spans="1:15" x14ac:dyDescent="0.3">
      <c r="A97" s="73">
        <v>11</v>
      </c>
      <c r="B97" s="6">
        <v>9</v>
      </c>
      <c r="C97" s="6">
        <v>14</v>
      </c>
      <c r="D97" s="6">
        <v>10</v>
      </c>
      <c r="E97" s="6">
        <v>14</v>
      </c>
      <c r="F97" s="6">
        <v>10</v>
      </c>
      <c r="G97" s="6">
        <v>11</v>
      </c>
      <c r="H97" s="6">
        <v>4</v>
      </c>
      <c r="I97" s="6">
        <v>4</v>
      </c>
      <c r="J97" s="6">
        <v>6</v>
      </c>
      <c r="K97" s="6">
        <v>2</v>
      </c>
      <c r="L97" s="6">
        <v>5</v>
      </c>
      <c r="M97" s="6">
        <v>16</v>
      </c>
      <c r="N97" s="6">
        <v>11</v>
      </c>
      <c r="O97" s="6">
        <v>13</v>
      </c>
    </row>
    <row r="98" spans="1:15" x14ac:dyDescent="0.3">
      <c r="A98" s="73">
        <v>9</v>
      </c>
      <c r="B98" s="6">
        <v>4</v>
      </c>
      <c r="C98" s="6">
        <v>7</v>
      </c>
      <c r="D98" s="6">
        <v>9</v>
      </c>
      <c r="E98" s="6">
        <v>3</v>
      </c>
      <c r="F98" s="6">
        <v>3</v>
      </c>
      <c r="G98" s="6">
        <v>12</v>
      </c>
      <c r="H98" s="6">
        <v>3</v>
      </c>
      <c r="I98" s="6">
        <v>1</v>
      </c>
      <c r="J98" s="6">
        <v>11</v>
      </c>
      <c r="K98" s="6">
        <v>3</v>
      </c>
      <c r="L98" s="6">
        <v>5</v>
      </c>
      <c r="M98" s="6">
        <v>18</v>
      </c>
      <c r="N98" s="6">
        <v>14</v>
      </c>
      <c r="O98" s="6">
        <v>13</v>
      </c>
    </row>
    <row r="99" spans="1:15" x14ac:dyDescent="0.3">
      <c r="A99" s="73">
        <v>7</v>
      </c>
      <c r="B99" s="6">
        <v>4</v>
      </c>
      <c r="C99" s="6">
        <v>11</v>
      </c>
      <c r="D99" s="6">
        <v>12</v>
      </c>
      <c r="E99" s="6">
        <v>4</v>
      </c>
      <c r="F99" s="6">
        <v>10</v>
      </c>
      <c r="G99" s="6">
        <v>7</v>
      </c>
      <c r="H99" s="6">
        <v>3</v>
      </c>
      <c r="I99" s="6">
        <v>7</v>
      </c>
      <c r="J99" s="6">
        <v>7</v>
      </c>
      <c r="K99" s="6">
        <v>2</v>
      </c>
      <c r="L99" s="6">
        <v>8</v>
      </c>
      <c r="M99" s="6">
        <v>8</v>
      </c>
      <c r="N99" s="6">
        <v>8</v>
      </c>
      <c r="O99" s="6">
        <v>11</v>
      </c>
    </row>
    <row r="100" spans="1:15" x14ac:dyDescent="0.3">
      <c r="A100" s="73">
        <v>15</v>
      </c>
      <c r="B100" s="6">
        <v>9</v>
      </c>
      <c r="C100" s="6">
        <v>12</v>
      </c>
      <c r="D100" s="6">
        <v>6</v>
      </c>
      <c r="E100" s="6">
        <v>13</v>
      </c>
      <c r="F100" s="6">
        <v>9</v>
      </c>
      <c r="G100" s="6">
        <v>14</v>
      </c>
      <c r="H100" s="6">
        <v>1</v>
      </c>
      <c r="I100" s="6">
        <v>6</v>
      </c>
      <c r="J100" s="6">
        <v>8</v>
      </c>
      <c r="K100" s="6">
        <v>7</v>
      </c>
      <c r="L100" s="6">
        <v>5</v>
      </c>
      <c r="M100" s="6">
        <v>5</v>
      </c>
      <c r="N100" s="6">
        <v>11</v>
      </c>
      <c r="O100" s="6">
        <v>13</v>
      </c>
    </row>
    <row r="101" spans="1:15" x14ac:dyDescent="0.3">
      <c r="A101" s="73">
        <v>14</v>
      </c>
      <c r="B101" s="6">
        <v>12</v>
      </c>
      <c r="C101" s="6">
        <v>10</v>
      </c>
      <c r="D101" s="6">
        <v>16</v>
      </c>
      <c r="E101" s="6">
        <v>12</v>
      </c>
      <c r="F101" s="6">
        <v>16</v>
      </c>
      <c r="G101" s="6">
        <v>5</v>
      </c>
      <c r="H101" s="6">
        <v>2</v>
      </c>
      <c r="I101" s="6">
        <v>2</v>
      </c>
      <c r="J101" s="6">
        <v>10</v>
      </c>
      <c r="K101" s="6">
        <v>5</v>
      </c>
      <c r="L101" s="6">
        <v>1</v>
      </c>
      <c r="M101" s="6">
        <v>13</v>
      </c>
      <c r="N101" s="6">
        <v>19</v>
      </c>
      <c r="O101" s="6">
        <v>22</v>
      </c>
    </row>
    <row r="102" spans="1:15" x14ac:dyDescent="0.3">
      <c r="A102" s="73">
        <v>14</v>
      </c>
      <c r="B102" s="6">
        <v>13</v>
      </c>
      <c r="C102" s="6">
        <v>7</v>
      </c>
      <c r="D102" s="6">
        <v>11</v>
      </c>
      <c r="E102" s="6">
        <v>15</v>
      </c>
      <c r="F102" s="6">
        <v>9</v>
      </c>
      <c r="G102" s="6">
        <v>5</v>
      </c>
      <c r="H102" s="6">
        <v>6</v>
      </c>
      <c r="I102" s="6">
        <v>7</v>
      </c>
      <c r="J102" s="6">
        <v>12</v>
      </c>
      <c r="K102" s="6">
        <v>1</v>
      </c>
      <c r="L102" s="6">
        <v>4</v>
      </c>
      <c r="M102" s="6">
        <v>8</v>
      </c>
      <c r="N102" s="6">
        <v>10</v>
      </c>
      <c r="O102" s="6">
        <v>12</v>
      </c>
    </row>
    <row r="103" spans="1:15" x14ac:dyDescent="0.3">
      <c r="A103" s="73">
        <v>7</v>
      </c>
      <c r="B103" s="6">
        <v>10</v>
      </c>
      <c r="C103" s="6">
        <v>9</v>
      </c>
      <c r="D103" s="6">
        <v>6</v>
      </c>
      <c r="E103" s="6">
        <v>8</v>
      </c>
      <c r="F103" s="6">
        <v>12</v>
      </c>
      <c r="G103" s="6">
        <v>9</v>
      </c>
      <c r="H103" s="6">
        <v>2</v>
      </c>
      <c r="I103" s="6">
        <v>9</v>
      </c>
      <c r="J103" s="6">
        <v>8</v>
      </c>
      <c r="K103" s="6">
        <v>2</v>
      </c>
      <c r="L103" s="6">
        <v>4</v>
      </c>
      <c r="M103" s="6">
        <v>8</v>
      </c>
      <c r="N103" s="6">
        <v>13</v>
      </c>
      <c r="O103" s="6">
        <v>11</v>
      </c>
    </row>
    <row r="104" spans="1:15" x14ac:dyDescent="0.3">
      <c r="A104" s="73">
        <v>13</v>
      </c>
      <c r="B104" s="6">
        <v>13</v>
      </c>
      <c r="C104" s="6">
        <v>11</v>
      </c>
      <c r="D104" s="6">
        <v>4</v>
      </c>
      <c r="E104" s="6">
        <v>11</v>
      </c>
      <c r="F104" s="6">
        <v>15</v>
      </c>
      <c r="G104" s="6">
        <v>5</v>
      </c>
      <c r="H104" s="6">
        <v>5</v>
      </c>
      <c r="I104" s="6">
        <v>7</v>
      </c>
      <c r="J104" s="6">
        <v>11</v>
      </c>
      <c r="K104" s="6">
        <v>2</v>
      </c>
      <c r="L104" s="6">
        <v>3</v>
      </c>
      <c r="M104" s="6">
        <v>9</v>
      </c>
      <c r="N104" s="6">
        <v>11</v>
      </c>
      <c r="O104" s="6">
        <v>14</v>
      </c>
    </row>
    <row r="105" spans="1:15" x14ac:dyDescent="0.3">
      <c r="A105" s="73">
        <v>15</v>
      </c>
      <c r="B105" s="6">
        <v>7</v>
      </c>
      <c r="C105" s="6">
        <v>5</v>
      </c>
      <c r="D105" s="6">
        <v>6</v>
      </c>
      <c r="E105" s="6">
        <v>15</v>
      </c>
      <c r="F105" s="6">
        <v>6</v>
      </c>
      <c r="G105" s="6">
        <v>14</v>
      </c>
      <c r="H105" s="6">
        <v>3</v>
      </c>
      <c r="I105" s="6">
        <v>3</v>
      </c>
      <c r="J105" s="6">
        <v>8</v>
      </c>
      <c r="K105" s="6">
        <v>3</v>
      </c>
      <c r="L105" s="6">
        <v>4</v>
      </c>
      <c r="M105" s="6">
        <v>10</v>
      </c>
      <c r="N105" s="6">
        <v>10</v>
      </c>
      <c r="O105" s="6">
        <v>15</v>
      </c>
    </row>
    <row r="106" spans="1:15" x14ac:dyDescent="0.3">
      <c r="A106" s="73">
        <v>18</v>
      </c>
      <c r="B106" s="6">
        <v>15</v>
      </c>
      <c r="C106" s="6">
        <v>13</v>
      </c>
      <c r="D106" s="6">
        <v>8</v>
      </c>
      <c r="E106" s="6">
        <v>13</v>
      </c>
      <c r="F106" s="6">
        <v>13</v>
      </c>
      <c r="G106" s="6">
        <v>9</v>
      </c>
      <c r="H106" s="6">
        <v>4</v>
      </c>
      <c r="I106" s="6">
        <v>6</v>
      </c>
      <c r="J106" s="6">
        <v>7</v>
      </c>
      <c r="K106" s="6">
        <v>1</v>
      </c>
      <c r="L106" s="6">
        <v>8</v>
      </c>
      <c r="M106" s="6">
        <v>9</v>
      </c>
      <c r="N106" s="6">
        <v>9</v>
      </c>
      <c r="O106" s="6">
        <v>10</v>
      </c>
    </row>
    <row r="107" spans="1:15" x14ac:dyDescent="0.3">
      <c r="A107" s="73">
        <v>19</v>
      </c>
      <c r="B107" s="6">
        <v>10</v>
      </c>
      <c r="C107" s="6">
        <v>12</v>
      </c>
      <c r="D107" s="6">
        <v>6</v>
      </c>
      <c r="E107" s="6">
        <v>8</v>
      </c>
      <c r="F107" s="6">
        <v>11</v>
      </c>
      <c r="G107" s="6">
        <v>6</v>
      </c>
      <c r="H107" s="6">
        <v>5</v>
      </c>
      <c r="I107" s="6">
        <v>2</v>
      </c>
      <c r="J107" s="6">
        <v>13</v>
      </c>
      <c r="K107" s="6">
        <v>1</v>
      </c>
      <c r="L107" s="6">
        <v>5</v>
      </c>
      <c r="M107" s="6">
        <v>8</v>
      </c>
      <c r="N107" s="6">
        <v>12</v>
      </c>
      <c r="O107" s="6">
        <v>12</v>
      </c>
    </row>
    <row r="108" spans="1:15" x14ac:dyDescent="0.3">
      <c r="A108" s="73">
        <v>19</v>
      </c>
      <c r="B108" s="6">
        <v>18</v>
      </c>
      <c r="C108" s="6">
        <v>10</v>
      </c>
      <c r="D108" s="6">
        <v>5</v>
      </c>
      <c r="E108" s="6">
        <v>12</v>
      </c>
      <c r="F108" s="6">
        <v>14</v>
      </c>
      <c r="G108" s="6">
        <v>6</v>
      </c>
      <c r="H108" s="6">
        <v>3</v>
      </c>
      <c r="I108" s="6">
        <v>6</v>
      </c>
      <c r="J108" s="6">
        <v>7</v>
      </c>
      <c r="K108" s="6">
        <v>7</v>
      </c>
      <c r="L108" s="6">
        <v>5</v>
      </c>
      <c r="M108" s="6">
        <v>14</v>
      </c>
      <c r="N108" s="6">
        <v>7</v>
      </c>
      <c r="O108" s="6">
        <v>11</v>
      </c>
    </row>
    <row r="109" spans="1:15" x14ac:dyDescent="0.3">
      <c r="A109" s="73">
        <v>19</v>
      </c>
      <c r="B109" s="6">
        <v>16</v>
      </c>
      <c r="C109" s="6">
        <v>12</v>
      </c>
      <c r="D109" s="6">
        <v>8</v>
      </c>
      <c r="E109" s="6">
        <v>13</v>
      </c>
      <c r="F109" s="6">
        <v>13</v>
      </c>
      <c r="G109" s="6">
        <v>9</v>
      </c>
      <c r="H109" s="6">
        <v>1</v>
      </c>
      <c r="I109" s="6">
        <v>6</v>
      </c>
      <c r="J109" s="6">
        <v>4</v>
      </c>
      <c r="K109" s="6">
        <v>3</v>
      </c>
      <c r="L109" s="6">
        <v>1</v>
      </c>
      <c r="M109" s="6">
        <v>13</v>
      </c>
      <c r="N109" s="6">
        <v>13</v>
      </c>
      <c r="O109" s="6">
        <v>19</v>
      </c>
    </row>
    <row r="110" spans="1:15" x14ac:dyDescent="0.3">
      <c r="A110" s="73">
        <v>26</v>
      </c>
      <c r="B110" s="6">
        <v>12</v>
      </c>
      <c r="C110" s="6">
        <v>6</v>
      </c>
      <c r="D110" s="6">
        <v>7</v>
      </c>
      <c r="E110" s="6">
        <v>9</v>
      </c>
      <c r="F110" s="6">
        <v>11</v>
      </c>
      <c r="G110" s="6">
        <v>10</v>
      </c>
      <c r="H110" s="6">
        <v>3</v>
      </c>
      <c r="I110" s="6">
        <v>1</v>
      </c>
      <c r="J110" s="6">
        <v>10</v>
      </c>
      <c r="K110" s="6">
        <v>2</v>
      </c>
      <c r="L110" s="6">
        <v>1</v>
      </c>
      <c r="M110" s="6">
        <v>9</v>
      </c>
      <c r="N110" s="6">
        <v>9</v>
      </c>
      <c r="O110" s="6">
        <v>14</v>
      </c>
    </row>
    <row r="111" spans="1:15" x14ac:dyDescent="0.3">
      <c r="A111" s="73">
        <v>18</v>
      </c>
      <c r="B111" s="6">
        <v>12</v>
      </c>
      <c r="C111" s="6">
        <v>12</v>
      </c>
      <c r="D111" s="6">
        <v>4</v>
      </c>
      <c r="E111" s="6">
        <v>18</v>
      </c>
      <c r="F111" s="6">
        <v>3</v>
      </c>
      <c r="G111" s="6">
        <v>5</v>
      </c>
      <c r="H111" s="6">
        <v>3</v>
      </c>
      <c r="I111" s="6">
        <v>3</v>
      </c>
      <c r="J111" s="6">
        <v>10</v>
      </c>
      <c r="K111" s="6">
        <v>6</v>
      </c>
      <c r="L111" s="6">
        <v>0</v>
      </c>
      <c r="M111" s="6">
        <v>9</v>
      </c>
      <c r="N111" s="6">
        <v>11</v>
      </c>
      <c r="O111" s="6">
        <v>16</v>
      </c>
    </row>
    <row r="112" spans="1:15" x14ac:dyDescent="0.3">
      <c r="A112" s="73">
        <v>28</v>
      </c>
      <c r="B112" s="6">
        <v>13</v>
      </c>
      <c r="C112" s="6">
        <v>10</v>
      </c>
      <c r="D112" s="6">
        <v>16</v>
      </c>
      <c r="E112" s="6">
        <v>11</v>
      </c>
      <c r="F112" s="6">
        <v>7</v>
      </c>
      <c r="G112" s="6">
        <v>5</v>
      </c>
      <c r="H112" s="6">
        <v>3</v>
      </c>
      <c r="I112" s="6">
        <v>1</v>
      </c>
      <c r="J112" s="6">
        <v>4</v>
      </c>
      <c r="K112" s="6">
        <v>4</v>
      </c>
      <c r="L112" s="6">
        <v>5</v>
      </c>
      <c r="M112" s="6">
        <v>17</v>
      </c>
      <c r="N112" s="6">
        <v>12</v>
      </c>
      <c r="O112" s="6">
        <v>12</v>
      </c>
    </row>
    <row r="113" spans="1:15" x14ac:dyDescent="0.3">
      <c r="A113" s="73">
        <v>23</v>
      </c>
      <c r="B113" s="6">
        <v>3</v>
      </c>
      <c r="C113" s="6">
        <v>7</v>
      </c>
      <c r="D113" s="6">
        <v>5</v>
      </c>
      <c r="E113" s="6">
        <v>11</v>
      </c>
      <c r="F113" s="6">
        <v>3</v>
      </c>
      <c r="G113" s="6">
        <v>4</v>
      </c>
      <c r="H113" s="6">
        <v>2</v>
      </c>
      <c r="I113" s="6">
        <v>5</v>
      </c>
      <c r="J113" s="6">
        <v>9</v>
      </c>
      <c r="K113" s="6">
        <v>3</v>
      </c>
      <c r="L113" s="6">
        <v>3</v>
      </c>
      <c r="M113" s="6">
        <v>7</v>
      </c>
      <c r="N113" s="6">
        <v>14</v>
      </c>
      <c r="O113" s="6">
        <v>10</v>
      </c>
    </row>
    <row r="114" spans="1:15" x14ac:dyDescent="0.3">
      <c r="A114" s="73">
        <v>31</v>
      </c>
      <c r="B114" s="6">
        <v>8</v>
      </c>
      <c r="C114" s="6">
        <v>11</v>
      </c>
      <c r="D114" s="6">
        <v>5</v>
      </c>
      <c r="E114" s="6">
        <v>17</v>
      </c>
      <c r="F114" s="6">
        <v>5</v>
      </c>
      <c r="G114" s="6">
        <v>5</v>
      </c>
      <c r="H114" s="6">
        <v>0</v>
      </c>
      <c r="I114" s="6">
        <v>7</v>
      </c>
      <c r="J114" s="6">
        <v>7</v>
      </c>
      <c r="K114" s="6">
        <v>7</v>
      </c>
      <c r="L114" s="6">
        <v>3</v>
      </c>
      <c r="M114" s="6">
        <v>7</v>
      </c>
      <c r="N114" s="6">
        <v>9</v>
      </c>
      <c r="O114" s="6">
        <v>13</v>
      </c>
    </row>
    <row r="115" spans="1:15" x14ac:dyDescent="0.3">
      <c r="A115" s="73">
        <v>27</v>
      </c>
      <c r="B115" s="6">
        <v>13</v>
      </c>
      <c r="C115" s="6">
        <v>13</v>
      </c>
      <c r="D115" s="6">
        <v>1</v>
      </c>
      <c r="E115" s="6">
        <v>11</v>
      </c>
      <c r="F115" s="6">
        <v>6</v>
      </c>
      <c r="G115" s="6">
        <v>7</v>
      </c>
      <c r="H115" s="6">
        <v>0</v>
      </c>
      <c r="I115" s="6">
        <v>4</v>
      </c>
      <c r="J115" s="6">
        <v>13</v>
      </c>
      <c r="K115" s="6">
        <v>4</v>
      </c>
      <c r="L115" s="6">
        <v>2</v>
      </c>
      <c r="M115" s="6">
        <v>16</v>
      </c>
      <c r="N115" s="6">
        <v>5</v>
      </c>
      <c r="O115" s="6">
        <v>11</v>
      </c>
    </row>
    <row r="116" spans="1:15" x14ac:dyDescent="0.3">
      <c r="A116" s="73">
        <v>28</v>
      </c>
      <c r="B116" s="6">
        <v>10</v>
      </c>
      <c r="C116" s="6">
        <v>11</v>
      </c>
      <c r="D116" s="6">
        <v>5</v>
      </c>
      <c r="E116" s="6">
        <v>8</v>
      </c>
      <c r="F116" s="6">
        <v>7</v>
      </c>
      <c r="G116" s="6">
        <v>5</v>
      </c>
      <c r="H116" s="6">
        <v>0</v>
      </c>
      <c r="I116" s="6">
        <v>6</v>
      </c>
      <c r="J116" s="6">
        <v>2</v>
      </c>
      <c r="K116" s="6">
        <v>5</v>
      </c>
      <c r="L116" s="6">
        <v>5</v>
      </c>
      <c r="M116" s="6">
        <v>12</v>
      </c>
      <c r="N116" s="6">
        <v>9</v>
      </c>
      <c r="O116" s="6">
        <v>20</v>
      </c>
    </row>
    <row r="117" spans="1:15" x14ac:dyDescent="0.3">
      <c r="A117" s="73">
        <v>28</v>
      </c>
      <c r="B117" s="6">
        <v>15</v>
      </c>
      <c r="C117" s="6">
        <v>18</v>
      </c>
      <c r="D117" s="6">
        <v>3</v>
      </c>
      <c r="E117" s="6">
        <v>9</v>
      </c>
      <c r="F117" s="6">
        <v>4</v>
      </c>
      <c r="G117" s="6">
        <v>3</v>
      </c>
      <c r="H117" s="6">
        <v>4</v>
      </c>
      <c r="I117" s="6">
        <v>7</v>
      </c>
      <c r="J117" s="6">
        <v>7</v>
      </c>
      <c r="K117" s="6">
        <v>4</v>
      </c>
      <c r="L117" s="6">
        <v>2</v>
      </c>
      <c r="M117" s="6">
        <v>10</v>
      </c>
      <c r="N117" s="6">
        <v>11</v>
      </c>
      <c r="O117" s="6">
        <v>24</v>
      </c>
    </row>
    <row r="118" spans="1:15" x14ac:dyDescent="0.3">
      <c r="A118" s="73">
        <v>20</v>
      </c>
      <c r="B118" s="6">
        <v>10</v>
      </c>
      <c r="C118" s="6">
        <v>12</v>
      </c>
      <c r="D118" s="6">
        <v>5</v>
      </c>
      <c r="E118" s="6">
        <v>19</v>
      </c>
      <c r="F118" s="6">
        <v>27</v>
      </c>
      <c r="G118" s="6">
        <v>11</v>
      </c>
      <c r="H118" s="6">
        <v>0</v>
      </c>
      <c r="I118" s="6">
        <v>10</v>
      </c>
      <c r="J118" s="6">
        <v>7</v>
      </c>
      <c r="K118" s="6">
        <v>2</v>
      </c>
      <c r="L118" s="6">
        <v>4</v>
      </c>
      <c r="M118" s="6">
        <v>10</v>
      </c>
      <c r="N118" s="6">
        <v>9</v>
      </c>
      <c r="O118" s="6">
        <v>10</v>
      </c>
    </row>
    <row r="119" spans="1:15" x14ac:dyDescent="0.3">
      <c r="A119" s="73">
        <v>18</v>
      </c>
      <c r="B119" s="6">
        <v>7</v>
      </c>
      <c r="C119" s="6">
        <v>3</v>
      </c>
      <c r="D119" s="6">
        <v>4</v>
      </c>
      <c r="E119" s="6">
        <v>10</v>
      </c>
      <c r="F119" s="6">
        <v>3</v>
      </c>
      <c r="G119" s="6">
        <v>7</v>
      </c>
      <c r="H119" s="6">
        <v>1</v>
      </c>
      <c r="I119" s="6">
        <v>8</v>
      </c>
      <c r="J119" s="6">
        <v>4</v>
      </c>
      <c r="K119" s="6">
        <v>7</v>
      </c>
      <c r="L119" s="6">
        <v>3</v>
      </c>
      <c r="M119" s="6">
        <v>15</v>
      </c>
      <c r="N119" s="6">
        <v>5</v>
      </c>
      <c r="O119" s="6">
        <v>13</v>
      </c>
    </row>
    <row r="120" spans="1:15" x14ac:dyDescent="0.3">
      <c r="A120" s="73">
        <v>10</v>
      </c>
      <c r="B120" s="6">
        <v>12</v>
      </c>
      <c r="C120" s="6">
        <v>4</v>
      </c>
      <c r="D120" s="6">
        <v>3</v>
      </c>
      <c r="E120" s="6">
        <v>12</v>
      </c>
      <c r="F120" s="6">
        <v>5</v>
      </c>
      <c r="G120" s="6">
        <v>6</v>
      </c>
      <c r="H120" s="6">
        <v>2</v>
      </c>
      <c r="I120" s="6">
        <v>8</v>
      </c>
      <c r="J120" s="6">
        <v>11</v>
      </c>
      <c r="K120" s="6">
        <v>2</v>
      </c>
      <c r="L120" s="6">
        <v>6</v>
      </c>
      <c r="M120" s="6">
        <v>11</v>
      </c>
      <c r="N120" s="6">
        <v>9</v>
      </c>
      <c r="O120" s="6">
        <v>12</v>
      </c>
    </row>
    <row r="121" spans="1:15" x14ac:dyDescent="0.3">
      <c r="A121" s="73">
        <v>11</v>
      </c>
      <c r="B121" s="6">
        <v>11</v>
      </c>
      <c r="C121" s="6">
        <v>9</v>
      </c>
      <c r="D121" s="6">
        <v>8</v>
      </c>
      <c r="E121" s="6">
        <v>5</v>
      </c>
      <c r="F121" s="6">
        <v>9</v>
      </c>
      <c r="G121" s="6">
        <v>6</v>
      </c>
      <c r="H121" s="6">
        <v>2</v>
      </c>
      <c r="I121" s="6">
        <v>10</v>
      </c>
      <c r="J121" s="6">
        <v>7</v>
      </c>
      <c r="K121" s="6">
        <v>0</v>
      </c>
      <c r="L121" s="6">
        <v>6</v>
      </c>
      <c r="M121" s="6">
        <v>8</v>
      </c>
      <c r="N121" s="6">
        <v>8</v>
      </c>
      <c r="O121" s="6">
        <v>18</v>
      </c>
    </row>
    <row r="122" spans="1:15" x14ac:dyDescent="0.3">
      <c r="A122" s="73">
        <v>13</v>
      </c>
      <c r="B122" s="6">
        <v>9</v>
      </c>
      <c r="C122" s="6">
        <v>7</v>
      </c>
      <c r="D122" s="6">
        <v>4</v>
      </c>
      <c r="E122" s="6">
        <v>11</v>
      </c>
      <c r="F122" s="6">
        <v>13</v>
      </c>
      <c r="G122" s="6">
        <v>8</v>
      </c>
      <c r="H122" s="6">
        <v>1</v>
      </c>
      <c r="I122" s="6">
        <v>1</v>
      </c>
      <c r="J122" s="6">
        <v>2</v>
      </c>
      <c r="K122" s="6">
        <v>4</v>
      </c>
      <c r="L122" s="6">
        <v>6</v>
      </c>
      <c r="M122" s="6">
        <v>8</v>
      </c>
      <c r="N122" s="6">
        <v>6</v>
      </c>
      <c r="O122" s="6">
        <v>10</v>
      </c>
    </row>
    <row r="123" spans="1:15" x14ac:dyDescent="0.3">
      <c r="A123" s="73">
        <v>14</v>
      </c>
      <c r="B123" s="6">
        <v>7</v>
      </c>
      <c r="C123" s="6">
        <v>9</v>
      </c>
      <c r="D123" s="6">
        <v>10</v>
      </c>
      <c r="E123" s="6">
        <v>8</v>
      </c>
      <c r="F123" s="6">
        <v>6</v>
      </c>
      <c r="G123" s="6">
        <v>2</v>
      </c>
      <c r="H123" s="6">
        <v>3</v>
      </c>
      <c r="I123" s="6">
        <v>0</v>
      </c>
      <c r="J123" s="6">
        <v>8</v>
      </c>
      <c r="K123" s="6">
        <v>5</v>
      </c>
      <c r="L123" s="6">
        <v>8</v>
      </c>
      <c r="M123" s="6">
        <v>10</v>
      </c>
      <c r="N123" s="6">
        <v>7</v>
      </c>
      <c r="O123" s="6">
        <v>10</v>
      </c>
    </row>
    <row r="124" spans="1:15" x14ac:dyDescent="0.3">
      <c r="A124" s="73">
        <v>7</v>
      </c>
      <c r="B124" s="6">
        <v>8</v>
      </c>
      <c r="C124" s="6">
        <v>9</v>
      </c>
      <c r="D124" s="6">
        <v>4</v>
      </c>
      <c r="E124" s="6">
        <v>10</v>
      </c>
      <c r="F124" s="6">
        <v>7</v>
      </c>
      <c r="G124" s="6">
        <v>5</v>
      </c>
      <c r="H124" s="6">
        <v>1</v>
      </c>
      <c r="I124" s="6">
        <v>0</v>
      </c>
      <c r="J124" s="6">
        <v>4</v>
      </c>
      <c r="K124" s="6">
        <v>3</v>
      </c>
      <c r="L124" s="6">
        <v>9</v>
      </c>
      <c r="M124" s="6">
        <v>8</v>
      </c>
      <c r="N124" s="6">
        <v>12</v>
      </c>
      <c r="O124" s="6">
        <v>16</v>
      </c>
    </row>
    <row r="125" spans="1:15" x14ac:dyDescent="0.3">
      <c r="A125" s="73">
        <v>7</v>
      </c>
      <c r="B125" s="6">
        <v>13</v>
      </c>
      <c r="C125" s="6">
        <v>5</v>
      </c>
      <c r="D125" s="6">
        <v>6</v>
      </c>
      <c r="E125" s="6">
        <v>7</v>
      </c>
      <c r="F125" s="6">
        <v>6</v>
      </c>
      <c r="G125" s="6">
        <v>4</v>
      </c>
      <c r="H125" s="6">
        <v>0</v>
      </c>
      <c r="I125" s="6">
        <v>2</v>
      </c>
      <c r="J125" s="6">
        <v>7</v>
      </c>
      <c r="K125" s="6">
        <v>5</v>
      </c>
      <c r="L125" s="6">
        <v>10</v>
      </c>
      <c r="M125" s="6">
        <v>8</v>
      </c>
      <c r="N125" s="6">
        <v>7</v>
      </c>
      <c r="O125" s="6">
        <v>14</v>
      </c>
    </row>
    <row r="126" spans="1:15" x14ac:dyDescent="0.3">
      <c r="A126" s="73">
        <v>12</v>
      </c>
      <c r="B126" s="6">
        <v>8</v>
      </c>
      <c r="C126" s="6">
        <v>9</v>
      </c>
      <c r="D126" s="6">
        <v>6</v>
      </c>
      <c r="E126" s="6">
        <v>4</v>
      </c>
      <c r="F126" s="6">
        <v>1</v>
      </c>
      <c r="G126" s="6">
        <v>5</v>
      </c>
      <c r="H126" s="6">
        <v>0</v>
      </c>
      <c r="I126" s="6">
        <v>0</v>
      </c>
      <c r="J126" s="6">
        <v>4</v>
      </c>
      <c r="K126" s="6">
        <v>0</v>
      </c>
      <c r="L126" s="6">
        <v>6</v>
      </c>
      <c r="M126" s="6">
        <v>18</v>
      </c>
      <c r="N126" s="6">
        <v>9</v>
      </c>
      <c r="O126" s="6">
        <v>19</v>
      </c>
    </row>
    <row r="127" spans="1:15" x14ac:dyDescent="0.3">
      <c r="A127" s="73">
        <v>13</v>
      </c>
      <c r="B127" s="6">
        <v>6</v>
      </c>
      <c r="C127" s="6">
        <v>5</v>
      </c>
      <c r="D127" s="6">
        <v>3</v>
      </c>
      <c r="E127" s="6">
        <v>4</v>
      </c>
      <c r="F127" s="6">
        <v>10</v>
      </c>
      <c r="G127" s="6">
        <v>8</v>
      </c>
      <c r="H127" s="6">
        <v>1</v>
      </c>
      <c r="I127" s="6">
        <v>0</v>
      </c>
      <c r="J127" s="6">
        <v>6</v>
      </c>
      <c r="K127" s="6">
        <v>0</v>
      </c>
      <c r="L127" s="6">
        <v>3</v>
      </c>
      <c r="M127" s="6">
        <v>17</v>
      </c>
      <c r="N127" s="6">
        <v>4</v>
      </c>
      <c r="O127" s="6">
        <v>7</v>
      </c>
    </row>
    <row r="128" spans="1:15" x14ac:dyDescent="0.3">
      <c r="A128" s="73">
        <v>4</v>
      </c>
      <c r="B128" s="6">
        <v>9</v>
      </c>
      <c r="C128" s="6">
        <v>4</v>
      </c>
      <c r="D128" s="6">
        <v>3</v>
      </c>
      <c r="E128" s="6">
        <v>6</v>
      </c>
      <c r="F128" s="6">
        <v>5</v>
      </c>
      <c r="G128" s="6">
        <v>1</v>
      </c>
      <c r="H128" s="6">
        <v>1</v>
      </c>
      <c r="I128" s="6">
        <v>0</v>
      </c>
      <c r="J128" s="6">
        <v>2</v>
      </c>
      <c r="K128" s="6">
        <v>1</v>
      </c>
      <c r="L128" s="6">
        <v>8</v>
      </c>
      <c r="M128" s="6">
        <v>6</v>
      </c>
      <c r="N128" s="6">
        <v>4</v>
      </c>
      <c r="O128" s="6">
        <v>16</v>
      </c>
    </row>
    <row r="129" spans="1:15" x14ac:dyDescent="0.3">
      <c r="A129" s="73">
        <v>10</v>
      </c>
      <c r="B129" s="6">
        <v>8</v>
      </c>
      <c r="C129" s="6">
        <v>3</v>
      </c>
      <c r="D129" s="6">
        <v>6</v>
      </c>
      <c r="E129" s="6">
        <v>1</v>
      </c>
      <c r="F129" s="6">
        <v>3</v>
      </c>
      <c r="G129" s="6">
        <v>0</v>
      </c>
      <c r="H129" s="6">
        <v>3</v>
      </c>
      <c r="I129" s="6">
        <v>0</v>
      </c>
      <c r="J129" s="6">
        <v>8</v>
      </c>
      <c r="K129" s="6">
        <v>4</v>
      </c>
      <c r="L129" s="6">
        <v>3</v>
      </c>
      <c r="M129" s="6">
        <v>6</v>
      </c>
      <c r="N129" s="6">
        <v>3</v>
      </c>
      <c r="O129" s="6">
        <v>11</v>
      </c>
    </row>
    <row r="130" spans="1:15" x14ac:dyDescent="0.3">
      <c r="A130" s="73">
        <v>10</v>
      </c>
      <c r="B130" s="6">
        <v>7</v>
      </c>
      <c r="C130" s="6">
        <v>5</v>
      </c>
      <c r="D130" s="6">
        <v>3</v>
      </c>
      <c r="E130" s="6">
        <v>4</v>
      </c>
      <c r="F130" s="6">
        <v>2</v>
      </c>
      <c r="G130" s="6">
        <v>6</v>
      </c>
      <c r="H130" s="6">
        <v>2</v>
      </c>
      <c r="I130" s="6">
        <v>0</v>
      </c>
      <c r="J130" s="6">
        <v>11</v>
      </c>
      <c r="K130" s="6">
        <v>3</v>
      </c>
      <c r="L130" s="6">
        <v>3</v>
      </c>
      <c r="M130" s="6">
        <v>8</v>
      </c>
      <c r="N130" s="6">
        <v>6</v>
      </c>
      <c r="O130" s="6">
        <v>5</v>
      </c>
    </row>
    <row r="131" spans="1:15" x14ac:dyDescent="0.3">
      <c r="A131" s="73">
        <f>SUM(A95:A130)</f>
        <v>559</v>
      </c>
      <c r="B131" s="73">
        <f t="shared" ref="B131:O131" si="4">SUM(B95:B130)</f>
        <v>354</v>
      </c>
      <c r="C131" s="73">
        <f t="shared" si="4"/>
        <v>320</v>
      </c>
      <c r="D131" s="73">
        <f t="shared" si="4"/>
        <v>238</v>
      </c>
      <c r="E131" s="73">
        <f t="shared" si="4"/>
        <v>343</v>
      </c>
      <c r="F131" s="73">
        <f t="shared" si="4"/>
        <v>300</v>
      </c>
      <c r="G131" s="73">
        <f t="shared" si="4"/>
        <v>239</v>
      </c>
      <c r="H131" s="73">
        <f t="shared" si="4"/>
        <v>76</v>
      </c>
      <c r="I131" s="73">
        <f t="shared" si="4"/>
        <v>153</v>
      </c>
      <c r="J131" s="73">
        <f t="shared" si="4"/>
        <v>272</v>
      </c>
      <c r="K131" s="73">
        <f t="shared" si="4"/>
        <v>120</v>
      </c>
      <c r="L131" s="73">
        <f t="shared" si="4"/>
        <v>162</v>
      </c>
      <c r="M131" s="73">
        <f t="shared" si="4"/>
        <v>383</v>
      </c>
      <c r="N131" s="73">
        <f t="shared" si="4"/>
        <v>352</v>
      </c>
      <c r="O131" s="73">
        <f t="shared" si="4"/>
        <v>487</v>
      </c>
    </row>
    <row r="132" spans="1:15" x14ac:dyDescent="0.3">
      <c r="A132" s="71">
        <v>5</v>
      </c>
      <c r="B132" s="6">
        <v>7</v>
      </c>
      <c r="C132" s="6">
        <v>4</v>
      </c>
      <c r="D132" s="6">
        <v>1</v>
      </c>
      <c r="E132" s="6">
        <v>5</v>
      </c>
      <c r="F132" s="6">
        <v>7</v>
      </c>
      <c r="G132" s="6">
        <v>9</v>
      </c>
      <c r="H132" s="6">
        <v>4</v>
      </c>
      <c r="I132" s="6">
        <v>0</v>
      </c>
      <c r="J132" s="6">
        <v>1</v>
      </c>
      <c r="K132" s="6">
        <v>5</v>
      </c>
      <c r="L132" s="6">
        <v>1</v>
      </c>
      <c r="M132" s="6">
        <v>9</v>
      </c>
      <c r="N132" s="6">
        <v>6</v>
      </c>
      <c r="O132" s="6">
        <v>10</v>
      </c>
    </row>
    <row r="133" spans="1:15" x14ac:dyDescent="0.3">
      <c r="A133" s="71">
        <v>5</v>
      </c>
      <c r="B133" s="6">
        <v>6</v>
      </c>
      <c r="C133" s="6">
        <v>14</v>
      </c>
      <c r="D133" s="6">
        <v>2</v>
      </c>
      <c r="E133" s="6">
        <v>4</v>
      </c>
      <c r="F133" s="6">
        <v>3</v>
      </c>
      <c r="G133" s="6">
        <v>2</v>
      </c>
      <c r="H133" s="6">
        <v>6</v>
      </c>
      <c r="I133" s="6">
        <v>1</v>
      </c>
      <c r="J133" s="6">
        <v>7</v>
      </c>
      <c r="K133" s="6">
        <v>5</v>
      </c>
      <c r="L133" s="6">
        <v>6</v>
      </c>
      <c r="M133" s="6">
        <v>4</v>
      </c>
      <c r="N133" s="6">
        <v>5</v>
      </c>
      <c r="O133" s="6">
        <v>11</v>
      </c>
    </row>
    <row r="134" spans="1:15" x14ac:dyDescent="0.3">
      <c r="A134" s="71">
        <v>3</v>
      </c>
      <c r="B134" s="6">
        <v>6</v>
      </c>
      <c r="C134" s="6">
        <v>3</v>
      </c>
      <c r="D134" s="6">
        <v>4</v>
      </c>
      <c r="E134" s="6">
        <v>3</v>
      </c>
      <c r="F134" s="6">
        <v>3</v>
      </c>
      <c r="G134" s="6">
        <v>2</v>
      </c>
      <c r="H134" s="6">
        <v>0</v>
      </c>
      <c r="I134" s="6">
        <v>0</v>
      </c>
      <c r="J134" s="6">
        <v>4</v>
      </c>
      <c r="K134" s="6">
        <v>0</v>
      </c>
      <c r="L134" s="6">
        <v>2</v>
      </c>
      <c r="M134" s="6">
        <v>4</v>
      </c>
      <c r="N134" s="6">
        <v>1</v>
      </c>
      <c r="O134" s="6">
        <v>17</v>
      </c>
    </row>
    <row r="135" spans="1:15" x14ac:dyDescent="0.3">
      <c r="A135" s="71">
        <v>4</v>
      </c>
      <c r="B135" s="6">
        <v>1</v>
      </c>
      <c r="C135" s="6">
        <v>6</v>
      </c>
      <c r="D135" s="6">
        <v>1</v>
      </c>
      <c r="E135" s="6">
        <v>6</v>
      </c>
      <c r="F135" s="6">
        <v>2</v>
      </c>
      <c r="G135" s="6">
        <v>2</v>
      </c>
      <c r="H135" s="6">
        <v>3</v>
      </c>
      <c r="I135" s="6">
        <v>2</v>
      </c>
      <c r="J135" s="6">
        <v>4</v>
      </c>
      <c r="K135" s="6">
        <v>2</v>
      </c>
      <c r="L135" s="6">
        <v>9</v>
      </c>
      <c r="M135" s="6">
        <v>8</v>
      </c>
      <c r="N135" s="6">
        <v>4</v>
      </c>
      <c r="O135" s="6">
        <v>14</v>
      </c>
    </row>
    <row r="136" spans="1:15" x14ac:dyDescent="0.3">
      <c r="A136" s="71">
        <v>3</v>
      </c>
      <c r="B136" s="6">
        <v>2</v>
      </c>
      <c r="C136" s="6">
        <v>2</v>
      </c>
      <c r="D136" s="6">
        <v>1</v>
      </c>
      <c r="E136" s="6">
        <v>6</v>
      </c>
      <c r="F136" s="6">
        <v>2</v>
      </c>
      <c r="G136" s="6">
        <v>4</v>
      </c>
      <c r="H136" s="6">
        <v>3</v>
      </c>
      <c r="I136" s="6">
        <v>1</v>
      </c>
      <c r="J136" s="6">
        <v>8</v>
      </c>
      <c r="K136" s="6">
        <v>3</v>
      </c>
      <c r="L136" s="6">
        <v>4</v>
      </c>
      <c r="M136" s="6">
        <v>9</v>
      </c>
      <c r="N136" s="6">
        <v>3</v>
      </c>
      <c r="O136" s="6">
        <v>7</v>
      </c>
    </row>
    <row r="137" spans="1:15" x14ac:dyDescent="0.3">
      <c r="A137" s="71">
        <v>8</v>
      </c>
      <c r="B137" s="6">
        <v>2</v>
      </c>
      <c r="C137" s="6">
        <v>5</v>
      </c>
      <c r="D137" s="6">
        <v>0</v>
      </c>
      <c r="E137" s="6">
        <v>2</v>
      </c>
      <c r="F137" s="6">
        <v>0</v>
      </c>
      <c r="G137" s="6">
        <v>3</v>
      </c>
      <c r="H137" s="6">
        <v>4</v>
      </c>
      <c r="I137" s="6">
        <v>1</v>
      </c>
      <c r="J137" s="6">
        <v>2</v>
      </c>
      <c r="K137" s="6">
        <v>1</v>
      </c>
      <c r="L137" s="6">
        <v>5</v>
      </c>
      <c r="M137" s="6">
        <v>3</v>
      </c>
      <c r="N137" s="6">
        <v>2</v>
      </c>
      <c r="O137" s="6">
        <v>11</v>
      </c>
    </row>
    <row r="138" spans="1:15" x14ac:dyDescent="0.3">
      <c r="A138" s="71">
        <v>4</v>
      </c>
      <c r="B138" s="6">
        <v>3</v>
      </c>
      <c r="C138" s="6">
        <v>6</v>
      </c>
      <c r="D138" s="6">
        <v>5</v>
      </c>
      <c r="E138" s="6">
        <v>4</v>
      </c>
      <c r="F138" s="6">
        <v>0</v>
      </c>
      <c r="G138" s="6">
        <v>3</v>
      </c>
      <c r="H138" s="6">
        <v>0</v>
      </c>
      <c r="I138" s="6">
        <v>0</v>
      </c>
      <c r="J138" s="6">
        <v>2</v>
      </c>
      <c r="K138" s="6">
        <v>4</v>
      </c>
      <c r="L138" s="6">
        <v>5</v>
      </c>
      <c r="M138" s="6">
        <v>2</v>
      </c>
      <c r="N138" s="6">
        <v>1</v>
      </c>
      <c r="O138" s="6">
        <v>8</v>
      </c>
    </row>
    <row r="139" spans="1:15" x14ac:dyDescent="0.3">
      <c r="A139" s="71">
        <v>4</v>
      </c>
      <c r="B139" s="6">
        <v>2</v>
      </c>
      <c r="C139" s="6">
        <v>2</v>
      </c>
      <c r="D139" s="6">
        <v>4</v>
      </c>
      <c r="E139" s="6">
        <v>3</v>
      </c>
      <c r="F139" s="6">
        <v>3</v>
      </c>
      <c r="G139" s="6">
        <v>5</v>
      </c>
      <c r="H139" s="6">
        <v>2</v>
      </c>
      <c r="I139" s="6">
        <v>4</v>
      </c>
      <c r="J139" s="6">
        <v>2</v>
      </c>
      <c r="K139" s="6">
        <v>0</v>
      </c>
      <c r="L139" s="6">
        <v>3</v>
      </c>
      <c r="M139" s="6">
        <v>8</v>
      </c>
      <c r="N139" s="6">
        <v>1</v>
      </c>
      <c r="O139" s="6">
        <v>9</v>
      </c>
    </row>
    <row r="140" spans="1:15" x14ac:dyDescent="0.3">
      <c r="A140" s="71">
        <v>2</v>
      </c>
      <c r="B140" s="6">
        <v>4</v>
      </c>
      <c r="C140" s="6">
        <v>7</v>
      </c>
      <c r="D140" s="6">
        <v>0</v>
      </c>
      <c r="E140" s="6">
        <v>6</v>
      </c>
      <c r="F140" s="6">
        <v>4</v>
      </c>
      <c r="G140" s="6">
        <v>4</v>
      </c>
      <c r="H140" s="6">
        <v>3</v>
      </c>
      <c r="I140" s="6">
        <v>0</v>
      </c>
      <c r="J140" s="6">
        <v>1</v>
      </c>
      <c r="K140" s="6">
        <v>0</v>
      </c>
      <c r="L140" s="6">
        <v>5</v>
      </c>
      <c r="M140" s="6">
        <v>3</v>
      </c>
      <c r="N140" s="6">
        <v>2</v>
      </c>
      <c r="O140" s="6">
        <v>7</v>
      </c>
    </row>
    <row r="141" spans="1:15" x14ac:dyDescent="0.3">
      <c r="A141" s="71">
        <v>7</v>
      </c>
      <c r="B141" s="6">
        <v>2</v>
      </c>
      <c r="C141" s="6">
        <v>3</v>
      </c>
      <c r="D141" s="6">
        <v>0</v>
      </c>
      <c r="E141" s="6">
        <v>6</v>
      </c>
      <c r="F141" s="6">
        <v>3</v>
      </c>
      <c r="G141" s="6">
        <v>7</v>
      </c>
      <c r="H141" s="6">
        <v>0</v>
      </c>
      <c r="I141" s="6">
        <v>0</v>
      </c>
      <c r="J141" s="6">
        <v>2</v>
      </c>
      <c r="K141" s="6">
        <v>0</v>
      </c>
      <c r="L141" s="6">
        <v>3</v>
      </c>
      <c r="M141" s="6">
        <v>3</v>
      </c>
      <c r="N141" s="6">
        <v>2</v>
      </c>
      <c r="O141" s="6">
        <v>4</v>
      </c>
    </row>
    <row r="142" spans="1:15" x14ac:dyDescent="0.3">
      <c r="A142" s="71">
        <v>10</v>
      </c>
      <c r="B142" s="6">
        <v>5</v>
      </c>
      <c r="C142" s="6">
        <v>1</v>
      </c>
      <c r="D142" s="6">
        <v>2</v>
      </c>
      <c r="E142" s="6">
        <v>5</v>
      </c>
      <c r="F142" s="6">
        <v>1</v>
      </c>
      <c r="G142" s="6">
        <v>3</v>
      </c>
      <c r="H142" s="6">
        <v>1</v>
      </c>
      <c r="I142" s="6">
        <v>0</v>
      </c>
      <c r="J142" s="6">
        <v>1</v>
      </c>
      <c r="K142" s="6">
        <v>1</v>
      </c>
      <c r="L142" s="6">
        <v>2</v>
      </c>
      <c r="M142" s="6">
        <v>3</v>
      </c>
      <c r="N142" s="6">
        <v>4</v>
      </c>
      <c r="O142" s="6">
        <v>5</v>
      </c>
    </row>
    <row r="143" spans="1:15" x14ac:dyDescent="0.3">
      <c r="A143" s="71">
        <v>8</v>
      </c>
      <c r="B143" s="6">
        <v>3</v>
      </c>
      <c r="C143" s="6">
        <v>4</v>
      </c>
      <c r="D143" s="6">
        <v>1</v>
      </c>
      <c r="E143" s="6">
        <v>1</v>
      </c>
      <c r="F143" s="6">
        <v>4</v>
      </c>
      <c r="G143" s="6">
        <v>7</v>
      </c>
      <c r="H143" s="6">
        <v>1</v>
      </c>
      <c r="I143" s="6">
        <v>0</v>
      </c>
      <c r="J143" s="6">
        <v>2</v>
      </c>
      <c r="K143" s="6">
        <v>1</v>
      </c>
      <c r="L143" s="6">
        <v>5</v>
      </c>
      <c r="M143" s="6">
        <v>4</v>
      </c>
      <c r="N143" s="6">
        <v>2</v>
      </c>
      <c r="O143" s="6">
        <v>5</v>
      </c>
    </row>
    <row r="144" spans="1:15" x14ac:dyDescent="0.3">
      <c r="A144" s="71">
        <v>10</v>
      </c>
      <c r="B144" s="6">
        <v>4</v>
      </c>
      <c r="C144" s="6">
        <v>1</v>
      </c>
      <c r="D144" s="6">
        <v>1</v>
      </c>
      <c r="E144" s="6">
        <v>2</v>
      </c>
      <c r="F144" s="6">
        <v>1</v>
      </c>
      <c r="G144" s="6">
        <v>1</v>
      </c>
      <c r="H144" s="6">
        <v>0</v>
      </c>
      <c r="I144" s="6">
        <v>0</v>
      </c>
      <c r="J144" s="6">
        <v>5</v>
      </c>
      <c r="K144" s="6">
        <v>0</v>
      </c>
      <c r="L144" s="6">
        <v>0</v>
      </c>
      <c r="M144" s="6">
        <v>1</v>
      </c>
      <c r="N144" s="6">
        <v>2</v>
      </c>
      <c r="O144" s="6">
        <v>3</v>
      </c>
    </row>
    <row r="145" spans="1:15" x14ac:dyDescent="0.3">
      <c r="A145" s="71">
        <v>10</v>
      </c>
      <c r="B145" s="6">
        <v>5</v>
      </c>
      <c r="C145" s="6">
        <v>5</v>
      </c>
      <c r="D145" s="6">
        <v>4</v>
      </c>
      <c r="E145" s="6">
        <v>3</v>
      </c>
      <c r="F145" s="6">
        <v>5</v>
      </c>
      <c r="G145" s="6">
        <v>3</v>
      </c>
      <c r="H145" s="6">
        <v>0</v>
      </c>
      <c r="I145" s="6">
        <v>1</v>
      </c>
      <c r="J145" s="6">
        <v>0</v>
      </c>
      <c r="K145" s="6">
        <v>3</v>
      </c>
      <c r="L145" s="6">
        <v>2</v>
      </c>
      <c r="M145" s="6">
        <v>2</v>
      </c>
      <c r="N145" s="6">
        <v>2</v>
      </c>
      <c r="O145" s="6">
        <v>3</v>
      </c>
    </row>
    <row r="146" spans="1:15" x14ac:dyDescent="0.3">
      <c r="A146" s="71">
        <v>10</v>
      </c>
      <c r="B146" s="6">
        <v>2</v>
      </c>
      <c r="C146" s="6">
        <v>3</v>
      </c>
      <c r="D146" s="6">
        <v>0</v>
      </c>
      <c r="E146" s="6">
        <v>1</v>
      </c>
      <c r="F146" s="6">
        <v>2</v>
      </c>
      <c r="G146" s="6">
        <v>3</v>
      </c>
      <c r="H146" s="6">
        <v>0</v>
      </c>
      <c r="I146" s="6">
        <v>0</v>
      </c>
      <c r="J146" s="6">
        <v>0</v>
      </c>
      <c r="K146" s="6">
        <v>2</v>
      </c>
      <c r="L146" s="6">
        <v>2</v>
      </c>
      <c r="M146" s="6">
        <v>0</v>
      </c>
      <c r="N146" s="6">
        <v>1</v>
      </c>
      <c r="O146" s="6">
        <v>5</v>
      </c>
    </row>
    <row r="147" spans="1:15" x14ac:dyDescent="0.3">
      <c r="A147" s="71">
        <v>2</v>
      </c>
      <c r="B147" s="6">
        <v>0</v>
      </c>
      <c r="C147" s="6">
        <v>3</v>
      </c>
      <c r="D147" s="6">
        <v>2</v>
      </c>
      <c r="E147" s="6">
        <v>2</v>
      </c>
      <c r="F147" s="6">
        <v>2</v>
      </c>
      <c r="G147" s="6">
        <v>0</v>
      </c>
      <c r="H147" s="6">
        <v>0</v>
      </c>
      <c r="I147" s="6">
        <v>0</v>
      </c>
      <c r="J147" s="6">
        <v>1</v>
      </c>
      <c r="K147" s="6">
        <v>0</v>
      </c>
      <c r="L147" s="6">
        <v>0</v>
      </c>
      <c r="M147" s="6">
        <v>3</v>
      </c>
      <c r="N147" s="6">
        <v>1</v>
      </c>
      <c r="O147" s="6">
        <v>2</v>
      </c>
    </row>
    <row r="148" spans="1:15" x14ac:dyDescent="0.3">
      <c r="A148" s="71">
        <v>5</v>
      </c>
      <c r="B148" s="6">
        <v>3</v>
      </c>
      <c r="C148" s="6">
        <v>4</v>
      </c>
      <c r="D148" s="6">
        <v>1</v>
      </c>
      <c r="E148" s="6">
        <v>2</v>
      </c>
      <c r="F148" s="6">
        <v>3</v>
      </c>
      <c r="G148" s="6">
        <v>4</v>
      </c>
      <c r="H148" s="6">
        <v>0</v>
      </c>
      <c r="I148" s="6">
        <v>0</v>
      </c>
      <c r="J148" s="6">
        <v>1</v>
      </c>
      <c r="K148" s="6">
        <v>2</v>
      </c>
      <c r="L148" s="6">
        <v>2</v>
      </c>
      <c r="M148" s="6">
        <v>4</v>
      </c>
      <c r="N148" s="6">
        <v>1</v>
      </c>
      <c r="O148" s="6">
        <v>1</v>
      </c>
    </row>
    <row r="149" spans="1:15" x14ac:dyDescent="0.3">
      <c r="A149" s="71">
        <v>12</v>
      </c>
      <c r="B149" s="6">
        <v>7</v>
      </c>
      <c r="C149" s="6">
        <v>1</v>
      </c>
      <c r="D149" s="6">
        <v>2</v>
      </c>
      <c r="E149" s="6">
        <v>1</v>
      </c>
      <c r="F149" s="6">
        <v>5</v>
      </c>
      <c r="G149" s="6">
        <v>5</v>
      </c>
      <c r="H149" s="6">
        <v>0</v>
      </c>
      <c r="I149" s="6">
        <v>0</v>
      </c>
      <c r="J149" s="6">
        <v>0</v>
      </c>
      <c r="K149" s="6">
        <v>0</v>
      </c>
      <c r="L149" s="6">
        <v>3</v>
      </c>
      <c r="M149" s="6">
        <v>1</v>
      </c>
      <c r="N149" s="6">
        <v>3</v>
      </c>
      <c r="O149" s="6">
        <v>3</v>
      </c>
    </row>
    <row r="150" spans="1:15" x14ac:dyDescent="0.3">
      <c r="A150" s="71">
        <f>SUM(A132:A149,B2:B12)</f>
        <v>310</v>
      </c>
      <c r="B150" s="71">
        <f t="shared" ref="B150:N150" si="5">SUM(B132:B149,C2:C12)</f>
        <v>132</v>
      </c>
      <c r="C150" s="71">
        <f t="shared" si="5"/>
        <v>93</v>
      </c>
      <c r="D150" s="71">
        <f t="shared" si="5"/>
        <v>34</v>
      </c>
      <c r="E150" s="71">
        <f t="shared" si="5"/>
        <v>75</v>
      </c>
      <c r="F150" s="71">
        <f t="shared" si="5"/>
        <v>106</v>
      </c>
      <c r="G150" s="71">
        <f t="shared" si="5"/>
        <v>89</v>
      </c>
      <c r="H150" s="71">
        <f t="shared" si="5"/>
        <v>30</v>
      </c>
      <c r="I150" s="71">
        <f t="shared" si="5"/>
        <v>10</v>
      </c>
      <c r="J150" s="71">
        <f t="shared" si="5"/>
        <v>48</v>
      </c>
      <c r="K150" s="71">
        <f t="shared" si="5"/>
        <v>38</v>
      </c>
      <c r="L150" s="71">
        <f t="shared" si="5"/>
        <v>65</v>
      </c>
      <c r="M150" s="71">
        <f t="shared" si="5"/>
        <v>74</v>
      </c>
      <c r="N150" s="71">
        <f t="shared" si="5"/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workbookViewId="0">
      <selection activeCell="E12" sqref="E10:E12"/>
    </sheetView>
  </sheetViews>
  <sheetFormatPr defaultRowHeight="14.4" x14ac:dyDescent="0.3"/>
  <sheetData>
    <row r="1" spans="1:15" x14ac:dyDescent="0.3">
      <c r="A1" s="47">
        <v>4</v>
      </c>
      <c r="B1" s="71">
        <v>10</v>
      </c>
      <c r="C1" s="71">
        <v>10</v>
      </c>
      <c r="D1" s="71">
        <v>0</v>
      </c>
      <c r="E1" s="71">
        <v>0</v>
      </c>
      <c r="F1" s="71">
        <v>1</v>
      </c>
      <c r="G1" s="71">
        <v>2</v>
      </c>
      <c r="H1" s="71">
        <v>3</v>
      </c>
      <c r="I1" s="71">
        <v>0</v>
      </c>
      <c r="J1" s="71">
        <v>0</v>
      </c>
      <c r="K1" s="71">
        <v>0</v>
      </c>
      <c r="L1" s="71">
        <v>0</v>
      </c>
      <c r="M1" s="71">
        <v>0</v>
      </c>
      <c r="N1" s="71">
        <v>0</v>
      </c>
      <c r="O1" s="71">
        <v>1</v>
      </c>
    </row>
    <row r="2" spans="1:15" x14ac:dyDescent="0.3">
      <c r="A2" s="47">
        <v>1</v>
      </c>
      <c r="B2" s="71">
        <v>19</v>
      </c>
      <c r="C2" s="71">
        <v>3</v>
      </c>
      <c r="D2" s="71">
        <v>1</v>
      </c>
      <c r="E2" s="71">
        <v>0</v>
      </c>
      <c r="F2" s="71">
        <v>1</v>
      </c>
      <c r="G2" s="71">
        <v>9</v>
      </c>
      <c r="H2" s="71">
        <v>1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1</v>
      </c>
    </row>
    <row r="3" spans="1:15" x14ac:dyDescent="0.3">
      <c r="A3" s="47">
        <v>2</v>
      </c>
      <c r="B3" s="71">
        <v>26</v>
      </c>
      <c r="C3" s="71">
        <v>6</v>
      </c>
      <c r="D3" s="71">
        <v>2</v>
      </c>
      <c r="E3" s="71">
        <v>0</v>
      </c>
      <c r="F3" s="71">
        <v>1</v>
      </c>
      <c r="G3" s="71">
        <v>10</v>
      </c>
      <c r="H3" s="71">
        <v>1</v>
      </c>
      <c r="I3" s="71">
        <v>0</v>
      </c>
      <c r="J3" s="71">
        <v>0</v>
      </c>
      <c r="K3" s="71">
        <v>0</v>
      </c>
      <c r="L3" s="71">
        <v>0</v>
      </c>
      <c r="M3" s="71">
        <v>1</v>
      </c>
      <c r="N3" s="71">
        <v>0</v>
      </c>
      <c r="O3" s="71">
        <v>0</v>
      </c>
    </row>
    <row r="4" spans="1:15" x14ac:dyDescent="0.3">
      <c r="A4" s="47">
        <v>0</v>
      </c>
      <c r="B4" s="71">
        <v>28</v>
      </c>
      <c r="C4" s="71">
        <v>7</v>
      </c>
      <c r="D4" s="71">
        <v>1</v>
      </c>
      <c r="E4" s="71">
        <v>0</v>
      </c>
      <c r="F4" s="71">
        <v>0</v>
      </c>
      <c r="G4" s="71">
        <v>15</v>
      </c>
      <c r="H4" s="71">
        <v>1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1</v>
      </c>
      <c r="O4" s="71">
        <v>2</v>
      </c>
    </row>
    <row r="5" spans="1:15" x14ac:dyDescent="0.3">
      <c r="A5" s="47">
        <v>1</v>
      </c>
      <c r="B5" s="71">
        <v>23</v>
      </c>
      <c r="C5" s="71">
        <v>10</v>
      </c>
      <c r="D5" s="71">
        <v>1</v>
      </c>
      <c r="E5" s="71">
        <v>0</v>
      </c>
      <c r="F5" s="71">
        <v>2</v>
      </c>
      <c r="G5" s="71">
        <v>6</v>
      </c>
      <c r="H5" s="71">
        <v>1</v>
      </c>
      <c r="I5" s="71">
        <v>0</v>
      </c>
      <c r="J5" s="71">
        <v>0</v>
      </c>
      <c r="K5" s="71">
        <v>0</v>
      </c>
      <c r="L5" s="71">
        <v>0</v>
      </c>
      <c r="M5" s="71">
        <v>1</v>
      </c>
      <c r="N5" s="71">
        <v>1</v>
      </c>
      <c r="O5" s="71">
        <v>0</v>
      </c>
    </row>
    <row r="6" spans="1:15" x14ac:dyDescent="0.3">
      <c r="A6" s="47">
        <v>1</v>
      </c>
      <c r="B6" s="71">
        <v>17</v>
      </c>
      <c r="C6" s="71">
        <v>1</v>
      </c>
      <c r="D6" s="71">
        <v>1</v>
      </c>
      <c r="E6" s="71">
        <v>0</v>
      </c>
      <c r="F6" s="71">
        <v>2</v>
      </c>
      <c r="G6" s="71">
        <v>3</v>
      </c>
      <c r="H6" s="71">
        <v>1</v>
      </c>
      <c r="I6" s="71">
        <v>0</v>
      </c>
      <c r="J6" s="71">
        <v>0</v>
      </c>
      <c r="K6" s="71">
        <v>1</v>
      </c>
      <c r="L6" s="71">
        <v>0</v>
      </c>
      <c r="M6" s="71">
        <v>2</v>
      </c>
      <c r="N6" s="71">
        <v>0</v>
      </c>
      <c r="O6" s="71">
        <v>0</v>
      </c>
    </row>
    <row r="7" spans="1:15" x14ac:dyDescent="0.3">
      <c r="A7" s="47">
        <v>0</v>
      </c>
      <c r="B7" s="71">
        <v>11</v>
      </c>
      <c r="C7" s="71">
        <v>6</v>
      </c>
      <c r="D7" s="71">
        <v>1</v>
      </c>
      <c r="E7" s="71">
        <v>0</v>
      </c>
      <c r="F7" s="71">
        <v>0</v>
      </c>
      <c r="G7" s="71">
        <v>2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2</v>
      </c>
      <c r="N7" s="71">
        <v>0</v>
      </c>
      <c r="O7" s="71">
        <v>0</v>
      </c>
    </row>
    <row r="8" spans="1:15" x14ac:dyDescent="0.3">
      <c r="A8" s="47">
        <v>0</v>
      </c>
      <c r="B8" s="71">
        <v>7</v>
      </c>
      <c r="C8" s="71">
        <v>8</v>
      </c>
      <c r="D8" s="71">
        <v>2</v>
      </c>
      <c r="E8" s="71">
        <v>0</v>
      </c>
      <c r="F8" s="71">
        <v>2</v>
      </c>
      <c r="G8" s="71">
        <v>1</v>
      </c>
      <c r="H8" s="71">
        <v>4</v>
      </c>
      <c r="I8" s="71">
        <v>0</v>
      </c>
      <c r="J8" s="71">
        <v>0</v>
      </c>
      <c r="K8" s="71">
        <v>1</v>
      </c>
      <c r="L8" s="71">
        <v>0</v>
      </c>
      <c r="M8" s="71">
        <v>0</v>
      </c>
      <c r="N8" s="71">
        <v>0</v>
      </c>
      <c r="O8" s="71">
        <v>1</v>
      </c>
    </row>
    <row r="9" spans="1:15" x14ac:dyDescent="0.3">
      <c r="A9" s="47">
        <v>1</v>
      </c>
      <c r="B9" s="71">
        <v>18</v>
      </c>
      <c r="C9" s="71">
        <v>10</v>
      </c>
      <c r="D9" s="71">
        <v>2</v>
      </c>
      <c r="E9" s="71">
        <v>1</v>
      </c>
      <c r="F9" s="71">
        <v>0</v>
      </c>
      <c r="G9" s="71">
        <v>1</v>
      </c>
      <c r="H9" s="71">
        <v>2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x14ac:dyDescent="0.3">
      <c r="A10" s="47">
        <v>2</v>
      </c>
      <c r="B10" s="71">
        <v>12</v>
      </c>
      <c r="C10" s="71">
        <v>2</v>
      </c>
      <c r="D10" s="71">
        <v>1</v>
      </c>
      <c r="E10" s="71">
        <v>0</v>
      </c>
      <c r="F10" s="71">
        <v>1</v>
      </c>
      <c r="G10" s="71">
        <v>2</v>
      </c>
      <c r="H10" s="71">
        <v>6</v>
      </c>
      <c r="I10" s="71">
        <v>0</v>
      </c>
      <c r="J10" s="71">
        <v>0</v>
      </c>
      <c r="K10" s="71">
        <v>1</v>
      </c>
      <c r="L10" s="71">
        <v>0</v>
      </c>
      <c r="M10" s="71">
        <v>0</v>
      </c>
      <c r="N10" s="71">
        <v>0</v>
      </c>
      <c r="O10" s="71">
        <v>2</v>
      </c>
    </row>
    <row r="11" spans="1:15" x14ac:dyDescent="0.3">
      <c r="A11" s="47">
        <v>0</v>
      </c>
      <c r="B11" s="71">
        <v>9</v>
      </c>
      <c r="C11" s="71">
        <v>2</v>
      </c>
      <c r="D11" s="71">
        <v>3</v>
      </c>
      <c r="E11" s="71">
        <v>0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x14ac:dyDescent="0.3">
      <c r="A12" s="47">
        <v>0</v>
      </c>
      <c r="B12" s="71">
        <v>8</v>
      </c>
      <c r="C12" s="71">
        <v>2</v>
      </c>
      <c r="D12" s="71">
        <v>0</v>
      </c>
      <c r="E12" s="71">
        <v>0</v>
      </c>
      <c r="F12" s="71">
        <v>0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1</v>
      </c>
      <c r="N12" s="71">
        <v>0</v>
      </c>
      <c r="O12" s="71">
        <v>1</v>
      </c>
    </row>
    <row r="13" spans="1:15" x14ac:dyDescent="0.3">
      <c r="A13" s="53">
        <v>1</v>
      </c>
      <c r="B13" s="6">
        <v>1</v>
      </c>
      <c r="C13" s="6">
        <v>5</v>
      </c>
      <c r="D13" s="6">
        <v>4</v>
      </c>
      <c r="E13" s="6">
        <v>0</v>
      </c>
      <c r="F13" s="6">
        <v>0</v>
      </c>
      <c r="G13" s="6">
        <v>1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</row>
    <row r="14" spans="1:15" x14ac:dyDescent="0.3">
      <c r="A14" s="53">
        <v>0</v>
      </c>
      <c r="B14" s="6">
        <v>3</v>
      </c>
      <c r="C14" s="6">
        <v>5</v>
      </c>
      <c r="D14" s="6">
        <v>0</v>
      </c>
      <c r="E14" s="6">
        <v>1</v>
      </c>
      <c r="F14" s="6">
        <v>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</row>
    <row r="15" spans="1:15" x14ac:dyDescent="0.3">
      <c r="A15" s="53">
        <v>1</v>
      </c>
      <c r="B15" s="6">
        <v>4</v>
      </c>
      <c r="C15" s="6">
        <v>0</v>
      </c>
      <c r="D15" s="6">
        <v>1</v>
      </c>
      <c r="E15" s="6">
        <v>0</v>
      </c>
      <c r="F15" s="6">
        <v>1</v>
      </c>
      <c r="G15" s="6">
        <v>0</v>
      </c>
      <c r="H15" s="6">
        <v>4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</row>
    <row r="16" spans="1:15" x14ac:dyDescent="0.3">
      <c r="A16" s="53">
        <v>4</v>
      </c>
      <c r="B16" s="6">
        <v>7</v>
      </c>
      <c r="C16" s="6">
        <v>1</v>
      </c>
      <c r="D16" s="6">
        <v>0</v>
      </c>
      <c r="E16" s="6">
        <v>0</v>
      </c>
      <c r="F16" s="6">
        <v>8</v>
      </c>
      <c r="G16" s="6">
        <v>1</v>
      </c>
      <c r="H16" s="6">
        <v>3</v>
      </c>
      <c r="I16" s="6">
        <v>0</v>
      </c>
      <c r="J16" s="6">
        <v>0</v>
      </c>
      <c r="K16" s="6">
        <v>0</v>
      </c>
      <c r="L16" s="6">
        <v>0</v>
      </c>
      <c r="M16" s="6">
        <v>2</v>
      </c>
      <c r="N16" s="6">
        <v>0</v>
      </c>
      <c r="O16" s="6">
        <v>2</v>
      </c>
    </row>
    <row r="17" spans="1:15" x14ac:dyDescent="0.3">
      <c r="A17" s="53">
        <v>0</v>
      </c>
      <c r="B17" s="6">
        <v>3</v>
      </c>
      <c r="C17" s="6">
        <v>0</v>
      </c>
      <c r="D17" s="6">
        <v>1</v>
      </c>
      <c r="E17" s="6">
        <v>0</v>
      </c>
      <c r="F17" s="6">
        <v>3</v>
      </c>
      <c r="G17" s="6">
        <v>1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</row>
    <row r="18" spans="1:15" x14ac:dyDescent="0.3">
      <c r="A18" s="53">
        <v>1</v>
      </c>
      <c r="B18" s="6">
        <v>4</v>
      </c>
      <c r="C18" s="6">
        <v>2</v>
      </c>
      <c r="D18" s="6">
        <v>1</v>
      </c>
      <c r="E18" s="6">
        <v>1</v>
      </c>
      <c r="F18" s="6">
        <v>2</v>
      </c>
      <c r="G18" s="6">
        <v>1</v>
      </c>
      <c r="H18" s="6">
        <v>4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</row>
    <row r="19" spans="1:15" x14ac:dyDescent="0.3">
      <c r="A19" s="53">
        <v>0</v>
      </c>
      <c r="B19" s="6">
        <v>4</v>
      </c>
      <c r="C19" s="6">
        <v>0</v>
      </c>
      <c r="D19" s="6">
        <v>0</v>
      </c>
      <c r="E19" s="6">
        <v>0</v>
      </c>
      <c r="F19" s="6">
        <v>1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</row>
    <row r="20" spans="1:15" x14ac:dyDescent="0.3">
      <c r="A20" s="53">
        <v>1</v>
      </c>
      <c r="B20" s="6">
        <v>6</v>
      </c>
      <c r="C20" s="6">
        <v>0</v>
      </c>
      <c r="D20" s="6">
        <v>0</v>
      </c>
      <c r="E20" s="6">
        <v>1</v>
      </c>
      <c r="F20" s="6">
        <v>0</v>
      </c>
      <c r="G20" s="6">
        <v>1</v>
      </c>
      <c r="H20" s="6">
        <v>1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1</v>
      </c>
    </row>
    <row r="21" spans="1:15" x14ac:dyDescent="0.3">
      <c r="A21" s="53">
        <v>1</v>
      </c>
      <c r="B21" s="6">
        <v>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</row>
    <row r="22" spans="1:15" x14ac:dyDescent="0.3">
      <c r="A22" s="53">
        <v>0</v>
      </c>
      <c r="B22" s="6">
        <v>3</v>
      </c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1</v>
      </c>
      <c r="L22" s="6">
        <v>0</v>
      </c>
      <c r="M22" s="6">
        <v>0</v>
      </c>
      <c r="N22" s="6">
        <v>0</v>
      </c>
      <c r="O22" s="6">
        <v>0</v>
      </c>
    </row>
    <row r="23" spans="1:15" x14ac:dyDescent="0.3">
      <c r="A23" s="53">
        <v>0</v>
      </c>
      <c r="B23" s="6">
        <v>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M23" s="6">
        <v>1</v>
      </c>
      <c r="N23" s="6">
        <v>1</v>
      </c>
      <c r="O23" s="6">
        <v>0</v>
      </c>
    </row>
    <row r="24" spans="1:15" x14ac:dyDescent="0.3">
      <c r="A24" s="53">
        <v>0</v>
      </c>
      <c r="B24" s="6">
        <v>3</v>
      </c>
      <c r="C24" s="6">
        <v>1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</row>
    <row r="25" spans="1:15" x14ac:dyDescent="0.3">
      <c r="A25" s="53">
        <v>0</v>
      </c>
      <c r="B25" s="6">
        <v>0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1:15" x14ac:dyDescent="0.3">
      <c r="A26" s="53">
        <v>0</v>
      </c>
      <c r="B26" s="6">
        <v>5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1:15" x14ac:dyDescent="0.3">
      <c r="A27" s="53">
        <v>0</v>
      </c>
      <c r="B27" s="6">
        <v>2</v>
      </c>
      <c r="C27" s="6">
        <v>1</v>
      </c>
      <c r="D27" s="6">
        <v>0</v>
      </c>
      <c r="E27" s="6">
        <v>0</v>
      </c>
      <c r="F27" s="6">
        <v>0</v>
      </c>
      <c r="G27" s="6">
        <v>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</row>
    <row r="28" spans="1:15" x14ac:dyDescent="0.3">
      <c r="A28" s="53">
        <v>1</v>
      </c>
      <c r="B28" s="6">
        <v>2</v>
      </c>
      <c r="C28" s="6">
        <v>0</v>
      </c>
      <c r="D28" s="6">
        <v>1</v>
      </c>
      <c r="E28" s="6">
        <v>0</v>
      </c>
      <c r="F28" s="6">
        <v>0</v>
      </c>
      <c r="G28" s="6">
        <v>0</v>
      </c>
      <c r="H28" s="6">
        <v>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3">
      <c r="A29" s="53">
        <v>0</v>
      </c>
      <c r="B29" s="6">
        <v>0</v>
      </c>
      <c r="C29" s="6">
        <v>2</v>
      </c>
      <c r="D29" s="6">
        <v>0</v>
      </c>
      <c r="E29" s="6">
        <v>0</v>
      </c>
      <c r="F29" s="6">
        <v>0</v>
      </c>
      <c r="G29" s="6">
        <v>0</v>
      </c>
      <c r="H29" s="6">
        <v>2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</row>
    <row r="30" spans="1:15" x14ac:dyDescent="0.3">
      <c r="A30" s="53">
        <v>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1</v>
      </c>
      <c r="O30" s="6">
        <v>0</v>
      </c>
    </row>
    <row r="31" spans="1:15" x14ac:dyDescent="0.3">
      <c r="A31" s="53">
        <v>0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</row>
    <row r="32" spans="1:15" x14ac:dyDescent="0.3">
      <c r="A32" s="53">
        <v>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</row>
    <row r="33" spans="1:15" x14ac:dyDescent="0.3">
      <c r="A33" s="53">
        <v>2</v>
      </c>
      <c r="B33" s="6">
        <v>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1</v>
      </c>
    </row>
    <row r="34" spans="1:15" x14ac:dyDescent="0.3">
      <c r="A34" s="53">
        <v>0</v>
      </c>
      <c r="B34" s="6">
        <v>2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1</v>
      </c>
      <c r="N34" s="6">
        <v>1</v>
      </c>
      <c r="O34" s="6">
        <v>0</v>
      </c>
    </row>
    <row r="35" spans="1:15" x14ac:dyDescent="0.3">
      <c r="A35" s="53">
        <v>0</v>
      </c>
      <c r="B35" s="6">
        <v>0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1</v>
      </c>
      <c r="I35" s="6">
        <v>0</v>
      </c>
      <c r="J35" s="6">
        <v>0</v>
      </c>
      <c r="K35" s="6">
        <v>0</v>
      </c>
      <c r="L35" s="6">
        <v>0</v>
      </c>
      <c r="M35" s="6">
        <v>1</v>
      </c>
      <c r="N35" s="6">
        <v>0</v>
      </c>
      <c r="O35" s="6">
        <v>1</v>
      </c>
    </row>
    <row r="36" spans="1:15" x14ac:dyDescent="0.3">
      <c r="A36" s="53">
        <v>2</v>
      </c>
      <c r="B36" s="6">
        <v>0</v>
      </c>
      <c r="C36" s="6">
        <v>0</v>
      </c>
      <c r="D36" s="6">
        <v>0</v>
      </c>
      <c r="E36" s="6">
        <v>0</v>
      </c>
      <c r="F36" s="6">
        <v>1</v>
      </c>
      <c r="G36" s="6">
        <v>1</v>
      </c>
      <c r="H36" s="6">
        <v>1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1</v>
      </c>
      <c r="O36" s="6">
        <v>0</v>
      </c>
    </row>
    <row r="37" spans="1:15" x14ac:dyDescent="0.3">
      <c r="A37" s="53">
        <f>SUM(A1:A36)</f>
        <v>28</v>
      </c>
      <c r="B37" s="53">
        <f t="shared" ref="B37:O37" si="0">SUM(B1:B36)</f>
        <v>249</v>
      </c>
      <c r="C37" s="53">
        <f t="shared" si="0"/>
        <v>85</v>
      </c>
      <c r="D37" s="53">
        <f t="shared" si="0"/>
        <v>25</v>
      </c>
      <c r="E37" s="53">
        <f t="shared" si="0"/>
        <v>4</v>
      </c>
      <c r="F37" s="53">
        <f t="shared" si="0"/>
        <v>30</v>
      </c>
      <c r="G37" s="53">
        <f t="shared" si="0"/>
        <v>59</v>
      </c>
      <c r="H37" s="53">
        <f t="shared" si="0"/>
        <v>42</v>
      </c>
      <c r="I37" s="53">
        <f t="shared" si="0"/>
        <v>0</v>
      </c>
      <c r="J37" s="53">
        <f t="shared" si="0"/>
        <v>0</v>
      </c>
      <c r="K37" s="53">
        <f t="shared" si="0"/>
        <v>5</v>
      </c>
      <c r="L37" s="53">
        <f t="shared" si="0"/>
        <v>0</v>
      </c>
      <c r="M37" s="53">
        <f t="shared" si="0"/>
        <v>12</v>
      </c>
      <c r="N37" s="53">
        <f t="shared" si="0"/>
        <v>7</v>
      </c>
      <c r="O37" s="53">
        <f t="shared" si="0"/>
        <v>13</v>
      </c>
    </row>
    <row r="38" spans="1:15" x14ac:dyDescent="0.3">
      <c r="A38" s="72">
        <v>1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</row>
    <row r="39" spans="1:15" x14ac:dyDescent="0.3">
      <c r="A39" s="72">
        <v>2</v>
      </c>
      <c r="B39" s="6">
        <v>0</v>
      </c>
      <c r="C39" s="6">
        <v>1</v>
      </c>
      <c r="D39" s="6">
        <v>0</v>
      </c>
      <c r="E39" s="6">
        <v>0</v>
      </c>
      <c r="F39" s="6">
        <v>1</v>
      </c>
      <c r="G39" s="6">
        <v>2</v>
      </c>
      <c r="H39" s="6">
        <v>0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</row>
    <row r="40" spans="1:15" x14ac:dyDescent="0.3">
      <c r="A40" s="72">
        <v>3</v>
      </c>
      <c r="B40" s="6">
        <v>1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2</v>
      </c>
      <c r="L40" s="6">
        <v>0</v>
      </c>
      <c r="M40" s="6">
        <v>0</v>
      </c>
      <c r="N40" s="6">
        <v>1</v>
      </c>
      <c r="O40" s="6">
        <v>0</v>
      </c>
    </row>
    <row r="41" spans="1:15" x14ac:dyDescent="0.3">
      <c r="A41" s="72">
        <v>1</v>
      </c>
      <c r="B41" s="6">
        <v>2</v>
      </c>
      <c r="C41" s="6">
        <v>1</v>
      </c>
      <c r="D41" s="6">
        <v>0</v>
      </c>
      <c r="E41" s="6">
        <v>0</v>
      </c>
      <c r="F41" s="6">
        <v>3</v>
      </c>
      <c r="G41" s="6">
        <v>0</v>
      </c>
      <c r="H41" s="6">
        <v>1</v>
      </c>
      <c r="I41" s="6">
        <v>0</v>
      </c>
      <c r="J41" s="6">
        <v>0</v>
      </c>
      <c r="K41" s="6">
        <v>1</v>
      </c>
      <c r="L41" s="6">
        <v>0</v>
      </c>
      <c r="M41" s="6">
        <v>1</v>
      </c>
      <c r="N41" s="6">
        <v>0</v>
      </c>
      <c r="O41" s="6">
        <v>0</v>
      </c>
    </row>
    <row r="42" spans="1:15" x14ac:dyDescent="0.3">
      <c r="A42" s="72">
        <v>1</v>
      </c>
      <c r="B42" s="6">
        <v>1</v>
      </c>
      <c r="C42" s="6">
        <v>1</v>
      </c>
      <c r="D42" s="6">
        <v>1</v>
      </c>
      <c r="E42" s="6">
        <v>0</v>
      </c>
      <c r="F42" s="6">
        <v>0</v>
      </c>
      <c r="G42" s="6">
        <v>1</v>
      </c>
      <c r="H42" s="6">
        <v>3</v>
      </c>
      <c r="I42" s="6">
        <v>0</v>
      </c>
      <c r="J42" s="6">
        <v>0</v>
      </c>
      <c r="K42" s="6">
        <v>0</v>
      </c>
      <c r="L42" s="6">
        <v>0</v>
      </c>
      <c r="M42" s="6">
        <v>1</v>
      </c>
      <c r="N42" s="6">
        <v>0</v>
      </c>
      <c r="O42" s="6">
        <v>0</v>
      </c>
    </row>
    <row r="43" spans="1:15" x14ac:dyDescent="0.3">
      <c r="A43" s="72">
        <v>1</v>
      </c>
      <c r="B43" s="6">
        <v>0</v>
      </c>
      <c r="C43" s="6">
        <v>1</v>
      </c>
      <c r="D43" s="6">
        <v>1</v>
      </c>
      <c r="E43" s="6">
        <v>1</v>
      </c>
      <c r="F43" s="6">
        <v>2</v>
      </c>
      <c r="G43" s="6">
        <v>3</v>
      </c>
      <c r="H43" s="6">
        <v>4</v>
      </c>
      <c r="I43" s="6">
        <v>0</v>
      </c>
      <c r="J43" s="6">
        <v>0</v>
      </c>
      <c r="K43" s="6">
        <v>1</v>
      </c>
      <c r="L43" s="6">
        <v>0</v>
      </c>
      <c r="M43" s="6">
        <v>1</v>
      </c>
      <c r="N43" s="6">
        <v>2</v>
      </c>
      <c r="O43" s="6">
        <v>1</v>
      </c>
    </row>
    <row r="44" spans="1:15" x14ac:dyDescent="0.3">
      <c r="A44" s="72">
        <v>3</v>
      </c>
      <c r="B44" s="6">
        <v>2</v>
      </c>
      <c r="C44" s="6">
        <v>1</v>
      </c>
      <c r="D44" s="6">
        <v>0</v>
      </c>
      <c r="E44" s="6">
        <v>0</v>
      </c>
      <c r="F44" s="6">
        <v>3</v>
      </c>
      <c r="G44" s="6">
        <v>1</v>
      </c>
      <c r="H44" s="6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1</v>
      </c>
      <c r="O44" s="6">
        <v>1</v>
      </c>
    </row>
    <row r="45" spans="1:15" x14ac:dyDescent="0.3">
      <c r="A45" s="72">
        <v>1</v>
      </c>
      <c r="B45" s="6">
        <v>2</v>
      </c>
      <c r="C45" s="6">
        <v>2</v>
      </c>
      <c r="D45" s="6">
        <v>1</v>
      </c>
      <c r="E45" s="6">
        <v>0</v>
      </c>
      <c r="F45" s="6">
        <v>2</v>
      </c>
      <c r="G45" s="6">
        <v>1</v>
      </c>
      <c r="H45" s="6">
        <v>3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2</v>
      </c>
      <c r="O45" s="6">
        <v>2</v>
      </c>
    </row>
    <row r="46" spans="1:15" x14ac:dyDescent="0.3">
      <c r="A46" s="72">
        <v>2</v>
      </c>
      <c r="B46" s="6">
        <v>1</v>
      </c>
      <c r="C46" s="6">
        <v>1</v>
      </c>
      <c r="D46" s="6">
        <v>0</v>
      </c>
      <c r="E46" s="6">
        <v>1</v>
      </c>
      <c r="F46" s="6">
        <v>2</v>
      </c>
      <c r="G46" s="6">
        <v>2</v>
      </c>
      <c r="H46" s="6">
        <v>2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3</v>
      </c>
      <c r="O46" s="6">
        <v>3</v>
      </c>
    </row>
    <row r="47" spans="1:15" x14ac:dyDescent="0.3">
      <c r="A47" s="72">
        <v>5</v>
      </c>
      <c r="B47" s="6">
        <v>4</v>
      </c>
      <c r="C47" s="6">
        <v>2</v>
      </c>
      <c r="D47" s="6">
        <v>1</v>
      </c>
      <c r="E47" s="6">
        <v>1</v>
      </c>
      <c r="F47" s="6">
        <v>3</v>
      </c>
      <c r="G47" s="6">
        <v>3</v>
      </c>
      <c r="H47" s="6">
        <v>1</v>
      </c>
      <c r="I47" s="6">
        <v>0</v>
      </c>
      <c r="J47" s="6">
        <v>0</v>
      </c>
      <c r="K47" s="6">
        <v>1</v>
      </c>
      <c r="L47" s="6">
        <v>0</v>
      </c>
      <c r="M47" s="6">
        <v>0</v>
      </c>
      <c r="N47" s="6">
        <v>2</v>
      </c>
      <c r="O47" s="6">
        <v>5</v>
      </c>
    </row>
    <row r="48" spans="1:15" x14ac:dyDescent="0.3">
      <c r="A48" s="72">
        <v>4</v>
      </c>
      <c r="B48" s="6">
        <v>4</v>
      </c>
      <c r="C48" s="6">
        <v>2</v>
      </c>
      <c r="D48" s="6">
        <v>1</v>
      </c>
      <c r="E48" s="6">
        <v>0</v>
      </c>
      <c r="F48" s="6">
        <v>4</v>
      </c>
      <c r="G48" s="6">
        <v>6</v>
      </c>
      <c r="H48" s="6">
        <v>0</v>
      </c>
      <c r="I48" s="6">
        <v>1</v>
      </c>
      <c r="J48" s="6">
        <v>0</v>
      </c>
      <c r="K48" s="6">
        <v>0</v>
      </c>
      <c r="L48" s="6">
        <v>0</v>
      </c>
      <c r="M48" s="6">
        <v>1</v>
      </c>
      <c r="N48" s="6">
        <v>6</v>
      </c>
      <c r="O48" s="6">
        <v>3</v>
      </c>
    </row>
    <row r="49" spans="1:15" x14ac:dyDescent="0.3">
      <c r="A49" s="72">
        <v>0</v>
      </c>
      <c r="B49" s="6">
        <v>4</v>
      </c>
      <c r="C49" s="6">
        <v>0</v>
      </c>
      <c r="D49" s="6">
        <v>2</v>
      </c>
      <c r="E49" s="6">
        <v>0</v>
      </c>
      <c r="F49" s="6">
        <v>1</v>
      </c>
      <c r="G49" s="6">
        <v>0</v>
      </c>
      <c r="H49" s="6">
        <v>1</v>
      </c>
      <c r="I49" s="6">
        <v>0</v>
      </c>
      <c r="J49" s="6">
        <v>1</v>
      </c>
      <c r="K49" s="6">
        <v>3</v>
      </c>
      <c r="L49" s="6">
        <v>0</v>
      </c>
      <c r="M49" s="6">
        <v>0</v>
      </c>
      <c r="N49" s="6">
        <v>2</v>
      </c>
      <c r="O49" s="6">
        <v>1</v>
      </c>
    </row>
    <row r="50" spans="1:15" x14ac:dyDescent="0.3">
      <c r="A50" s="72">
        <v>4</v>
      </c>
      <c r="B50" s="6">
        <v>2</v>
      </c>
      <c r="C50" s="6">
        <v>1</v>
      </c>
      <c r="D50" s="6">
        <v>3</v>
      </c>
      <c r="E50" s="6">
        <v>1</v>
      </c>
      <c r="F50" s="6">
        <v>4</v>
      </c>
      <c r="G50" s="6">
        <v>3</v>
      </c>
      <c r="H50" s="6">
        <v>1</v>
      </c>
      <c r="I50" s="6">
        <v>1</v>
      </c>
      <c r="J50" s="6">
        <v>0</v>
      </c>
      <c r="K50" s="6">
        <v>0</v>
      </c>
      <c r="L50" s="6">
        <v>0</v>
      </c>
      <c r="M50" s="6">
        <v>0</v>
      </c>
      <c r="N50" s="6">
        <v>3</v>
      </c>
      <c r="O50" s="6">
        <v>0</v>
      </c>
    </row>
    <row r="51" spans="1:15" x14ac:dyDescent="0.3">
      <c r="A51" s="72">
        <v>1</v>
      </c>
      <c r="B51" s="6">
        <v>2</v>
      </c>
      <c r="C51" s="6">
        <v>1</v>
      </c>
      <c r="D51" s="6">
        <v>1</v>
      </c>
      <c r="E51" s="6">
        <v>1</v>
      </c>
      <c r="F51" s="6">
        <v>3</v>
      </c>
      <c r="G51" s="6">
        <v>1</v>
      </c>
      <c r="H51" s="6">
        <v>0</v>
      </c>
      <c r="I51" s="6">
        <v>0</v>
      </c>
      <c r="J51" s="6">
        <v>1</v>
      </c>
      <c r="K51" s="6">
        <v>0</v>
      </c>
      <c r="L51" s="6">
        <v>4</v>
      </c>
      <c r="M51" s="6">
        <v>0</v>
      </c>
      <c r="N51" s="6">
        <v>2</v>
      </c>
      <c r="O51" s="6">
        <v>1</v>
      </c>
    </row>
    <row r="52" spans="1:15" x14ac:dyDescent="0.3">
      <c r="A52" s="72">
        <v>1</v>
      </c>
      <c r="B52" s="6">
        <v>2</v>
      </c>
      <c r="C52" s="6">
        <v>3</v>
      </c>
      <c r="D52" s="6">
        <v>0</v>
      </c>
      <c r="E52" s="6">
        <v>0</v>
      </c>
      <c r="F52" s="6">
        <v>3</v>
      </c>
      <c r="G52" s="6">
        <v>1</v>
      </c>
      <c r="H52" s="6">
        <v>1</v>
      </c>
      <c r="I52" s="6">
        <v>0</v>
      </c>
      <c r="J52" s="6">
        <v>0</v>
      </c>
      <c r="K52" s="6">
        <v>1</v>
      </c>
      <c r="L52" s="6">
        <v>5</v>
      </c>
      <c r="M52" s="6">
        <v>0</v>
      </c>
      <c r="N52" s="6">
        <v>3</v>
      </c>
      <c r="O52" s="6">
        <v>2</v>
      </c>
    </row>
    <row r="53" spans="1:15" x14ac:dyDescent="0.3">
      <c r="A53" s="72">
        <v>3</v>
      </c>
      <c r="B53" s="6">
        <v>3</v>
      </c>
      <c r="C53" s="6">
        <v>2</v>
      </c>
      <c r="D53" s="6">
        <v>0</v>
      </c>
      <c r="E53" s="6">
        <v>3</v>
      </c>
      <c r="F53" s="6">
        <v>4</v>
      </c>
      <c r="G53" s="6">
        <v>3</v>
      </c>
      <c r="H53" s="6">
        <v>0</v>
      </c>
      <c r="I53" s="6">
        <v>2</v>
      </c>
      <c r="J53" s="6">
        <v>0</v>
      </c>
      <c r="K53" s="6">
        <v>1</v>
      </c>
      <c r="L53" s="6">
        <v>8</v>
      </c>
      <c r="M53" s="6">
        <v>2</v>
      </c>
      <c r="N53" s="6">
        <v>2</v>
      </c>
      <c r="O53" s="6">
        <v>3</v>
      </c>
    </row>
    <row r="54" spans="1:15" x14ac:dyDescent="0.3">
      <c r="A54" s="72">
        <v>6</v>
      </c>
      <c r="B54" s="6">
        <v>2</v>
      </c>
      <c r="C54" s="6">
        <v>3</v>
      </c>
      <c r="D54" s="6">
        <v>4</v>
      </c>
      <c r="E54" s="6">
        <v>1</v>
      </c>
      <c r="F54" s="6">
        <v>3</v>
      </c>
      <c r="G54" s="6">
        <v>1</v>
      </c>
      <c r="H54" s="6">
        <v>1</v>
      </c>
      <c r="I54" s="6">
        <v>0</v>
      </c>
      <c r="J54" s="6">
        <v>1</v>
      </c>
      <c r="K54" s="6">
        <v>1</v>
      </c>
      <c r="L54" s="6">
        <v>3</v>
      </c>
      <c r="M54" s="6">
        <v>1</v>
      </c>
      <c r="N54" s="6">
        <v>3</v>
      </c>
      <c r="O54" s="6">
        <v>4</v>
      </c>
    </row>
    <row r="55" spans="1:15" x14ac:dyDescent="0.3">
      <c r="A55" s="72">
        <v>3</v>
      </c>
      <c r="B55" s="6">
        <v>1</v>
      </c>
      <c r="C55" s="6">
        <v>3</v>
      </c>
      <c r="D55" s="6">
        <v>1</v>
      </c>
      <c r="E55" s="6">
        <v>0</v>
      </c>
      <c r="F55" s="6">
        <v>3</v>
      </c>
      <c r="G55" s="6">
        <v>1</v>
      </c>
      <c r="H55" s="6">
        <v>1</v>
      </c>
      <c r="I55" s="6">
        <v>1</v>
      </c>
      <c r="J55" s="6">
        <v>2</v>
      </c>
      <c r="K55" s="6">
        <v>2</v>
      </c>
      <c r="L55" s="6">
        <v>1</v>
      </c>
      <c r="M55" s="6">
        <v>6</v>
      </c>
      <c r="N55" s="6">
        <v>1</v>
      </c>
      <c r="O55" s="6">
        <v>2</v>
      </c>
    </row>
    <row r="56" spans="1:15" x14ac:dyDescent="0.3">
      <c r="A56" s="72">
        <v>5</v>
      </c>
      <c r="B56" s="6">
        <v>0</v>
      </c>
      <c r="C56" s="6">
        <v>1</v>
      </c>
      <c r="D56" s="6">
        <v>1</v>
      </c>
      <c r="E56" s="6">
        <v>2</v>
      </c>
      <c r="F56" s="6">
        <v>0</v>
      </c>
      <c r="G56" s="6">
        <v>2</v>
      </c>
      <c r="H56" s="6">
        <v>1</v>
      </c>
      <c r="I56" s="6">
        <v>1</v>
      </c>
      <c r="J56" s="6">
        <v>0</v>
      </c>
      <c r="K56" s="6">
        <v>1</v>
      </c>
      <c r="L56" s="6">
        <v>0</v>
      </c>
      <c r="M56" s="6">
        <v>0</v>
      </c>
      <c r="N56" s="6">
        <v>0</v>
      </c>
      <c r="O56" s="6">
        <v>5</v>
      </c>
    </row>
    <row r="57" spans="1:15" x14ac:dyDescent="0.3">
      <c r="A57" s="72">
        <v>4</v>
      </c>
      <c r="B57" s="6">
        <v>4</v>
      </c>
      <c r="C57" s="6">
        <v>3</v>
      </c>
      <c r="D57" s="6">
        <v>4</v>
      </c>
      <c r="E57" s="6">
        <v>1</v>
      </c>
      <c r="F57" s="6">
        <v>2</v>
      </c>
      <c r="G57" s="6">
        <v>2</v>
      </c>
      <c r="H57" s="6">
        <v>2</v>
      </c>
      <c r="I57" s="6">
        <v>3</v>
      </c>
      <c r="J57" s="6">
        <v>2</v>
      </c>
      <c r="K57" s="6">
        <v>1</v>
      </c>
      <c r="L57" s="6">
        <v>0</v>
      </c>
      <c r="M57" s="6">
        <v>1</v>
      </c>
      <c r="N57" s="6">
        <v>3</v>
      </c>
      <c r="O57" s="6">
        <v>1</v>
      </c>
    </row>
    <row r="58" spans="1:15" x14ac:dyDescent="0.3">
      <c r="A58" s="72">
        <v>2</v>
      </c>
      <c r="B58" s="6">
        <v>4</v>
      </c>
      <c r="C58" s="6">
        <v>5</v>
      </c>
      <c r="D58" s="6">
        <v>4</v>
      </c>
      <c r="E58" s="6">
        <v>3</v>
      </c>
      <c r="F58" s="6">
        <v>7</v>
      </c>
      <c r="G58" s="6">
        <v>6</v>
      </c>
      <c r="H58" s="6">
        <v>3</v>
      </c>
      <c r="I58" s="6">
        <v>0</v>
      </c>
      <c r="J58" s="6">
        <v>0</v>
      </c>
      <c r="K58" s="6">
        <v>2</v>
      </c>
      <c r="L58" s="6">
        <v>6</v>
      </c>
      <c r="M58" s="6">
        <v>2</v>
      </c>
      <c r="N58" s="6">
        <v>2</v>
      </c>
      <c r="O58" s="6">
        <v>5</v>
      </c>
    </row>
    <row r="59" spans="1:15" x14ac:dyDescent="0.3">
      <c r="A59" s="72">
        <v>1</v>
      </c>
      <c r="B59" s="6">
        <v>5</v>
      </c>
      <c r="C59" s="6">
        <v>4</v>
      </c>
      <c r="D59" s="6">
        <v>2</v>
      </c>
      <c r="E59" s="6">
        <v>1</v>
      </c>
      <c r="F59" s="6">
        <v>1</v>
      </c>
      <c r="G59" s="6">
        <v>7</v>
      </c>
      <c r="H59" s="6">
        <v>1</v>
      </c>
      <c r="I59" s="6">
        <v>0</v>
      </c>
      <c r="J59" s="6">
        <v>1</v>
      </c>
      <c r="K59" s="6">
        <v>1</v>
      </c>
      <c r="L59" s="6">
        <v>0</v>
      </c>
      <c r="M59" s="6">
        <v>2</v>
      </c>
      <c r="N59" s="6">
        <v>7</v>
      </c>
      <c r="O59" s="6">
        <v>5</v>
      </c>
    </row>
    <row r="60" spans="1:15" x14ac:dyDescent="0.3">
      <c r="A60" s="72">
        <v>11</v>
      </c>
      <c r="B60" s="6">
        <v>4</v>
      </c>
      <c r="C60" s="6">
        <v>4</v>
      </c>
      <c r="D60" s="6">
        <v>2</v>
      </c>
      <c r="E60" s="6">
        <v>2</v>
      </c>
      <c r="F60" s="6">
        <v>4</v>
      </c>
      <c r="G60" s="6">
        <v>7</v>
      </c>
      <c r="H60" s="6">
        <v>0</v>
      </c>
      <c r="I60" s="6">
        <v>1</v>
      </c>
      <c r="J60" s="6">
        <v>4</v>
      </c>
      <c r="K60" s="6">
        <v>3</v>
      </c>
      <c r="L60" s="6">
        <v>3</v>
      </c>
      <c r="M60" s="6">
        <v>2</v>
      </c>
      <c r="N60" s="6">
        <v>4</v>
      </c>
      <c r="O60" s="6">
        <v>4</v>
      </c>
    </row>
    <row r="61" spans="1:15" x14ac:dyDescent="0.3">
      <c r="A61" s="72">
        <v>7</v>
      </c>
      <c r="B61" s="6">
        <v>3</v>
      </c>
      <c r="C61" s="6">
        <v>5</v>
      </c>
      <c r="D61" s="6">
        <v>5</v>
      </c>
      <c r="E61" s="6">
        <v>3</v>
      </c>
      <c r="F61" s="6">
        <v>3</v>
      </c>
      <c r="G61" s="6">
        <v>6</v>
      </c>
      <c r="H61" s="6">
        <v>0</v>
      </c>
      <c r="I61" s="6">
        <v>0</v>
      </c>
      <c r="J61" s="6">
        <v>2</v>
      </c>
      <c r="K61" s="6">
        <v>0</v>
      </c>
      <c r="L61" s="6">
        <v>4</v>
      </c>
      <c r="M61" s="6">
        <v>0</v>
      </c>
      <c r="N61" s="6">
        <v>4</v>
      </c>
      <c r="O61" s="6">
        <v>3</v>
      </c>
    </row>
    <row r="62" spans="1:15" x14ac:dyDescent="0.3">
      <c r="A62" s="72">
        <v>5</v>
      </c>
      <c r="B62" s="6">
        <v>5</v>
      </c>
      <c r="C62" s="6">
        <v>10</v>
      </c>
      <c r="D62" s="6">
        <v>2</v>
      </c>
      <c r="E62" s="6">
        <v>1</v>
      </c>
      <c r="F62" s="6">
        <v>5</v>
      </c>
      <c r="G62" s="6">
        <v>2</v>
      </c>
      <c r="H62" s="6">
        <v>0</v>
      </c>
      <c r="I62" s="6">
        <v>0</v>
      </c>
      <c r="J62" s="6">
        <v>4</v>
      </c>
      <c r="K62" s="6">
        <v>1</v>
      </c>
      <c r="L62" s="6">
        <v>3</v>
      </c>
      <c r="M62" s="6">
        <v>0</v>
      </c>
      <c r="N62" s="6">
        <v>7</v>
      </c>
      <c r="O62" s="6">
        <v>4</v>
      </c>
    </row>
    <row r="63" spans="1:15" x14ac:dyDescent="0.3">
      <c r="A63" s="72">
        <v>11</v>
      </c>
      <c r="B63" s="6">
        <v>5</v>
      </c>
      <c r="C63" s="6">
        <v>3</v>
      </c>
      <c r="D63" s="6">
        <v>1</v>
      </c>
      <c r="E63" s="6">
        <v>3</v>
      </c>
      <c r="F63" s="6">
        <v>2</v>
      </c>
      <c r="G63" s="6">
        <v>4</v>
      </c>
      <c r="H63" s="6">
        <v>0</v>
      </c>
      <c r="I63" s="6">
        <v>1</v>
      </c>
      <c r="J63" s="6">
        <v>3</v>
      </c>
      <c r="K63" s="6">
        <v>0</v>
      </c>
      <c r="L63" s="6">
        <v>2</v>
      </c>
      <c r="M63" s="6">
        <v>4</v>
      </c>
      <c r="N63" s="6">
        <v>6</v>
      </c>
      <c r="O63" s="6">
        <v>4</v>
      </c>
    </row>
    <row r="64" spans="1:15" x14ac:dyDescent="0.3">
      <c r="A64" s="72">
        <v>7</v>
      </c>
      <c r="B64" s="6">
        <v>7</v>
      </c>
      <c r="C64" s="6">
        <v>5</v>
      </c>
      <c r="D64" s="6">
        <v>4</v>
      </c>
      <c r="E64" s="6">
        <v>3</v>
      </c>
      <c r="F64" s="6">
        <v>5</v>
      </c>
      <c r="G64" s="6">
        <v>4</v>
      </c>
      <c r="H64" s="6">
        <v>0</v>
      </c>
      <c r="I64" s="6">
        <v>0</v>
      </c>
      <c r="J64" s="6">
        <v>1</v>
      </c>
      <c r="K64" s="6">
        <v>1</v>
      </c>
      <c r="L64" s="6">
        <v>5</v>
      </c>
      <c r="M64" s="6">
        <v>5</v>
      </c>
      <c r="N64" s="6">
        <v>4</v>
      </c>
      <c r="O64" s="6">
        <v>5</v>
      </c>
    </row>
    <row r="65" spans="1:15" x14ac:dyDescent="0.3">
      <c r="A65" s="72">
        <v>6</v>
      </c>
      <c r="B65" s="6">
        <v>8</v>
      </c>
      <c r="C65" s="6">
        <v>5</v>
      </c>
      <c r="D65" s="6">
        <v>3</v>
      </c>
      <c r="E65" s="6">
        <v>1</v>
      </c>
      <c r="F65" s="6">
        <v>2</v>
      </c>
      <c r="G65" s="6">
        <v>8</v>
      </c>
      <c r="H65" s="6">
        <v>2</v>
      </c>
      <c r="I65" s="6">
        <v>1</v>
      </c>
      <c r="J65" s="6">
        <v>2</v>
      </c>
      <c r="K65" s="6">
        <v>1</v>
      </c>
      <c r="L65" s="6">
        <v>1</v>
      </c>
      <c r="M65" s="6">
        <v>2</v>
      </c>
      <c r="N65" s="6">
        <v>9</v>
      </c>
      <c r="O65" s="6">
        <v>11</v>
      </c>
    </row>
    <row r="66" spans="1:15" x14ac:dyDescent="0.3">
      <c r="A66" s="72">
        <v>9</v>
      </c>
      <c r="B66" s="6">
        <v>5</v>
      </c>
      <c r="C66" s="6">
        <v>6</v>
      </c>
      <c r="D66" s="6">
        <v>4</v>
      </c>
      <c r="E66" s="6">
        <v>4</v>
      </c>
      <c r="F66" s="6">
        <v>4</v>
      </c>
      <c r="G66" s="6">
        <v>8</v>
      </c>
      <c r="H66" s="6">
        <v>0</v>
      </c>
      <c r="I66" s="6">
        <v>1</v>
      </c>
      <c r="J66" s="6">
        <v>2</v>
      </c>
      <c r="K66" s="6">
        <v>0</v>
      </c>
      <c r="L66" s="6">
        <v>7</v>
      </c>
      <c r="M66" s="6">
        <v>4</v>
      </c>
      <c r="N66" s="6">
        <v>7</v>
      </c>
      <c r="O66" s="6">
        <v>4</v>
      </c>
    </row>
    <row r="67" spans="1:15" x14ac:dyDescent="0.3">
      <c r="A67" s="72">
        <v>4</v>
      </c>
      <c r="B67" s="6">
        <v>8</v>
      </c>
      <c r="C67" s="6">
        <v>6</v>
      </c>
      <c r="D67" s="6">
        <v>5</v>
      </c>
      <c r="E67" s="6">
        <v>9</v>
      </c>
      <c r="F67" s="6">
        <v>7</v>
      </c>
      <c r="G67" s="6">
        <v>2</v>
      </c>
      <c r="H67" s="6">
        <v>1</v>
      </c>
      <c r="I67" s="6">
        <v>0</v>
      </c>
      <c r="J67" s="6">
        <v>4</v>
      </c>
      <c r="K67" s="6">
        <v>4</v>
      </c>
      <c r="L67" s="6">
        <v>5</v>
      </c>
      <c r="M67" s="6">
        <v>4</v>
      </c>
      <c r="N67" s="6">
        <v>5</v>
      </c>
      <c r="O67" s="6">
        <v>4</v>
      </c>
    </row>
    <row r="68" spans="1:15" x14ac:dyDescent="0.3">
      <c r="A68" s="72">
        <f>SUM(A38:A67)</f>
        <v>114</v>
      </c>
      <c r="B68" s="72">
        <f t="shared" ref="B68:O68" si="1">SUM(B38:B67)</f>
        <v>91</v>
      </c>
      <c r="C68" s="72">
        <f t="shared" si="1"/>
        <v>82</v>
      </c>
      <c r="D68" s="72">
        <f t="shared" si="1"/>
        <v>53</v>
      </c>
      <c r="E68" s="72">
        <f t="shared" si="1"/>
        <v>42</v>
      </c>
      <c r="F68" s="72">
        <f t="shared" si="1"/>
        <v>83</v>
      </c>
      <c r="G68" s="72">
        <f t="shared" si="1"/>
        <v>87</v>
      </c>
      <c r="H68" s="72">
        <f t="shared" si="1"/>
        <v>30</v>
      </c>
      <c r="I68" s="72">
        <f t="shared" si="1"/>
        <v>13</v>
      </c>
      <c r="J68" s="72">
        <f t="shared" si="1"/>
        <v>31</v>
      </c>
      <c r="K68" s="72">
        <f t="shared" si="1"/>
        <v>28</v>
      </c>
      <c r="L68" s="72">
        <f t="shared" si="1"/>
        <v>60</v>
      </c>
      <c r="M68" s="72">
        <f t="shared" si="1"/>
        <v>39</v>
      </c>
      <c r="N68" s="72">
        <f t="shared" si="1"/>
        <v>91</v>
      </c>
      <c r="O68" s="72">
        <f t="shared" si="1"/>
        <v>83</v>
      </c>
    </row>
    <row r="69" spans="1:15" x14ac:dyDescent="0.3">
      <c r="A69" s="20">
        <v>14</v>
      </c>
      <c r="B69" s="6">
        <v>13</v>
      </c>
      <c r="C69" s="6">
        <v>12</v>
      </c>
      <c r="D69" s="6">
        <v>12</v>
      </c>
      <c r="E69" s="6">
        <v>5</v>
      </c>
      <c r="F69" s="6">
        <v>11</v>
      </c>
      <c r="G69" s="6">
        <v>3</v>
      </c>
      <c r="H69" s="6">
        <v>0</v>
      </c>
      <c r="I69" s="6">
        <v>0</v>
      </c>
      <c r="J69" s="6">
        <v>3</v>
      </c>
      <c r="K69" s="6">
        <v>2</v>
      </c>
      <c r="L69" s="6">
        <v>4</v>
      </c>
      <c r="M69" s="6">
        <v>2</v>
      </c>
      <c r="N69" s="6">
        <v>9</v>
      </c>
      <c r="O69" s="6">
        <v>8</v>
      </c>
    </row>
    <row r="70" spans="1:15" x14ac:dyDescent="0.3">
      <c r="A70" s="20">
        <v>10</v>
      </c>
      <c r="B70" s="6">
        <v>3</v>
      </c>
      <c r="C70" s="6">
        <v>7</v>
      </c>
      <c r="D70" s="6">
        <v>5</v>
      </c>
      <c r="E70" s="6">
        <v>11</v>
      </c>
      <c r="F70" s="6">
        <v>8</v>
      </c>
      <c r="G70" s="6">
        <v>7</v>
      </c>
      <c r="H70" s="6">
        <v>1</v>
      </c>
      <c r="I70" s="6">
        <v>3</v>
      </c>
      <c r="J70" s="6">
        <v>6</v>
      </c>
      <c r="K70" s="6">
        <v>1</v>
      </c>
      <c r="L70" s="6">
        <v>2</v>
      </c>
      <c r="M70" s="6">
        <v>4</v>
      </c>
      <c r="N70" s="6">
        <v>9</v>
      </c>
      <c r="O70" s="6">
        <v>6</v>
      </c>
    </row>
    <row r="71" spans="1:15" x14ac:dyDescent="0.3">
      <c r="A71" s="20">
        <v>8</v>
      </c>
      <c r="B71" s="6">
        <v>6</v>
      </c>
      <c r="C71" s="6">
        <v>6</v>
      </c>
      <c r="D71" s="6">
        <v>6</v>
      </c>
      <c r="E71" s="6">
        <v>5</v>
      </c>
      <c r="F71" s="6">
        <v>4</v>
      </c>
      <c r="G71" s="6">
        <v>4</v>
      </c>
      <c r="H71" s="6">
        <v>0</v>
      </c>
      <c r="I71" s="6">
        <v>0</v>
      </c>
      <c r="J71" s="6">
        <v>0</v>
      </c>
      <c r="K71" s="6">
        <v>4</v>
      </c>
      <c r="L71" s="6">
        <v>7</v>
      </c>
      <c r="M71" s="6">
        <v>0</v>
      </c>
      <c r="N71" s="6">
        <v>0</v>
      </c>
      <c r="O71" s="6">
        <v>6</v>
      </c>
    </row>
    <row r="72" spans="1:15" x14ac:dyDescent="0.3">
      <c r="A72" s="20">
        <v>11</v>
      </c>
      <c r="B72" s="6">
        <v>5</v>
      </c>
      <c r="C72" s="6">
        <v>10</v>
      </c>
      <c r="D72" s="6">
        <v>6</v>
      </c>
      <c r="E72" s="6">
        <v>5</v>
      </c>
      <c r="F72" s="6">
        <v>8</v>
      </c>
      <c r="G72" s="6">
        <v>7</v>
      </c>
      <c r="H72" s="6">
        <v>1</v>
      </c>
      <c r="I72" s="6">
        <v>1</v>
      </c>
      <c r="J72" s="6">
        <v>2</v>
      </c>
      <c r="K72" s="6">
        <v>2</v>
      </c>
      <c r="L72" s="6">
        <v>4</v>
      </c>
      <c r="M72" s="6">
        <v>3</v>
      </c>
      <c r="N72" s="6">
        <v>9</v>
      </c>
      <c r="O72" s="6">
        <v>8</v>
      </c>
    </row>
    <row r="73" spans="1:15" x14ac:dyDescent="0.3">
      <c r="A73" s="20">
        <v>10</v>
      </c>
      <c r="B73" s="6">
        <v>7</v>
      </c>
      <c r="C73" s="6">
        <v>5</v>
      </c>
      <c r="D73" s="6">
        <v>3</v>
      </c>
      <c r="E73" s="6">
        <v>11</v>
      </c>
      <c r="F73" s="6">
        <v>5</v>
      </c>
      <c r="G73" s="6">
        <v>5</v>
      </c>
      <c r="H73" s="6">
        <v>0</v>
      </c>
      <c r="I73" s="6">
        <v>1</v>
      </c>
      <c r="J73" s="6">
        <v>3</v>
      </c>
      <c r="K73" s="6">
        <v>6</v>
      </c>
      <c r="L73" s="6">
        <v>6</v>
      </c>
      <c r="M73" s="6">
        <v>2</v>
      </c>
      <c r="N73" s="6">
        <v>6</v>
      </c>
      <c r="O73" s="6">
        <v>3</v>
      </c>
    </row>
    <row r="74" spans="1:15" x14ac:dyDescent="0.3">
      <c r="A74" s="20">
        <v>6</v>
      </c>
      <c r="B74" s="6">
        <v>6</v>
      </c>
      <c r="C74" s="6">
        <v>9</v>
      </c>
      <c r="D74" s="6">
        <v>3</v>
      </c>
      <c r="E74" s="6">
        <v>3</v>
      </c>
      <c r="F74" s="6">
        <v>6</v>
      </c>
      <c r="G74" s="6">
        <v>7</v>
      </c>
      <c r="H74" s="6">
        <v>1</v>
      </c>
      <c r="I74" s="6">
        <v>0</v>
      </c>
      <c r="J74" s="6">
        <v>3</v>
      </c>
      <c r="K74" s="6">
        <v>2</v>
      </c>
      <c r="L74" s="6">
        <v>5</v>
      </c>
      <c r="M74" s="6">
        <v>5</v>
      </c>
      <c r="N74" s="6">
        <v>7</v>
      </c>
      <c r="O74" s="6">
        <v>10</v>
      </c>
    </row>
    <row r="75" spans="1:15" x14ac:dyDescent="0.3">
      <c r="A75" s="20">
        <v>12</v>
      </c>
      <c r="B75" s="6">
        <v>10</v>
      </c>
      <c r="C75" s="6">
        <v>5</v>
      </c>
      <c r="D75" s="6">
        <v>6</v>
      </c>
      <c r="E75" s="6">
        <v>3</v>
      </c>
      <c r="F75" s="6">
        <v>5</v>
      </c>
      <c r="G75" s="6">
        <v>10</v>
      </c>
      <c r="H75" s="6">
        <v>1</v>
      </c>
      <c r="I75" s="6">
        <v>1</v>
      </c>
      <c r="J75" s="6">
        <v>1</v>
      </c>
      <c r="K75" s="6">
        <v>2</v>
      </c>
      <c r="L75" s="6">
        <v>5</v>
      </c>
      <c r="M75" s="6">
        <v>1</v>
      </c>
      <c r="N75" s="6">
        <v>9</v>
      </c>
      <c r="O75" s="6">
        <v>8</v>
      </c>
    </row>
    <row r="76" spans="1:15" x14ac:dyDescent="0.3">
      <c r="A76" s="20">
        <v>7</v>
      </c>
      <c r="B76" s="6">
        <v>7</v>
      </c>
      <c r="C76" s="6">
        <v>13</v>
      </c>
      <c r="D76" s="6">
        <v>5</v>
      </c>
      <c r="E76" s="6">
        <v>8</v>
      </c>
      <c r="F76" s="6">
        <v>4</v>
      </c>
      <c r="G76" s="6">
        <v>5</v>
      </c>
      <c r="H76" s="6">
        <v>2</v>
      </c>
      <c r="I76" s="6">
        <v>0</v>
      </c>
      <c r="J76" s="6">
        <v>4</v>
      </c>
      <c r="K76" s="6">
        <v>1</v>
      </c>
      <c r="L76" s="6">
        <v>8</v>
      </c>
      <c r="M76" s="6">
        <v>6</v>
      </c>
      <c r="N76" s="6">
        <v>10</v>
      </c>
      <c r="O76" s="6">
        <v>12</v>
      </c>
    </row>
    <row r="77" spans="1:15" x14ac:dyDescent="0.3">
      <c r="A77" s="20">
        <v>7</v>
      </c>
      <c r="B77" s="6">
        <v>3</v>
      </c>
      <c r="C77" s="6">
        <v>8</v>
      </c>
      <c r="D77" s="6">
        <v>4</v>
      </c>
      <c r="E77" s="6">
        <v>4</v>
      </c>
      <c r="F77" s="6">
        <v>8</v>
      </c>
      <c r="G77" s="6">
        <v>8</v>
      </c>
      <c r="H77" s="6">
        <v>0</v>
      </c>
      <c r="I77" s="6">
        <v>1</v>
      </c>
      <c r="J77" s="6">
        <v>2</v>
      </c>
      <c r="K77" s="6">
        <v>1</v>
      </c>
      <c r="L77" s="6">
        <v>7</v>
      </c>
      <c r="M77" s="6">
        <v>4</v>
      </c>
      <c r="N77" s="6">
        <v>10</v>
      </c>
      <c r="O77" s="6">
        <v>7</v>
      </c>
    </row>
    <row r="78" spans="1:15" x14ac:dyDescent="0.3">
      <c r="A78" s="20">
        <v>6</v>
      </c>
      <c r="B78" s="6">
        <v>6</v>
      </c>
      <c r="C78" s="6">
        <v>4</v>
      </c>
      <c r="D78" s="6">
        <v>1</v>
      </c>
      <c r="E78" s="6">
        <v>7</v>
      </c>
      <c r="F78" s="6">
        <v>7</v>
      </c>
      <c r="G78" s="6">
        <v>4</v>
      </c>
      <c r="H78" s="6">
        <v>3</v>
      </c>
      <c r="I78" s="6">
        <v>3</v>
      </c>
      <c r="J78" s="6">
        <v>5</v>
      </c>
      <c r="K78" s="6">
        <v>4</v>
      </c>
      <c r="L78" s="6">
        <v>11</v>
      </c>
      <c r="M78" s="6">
        <v>1</v>
      </c>
      <c r="N78" s="6">
        <v>12</v>
      </c>
      <c r="O78" s="6">
        <v>8</v>
      </c>
    </row>
    <row r="79" spans="1:15" x14ac:dyDescent="0.3">
      <c r="A79" s="20">
        <v>7</v>
      </c>
      <c r="B79" s="6">
        <v>9</v>
      </c>
      <c r="C79" s="6">
        <v>5</v>
      </c>
      <c r="D79" s="6">
        <v>3</v>
      </c>
      <c r="E79" s="6">
        <v>9</v>
      </c>
      <c r="F79" s="6">
        <v>5</v>
      </c>
      <c r="G79" s="6">
        <v>1</v>
      </c>
      <c r="H79" s="6">
        <v>0</v>
      </c>
      <c r="I79" s="6">
        <v>2</v>
      </c>
      <c r="J79" s="6">
        <v>2</v>
      </c>
      <c r="K79" s="6">
        <v>0</v>
      </c>
      <c r="L79" s="6">
        <v>12</v>
      </c>
      <c r="M79" s="6">
        <v>2</v>
      </c>
      <c r="N79" s="6">
        <v>9</v>
      </c>
      <c r="O79" s="6">
        <v>6</v>
      </c>
    </row>
    <row r="80" spans="1:15" x14ac:dyDescent="0.3">
      <c r="A80" s="20">
        <v>10</v>
      </c>
      <c r="B80" s="6">
        <v>5</v>
      </c>
      <c r="C80" s="6">
        <v>6</v>
      </c>
      <c r="D80" s="6">
        <v>6</v>
      </c>
      <c r="E80" s="6">
        <v>4</v>
      </c>
      <c r="F80" s="6">
        <v>7</v>
      </c>
      <c r="G80" s="6">
        <v>9</v>
      </c>
      <c r="H80" s="6">
        <v>0</v>
      </c>
      <c r="I80" s="6">
        <v>3</v>
      </c>
      <c r="J80" s="6">
        <v>2</v>
      </c>
      <c r="K80" s="6">
        <v>0</v>
      </c>
      <c r="L80" s="6">
        <v>12</v>
      </c>
      <c r="M80" s="6">
        <v>8</v>
      </c>
      <c r="N80" s="6">
        <v>13</v>
      </c>
      <c r="O80" s="6">
        <v>10</v>
      </c>
    </row>
    <row r="81" spans="1:15" x14ac:dyDescent="0.3">
      <c r="A81" s="20">
        <v>4</v>
      </c>
      <c r="B81" s="6">
        <v>2</v>
      </c>
      <c r="C81" s="6">
        <v>10</v>
      </c>
      <c r="D81" s="6">
        <v>2</v>
      </c>
      <c r="E81" s="6">
        <v>9</v>
      </c>
      <c r="F81" s="6">
        <v>5</v>
      </c>
      <c r="G81" s="6">
        <v>3</v>
      </c>
      <c r="H81" s="6">
        <v>2</v>
      </c>
      <c r="I81" s="6">
        <v>0</v>
      </c>
      <c r="J81" s="6">
        <v>0</v>
      </c>
      <c r="K81" s="6">
        <v>1</v>
      </c>
      <c r="L81" s="6">
        <v>14</v>
      </c>
      <c r="M81" s="6">
        <v>7</v>
      </c>
      <c r="N81" s="6">
        <v>11</v>
      </c>
      <c r="O81" s="6">
        <v>13</v>
      </c>
    </row>
    <row r="82" spans="1:15" x14ac:dyDescent="0.3">
      <c r="A82" s="20">
        <v>5</v>
      </c>
      <c r="B82" s="6">
        <v>11</v>
      </c>
      <c r="C82" s="6">
        <v>4</v>
      </c>
      <c r="D82" s="6">
        <v>5</v>
      </c>
      <c r="E82" s="6">
        <v>6</v>
      </c>
      <c r="F82" s="6">
        <v>9</v>
      </c>
      <c r="G82" s="6">
        <v>11</v>
      </c>
      <c r="H82" s="6">
        <v>1</v>
      </c>
      <c r="I82" s="6">
        <v>0</v>
      </c>
      <c r="J82" s="6">
        <v>3</v>
      </c>
      <c r="K82" s="6">
        <v>3</v>
      </c>
      <c r="L82" s="6">
        <v>6</v>
      </c>
      <c r="M82" s="6">
        <v>9</v>
      </c>
      <c r="N82" s="6">
        <v>7</v>
      </c>
      <c r="O82" s="6">
        <v>11</v>
      </c>
    </row>
    <row r="83" spans="1:15" x14ac:dyDescent="0.3">
      <c r="A83" s="20">
        <v>4</v>
      </c>
      <c r="B83" s="6">
        <v>7</v>
      </c>
      <c r="C83" s="6">
        <v>6</v>
      </c>
      <c r="D83" s="6">
        <v>9</v>
      </c>
      <c r="E83" s="6">
        <v>7</v>
      </c>
      <c r="F83" s="6">
        <v>3</v>
      </c>
      <c r="G83" s="6">
        <v>9</v>
      </c>
      <c r="H83" s="6">
        <v>1</v>
      </c>
      <c r="I83" s="6">
        <v>1</v>
      </c>
      <c r="J83" s="6">
        <v>4</v>
      </c>
      <c r="K83" s="6">
        <v>2</v>
      </c>
      <c r="L83" s="6">
        <v>9</v>
      </c>
      <c r="M83" s="6">
        <v>3</v>
      </c>
      <c r="N83" s="6">
        <v>12</v>
      </c>
      <c r="O83" s="6">
        <v>11</v>
      </c>
    </row>
    <row r="84" spans="1:15" x14ac:dyDescent="0.3">
      <c r="A84" s="20">
        <v>6</v>
      </c>
      <c r="B84" s="6">
        <v>12</v>
      </c>
      <c r="C84" s="6">
        <v>8</v>
      </c>
      <c r="D84" s="6">
        <v>5</v>
      </c>
      <c r="E84" s="6">
        <v>9</v>
      </c>
      <c r="F84" s="6">
        <v>2</v>
      </c>
      <c r="G84" s="6">
        <v>5</v>
      </c>
      <c r="H84" s="6">
        <v>1</v>
      </c>
      <c r="I84" s="6">
        <v>2</v>
      </c>
      <c r="J84" s="6">
        <v>6</v>
      </c>
      <c r="K84" s="6">
        <v>0</v>
      </c>
      <c r="L84" s="6">
        <v>7</v>
      </c>
      <c r="M84" s="6">
        <v>2</v>
      </c>
      <c r="N84" s="6">
        <v>10</v>
      </c>
      <c r="O84" s="6">
        <v>7</v>
      </c>
    </row>
    <row r="85" spans="1:15" x14ac:dyDescent="0.3">
      <c r="A85" s="20">
        <v>4</v>
      </c>
      <c r="B85" s="6">
        <v>7</v>
      </c>
      <c r="C85" s="6">
        <v>10</v>
      </c>
      <c r="D85" s="6">
        <v>10</v>
      </c>
      <c r="E85" s="6">
        <v>5</v>
      </c>
      <c r="F85" s="6">
        <v>3</v>
      </c>
      <c r="G85" s="6">
        <v>8</v>
      </c>
      <c r="H85" s="6">
        <v>1</v>
      </c>
      <c r="I85" s="6">
        <v>1</v>
      </c>
      <c r="J85" s="6">
        <v>5</v>
      </c>
      <c r="K85" s="6">
        <v>2</v>
      </c>
      <c r="L85" s="6">
        <v>8</v>
      </c>
      <c r="M85" s="6">
        <v>5</v>
      </c>
      <c r="N85" s="6">
        <v>11</v>
      </c>
      <c r="O85" s="6">
        <v>10</v>
      </c>
    </row>
    <row r="86" spans="1:15" x14ac:dyDescent="0.3">
      <c r="A86" s="20">
        <v>11</v>
      </c>
      <c r="B86" s="6">
        <v>8</v>
      </c>
      <c r="C86" s="6">
        <v>4</v>
      </c>
      <c r="D86" s="6">
        <v>8</v>
      </c>
      <c r="E86" s="6">
        <v>5</v>
      </c>
      <c r="F86" s="6">
        <v>5</v>
      </c>
      <c r="G86" s="6">
        <v>10</v>
      </c>
      <c r="H86" s="6">
        <v>3</v>
      </c>
      <c r="I86" s="6">
        <v>0</v>
      </c>
      <c r="J86" s="6">
        <v>1</v>
      </c>
      <c r="K86" s="6">
        <v>4</v>
      </c>
      <c r="L86" s="6">
        <v>5</v>
      </c>
      <c r="M86" s="6">
        <v>4</v>
      </c>
      <c r="N86" s="6">
        <v>8</v>
      </c>
      <c r="O86" s="6">
        <v>14</v>
      </c>
    </row>
    <row r="87" spans="1:15" x14ac:dyDescent="0.3">
      <c r="A87" s="20">
        <v>10</v>
      </c>
      <c r="B87" s="6">
        <v>8</v>
      </c>
      <c r="C87" s="6">
        <v>8</v>
      </c>
      <c r="D87" s="6">
        <v>8</v>
      </c>
      <c r="E87" s="6">
        <v>8</v>
      </c>
      <c r="F87" s="6">
        <v>10</v>
      </c>
      <c r="G87" s="6">
        <v>8</v>
      </c>
      <c r="H87" s="6">
        <v>1</v>
      </c>
      <c r="I87" s="6">
        <v>0</v>
      </c>
      <c r="J87" s="6">
        <v>2</v>
      </c>
      <c r="K87" s="6">
        <v>3</v>
      </c>
      <c r="L87" s="6">
        <v>10</v>
      </c>
      <c r="M87" s="6">
        <v>4</v>
      </c>
      <c r="N87" s="6">
        <v>17</v>
      </c>
      <c r="O87" s="6">
        <v>10</v>
      </c>
    </row>
    <row r="88" spans="1:15" x14ac:dyDescent="0.3">
      <c r="A88" s="20">
        <v>10</v>
      </c>
      <c r="B88" s="6">
        <v>4</v>
      </c>
      <c r="C88" s="6">
        <v>6</v>
      </c>
      <c r="D88" s="6">
        <v>2</v>
      </c>
      <c r="E88" s="6">
        <v>11</v>
      </c>
      <c r="F88" s="6">
        <v>4</v>
      </c>
      <c r="G88" s="6">
        <v>3</v>
      </c>
      <c r="H88" s="6">
        <v>1</v>
      </c>
      <c r="I88" s="6">
        <v>3</v>
      </c>
      <c r="J88" s="6">
        <v>2</v>
      </c>
      <c r="K88" s="6">
        <v>0</v>
      </c>
      <c r="L88" s="6">
        <v>12</v>
      </c>
      <c r="M88" s="6">
        <v>5</v>
      </c>
      <c r="N88" s="6">
        <v>9</v>
      </c>
      <c r="O88" s="6">
        <v>13</v>
      </c>
    </row>
    <row r="89" spans="1:15" x14ac:dyDescent="0.3">
      <c r="A89" s="20">
        <v>8</v>
      </c>
      <c r="B89" s="6">
        <v>7</v>
      </c>
      <c r="C89" s="6">
        <v>10</v>
      </c>
      <c r="D89" s="6">
        <v>5</v>
      </c>
      <c r="E89" s="6">
        <v>6</v>
      </c>
      <c r="F89" s="6">
        <v>4</v>
      </c>
      <c r="G89" s="6">
        <v>8</v>
      </c>
      <c r="H89" s="6">
        <v>3</v>
      </c>
      <c r="I89" s="6">
        <v>2</v>
      </c>
      <c r="J89" s="6">
        <v>7</v>
      </c>
      <c r="K89" s="6">
        <v>2</v>
      </c>
      <c r="L89" s="6">
        <v>14</v>
      </c>
      <c r="M89" s="6">
        <v>5</v>
      </c>
      <c r="N89" s="6">
        <v>10</v>
      </c>
      <c r="O89" s="6">
        <v>17</v>
      </c>
    </row>
    <row r="90" spans="1:15" x14ac:dyDescent="0.3">
      <c r="A90" s="20">
        <v>11</v>
      </c>
      <c r="B90" s="6">
        <v>4</v>
      </c>
      <c r="C90" s="6">
        <v>4</v>
      </c>
      <c r="D90" s="6">
        <v>8</v>
      </c>
      <c r="E90" s="6">
        <v>10</v>
      </c>
      <c r="F90" s="6">
        <v>7</v>
      </c>
      <c r="G90" s="6">
        <v>3</v>
      </c>
      <c r="H90" s="6">
        <v>2</v>
      </c>
      <c r="I90" s="6">
        <v>2</v>
      </c>
      <c r="J90" s="6">
        <v>5</v>
      </c>
      <c r="K90" s="6">
        <v>2</v>
      </c>
      <c r="L90" s="6">
        <v>8</v>
      </c>
      <c r="M90" s="6">
        <v>4</v>
      </c>
      <c r="N90" s="6">
        <v>10</v>
      </c>
      <c r="O90" s="6">
        <v>7</v>
      </c>
    </row>
    <row r="91" spans="1:15" x14ac:dyDescent="0.3">
      <c r="A91" s="20">
        <v>11</v>
      </c>
      <c r="B91" s="6">
        <v>3</v>
      </c>
      <c r="C91" s="6">
        <v>4</v>
      </c>
      <c r="D91" s="6">
        <v>11</v>
      </c>
      <c r="E91" s="6">
        <v>6</v>
      </c>
      <c r="F91" s="6">
        <v>13</v>
      </c>
      <c r="G91" s="6">
        <v>7</v>
      </c>
      <c r="H91" s="6">
        <v>1</v>
      </c>
      <c r="I91" s="6">
        <v>2</v>
      </c>
      <c r="J91" s="6">
        <v>4</v>
      </c>
      <c r="K91" s="6">
        <v>1</v>
      </c>
      <c r="L91" s="6">
        <v>4</v>
      </c>
      <c r="M91" s="6">
        <v>5</v>
      </c>
      <c r="N91" s="6">
        <v>14</v>
      </c>
      <c r="O91" s="6">
        <v>5</v>
      </c>
    </row>
    <row r="92" spans="1:15" x14ac:dyDescent="0.3">
      <c r="A92" s="20">
        <v>6</v>
      </c>
      <c r="B92" s="6">
        <v>8</v>
      </c>
      <c r="C92" s="6">
        <v>6</v>
      </c>
      <c r="D92" s="6">
        <v>10</v>
      </c>
      <c r="E92" s="6">
        <v>9</v>
      </c>
      <c r="F92" s="6">
        <v>6</v>
      </c>
      <c r="G92" s="6">
        <v>4</v>
      </c>
      <c r="H92" s="6">
        <v>4</v>
      </c>
      <c r="I92" s="6">
        <v>3</v>
      </c>
      <c r="J92" s="6">
        <v>4</v>
      </c>
      <c r="K92" s="6">
        <v>2</v>
      </c>
      <c r="L92" s="6">
        <v>7</v>
      </c>
      <c r="M92" s="6">
        <v>2</v>
      </c>
      <c r="N92" s="6">
        <v>12</v>
      </c>
      <c r="O92" s="6">
        <v>5</v>
      </c>
    </row>
    <row r="93" spans="1:15" x14ac:dyDescent="0.3">
      <c r="A93" s="20">
        <f>SUM(A69:A92)</f>
        <v>198</v>
      </c>
      <c r="B93" s="20">
        <f t="shared" ref="B93:O93" si="2">SUM(B69:B92)</f>
        <v>161</v>
      </c>
      <c r="C93" s="20">
        <f t="shared" si="2"/>
        <v>170</v>
      </c>
      <c r="D93" s="20">
        <f t="shared" si="2"/>
        <v>143</v>
      </c>
      <c r="E93" s="20">
        <f t="shared" si="2"/>
        <v>166</v>
      </c>
      <c r="F93" s="20">
        <f t="shared" si="2"/>
        <v>149</v>
      </c>
      <c r="G93" s="20">
        <f t="shared" si="2"/>
        <v>149</v>
      </c>
      <c r="H93" s="20">
        <f t="shared" si="2"/>
        <v>30</v>
      </c>
      <c r="I93" s="20">
        <f t="shared" si="2"/>
        <v>31</v>
      </c>
      <c r="J93" s="20">
        <f t="shared" si="2"/>
        <v>76</v>
      </c>
      <c r="K93" s="20">
        <f t="shared" si="2"/>
        <v>47</v>
      </c>
      <c r="L93" s="20">
        <f t="shared" si="2"/>
        <v>187</v>
      </c>
      <c r="M93" s="20">
        <f t="shared" si="2"/>
        <v>93</v>
      </c>
      <c r="N93" s="20">
        <f t="shared" si="2"/>
        <v>234</v>
      </c>
      <c r="O93" s="20">
        <f t="shared" si="2"/>
        <v>215</v>
      </c>
    </row>
    <row r="94" spans="1:15" x14ac:dyDescent="0.3">
      <c r="A94" s="73">
        <v>10</v>
      </c>
      <c r="B94" s="6">
        <v>5</v>
      </c>
      <c r="C94" s="6">
        <v>11</v>
      </c>
      <c r="D94" s="6">
        <v>6</v>
      </c>
      <c r="E94" s="6">
        <v>3</v>
      </c>
      <c r="F94" s="6">
        <v>11</v>
      </c>
      <c r="G94" s="6">
        <v>5</v>
      </c>
      <c r="H94" s="6">
        <v>1</v>
      </c>
      <c r="I94" s="6">
        <v>1</v>
      </c>
      <c r="J94" s="6">
        <v>5</v>
      </c>
      <c r="K94" s="6">
        <v>4</v>
      </c>
      <c r="L94" s="6">
        <v>7</v>
      </c>
      <c r="M94" s="6">
        <v>10</v>
      </c>
      <c r="N94" s="6">
        <v>10</v>
      </c>
      <c r="O94" s="6">
        <v>16</v>
      </c>
    </row>
    <row r="95" spans="1:15" x14ac:dyDescent="0.3">
      <c r="A95" s="73">
        <v>9</v>
      </c>
      <c r="B95" s="6">
        <v>7</v>
      </c>
      <c r="C95" s="6">
        <v>5</v>
      </c>
      <c r="D95" s="6">
        <v>3</v>
      </c>
      <c r="E95" s="6">
        <v>7</v>
      </c>
      <c r="F95" s="6">
        <v>5</v>
      </c>
      <c r="G95" s="6">
        <v>8</v>
      </c>
      <c r="H95" s="6">
        <v>2</v>
      </c>
      <c r="I95" s="6">
        <v>3</v>
      </c>
      <c r="J95" s="6">
        <v>2</v>
      </c>
      <c r="K95" s="6">
        <v>2</v>
      </c>
      <c r="L95" s="6">
        <v>7</v>
      </c>
      <c r="M95" s="6">
        <v>8</v>
      </c>
      <c r="N95" s="6">
        <v>11</v>
      </c>
      <c r="O95" s="6">
        <v>18</v>
      </c>
    </row>
    <row r="96" spans="1:15" x14ac:dyDescent="0.3">
      <c r="A96" s="73">
        <v>18</v>
      </c>
      <c r="B96" s="6">
        <v>5</v>
      </c>
      <c r="C96" s="6">
        <v>10</v>
      </c>
      <c r="D96" s="6">
        <v>9</v>
      </c>
      <c r="E96" s="6">
        <v>6</v>
      </c>
      <c r="F96" s="6">
        <v>5</v>
      </c>
      <c r="G96" s="6">
        <v>10</v>
      </c>
      <c r="H96" s="6">
        <v>3</v>
      </c>
      <c r="I96" s="6">
        <v>2</v>
      </c>
      <c r="J96" s="6">
        <v>1</v>
      </c>
      <c r="K96" s="6">
        <v>1</v>
      </c>
      <c r="L96" s="6">
        <v>9</v>
      </c>
      <c r="M96" s="6">
        <v>9</v>
      </c>
      <c r="N96" s="6">
        <v>9</v>
      </c>
      <c r="O96" s="6">
        <v>13</v>
      </c>
    </row>
    <row r="97" spans="1:15" x14ac:dyDescent="0.3">
      <c r="A97" s="73">
        <v>6</v>
      </c>
      <c r="B97" s="6">
        <v>9</v>
      </c>
      <c r="C97" s="6">
        <v>8</v>
      </c>
      <c r="D97" s="6">
        <v>11</v>
      </c>
      <c r="E97" s="6">
        <v>5</v>
      </c>
      <c r="F97" s="6">
        <v>4</v>
      </c>
      <c r="G97" s="6">
        <v>4</v>
      </c>
      <c r="H97" s="6">
        <v>3</v>
      </c>
      <c r="I97" s="6">
        <v>1</v>
      </c>
      <c r="J97" s="6">
        <v>4</v>
      </c>
      <c r="K97" s="6">
        <v>3</v>
      </c>
      <c r="L97" s="6">
        <v>9</v>
      </c>
      <c r="M97" s="6">
        <v>4</v>
      </c>
      <c r="N97" s="6">
        <v>10</v>
      </c>
      <c r="O97" s="6">
        <v>12</v>
      </c>
    </row>
    <row r="98" spans="1:15" x14ac:dyDescent="0.3">
      <c r="A98" s="73">
        <v>10</v>
      </c>
      <c r="B98" s="6">
        <v>6</v>
      </c>
      <c r="C98" s="6">
        <v>12</v>
      </c>
      <c r="D98" s="6">
        <v>3</v>
      </c>
      <c r="E98" s="6">
        <v>7</v>
      </c>
      <c r="F98" s="6">
        <v>7</v>
      </c>
      <c r="G98" s="6">
        <v>11</v>
      </c>
      <c r="H98" s="6">
        <v>1</v>
      </c>
      <c r="I98" s="6">
        <v>3</v>
      </c>
      <c r="J98" s="6">
        <v>2</v>
      </c>
      <c r="K98" s="6">
        <v>5</v>
      </c>
      <c r="L98" s="6">
        <v>4</v>
      </c>
      <c r="M98" s="6">
        <v>3</v>
      </c>
      <c r="N98" s="6">
        <v>13</v>
      </c>
      <c r="O98" s="6">
        <v>9</v>
      </c>
    </row>
    <row r="99" spans="1:15" x14ac:dyDescent="0.3">
      <c r="A99" s="73">
        <v>7</v>
      </c>
      <c r="B99" s="6">
        <v>5</v>
      </c>
      <c r="C99" s="6">
        <v>10</v>
      </c>
      <c r="D99" s="6">
        <v>10</v>
      </c>
      <c r="E99" s="6">
        <v>10</v>
      </c>
      <c r="F99" s="6">
        <v>7</v>
      </c>
      <c r="G99" s="6">
        <v>9</v>
      </c>
      <c r="H99" s="6">
        <v>1</v>
      </c>
      <c r="I99" s="6">
        <v>0</v>
      </c>
      <c r="J99" s="6">
        <v>3</v>
      </c>
      <c r="K99" s="6">
        <v>2</v>
      </c>
      <c r="L99" s="6">
        <v>5</v>
      </c>
      <c r="M99" s="6">
        <v>3</v>
      </c>
      <c r="N99" s="6">
        <v>10</v>
      </c>
      <c r="O99" s="6">
        <v>10</v>
      </c>
    </row>
    <row r="100" spans="1:15" x14ac:dyDescent="0.3">
      <c r="A100" s="73">
        <v>12</v>
      </c>
      <c r="B100" s="6">
        <v>6</v>
      </c>
      <c r="C100" s="6">
        <v>8</v>
      </c>
      <c r="D100" s="6">
        <v>4</v>
      </c>
      <c r="E100" s="6">
        <v>17</v>
      </c>
      <c r="F100" s="6">
        <v>11</v>
      </c>
      <c r="G100" s="6">
        <v>2</v>
      </c>
      <c r="H100" s="6">
        <v>1</v>
      </c>
      <c r="I100" s="6">
        <v>0</v>
      </c>
      <c r="J100" s="6">
        <v>3</v>
      </c>
      <c r="K100" s="6">
        <v>6</v>
      </c>
      <c r="L100" s="6">
        <v>4</v>
      </c>
      <c r="M100" s="6">
        <v>1</v>
      </c>
      <c r="N100" s="6">
        <v>14</v>
      </c>
      <c r="O100" s="6">
        <v>11</v>
      </c>
    </row>
    <row r="101" spans="1:15" x14ac:dyDescent="0.3">
      <c r="A101" s="73">
        <v>12</v>
      </c>
      <c r="B101" s="6">
        <v>14</v>
      </c>
      <c r="C101" s="6">
        <v>4</v>
      </c>
      <c r="D101" s="6">
        <v>7</v>
      </c>
      <c r="E101" s="6">
        <v>5</v>
      </c>
      <c r="F101" s="6">
        <v>10</v>
      </c>
      <c r="G101" s="6">
        <v>7</v>
      </c>
      <c r="H101" s="6">
        <v>2</v>
      </c>
      <c r="I101" s="6">
        <v>3</v>
      </c>
      <c r="J101" s="6">
        <v>2</v>
      </c>
      <c r="K101" s="6">
        <v>2</v>
      </c>
      <c r="L101" s="6">
        <v>7</v>
      </c>
      <c r="M101" s="6">
        <v>3</v>
      </c>
      <c r="N101" s="6">
        <v>5</v>
      </c>
      <c r="O101" s="6">
        <v>11</v>
      </c>
    </row>
    <row r="102" spans="1:15" x14ac:dyDescent="0.3">
      <c r="A102" s="73">
        <v>7</v>
      </c>
      <c r="B102" s="6">
        <v>9</v>
      </c>
      <c r="C102" s="6">
        <v>7</v>
      </c>
      <c r="D102" s="6">
        <v>6</v>
      </c>
      <c r="E102" s="6">
        <v>19</v>
      </c>
      <c r="F102" s="6">
        <v>5</v>
      </c>
      <c r="G102" s="6">
        <v>7</v>
      </c>
      <c r="H102" s="6">
        <v>1</v>
      </c>
      <c r="I102" s="6">
        <v>1</v>
      </c>
      <c r="J102" s="6">
        <v>1</v>
      </c>
      <c r="K102" s="6">
        <v>1</v>
      </c>
      <c r="L102" s="6">
        <v>9</v>
      </c>
      <c r="M102" s="6">
        <v>9</v>
      </c>
      <c r="N102" s="6">
        <v>15</v>
      </c>
      <c r="O102" s="6">
        <v>12</v>
      </c>
    </row>
    <row r="103" spans="1:15" x14ac:dyDescent="0.3">
      <c r="A103" s="73">
        <v>13</v>
      </c>
      <c r="B103" s="6">
        <v>9</v>
      </c>
      <c r="C103" s="6">
        <v>10</v>
      </c>
      <c r="D103" s="6">
        <v>5</v>
      </c>
      <c r="E103" s="6">
        <v>7</v>
      </c>
      <c r="F103" s="6">
        <v>16</v>
      </c>
      <c r="G103" s="6">
        <v>7</v>
      </c>
      <c r="H103" s="6">
        <v>0</v>
      </c>
      <c r="I103" s="6">
        <v>1</v>
      </c>
      <c r="J103" s="6">
        <v>2</v>
      </c>
      <c r="K103" s="6">
        <v>1</v>
      </c>
      <c r="L103" s="6">
        <v>3</v>
      </c>
      <c r="M103" s="6">
        <v>10</v>
      </c>
      <c r="N103" s="6">
        <v>9</v>
      </c>
      <c r="O103" s="6">
        <v>11</v>
      </c>
    </row>
    <row r="104" spans="1:15" x14ac:dyDescent="0.3">
      <c r="A104" s="73">
        <v>11</v>
      </c>
      <c r="B104" s="6">
        <v>9</v>
      </c>
      <c r="C104" s="6">
        <v>9</v>
      </c>
      <c r="D104" s="6">
        <v>3</v>
      </c>
      <c r="E104" s="6">
        <v>9</v>
      </c>
      <c r="F104" s="6">
        <v>9</v>
      </c>
      <c r="G104" s="6">
        <v>8</v>
      </c>
      <c r="H104" s="6">
        <v>2</v>
      </c>
      <c r="I104" s="6">
        <v>1</v>
      </c>
      <c r="J104" s="6">
        <v>3</v>
      </c>
      <c r="K104" s="6">
        <v>3</v>
      </c>
      <c r="L104" s="6">
        <v>9</v>
      </c>
      <c r="M104" s="6">
        <v>3</v>
      </c>
      <c r="N104" s="6">
        <v>14</v>
      </c>
      <c r="O104" s="6">
        <v>16</v>
      </c>
    </row>
    <row r="105" spans="1:15" x14ac:dyDescent="0.3">
      <c r="A105" s="73">
        <v>16</v>
      </c>
      <c r="B105" s="6">
        <v>10</v>
      </c>
      <c r="C105" s="6">
        <v>11</v>
      </c>
      <c r="D105" s="6">
        <v>10</v>
      </c>
      <c r="E105" s="6">
        <v>16</v>
      </c>
      <c r="F105" s="6">
        <v>7</v>
      </c>
      <c r="G105" s="6">
        <v>9</v>
      </c>
      <c r="H105" s="6">
        <v>1</v>
      </c>
      <c r="I105" s="6">
        <v>0</v>
      </c>
      <c r="J105" s="6">
        <v>4</v>
      </c>
      <c r="K105" s="6">
        <v>1</v>
      </c>
      <c r="L105" s="6">
        <v>4</v>
      </c>
      <c r="M105" s="6">
        <v>3</v>
      </c>
      <c r="N105" s="6">
        <v>5</v>
      </c>
      <c r="O105" s="6">
        <v>10</v>
      </c>
    </row>
    <row r="106" spans="1:15" x14ac:dyDescent="0.3">
      <c r="A106" s="73">
        <v>13</v>
      </c>
      <c r="B106" s="6">
        <v>14</v>
      </c>
      <c r="C106" s="6">
        <v>11</v>
      </c>
      <c r="D106" s="6">
        <v>5</v>
      </c>
      <c r="E106" s="6">
        <v>8</v>
      </c>
      <c r="F106" s="6">
        <v>11</v>
      </c>
      <c r="G106" s="6">
        <v>4</v>
      </c>
      <c r="H106" s="6">
        <v>0</v>
      </c>
      <c r="I106" s="6">
        <v>2</v>
      </c>
      <c r="J106" s="6">
        <v>3</v>
      </c>
      <c r="K106" s="6">
        <v>6</v>
      </c>
      <c r="L106" s="6">
        <v>1</v>
      </c>
      <c r="M106" s="6">
        <v>4</v>
      </c>
      <c r="N106" s="6">
        <v>12</v>
      </c>
      <c r="O106" s="6">
        <v>14</v>
      </c>
    </row>
    <row r="107" spans="1:15" x14ac:dyDescent="0.3">
      <c r="A107" s="73">
        <v>16</v>
      </c>
      <c r="B107" s="6">
        <v>14</v>
      </c>
      <c r="C107" s="6">
        <v>14</v>
      </c>
      <c r="D107" s="6">
        <v>4</v>
      </c>
      <c r="E107" s="6">
        <v>9</v>
      </c>
      <c r="F107" s="6">
        <v>8</v>
      </c>
      <c r="G107" s="6">
        <v>9</v>
      </c>
      <c r="H107" s="6">
        <v>1</v>
      </c>
      <c r="I107" s="6">
        <v>0</v>
      </c>
      <c r="J107" s="6">
        <v>2</v>
      </c>
      <c r="K107" s="6">
        <v>3</v>
      </c>
      <c r="L107" s="6">
        <v>6</v>
      </c>
      <c r="M107" s="6">
        <v>3</v>
      </c>
      <c r="N107" s="6">
        <v>10</v>
      </c>
      <c r="O107" s="6">
        <v>11</v>
      </c>
    </row>
    <row r="108" spans="1:15" x14ac:dyDescent="0.3">
      <c r="A108" s="73">
        <v>16</v>
      </c>
      <c r="B108" s="6">
        <v>16</v>
      </c>
      <c r="C108" s="6">
        <v>8</v>
      </c>
      <c r="D108" s="6">
        <v>7</v>
      </c>
      <c r="E108" s="6">
        <v>11</v>
      </c>
      <c r="F108" s="6">
        <v>11</v>
      </c>
      <c r="G108" s="6">
        <v>7</v>
      </c>
      <c r="H108" s="6">
        <v>2</v>
      </c>
      <c r="I108" s="6">
        <v>2</v>
      </c>
      <c r="J108" s="6">
        <v>7</v>
      </c>
      <c r="K108" s="6">
        <v>2</v>
      </c>
      <c r="L108" s="6">
        <v>4</v>
      </c>
      <c r="M108" s="6">
        <v>5</v>
      </c>
      <c r="N108" s="6">
        <v>8</v>
      </c>
      <c r="O108" s="6">
        <v>7</v>
      </c>
    </row>
    <row r="109" spans="1:15" x14ac:dyDescent="0.3">
      <c r="A109" s="73">
        <v>24</v>
      </c>
      <c r="B109" s="6">
        <v>10</v>
      </c>
      <c r="C109" s="6">
        <v>5</v>
      </c>
      <c r="D109" s="6">
        <v>7</v>
      </c>
      <c r="E109" s="6">
        <v>9</v>
      </c>
      <c r="F109" s="6">
        <v>9</v>
      </c>
      <c r="G109" s="6">
        <v>9</v>
      </c>
      <c r="H109" s="6">
        <v>1</v>
      </c>
      <c r="I109" s="6">
        <v>0</v>
      </c>
      <c r="J109" s="6">
        <v>2</v>
      </c>
      <c r="K109" s="6">
        <v>0</v>
      </c>
      <c r="L109" s="6">
        <v>6</v>
      </c>
      <c r="M109" s="6">
        <v>7</v>
      </c>
      <c r="N109" s="6">
        <v>11</v>
      </c>
      <c r="O109" s="6">
        <v>19</v>
      </c>
    </row>
    <row r="110" spans="1:15" x14ac:dyDescent="0.3">
      <c r="A110" s="73">
        <v>17</v>
      </c>
      <c r="B110" s="6">
        <v>11</v>
      </c>
      <c r="C110" s="6">
        <v>10</v>
      </c>
      <c r="D110" s="6">
        <v>4</v>
      </c>
      <c r="E110" s="6">
        <v>15</v>
      </c>
      <c r="F110" s="6">
        <v>11</v>
      </c>
      <c r="G110" s="6">
        <v>6</v>
      </c>
      <c r="H110" s="6">
        <v>2</v>
      </c>
      <c r="I110" s="6">
        <v>3</v>
      </c>
      <c r="J110" s="6">
        <v>3</v>
      </c>
      <c r="K110" s="6">
        <v>8</v>
      </c>
      <c r="L110" s="6">
        <v>3</v>
      </c>
      <c r="M110" s="6">
        <v>5</v>
      </c>
      <c r="N110" s="6">
        <v>9</v>
      </c>
      <c r="O110" s="6">
        <v>14</v>
      </c>
    </row>
    <row r="111" spans="1:15" x14ac:dyDescent="0.3">
      <c r="A111" s="73">
        <v>20</v>
      </c>
      <c r="B111" s="6">
        <v>9</v>
      </c>
      <c r="C111" s="6">
        <v>11</v>
      </c>
      <c r="D111" s="6">
        <v>10</v>
      </c>
      <c r="E111" s="6">
        <v>13</v>
      </c>
      <c r="F111" s="6">
        <v>5</v>
      </c>
      <c r="G111" s="6">
        <v>5</v>
      </c>
      <c r="H111" s="6">
        <v>3</v>
      </c>
      <c r="I111" s="6">
        <v>2</v>
      </c>
      <c r="J111" s="6">
        <v>3</v>
      </c>
      <c r="K111" s="6">
        <v>2</v>
      </c>
      <c r="L111" s="6">
        <v>5</v>
      </c>
      <c r="M111" s="6">
        <v>7</v>
      </c>
      <c r="N111" s="6">
        <v>8</v>
      </c>
      <c r="O111" s="6">
        <v>14</v>
      </c>
    </row>
    <row r="112" spans="1:15" x14ac:dyDescent="0.3">
      <c r="A112" s="73">
        <v>28</v>
      </c>
      <c r="B112" s="6">
        <v>5</v>
      </c>
      <c r="C112" s="6">
        <v>5</v>
      </c>
      <c r="D112" s="6">
        <v>5</v>
      </c>
      <c r="E112" s="6">
        <v>5</v>
      </c>
      <c r="F112" s="6">
        <v>2</v>
      </c>
      <c r="G112" s="6">
        <v>4</v>
      </c>
      <c r="H112" s="6">
        <v>1</v>
      </c>
      <c r="I112" s="6">
        <v>2</v>
      </c>
      <c r="J112" s="6">
        <v>7</v>
      </c>
      <c r="K112" s="6">
        <v>2</v>
      </c>
      <c r="L112" s="6">
        <v>4</v>
      </c>
      <c r="M112" s="6">
        <v>4</v>
      </c>
      <c r="N112" s="6">
        <v>8</v>
      </c>
      <c r="O112" s="6">
        <v>9</v>
      </c>
    </row>
    <row r="113" spans="1:15" x14ac:dyDescent="0.3">
      <c r="A113" s="73">
        <v>16</v>
      </c>
      <c r="B113" s="6">
        <v>4</v>
      </c>
      <c r="C113" s="6">
        <v>10</v>
      </c>
      <c r="D113" s="6">
        <v>2</v>
      </c>
      <c r="E113" s="6">
        <v>10</v>
      </c>
      <c r="F113" s="6">
        <v>4</v>
      </c>
      <c r="G113" s="6">
        <v>4</v>
      </c>
      <c r="H113" s="6">
        <v>1</v>
      </c>
      <c r="I113" s="6">
        <v>2</v>
      </c>
      <c r="J113" s="6">
        <v>2</v>
      </c>
      <c r="K113" s="6">
        <v>4</v>
      </c>
      <c r="L113" s="6">
        <v>5</v>
      </c>
      <c r="M113" s="6">
        <v>5</v>
      </c>
      <c r="N113" s="6">
        <v>8</v>
      </c>
      <c r="O113" s="6">
        <v>9</v>
      </c>
    </row>
    <row r="114" spans="1:15" x14ac:dyDescent="0.3">
      <c r="A114" s="73">
        <v>26</v>
      </c>
      <c r="B114" s="6">
        <v>8</v>
      </c>
      <c r="C114" s="6">
        <v>9</v>
      </c>
      <c r="D114" s="6">
        <v>2</v>
      </c>
      <c r="E114" s="6">
        <v>17</v>
      </c>
      <c r="F114" s="6">
        <v>6</v>
      </c>
      <c r="G114" s="6">
        <v>8</v>
      </c>
      <c r="H114" s="6">
        <v>0</v>
      </c>
      <c r="I114" s="6">
        <v>2</v>
      </c>
      <c r="J114" s="6">
        <v>4</v>
      </c>
      <c r="K114" s="6">
        <v>9</v>
      </c>
      <c r="L114" s="6">
        <v>8</v>
      </c>
      <c r="M114" s="6">
        <v>4</v>
      </c>
      <c r="N114" s="6">
        <v>5</v>
      </c>
      <c r="O114" s="6">
        <v>13</v>
      </c>
    </row>
    <row r="115" spans="1:15" x14ac:dyDescent="0.3">
      <c r="A115" s="73">
        <v>34</v>
      </c>
      <c r="B115" s="6">
        <v>11</v>
      </c>
      <c r="C115" s="6">
        <v>11</v>
      </c>
      <c r="D115" s="6">
        <v>5</v>
      </c>
      <c r="E115" s="6">
        <v>10</v>
      </c>
      <c r="F115" s="6">
        <v>5</v>
      </c>
      <c r="G115" s="6">
        <v>5</v>
      </c>
      <c r="H115" s="6">
        <v>2</v>
      </c>
      <c r="I115" s="6">
        <v>4</v>
      </c>
      <c r="J115" s="6">
        <v>2</v>
      </c>
      <c r="K115" s="6">
        <v>3</v>
      </c>
      <c r="L115" s="6">
        <v>4</v>
      </c>
      <c r="M115" s="6">
        <v>5</v>
      </c>
      <c r="N115" s="6">
        <v>8</v>
      </c>
      <c r="O115" s="6">
        <v>8</v>
      </c>
    </row>
    <row r="116" spans="1:15" x14ac:dyDescent="0.3">
      <c r="A116" s="73">
        <v>20</v>
      </c>
      <c r="B116" s="6">
        <v>12</v>
      </c>
      <c r="C116" s="6">
        <v>13</v>
      </c>
      <c r="D116" s="6">
        <v>0</v>
      </c>
      <c r="E116" s="6">
        <v>10</v>
      </c>
      <c r="F116" s="6">
        <v>8</v>
      </c>
      <c r="G116" s="6">
        <v>7</v>
      </c>
      <c r="H116" s="6">
        <v>0</v>
      </c>
      <c r="I116" s="6">
        <v>2</v>
      </c>
      <c r="J116" s="6">
        <v>5</v>
      </c>
      <c r="K116" s="6">
        <v>4</v>
      </c>
      <c r="L116" s="6">
        <v>8</v>
      </c>
      <c r="M116" s="6">
        <v>2</v>
      </c>
      <c r="N116" s="6">
        <v>11</v>
      </c>
      <c r="O116" s="6">
        <v>13</v>
      </c>
    </row>
    <row r="117" spans="1:15" x14ac:dyDescent="0.3">
      <c r="A117" s="73">
        <v>20</v>
      </c>
      <c r="B117" s="6">
        <v>14</v>
      </c>
      <c r="C117" s="6">
        <v>11</v>
      </c>
      <c r="D117" s="6">
        <v>1</v>
      </c>
      <c r="E117" s="6">
        <v>17</v>
      </c>
      <c r="F117" s="6">
        <v>16</v>
      </c>
      <c r="G117" s="6">
        <v>7</v>
      </c>
      <c r="H117" s="6">
        <v>0</v>
      </c>
      <c r="I117" s="6">
        <v>0</v>
      </c>
      <c r="J117" s="6">
        <v>3</v>
      </c>
      <c r="K117" s="6">
        <v>1</v>
      </c>
      <c r="L117" s="6">
        <v>3</v>
      </c>
      <c r="M117" s="6">
        <v>8</v>
      </c>
      <c r="N117" s="6">
        <v>6</v>
      </c>
      <c r="O117" s="6">
        <v>12</v>
      </c>
    </row>
    <row r="118" spans="1:15" x14ac:dyDescent="0.3">
      <c r="A118" s="73">
        <v>18</v>
      </c>
      <c r="B118" s="6">
        <v>12</v>
      </c>
      <c r="C118" s="6">
        <v>5</v>
      </c>
      <c r="D118" s="6">
        <v>5</v>
      </c>
      <c r="E118" s="6">
        <v>12</v>
      </c>
      <c r="F118" s="6">
        <v>10</v>
      </c>
      <c r="G118" s="6">
        <v>5</v>
      </c>
      <c r="H118" s="6">
        <v>1</v>
      </c>
      <c r="I118" s="6">
        <v>1</v>
      </c>
      <c r="J118" s="6">
        <v>2</v>
      </c>
      <c r="K118" s="6">
        <v>4</v>
      </c>
      <c r="L118" s="6">
        <v>8</v>
      </c>
      <c r="M118" s="6">
        <v>3</v>
      </c>
      <c r="N118" s="6">
        <v>6</v>
      </c>
      <c r="O118" s="6">
        <v>15</v>
      </c>
    </row>
    <row r="119" spans="1:15" x14ac:dyDescent="0.3">
      <c r="A119" s="73">
        <v>11</v>
      </c>
      <c r="B119" s="6">
        <v>16</v>
      </c>
      <c r="C119" s="6">
        <v>5</v>
      </c>
      <c r="D119" s="6">
        <v>6</v>
      </c>
      <c r="E119" s="6">
        <v>11</v>
      </c>
      <c r="F119" s="6">
        <v>3</v>
      </c>
      <c r="G119" s="6">
        <v>2</v>
      </c>
      <c r="H119" s="6">
        <v>0</v>
      </c>
      <c r="I119" s="6">
        <v>1</v>
      </c>
      <c r="J119" s="6">
        <v>0</v>
      </c>
      <c r="K119" s="6">
        <v>3</v>
      </c>
      <c r="L119" s="6">
        <v>9</v>
      </c>
      <c r="M119" s="6">
        <v>7</v>
      </c>
      <c r="N119" s="6">
        <v>5</v>
      </c>
      <c r="O119" s="6">
        <v>9</v>
      </c>
    </row>
    <row r="120" spans="1:15" x14ac:dyDescent="0.3">
      <c r="A120" s="73">
        <v>7</v>
      </c>
      <c r="B120" s="6">
        <v>3</v>
      </c>
      <c r="C120" s="6">
        <v>7</v>
      </c>
      <c r="D120" s="6">
        <v>6</v>
      </c>
      <c r="E120" s="6">
        <v>5</v>
      </c>
      <c r="F120" s="6">
        <v>4</v>
      </c>
      <c r="G120" s="6">
        <v>4</v>
      </c>
      <c r="H120" s="6">
        <v>1</v>
      </c>
      <c r="I120" s="6">
        <v>0</v>
      </c>
      <c r="J120" s="6">
        <v>3</v>
      </c>
      <c r="K120" s="6">
        <v>5</v>
      </c>
      <c r="L120" s="6">
        <v>7</v>
      </c>
      <c r="M120" s="6">
        <v>8</v>
      </c>
      <c r="N120" s="6">
        <v>7</v>
      </c>
      <c r="O120" s="6">
        <v>17</v>
      </c>
    </row>
    <row r="121" spans="1:15" x14ac:dyDescent="0.3">
      <c r="A121" s="73">
        <v>16</v>
      </c>
      <c r="B121" s="6">
        <v>6</v>
      </c>
      <c r="C121" s="6">
        <v>3</v>
      </c>
      <c r="D121" s="6">
        <v>5</v>
      </c>
      <c r="E121" s="6">
        <v>11</v>
      </c>
      <c r="F121" s="6">
        <v>12</v>
      </c>
      <c r="G121" s="6">
        <v>2</v>
      </c>
      <c r="H121" s="6">
        <v>0</v>
      </c>
      <c r="I121" s="6">
        <v>5</v>
      </c>
      <c r="J121" s="6">
        <v>4</v>
      </c>
      <c r="K121" s="6">
        <v>1</v>
      </c>
      <c r="L121" s="6">
        <v>6</v>
      </c>
      <c r="M121" s="6">
        <v>4</v>
      </c>
      <c r="N121" s="6">
        <v>7</v>
      </c>
      <c r="O121" s="6">
        <v>12</v>
      </c>
    </row>
    <row r="122" spans="1:15" x14ac:dyDescent="0.3">
      <c r="A122" s="73">
        <v>12</v>
      </c>
      <c r="B122" s="6">
        <v>12</v>
      </c>
      <c r="C122" s="6">
        <v>7</v>
      </c>
      <c r="D122" s="6">
        <v>7</v>
      </c>
      <c r="E122" s="6">
        <v>6</v>
      </c>
      <c r="F122" s="6">
        <v>7</v>
      </c>
      <c r="G122" s="6">
        <v>3</v>
      </c>
      <c r="H122" s="6">
        <v>0</v>
      </c>
      <c r="I122" s="6">
        <v>1</v>
      </c>
      <c r="J122" s="6">
        <v>4</v>
      </c>
      <c r="K122" s="6">
        <v>2</v>
      </c>
      <c r="L122" s="6">
        <v>7</v>
      </c>
      <c r="M122" s="6">
        <v>10</v>
      </c>
      <c r="N122" s="6">
        <v>4</v>
      </c>
      <c r="O122" s="6">
        <v>12</v>
      </c>
    </row>
    <row r="123" spans="1:15" x14ac:dyDescent="0.3">
      <c r="A123" s="73">
        <v>6</v>
      </c>
      <c r="B123" s="6">
        <v>7</v>
      </c>
      <c r="C123" s="6">
        <v>8</v>
      </c>
      <c r="D123" s="6">
        <v>4</v>
      </c>
      <c r="E123" s="6">
        <v>5</v>
      </c>
      <c r="F123" s="6">
        <v>3</v>
      </c>
      <c r="G123" s="6">
        <v>4</v>
      </c>
      <c r="H123" s="6">
        <v>0</v>
      </c>
      <c r="I123" s="6">
        <v>0</v>
      </c>
      <c r="J123" s="6">
        <v>2</v>
      </c>
      <c r="K123" s="6">
        <v>0</v>
      </c>
      <c r="L123" s="6">
        <v>6</v>
      </c>
      <c r="M123" s="6">
        <v>10</v>
      </c>
      <c r="N123" s="6">
        <v>9</v>
      </c>
      <c r="O123" s="6">
        <v>10</v>
      </c>
    </row>
    <row r="124" spans="1:15" x14ac:dyDescent="0.3">
      <c r="A124" s="73">
        <v>12</v>
      </c>
      <c r="B124" s="6">
        <v>4</v>
      </c>
      <c r="C124" s="6">
        <v>5</v>
      </c>
      <c r="D124" s="6">
        <v>3</v>
      </c>
      <c r="E124" s="6">
        <v>5</v>
      </c>
      <c r="F124" s="6">
        <v>4</v>
      </c>
      <c r="G124" s="6">
        <v>6</v>
      </c>
      <c r="H124" s="6">
        <v>0</v>
      </c>
      <c r="I124" s="6">
        <v>1</v>
      </c>
      <c r="J124" s="6">
        <v>3</v>
      </c>
      <c r="K124" s="6">
        <v>5</v>
      </c>
      <c r="L124" s="6">
        <v>5</v>
      </c>
      <c r="M124" s="6">
        <v>9</v>
      </c>
      <c r="N124" s="6">
        <v>10</v>
      </c>
      <c r="O124" s="6">
        <v>13</v>
      </c>
    </row>
    <row r="125" spans="1:15" x14ac:dyDescent="0.3">
      <c r="A125" s="73">
        <v>8</v>
      </c>
      <c r="B125" s="6">
        <v>9</v>
      </c>
      <c r="C125" s="6">
        <v>5</v>
      </c>
      <c r="D125" s="6">
        <v>3</v>
      </c>
      <c r="E125" s="6">
        <v>5</v>
      </c>
      <c r="F125" s="6">
        <v>4</v>
      </c>
      <c r="G125" s="6">
        <v>3</v>
      </c>
      <c r="H125" s="6">
        <v>0</v>
      </c>
      <c r="I125" s="6">
        <v>0</v>
      </c>
      <c r="J125" s="6">
        <v>4</v>
      </c>
      <c r="K125" s="6">
        <v>7</v>
      </c>
      <c r="L125" s="6">
        <v>5</v>
      </c>
      <c r="M125" s="6">
        <v>10</v>
      </c>
      <c r="N125" s="6">
        <v>5</v>
      </c>
      <c r="O125" s="6">
        <v>6</v>
      </c>
    </row>
    <row r="126" spans="1:15" x14ac:dyDescent="0.3">
      <c r="A126" s="73">
        <v>7</v>
      </c>
      <c r="B126" s="6">
        <v>8</v>
      </c>
      <c r="C126" s="6">
        <v>6</v>
      </c>
      <c r="D126" s="6">
        <v>7</v>
      </c>
      <c r="E126" s="6">
        <v>2</v>
      </c>
      <c r="F126" s="6">
        <v>6</v>
      </c>
      <c r="G126" s="6">
        <v>5</v>
      </c>
      <c r="H126" s="6">
        <v>0</v>
      </c>
      <c r="I126" s="6">
        <v>0</v>
      </c>
      <c r="J126" s="6">
        <v>5</v>
      </c>
      <c r="K126" s="6">
        <v>2</v>
      </c>
      <c r="L126" s="6">
        <v>4</v>
      </c>
      <c r="M126" s="6">
        <v>8</v>
      </c>
      <c r="N126" s="6">
        <v>6</v>
      </c>
      <c r="O126" s="6">
        <v>19</v>
      </c>
    </row>
    <row r="127" spans="1:15" x14ac:dyDescent="0.3">
      <c r="A127" s="73">
        <v>10</v>
      </c>
      <c r="B127" s="6">
        <v>9</v>
      </c>
      <c r="C127" s="6">
        <v>5</v>
      </c>
      <c r="D127" s="6">
        <v>1</v>
      </c>
      <c r="E127" s="6">
        <v>4</v>
      </c>
      <c r="F127" s="6">
        <v>7</v>
      </c>
      <c r="G127" s="6">
        <v>2</v>
      </c>
      <c r="H127" s="6">
        <v>1</v>
      </c>
      <c r="I127" s="6">
        <v>1</v>
      </c>
      <c r="J127" s="6">
        <v>1</v>
      </c>
      <c r="K127" s="6">
        <v>2</v>
      </c>
      <c r="L127" s="6">
        <v>3</v>
      </c>
      <c r="M127" s="6">
        <v>7</v>
      </c>
      <c r="N127" s="6">
        <v>3</v>
      </c>
      <c r="O127" s="6">
        <v>4</v>
      </c>
    </row>
    <row r="128" spans="1:15" x14ac:dyDescent="0.3">
      <c r="A128" s="73">
        <v>15</v>
      </c>
      <c r="B128" s="6">
        <v>7</v>
      </c>
      <c r="C128" s="6">
        <v>2</v>
      </c>
      <c r="D128" s="6">
        <v>4</v>
      </c>
      <c r="E128" s="6">
        <v>7</v>
      </c>
      <c r="F128" s="6">
        <v>4</v>
      </c>
      <c r="G128" s="6">
        <v>1</v>
      </c>
      <c r="H128" s="6">
        <v>1</v>
      </c>
      <c r="I128" s="6">
        <v>0</v>
      </c>
      <c r="J128" s="6">
        <v>3</v>
      </c>
      <c r="K128" s="6">
        <v>5</v>
      </c>
      <c r="L128" s="6">
        <v>3</v>
      </c>
      <c r="M128" s="6">
        <v>3</v>
      </c>
      <c r="N128" s="6">
        <v>4</v>
      </c>
      <c r="O128" s="6">
        <v>14</v>
      </c>
    </row>
    <row r="129" spans="1:15" x14ac:dyDescent="0.3">
      <c r="A129" s="73">
        <v>11</v>
      </c>
      <c r="B129" s="6">
        <v>5</v>
      </c>
      <c r="C129" s="6">
        <v>2</v>
      </c>
      <c r="D129" s="6">
        <v>3</v>
      </c>
      <c r="E129" s="6">
        <v>5</v>
      </c>
      <c r="F129" s="6">
        <v>2</v>
      </c>
      <c r="G129" s="6">
        <v>7</v>
      </c>
      <c r="H129" s="6">
        <v>2</v>
      </c>
      <c r="I129" s="6">
        <v>1</v>
      </c>
      <c r="J129" s="6">
        <v>5</v>
      </c>
      <c r="K129" s="6">
        <v>4</v>
      </c>
      <c r="L129" s="6">
        <v>3</v>
      </c>
      <c r="M129" s="6">
        <v>6</v>
      </c>
      <c r="N129" s="6">
        <v>2</v>
      </c>
      <c r="O129" s="6">
        <v>5</v>
      </c>
    </row>
    <row r="130" spans="1:15" x14ac:dyDescent="0.3">
      <c r="A130" s="73">
        <f>SUM(A94:A129)</f>
        <v>514</v>
      </c>
      <c r="B130" s="73">
        <f t="shared" ref="B130:O130" si="3">SUM(B94:B129)</f>
        <v>320</v>
      </c>
      <c r="C130" s="73">
        <f t="shared" si="3"/>
        <v>283</v>
      </c>
      <c r="D130" s="73">
        <f t="shared" si="3"/>
        <v>183</v>
      </c>
      <c r="E130" s="73">
        <f t="shared" si="3"/>
        <v>323</v>
      </c>
      <c r="F130" s="73">
        <f t="shared" si="3"/>
        <v>259</v>
      </c>
      <c r="G130" s="73">
        <f t="shared" si="3"/>
        <v>206</v>
      </c>
      <c r="H130" s="73">
        <f t="shared" si="3"/>
        <v>37</v>
      </c>
      <c r="I130" s="73">
        <f t="shared" si="3"/>
        <v>48</v>
      </c>
      <c r="J130" s="73">
        <f t="shared" si="3"/>
        <v>111</v>
      </c>
      <c r="K130" s="73">
        <f t="shared" si="3"/>
        <v>115</v>
      </c>
      <c r="L130" s="73">
        <f t="shared" si="3"/>
        <v>200</v>
      </c>
      <c r="M130" s="73">
        <f t="shared" si="3"/>
        <v>210</v>
      </c>
      <c r="N130" s="73">
        <f t="shared" si="3"/>
        <v>297</v>
      </c>
      <c r="O130" s="73">
        <f t="shared" si="3"/>
        <v>428</v>
      </c>
    </row>
    <row r="131" spans="1:15" x14ac:dyDescent="0.3">
      <c r="A131" s="71">
        <v>5</v>
      </c>
      <c r="B131" s="6">
        <v>8</v>
      </c>
      <c r="C131" s="6">
        <v>14</v>
      </c>
      <c r="D131" s="6">
        <v>0</v>
      </c>
      <c r="E131" s="6">
        <v>4</v>
      </c>
      <c r="F131" s="6">
        <v>1</v>
      </c>
      <c r="G131" s="6">
        <v>6</v>
      </c>
      <c r="H131" s="6">
        <v>0</v>
      </c>
      <c r="I131" s="6">
        <v>3</v>
      </c>
      <c r="J131" s="6">
        <v>2</v>
      </c>
      <c r="K131" s="6">
        <v>0</v>
      </c>
      <c r="L131" s="6">
        <v>5</v>
      </c>
      <c r="M131" s="6">
        <v>5</v>
      </c>
      <c r="N131" s="6">
        <v>5</v>
      </c>
      <c r="O131" s="6">
        <v>9</v>
      </c>
    </row>
    <row r="132" spans="1:15" x14ac:dyDescent="0.3">
      <c r="A132" s="71">
        <v>2</v>
      </c>
      <c r="B132" s="6">
        <v>6</v>
      </c>
      <c r="C132" s="6">
        <v>9</v>
      </c>
      <c r="D132" s="6">
        <v>4</v>
      </c>
      <c r="E132" s="6">
        <v>5</v>
      </c>
      <c r="F132" s="6">
        <v>5</v>
      </c>
      <c r="G132" s="6">
        <v>4</v>
      </c>
      <c r="H132" s="6">
        <v>0</v>
      </c>
      <c r="I132" s="6">
        <v>2</v>
      </c>
      <c r="J132" s="6">
        <v>5</v>
      </c>
      <c r="K132" s="6">
        <v>0</v>
      </c>
      <c r="L132" s="6">
        <v>2</v>
      </c>
      <c r="M132" s="6">
        <v>9</v>
      </c>
      <c r="N132" s="6">
        <v>5</v>
      </c>
      <c r="O132" s="6">
        <v>9</v>
      </c>
    </row>
    <row r="133" spans="1:15" x14ac:dyDescent="0.3">
      <c r="A133" s="71">
        <v>3</v>
      </c>
      <c r="B133" s="6">
        <v>1</v>
      </c>
      <c r="C133" s="6">
        <v>5</v>
      </c>
      <c r="D133" s="6">
        <v>1</v>
      </c>
      <c r="E133" s="6">
        <v>6</v>
      </c>
      <c r="F133" s="6">
        <v>1</v>
      </c>
      <c r="G133" s="6">
        <v>3</v>
      </c>
      <c r="H133" s="6">
        <v>0</v>
      </c>
      <c r="I133" s="6">
        <v>1</v>
      </c>
      <c r="J133" s="6">
        <v>6</v>
      </c>
      <c r="K133" s="6">
        <v>6</v>
      </c>
      <c r="L133" s="6">
        <v>6</v>
      </c>
      <c r="M133" s="6">
        <v>2</v>
      </c>
      <c r="N133" s="6">
        <v>3</v>
      </c>
      <c r="O133" s="6">
        <v>7</v>
      </c>
    </row>
    <row r="134" spans="1:15" x14ac:dyDescent="0.3">
      <c r="A134" s="71">
        <v>2</v>
      </c>
      <c r="B134" s="6">
        <v>1</v>
      </c>
      <c r="C134" s="6">
        <v>5</v>
      </c>
      <c r="D134" s="6">
        <v>2</v>
      </c>
      <c r="E134" s="6">
        <v>4</v>
      </c>
      <c r="F134" s="6">
        <v>1</v>
      </c>
      <c r="G134" s="6">
        <v>3</v>
      </c>
      <c r="H134" s="6">
        <v>0</v>
      </c>
      <c r="I134" s="6">
        <v>1</v>
      </c>
      <c r="J134" s="6">
        <v>7</v>
      </c>
      <c r="K134" s="6">
        <v>5</v>
      </c>
      <c r="L134" s="6">
        <v>3</v>
      </c>
      <c r="M134" s="6">
        <v>5</v>
      </c>
      <c r="N134" s="6">
        <v>3</v>
      </c>
      <c r="O134" s="6">
        <v>9</v>
      </c>
    </row>
    <row r="135" spans="1:15" x14ac:dyDescent="0.3">
      <c r="A135" s="71">
        <v>6</v>
      </c>
      <c r="B135" s="6">
        <v>0</v>
      </c>
      <c r="C135" s="6">
        <v>1</v>
      </c>
      <c r="D135" s="6">
        <v>0</v>
      </c>
      <c r="E135" s="6">
        <v>4</v>
      </c>
      <c r="F135" s="6">
        <v>0</v>
      </c>
      <c r="G135" s="6">
        <v>7</v>
      </c>
      <c r="H135" s="6">
        <v>0</v>
      </c>
      <c r="I135" s="6">
        <v>0</v>
      </c>
      <c r="J135" s="6">
        <v>4</v>
      </c>
      <c r="K135" s="6">
        <v>1</v>
      </c>
      <c r="L135" s="6">
        <v>1</v>
      </c>
      <c r="M135" s="6">
        <v>6</v>
      </c>
      <c r="N135" s="6">
        <v>1</v>
      </c>
      <c r="O135" s="6">
        <v>9</v>
      </c>
    </row>
    <row r="136" spans="1:15" x14ac:dyDescent="0.3">
      <c r="A136" s="71">
        <v>5</v>
      </c>
      <c r="B136" s="6">
        <v>3</v>
      </c>
      <c r="C136" s="6">
        <v>4</v>
      </c>
      <c r="D136" s="6">
        <v>3</v>
      </c>
      <c r="E136" s="6">
        <v>2</v>
      </c>
      <c r="F136" s="6">
        <v>2</v>
      </c>
      <c r="G136" s="6">
        <v>2</v>
      </c>
      <c r="H136" s="6">
        <v>0</v>
      </c>
      <c r="I136" s="6">
        <v>3</v>
      </c>
      <c r="J136" s="6">
        <v>2</v>
      </c>
      <c r="K136" s="6">
        <v>2</v>
      </c>
      <c r="L136" s="6">
        <v>3</v>
      </c>
      <c r="M136" s="6">
        <v>3</v>
      </c>
      <c r="N136" s="6">
        <v>2</v>
      </c>
      <c r="O136" s="6">
        <v>4</v>
      </c>
    </row>
    <row r="137" spans="1:15" x14ac:dyDescent="0.3">
      <c r="A137" s="71">
        <v>8</v>
      </c>
      <c r="B137" s="6">
        <v>3</v>
      </c>
      <c r="C137" s="6">
        <v>6</v>
      </c>
      <c r="D137" s="6">
        <v>1</v>
      </c>
      <c r="E137" s="6">
        <v>2</v>
      </c>
      <c r="F137" s="6">
        <v>0</v>
      </c>
      <c r="G137" s="6">
        <v>3</v>
      </c>
      <c r="H137" s="6">
        <v>1</v>
      </c>
      <c r="I137" s="6">
        <v>1</v>
      </c>
      <c r="J137" s="6">
        <v>0</v>
      </c>
      <c r="K137" s="6">
        <v>1</v>
      </c>
      <c r="L137" s="6">
        <v>1</v>
      </c>
      <c r="M137" s="6">
        <v>2</v>
      </c>
      <c r="N137" s="6">
        <v>2</v>
      </c>
      <c r="O137" s="6">
        <v>8</v>
      </c>
    </row>
    <row r="138" spans="1:15" x14ac:dyDescent="0.3">
      <c r="A138" s="71">
        <v>2</v>
      </c>
      <c r="B138" s="6">
        <v>3</v>
      </c>
      <c r="C138" s="6">
        <v>2</v>
      </c>
      <c r="D138" s="6">
        <v>4</v>
      </c>
      <c r="E138" s="6">
        <v>4</v>
      </c>
      <c r="F138" s="6">
        <v>3</v>
      </c>
      <c r="G138" s="6">
        <v>6</v>
      </c>
      <c r="H138" s="6">
        <v>0</v>
      </c>
      <c r="I138" s="6">
        <v>2</v>
      </c>
      <c r="J138" s="6">
        <v>3</v>
      </c>
      <c r="K138" s="6">
        <v>0</v>
      </c>
      <c r="L138" s="6">
        <v>6</v>
      </c>
      <c r="M138" s="6">
        <v>2</v>
      </c>
      <c r="N138" s="6">
        <v>4</v>
      </c>
      <c r="O138" s="6">
        <v>6</v>
      </c>
    </row>
    <row r="139" spans="1:15" x14ac:dyDescent="0.3">
      <c r="A139" s="71">
        <v>4</v>
      </c>
      <c r="B139" s="6">
        <v>2</v>
      </c>
      <c r="C139" s="6">
        <v>7</v>
      </c>
      <c r="D139" s="6">
        <v>0</v>
      </c>
      <c r="E139" s="6">
        <v>5</v>
      </c>
      <c r="F139" s="6">
        <v>3</v>
      </c>
      <c r="G139" s="6">
        <v>3</v>
      </c>
      <c r="H139" s="6">
        <v>0</v>
      </c>
      <c r="I139" s="6">
        <v>1</v>
      </c>
      <c r="J139" s="6">
        <v>3</v>
      </c>
      <c r="K139" s="6">
        <v>0</v>
      </c>
      <c r="L139" s="6">
        <v>1</v>
      </c>
      <c r="M139" s="6">
        <v>5</v>
      </c>
      <c r="N139" s="6">
        <v>0</v>
      </c>
      <c r="O139" s="6">
        <v>6</v>
      </c>
    </row>
    <row r="140" spans="1:15" x14ac:dyDescent="0.3">
      <c r="A140" s="71">
        <v>7</v>
      </c>
      <c r="B140" s="6">
        <v>2</v>
      </c>
      <c r="C140" s="6">
        <v>3</v>
      </c>
      <c r="D140" s="6">
        <v>1</v>
      </c>
      <c r="E140" s="6">
        <v>4</v>
      </c>
      <c r="F140" s="6">
        <v>0</v>
      </c>
      <c r="G140" s="6">
        <v>4</v>
      </c>
      <c r="H140" s="6">
        <v>0</v>
      </c>
      <c r="I140" s="6">
        <v>0</v>
      </c>
      <c r="J140" s="6">
        <v>0</v>
      </c>
      <c r="K140" s="6">
        <v>1</v>
      </c>
      <c r="L140" s="6">
        <v>1</v>
      </c>
      <c r="M140" s="6">
        <v>3</v>
      </c>
      <c r="N140" s="6">
        <v>3</v>
      </c>
      <c r="O140" s="6">
        <v>4</v>
      </c>
    </row>
    <row r="141" spans="1:15" x14ac:dyDescent="0.3">
      <c r="A141" s="71">
        <v>4</v>
      </c>
      <c r="B141" s="6">
        <v>4</v>
      </c>
      <c r="C141" s="6">
        <v>3</v>
      </c>
      <c r="D141" s="6">
        <v>0</v>
      </c>
      <c r="E141" s="6">
        <v>4</v>
      </c>
      <c r="F141" s="6">
        <v>3</v>
      </c>
      <c r="G141" s="6">
        <v>6</v>
      </c>
      <c r="H141" s="6">
        <v>1</v>
      </c>
      <c r="I141" s="6">
        <v>0</v>
      </c>
      <c r="J141" s="6">
        <v>0</v>
      </c>
      <c r="K141" s="6">
        <v>2</v>
      </c>
      <c r="L141" s="6">
        <v>4</v>
      </c>
      <c r="M141" s="6">
        <v>1</v>
      </c>
      <c r="N141" s="6">
        <v>3</v>
      </c>
      <c r="O141" s="6">
        <v>0</v>
      </c>
    </row>
    <row r="142" spans="1:15" x14ac:dyDescent="0.3">
      <c r="A142" s="71">
        <v>7</v>
      </c>
      <c r="B142" s="6">
        <v>3</v>
      </c>
      <c r="C142" s="6">
        <v>1</v>
      </c>
      <c r="D142" s="6">
        <v>3</v>
      </c>
      <c r="E142" s="6">
        <v>0</v>
      </c>
      <c r="F142" s="6">
        <v>4</v>
      </c>
      <c r="G142" s="6">
        <v>1</v>
      </c>
      <c r="H142" s="6">
        <v>0</v>
      </c>
      <c r="I142" s="6">
        <v>0</v>
      </c>
      <c r="J142" s="6">
        <v>1</v>
      </c>
      <c r="K142" s="6">
        <v>0</v>
      </c>
      <c r="L142" s="6">
        <v>2</v>
      </c>
      <c r="M142" s="6">
        <v>2</v>
      </c>
      <c r="N142" s="6">
        <v>1</v>
      </c>
      <c r="O142" s="6">
        <v>1</v>
      </c>
    </row>
    <row r="143" spans="1:15" x14ac:dyDescent="0.3">
      <c r="A143" s="71">
        <v>9</v>
      </c>
      <c r="B143" s="6">
        <v>4</v>
      </c>
      <c r="C143" s="6">
        <v>4</v>
      </c>
      <c r="D143" s="6">
        <v>1</v>
      </c>
      <c r="E143" s="6">
        <v>4</v>
      </c>
      <c r="F143" s="6">
        <v>1</v>
      </c>
      <c r="G143" s="6">
        <v>3</v>
      </c>
      <c r="H143" s="6">
        <v>0</v>
      </c>
      <c r="I143" s="6">
        <v>0</v>
      </c>
      <c r="J143" s="6">
        <v>2</v>
      </c>
      <c r="K143" s="6">
        <v>0</v>
      </c>
      <c r="L143" s="6">
        <v>1</v>
      </c>
      <c r="M143" s="6">
        <v>1</v>
      </c>
      <c r="N143" s="6">
        <v>1</v>
      </c>
      <c r="O143" s="6">
        <v>3</v>
      </c>
    </row>
    <row r="144" spans="1:15" x14ac:dyDescent="0.3">
      <c r="A144" s="71">
        <v>7</v>
      </c>
      <c r="B144" s="6">
        <v>2</v>
      </c>
      <c r="C144" s="6">
        <v>3</v>
      </c>
      <c r="D144" s="6">
        <v>2</v>
      </c>
      <c r="E144" s="6">
        <v>1</v>
      </c>
      <c r="F144" s="6">
        <v>4</v>
      </c>
      <c r="G144" s="6">
        <v>3</v>
      </c>
      <c r="H144" s="6">
        <v>1</v>
      </c>
      <c r="I144" s="6">
        <v>1</v>
      </c>
      <c r="J144" s="6">
        <v>3</v>
      </c>
      <c r="K144" s="6">
        <v>1</v>
      </c>
      <c r="L144" s="6">
        <v>0</v>
      </c>
      <c r="M144" s="6">
        <v>5</v>
      </c>
      <c r="N144" s="6">
        <v>3</v>
      </c>
      <c r="O144" s="6">
        <v>1</v>
      </c>
    </row>
    <row r="145" spans="1:15" x14ac:dyDescent="0.3">
      <c r="A145" s="71">
        <v>5</v>
      </c>
      <c r="B145" s="6">
        <v>2</v>
      </c>
      <c r="C145" s="6">
        <v>1</v>
      </c>
      <c r="D145" s="6">
        <v>2</v>
      </c>
      <c r="E145" s="6">
        <v>1</v>
      </c>
      <c r="F145" s="6">
        <v>3</v>
      </c>
      <c r="G145" s="6">
        <v>2</v>
      </c>
      <c r="H145" s="6">
        <v>0</v>
      </c>
      <c r="I145" s="6">
        <v>1</v>
      </c>
      <c r="J145" s="6">
        <v>2</v>
      </c>
      <c r="K145" s="6">
        <v>2</v>
      </c>
      <c r="L145" s="6">
        <v>0</v>
      </c>
      <c r="M145" s="6">
        <v>2</v>
      </c>
      <c r="N145" s="6">
        <v>1</v>
      </c>
      <c r="O145" s="6">
        <v>3</v>
      </c>
    </row>
    <row r="146" spans="1:15" x14ac:dyDescent="0.3">
      <c r="A146" s="71">
        <v>3</v>
      </c>
      <c r="B146" s="6">
        <v>1</v>
      </c>
      <c r="C146" s="6">
        <v>1</v>
      </c>
      <c r="D146" s="6">
        <v>0</v>
      </c>
      <c r="E146" s="6">
        <v>1</v>
      </c>
      <c r="F146" s="6">
        <v>2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4</v>
      </c>
      <c r="N146" s="6">
        <v>0</v>
      </c>
      <c r="O146" s="6">
        <v>4</v>
      </c>
    </row>
    <row r="147" spans="1:15" x14ac:dyDescent="0.3">
      <c r="A147" s="71">
        <v>7</v>
      </c>
      <c r="B147" s="6">
        <v>4</v>
      </c>
      <c r="C147" s="6">
        <v>2</v>
      </c>
      <c r="D147" s="6">
        <v>0</v>
      </c>
      <c r="E147" s="6">
        <v>2</v>
      </c>
      <c r="F147" s="6">
        <v>6</v>
      </c>
      <c r="G147" s="6">
        <v>2</v>
      </c>
      <c r="H147" s="6">
        <v>0</v>
      </c>
      <c r="I147" s="6">
        <v>0</v>
      </c>
      <c r="J147" s="6">
        <v>1</v>
      </c>
      <c r="K147" s="6">
        <v>0</v>
      </c>
      <c r="L147" s="6">
        <v>2</v>
      </c>
      <c r="M147" s="6">
        <v>1</v>
      </c>
      <c r="N147" s="6">
        <v>2</v>
      </c>
      <c r="O147" s="6">
        <v>4</v>
      </c>
    </row>
    <row r="148" spans="1:15" x14ac:dyDescent="0.3">
      <c r="A148" s="71">
        <v>9</v>
      </c>
      <c r="B148" s="6">
        <v>9</v>
      </c>
      <c r="C148" s="6">
        <v>2</v>
      </c>
      <c r="D148" s="6">
        <v>1</v>
      </c>
      <c r="E148" s="6">
        <v>1</v>
      </c>
      <c r="F148" s="6">
        <v>3</v>
      </c>
      <c r="G148" s="6">
        <v>3</v>
      </c>
      <c r="H148" s="6">
        <v>0</v>
      </c>
      <c r="I148" s="6">
        <v>1</v>
      </c>
      <c r="J148" s="6">
        <v>2</v>
      </c>
      <c r="K148" s="6">
        <v>0</v>
      </c>
      <c r="L148" s="6">
        <v>1</v>
      </c>
      <c r="M148" s="6">
        <v>0</v>
      </c>
      <c r="N148" s="6">
        <v>3</v>
      </c>
      <c r="O148" s="6">
        <v>1</v>
      </c>
    </row>
    <row r="149" spans="1:15" x14ac:dyDescent="0.3">
      <c r="A149" s="71">
        <f>SUM(A131:A148,B1:B12)</f>
        <v>283</v>
      </c>
      <c r="B149" s="71">
        <f>SUM(B131:B148,C1:C12)</f>
        <v>125</v>
      </c>
      <c r="C149" s="71">
        <f>SUM(C131:C148,D1:D12)</f>
        <v>88</v>
      </c>
      <c r="D149" s="71">
        <f>SUM(D131:D148,E1:E12)</f>
        <v>26</v>
      </c>
      <c r="E149" s="71">
        <f>SUM(E131:E148,F1:F12)</f>
        <v>65</v>
      </c>
      <c r="F149" s="71">
        <f>SUM(F131:F148,G1:G12)</f>
        <v>93</v>
      </c>
      <c r="G149" s="71">
        <f>SUM(G131:G148,H1:H12)</f>
        <v>81</v>
      </c>
      <c r="H149" s="71">
        <f>SUM(H131:H148,I1:I12)</f>
        <v>3</v>
      </c>
      <c r="I149" s="71">
        <f>SUM(I131:I148,J1:J12)</f>
        <v>17</v>
      </c>
      <c r="J149" s="71">
        <f>SUM(J131:J148,K1:K12)</f>
        <v>46</v>
      </c>
      <c r="K149" s="71">
        <f>SUM(K131:K148,L1:L12)</f>
        <v>21</v>
      </c>
      <c r="L149" s="71">
        <f>SUM(L131:L148,M1:M12)</f>
        <v>46</v>
      </c>
      <c r="M149" s="71">
        <f>SUM(M131:M148,N1:N12)</f>
        <v>60</v>
      </c>
      <c r="N149" s="71">
        <f>SUM(N131:N148,O1:O12)</f>
        <v>50</v>
      </c>
      <c r="O149" s="71">
        <f>SUM(O131:O148,P1:P12)</f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workbookViewId="0">
      <selection activeCell="E12" sqref="E9:E12"/>
    </sheetView>
  </sheetViews>
  <sheetFormatPr defaultRowHeight="14.4" x14ac:dyDescent="0.3"/>
  <sheetData>
    <row r="1" spans="1:15" x14ac:dyDescent="0.3">
      <c r="A1" s="47">
        <v>2</v>
      </c>
      <c r="B1" s="71">
        <v>20</v>
      </c>
      <c r="C1" s="71">
        <v>6</v>
      </c>
      <c r="D1" s="71">
        <v>0</v>
      </c>
      <c r="E1" s="71">
        <v>0</v>
      </c>
      <c r="F1" s="71">
        <v>1</v>
      </c>
      <c r="G1" s="71">
        <v>10</v>
      </c>
      <c r="H1" s="71">
        <v>0</v>
      </c>
      <c r="I1" s="71">
        <v>0</v>
      </c>
      <c r="J1" s="71">
        <v>0</v>
      </c>
      <c r="K1" s="71">
        <v>0</v>
      </c>
      <c r="L1" s="71">
        <v>0</v>
      </c>
      <c r="M1" s="71">
        <v>1</v>
      </c>
      <c r="N1" s="71">
        <v>0</v>
      </c>
      <c r="O1" s="71">
        <v>3</v>
      </c>
    </row>
    <row r="2" spans="1:15" x14ac:dyDescent="0.3">
      <c r="A2" s="47">
        <v>1</v>
      </c>
      <c r="B2" s="71">
        <v>23</v>
      </c>
      <c r="C2" s="71">
        <v>8</v>
      </c>
      <c r="D2" s="71">
        <v>1</v>
      </c>
      <c r="E2" s="71">
        <v>0</v>
      </c>
      <c r="F2" s="71">
        <v>1</v>
      </c>
      <c r="G2" s="71">
        <v>10</v>
      </c>
      <c r="H2" s="71">
        <v>2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1</v>
      </c>
    </row>
    <row r="3" spans="1:15" x14ac:dyDescent="0.3">
      <c r="A3" s="47">
        <v>0</v>
      </c>
      <c r="B3" s="71">
        <v>30</v>
      </c>
      <c r="C3" s="71">
        <v>5</v>
      </c>
      <c r="D3" s="71">
        <v>1</v>
      </c>
      <c r="E3" s="71">
        <v>0</v>
      </c>
      <c r="F3" s="71">
        <v>0</v>
      </c>
      <c r="G3" s="71">
        <v>13</v>
      </c>
      <c r="H3" s="71">
        <v>1</v>
      </c>
      <c r="I3" s="71">
        <v>0</v>
      </c>
      <c r="J3" s="71">
        <v>0</v>
      </c>
      <c r="K3" s="71">
        <v>0</v>
      </c>
      <c r="L3" s="71">
        <v>0</v>
      </c>
      <c r="M3" s="71">
        <v>1</v>
      </c>
      <c r="N3" s="71">
        <v>0</v>
      </c>
      <c r="O3" s="71">
        <v>1</v>
      </c>
    </row>
    <row r="4" spans="1:15" x14ac:dyDescent="0.3">
      <c r="A4" s="47">
        <v>1</v>
      </c>
      <c r="B4" s="71">
        <v>25</v>
      </c>
      <c r="C4" s="71">
        <v>6</v>
      </c>
      <c r="D4" s="71">
        <v>2</v>
      </c>
      <c r="E4" s="71">
        <v>0</v>
      </c>
      <c r="F4" s="71">
        <v>2</v>
      </c>
      <c r="G4" s="71">
        <v>13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1</v>
      </c>
      <c r="N4" s="71">
        <v>1</v>
      </c>
      <c r="O4" s="71">
        <v>1</v>
      </c>
    </row>
    <row r="5" spans="1:15" x14ac:dyDescent="0.3">
      <c r="A5" s="47">
        <v>2</v>
      </c>
      <c r="B5" s="71">
        <v>22</v>
      </c>
      <c r="C5" s="71">
        <v>7</v>
      </c>
      <c r="D5" s="71">
        <v>0</v>
      </c>
      <c r="E5" s="71">
        <v>0</v>
      </c>
      <c r="F5" s="71">
        <v>3</v>
      </c>
      <c r="G5" s="71">
        <v>1</v>
      </c>
      <c r="H5" s="71">
        <v>3</v>
      </c>
      <c r="I5" s="71">
        <v>0</v>
      </c>
      <c r="J5" s="71">
        <v>0</v>
      </c>
      <c r="K5" s="71">
        <v>1</v>
      </c>
      <c r="L5" s="71">
        <v>0</v>
      </c>
      <c r="M5" s="71">
        <v>1</v>
      </c>
      <c r="N5" s="71">
        <v>2</v>
      </c>
      <c r="O5" s="71">
        <v>1</v>
      </c>
    </row>
    <row r="6" spans="1:15" x14ac:dyDescent="0.3">
      <c r="A6" s="47">
        <v>2</v>
      </c>
      <c r="B6" s="71">
        <v>9</v>
      </c>
      <c r="C6" s="71">
        <v>2</v>
      </c>
      <c r="D6" s="71">
        <v>1</v>
      </c>
      <c r="E6" s="71">
        <v>0</v>
      </c>
      <c r="F6" s="71">
        <v>0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2</v>
      </c>
      <c r="N6" s="71">
        <v>0</v>
      </c>
      <c r="O6" s="71">
        <v>0</v>
      </c>
    </row>
    <row r="7" spans="1:15" x14ac:dyDescent="0.3">
      <c r="A7" s="47">
        <v>0</v>
      </c>
      <c r="B7" s="71">
        <v>13</v>
      </c>
      <c r="C7" s="71">
        <v>8</v>
      </c>
      <c r="D7" s="71">
        <v>3</v>
      </c>
      <c r="E7" s="71">
        <v>0</v>
      </c>
      <c r="F7" s="71">
        <v>2</v>
      </c>
      <c r="G7" s="71">
        <v>2</v>
      </c>
      <c r="H7" s="71">
        <v>2</v>
      </c>
      <c r="I7" s="71">
        <v>0</v>
      </c>
      <c r="J7" s="71">
        <v>0</v>
      </c>
      <c r="K7" s="71">
        <v>0</v>
      </c>
      <c r="L7" s="71">
        <v>0</v>
      </c>
      <c r="M7" s="71">
        <v>1</v>
      </c>
      <c r="N7" s="71">
        <v>0</v>
      </c>
      <c r="O7" s="71">
        <v>1</v>
      </c>
    </row>
    <row r="8" spans="1:15" x14ac:dyDescent="0.3">
      <c r="A8" s="47">
        <v>0</v>
      </c>
      <c r="B8" s="71">
        <v>12</v>
      </c>
      <c r="C8" s="71">
        <v>14</v>
      </c>
      <c r="D8" s="71">
        <v>1</v>
      </c>
      <c r="E8" s="71">
        <v>1</v>
      </c>
      <c r="F8" s="71">
        <v>0</v>
      </c>
      <c r="G8" s="71">
        <v>2</v>
      </c>
      <c r="H8" s="71">
        <v>3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x14ac:dyDescent="0.3">
      <c r="A9" s="47">
        <v>4</v>
      </c>
      <c r="B9" s="71">
        <v>14</v>
      </c>
      <c r="C9" s="71">
        <v>3</v>
      </c>
      <c r="D9" s="71">
        <v>2</v>
      </c>
      <c r="E9" s="71">
        <v>0</v>
      </c>
      <c r="F9" s="71">
        <v>1</v>
      </c>
      <c r="G9" s="71">
        <v>1</v>
      </c>
      <c r="H9" s="71">
        <v>1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2</v>
      </c>
    </row>
    <row r="10" spans="1:15" x14ac:dyDescent="0.3">
      <c r="A10" s="47">
        <v>1</v>
      </c>
      <c r="B10" s="71">
        <v>10</v>
      </c>
      <c r="C10" s="71">
        <v>3</v>
      </c>
      <c r="D10" s="71">
        <v>3</v>
      </c>
      <c r="E10" s="71">
        <v>0</v>
      </c>
      <c r="F10" s="71">
        <v>1</v>
      </c>
      <c r="G10" s="71">
        <v>1</v>
      </c>
      <c r="H10" s="71">
        <v>2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x14ac:dyDescent="0.3">
      <c r="A11" s="47">
        <v>0</v>
      </c>
      <c r="B11" s="71">
        <v>6</v>
      </c>
      <c r="C11" s="71">
        <v>3</v>
      </c>
      <c r="D11" s="71">
        <v>1</v>
      </c>
      <c r="E11" s="71">
        <v>0</v>
      </c>
      <c r="F11" s="71">
        <v>0</v>
      </c>
      <c r="G11" s="71">
        <v>0</v>
      </c>
      <c r="H11" s="71">
        <v>2</v>
      </c>
      <c r="I11" s="71">
        <v>0</v>
      </c>
      <c r="J11" s="71">
        <v>0</v>
      </c>
      <c r="K11" s="71">
        <v>0</v>
      </c>
      <c r="L11" s="71">
        <v>0</v>
      </c>
      <c r="M11" s="71">
        <v>1</v>
      </c>
      <c r="N11" s="71">
        <v>0</v>
      </c>
      <c r="O11" s="71">
        <v>1</v>
      </c>
    </row>
    <row r="12" spans="1:15" x14ac:dyDescent="0.3">
      <c r="A12" s="47">
        <v>1</v>
      </c>
      <c r="B12" s="71">
        <v>5</v>
      </c>
      <c r="C12" s="71">
        <v>2</v>
      </c>
      <c r="D12" s="71">
        <v>1</v>
      </c>
      <c r="E12" s="71">
        <v>0</v>
      </c>
      <c r="F12" s="71">
        <v>0</v>
      </c>
      <c r="G12" s="71">
        <v>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x14ac:dyDescent="0.3">
      <c r="A13" s="53">
        <v>0</v>
      </c>
      <c r="B13" s="6">
        <v>2</v>
      </c>
      <c r="C13" s="6">
        <v>6</v>
      </c>
      <c r="D13" s="6">
        <v>3</v>
      </c>
      <c r="E13" s="6">
        <v>1</v>
      </c>
      <c r="F13" s="6">
        <v>1</v>
      </c>
      <c r="G13" s="6">
        <v>0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</row>
    <row r="14" spans="1:15" x14ac:dyDescent="0.3">
      <c r="A14" s="53">
        <v>4</v>
      </c>
      <c r="B14" s="6">
        <v>5</v>
      </c>
      <c r="C14" s="6">
        <v>1</v>
      </c>
      <c r="D14" s="6">
        <v>1</v>
      </c>
      <c r="E14" s="6">
        <v>1</v>
      </c>
      <c r="F14" s="6">
        <v>5</v>
      </c>
      <c r="G14" s="6">
        <v>0</v>
      </c>
      <c r="H14" s="6">
        <v>6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</row>
    <row r="15" spans="1:15" x14ac:dyDescent="0.3">
      <c r="A15" s="53">
        <v>0</v>
      </c>
      <c r="B15" s="6">
        <v>8</v>
      </c>
      <c r="C15" s="6">
        <v>2</v>
      </c>
      <c r="D15" s="6">
        <v>0</v>
      </c>
      <c r="E15" s="6">
        <v>0</v>
      </c>
      <c r="F15" s="6">
        <v>7</v>
      </c>
      <c r="G15" s="6">
        <v>1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1</v>
      </c>
      <c r="N15" s="6">
        <v>0</v>
      </c>
      <c r="O15" s="6">
        <v>0</v>
      </c>
    </row>
    <row r="16" spans="1:15" x14ac:dyDescent="0.3">
      <c r="A16" s="53">
        <v>0</v>
      </c>
      <c r="B16" s="6">
        <v>1</v>
      </c>
      <c r="C16" s="6">
        <v>1</v>
      </c>
      <c r="D16" s="6">
        <v>1</v>
      </c>
      <c r="E16" s="6">
        <v>0</v>
      </c>
      <c r="F16" s="6">
        <v>2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</row>
    <row r="17" spans="1:15" x14ac:dyDescent="0.3">
      <c r="A17" s="53">
        <v>0</v>
      </c>
      <c r="B17" s="6">
        <v>5</v>
      </c>
      <c r="C17" s="6">
        <v>2</v>
      </c>
      <c r="D17" s="6">
        <v>0</v>
      </c>
      <c r="E17" s="6">
        <v>0</v>
      </c>
      <c r="F17" s="6">
        <v>1</v>
      </c>
      <c r="G17" s="6">
        <v>1</v>
      </c>
      <c r="H17" s="6">
        <v>1</v>
      </c>
      <c r="I17" s="6">
        <v>0</v>
      </c>
      <c r="J17" s="6">
        <v>0</v>
      </c>
      <c r="K17" s="6">
        <v>0</v>
      </c>
      <c r="L17" s="6">
        <v>0</v>
      </c>
      <c r="M17" s="6">
        <v>1</v>
      </c>
      <c r="N17" s="6">
        <v>0</v>
      </c>
      <c r="O17" s="6">
        <v>0</v>
      </c>
    </row>
    <row r="18" spans="1:15" x14ac:dyDescent="0.3">
      <c r="A18" s="53">
        <v>0</v>
      </c>
      <c r="B18" s="6">
        <v>3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1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</row>
    <row r="19" spans="1:15" x14ac:dyDescent="0.3">
      <c r="A19" s="53">
        <v>1</v>
      </c>
      <c r="B19" s="6">
        <v>5</v>
      </c>
      <c r="C19" s="6">
        <v>1</v>
      </c>
      <c r="D19" s="6">
        <v>0</v>
      </c>
      <c r="E19" s="6">
        <v>0</v>
      </c>
      <c r="F19" s="6">
        <v>1</v>
      </c>
      <c r="G19" s="6">
        <v>2</v>
      </c>
      <c r="H19" s="6">
        <v>1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</row>
    <row r="20" spans="1:15" x14ac:dyDescent="0.3">
      <c r="A20" s="53">
        <v>0</v>
      </c>
      <c r="B20" s="6">
        <v>8</v>
      </c>
      <c r="C20" s="6">
        <v>0</v>
      </c>
      <c r="D20" s="6">
        <v>0</v>
      </c>
      <c r="E20" s="6">
        <v>1</v>
      </c>
      <c r="F20" s="6">
        <v>1</v>
      </c>
      <c r="G20" s="6">
        <v>0</v>
      </c>
      <c r="H20" s="6">
        <v>1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</row>
    <row r="21" spans="1:15" x14ac:dyDescent="0.3">
      <c r="A21" s="53">
        <v>2</v>
      </c>
      <c r="B21" s="6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1</v>
      </c>
      <c r="N21" s="6">
        <v>0</v>
      </c>
      <c r="O21" s="6">
        <v>1</v>
      </c>
    </row>
    <row r="22" spans="1:15" x14ac:dyDescent="0.3">
      <c r="A22" s="53">
        <v>0</v>
      </c>
      <c r="B22" s="6">
        <v>3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</row>
    <row r="23" spans="1:15" x14ac:dyDescent="0.3">
      <c r="A23" s="53">
        <v>0</v>
      </c>
      <c r="B23" s="6">
        <v>8</v>
      </c>
      <c r="C23" s="6">
        <v>1</v>
      </c>
      <c r="D23" s="6">
        <v>1</v>
      </c>
      <c r="E23" s="6">
        <v>0</v>
      </c>
      <c r="F23" s="6">
        <v>0</v>
      </c>
      <c r="G23" s="6">
        <v>0</v>
      </c>
      <c r="H23" s="6">
        <v>2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</row>
    <row r="24" spans="1:15" x14ac:dyDescent="0.3">
      <c r="A24" s="53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1</v>
      </c>
      <c r="O24" s="6">
        <v>0</v>
      </c>
    </row>
    <row r="25" spans="1:15" x14ac:dyDescent="0.3">
      <c r="A25" s="53">
        <v>0</v>
      </c>
      <c r="B25" s="6">
        <v>3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2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1:15" x14ac:dyDescent="0.3">
      <c r="A26" s="53">
        <v>0</v>
      </c>
      <c r="B26" s="6">
        <v>3</v>
      </c>
      <c r="C26" s="6">
        <v>1</v>
      </c>
      <c r="D26" s="6">
        <v>1</v>
      </c>
      <c r="E26" s="6">
        <v>0</v>
      </c>
      <c r="F26" s="6">
        <v>0</v>
      </c>
      <c r="G26" s="6">
        <v>0</v>
      </c>
      <c r="H26" s="6">
        <v>2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1:15" x14ac:dyDescent="0.3">
      <c r="A27" s="53">
        <v>0</v>
      </c>
      <c r="B27" s="6">
        <v>3</v>
      </c>
      <c r="C27" s="6">
        <v>0</v>
      </c>
      <c r="D27" s="6">
        <v>1</v>
      </c>
      <c r="E27" s="6">
        <v>0</v>
      </c>
      <c r="F27" s="6">
        <v>0</v>
      </c>
      <c r="G27" s="6">
        <v>1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</row>
    <row r="28" spans="1:15" x14ac:dyDescent="0.3">
      <c r="A28" s="53">
        <v>1</v>
      </c>
      <c r="B28" s="6">
        <v>0</v>
      </c>
      <c r="C28" s="6">
        <v>2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3">
      <c r="A29" s="53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</row>
    <row r="30" spans="1:15" x14ac:dyDescent="0.3">
      <c r="A30" s="53">
        <v>1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</row>
    <row r="31" spans="1:15" x14ac:dyDescent="0.3">
      <c r="A31" s="53">
        <v>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</row>
    <row r="32" spans="1:15" x14ac:dyDescent="0.3">
      <c r="A32" s="53">
        <v>0</v>
      </c>
      <c r="B32" s="6">
        <v>3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</v>
      </c>
    </row>
    <row r="33" spans="1:15" x14ac:dyDescent="0.3">
      <c r="A33" s="53">
        <v>0</v>
      </c>
      <c r="B33" s="6">
        <v>2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1</v>
      </c>
      <c r="M33" s="6">
        <v>0</v>
      </c>
      <c r="N33" s="6">
        <v>1</v>
      </c>
      <c r="O33" s="6">
        <v>0</v>
      </c>
    </row>
    <row r="34" spans="1:15" x14ac:dyDescent="0.3">
      <c r="A34" s="53">
        <v>2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</row>
    <row r="35" spans="1:15" x14ac:dyDescent="0.3">
      <c r="A35" s="53">
        <v>0</v>
      </c>
      <c r="B35" s="6">
        <v>0</v>
      </c>
      <c r="C35" s="6">
        <v>1</v>
      </c>
      <c r="D35" s="6">
        <v>0</v>
      </c>
      <c r="E35" s="6">
        <v>0</v>
      </c>
      <c r="F35" s="6">
        <v>1</v>
      </c>
      <c r="G35" s="6">
        <v>1</v>
      </c>
      <c r="H35" s="6">
        <v>0</v>
      </c>
      <c r="I35" s="6">
        <v>0</v>
      </c>
      <c r="J35" s="6">
        <v>0</v>
      </c>
      <c r="K35" s="6">
        <v>0</v>
      </c>
      <c r="L35" s="6">
        <v>1</v>
      </c>
      <c r="M35" s="6">
        <v>1</v>
      </c>
      <c r="N35" s="6">
        <v>0</v>
      </c>
      <c r="O35" s="6">
        <v>1</v>
      </c>
    </row>
    <row r="36" spans="1:15" x14ac:dyDescent="0.3">
      <c r="A36" s="53">
        <v>3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1</v>
      </c>
      <c r="J36" s="6">
        <v>0</v>
      </c>
      <c r="K36" s="6">
        <v>0</v>
      </c>
      <c r="L36" s="6">
        <v>0</v>
      </c>
      <c r="M36" s="6">
        <v>1</v>
      </c>
      <c r="N36" s="6">
        <v>0</v>
      </c>
      <c r="O36" s="6">
        <v>0</v>
      </c>
    </row>
    <row r="37" spans="1:15" x14ac:dyDescent="0.3">
      <c r="A37" s="53">
        <f>SUM(A1:A36)</f>
        <v>29</v>
      </c>
      <c r="B37" s="53">
        <f t="shared" ref="B37:O37" si="0">SUM(B1:B36)</f>
        <v>252</v>
      </c>
      <c r="C37" s="53">
        <f t="shared" si="0"/>
        <v>85</v>
      </c>
      <c r="D37" s="53">
        <f t="shared" si="0"/>
        <v>24</v>
      </c>
      <c r="E37" s="53">
        <f t="shared" si="0"/>
        <v>5</v>
      </c>
      <c r="F37" s="53">
        <f t="shared" si="0"/>
        <v>30</v>
      </c>
      <c r="G37" s="53">
        <f t="shared" si="0"/>
        <v>62</v>
      </c>
      <c r="H37" s="53">
        <f t="shared" si="0"/>
        <v>39</v>
      </c>
      <c r="I37" s="53">
        <f t="shared" si="0"/>
        <v>1</v>
      </c>
      <c r="J37" s="53">
        <f t="shared" si="0"/>
        <v>0</v>
      </c>
      <c r="K37" s="53">
        <f t="shared" si="0"/>
        <v>1</v>
      </c>
      <c r="L37" s="53">
        <f t="shared" si="0"/>
        <v>2</v>
      </c>
      <c r="M37" s="53">
        <f t="shared" si="0"/>
        <v>13</v>
      </c>
      <c r="N37" s="53">
        <f t="shared" si="0"/>
        <v>5</v>
      </c>
      <c r="O37" s="53">
        <f t="shared" si="0"/>
        <v>14</v>
      </c>
    </row>
    <row r="38" spans="1:15" x14ac:dyDescent="0.3">
      <c r="A38" s="72">
        <v>0</v>
      </c>
      <c r="B38" s="6">
        <v>0</v>
      </c>
      <c r="C38" s="6">
        <v>1</v>
      </c>
      <c r="D38" s="6">
        <v>0</v>
      </c>
      <c r="E38" s="6">
        <v>0</v>
      </c>
      <c r="F38" s="6">
        <v>0</v>
      </c>
      <c r="G38" s="6">
        <v>3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</row>
    <row r="39" spans="1:15" x14ac:dyDescent="0.3">
      <c r="A39" s="72">
        <v>1</v>
      </c>
      <c r="B39" s="6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1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</row>
    <row r="40" spans="1:15" x14ac:dyDescent="0.3">
      <c r="A40" s="72">
        <v>1</v>
      </c>
      <c r="B40" s="6">
        <v>1</v>
      </c>
      <c r="C40" s="6">
        <v>0</v>
      </c>
      <c r="D40" s="6">
        <v>0</v>
      </c>
      <c r="E40" s="6">
        <v>0</v>
      </c>
      <c r="F40" s="6">
        <v>2</v>
      </c>
      <c r="G40" s="6">
        <v>0</v>
      </c>
      <c r="H40" s="6">
        <v>2</v>
      </c>
      <c r="I40" s="6">
        <v>1</v>
      </c>
      <c r="J40" s="6">
        <v>0</v>
      </c>
      <c r="K40" s="6">
        <v>0</v>
      </c>
      <c r="L40" s="6">
        <v>0</v>
      </c>
      <c r="M40" s="6">
        <v>2</v>
      </c>
      <c r="N40" s="6">
        <v>0</v>
      </c>
      <c r="O40" s="6">
        <v>0</v>
      </c>
    </row>
    <row r="41" spans="1:15" x14ac:dyDescent="0.3">
      <c r="A41" s="72">
        <v>3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1</v>
      </c>
      <c r="I41" s="6">
        <v>0</v>
      </c>
      <c r="J41" s="6">
        <v>1</v>
      </c>
      <c r="K41" s="6">
        <v>0</v>
      </c>
      <c r="L41" s="6">
        <v>2</v>
      </c>
      <c r="M41" s="6">
        <v>1</v>
      </c>
      <c r="N41" s="6">
        <v>0</v>
      </c>
      <c r="O41" s="6">
        <v>0</v>
      </c>
    </row>
    <row r="42" spans="1:15" x14ac:dyDescent="0.3">
      <c r="A42" s="72">
        <v>0</v>
      </c>
      <c r="B42" s="6">
        <v>2</v>
      </c>
      <c r="C42" s="6">
        <v>0</v>
      </c>
      <c r="D42" s="6">
        <v>1</v>
      </c>
      <c r="E42" s="6">
        <v>0</v>
      </c>
      <c r="F42" s="6">
        <v>1</v>
      </c>
      <c r="G42" s="6">
        <v>0</v>
      </c>
      <c r="H42" s="6">
        <v>0</v>
      </c>
      <c r="I42" s="6">
        <v>1</v>
      </c>
      <c r="J42" s="6">
        <v>0</v>
      </c>
      <c r="K42" s="6">
        <v>0</v>
      </c>
      <c r="L42" s="6">
        <v>0</v>
      </c>
      <c r="M42" s="6">
        <v>1</v>
      </c>
      <c r="N42" s="6">
        <v>0</v>
      </c>
      <c r="O42" s="6">
        <v>1</v>
      </c>
    </row>
    <row r="43" spans="1:15" x14ac:dyDescent="0.3">
      <c r="A43" s="72">
        <v>3</v>
      </c>
      <c r="B43" s="6">
        <v>1</v>
      </c>
      <c r="C43" s="6">
        <v>1</v>
      </c>
      <c r="D43" s="6">
        <v>0</v>
      </c>
      <c r="E43" s="6">
        <v>0</v>
      </c>
      <c r="F43" s="6">
        <v>1</v>
      </c>
      <c r="G43" s="6">
        <v>1</v>
      </c>
      <c r="H43" s="6">
        <v>0</v>
      </c>
      <c r="I43" s="6">
        <v>1</v>
      </c>
      <c r="J43" s="6">
        <v>1</v>
      </c>
      <c r="K43" s="6">
        <v>0</v>
      </c>
      <c r="L43" s="6">
        <v>0</v>
      </c>
      <c r="M43" s="6">
        <v>0</v>
      </c>
      <c r="N43" s="6">
        <v>1</v>
      </c>
      <c r="O43" s="6">
        <v>0</v>
      </c>
    </row>
    <row r="44" spans="1:15" x14ac:dyDescent="0.3">
      <c r="A44" s="72">
        <v>2</v>
      </c>
      <c r="B44" s="6">
        <v>1</v>
      </c>
      <c r="C44" s="6">
        <v>2</v>
      </c>
      <c r="D44" s="6">
        <v>2</v>
      </c>
      <c r="E44" s="6">
        <v>1</v>
      </c>
      <c r="F44" s="6">
        <v>4</v>
      </c>
      <c r="G44" s="6">
        <v>2</v>
      </c>
      <c r="H44" s="6">
        <v>1</v>
      </c>
      <c r="I44" s="6">
        <v>0</v>
      </c>
      <c r="J44" s="6">
        <v>1</v>
      </c>
      <c r="K44" s="6">
        <v>0</v>
      </c>
      <c r="L44" s="6">
        <v>1</v>
      </c>
      <c r="M44" s="6">
        <v>0</v>
      </c>
      <c r="N44" s="6">
        <v>2</v>
      </c>
      <c r="O44" s="6">
        <v>0</v>
      </c>
    </row>
    <row r="45" spans="1:15" x14ac:dyDescent="0.3">
      <c r="A45" s="72">
        <v>1</v>
      </c>
      <c r="B45" s="6">
        <v>1</v>
      </c>
      <c r="C45" s="6">
        <v>0</v>
      </c>
      <c r="D45" s="6">
        <v>0</v>
      </c>
      <c r="E45" s="6">
        <v>0</v>
      </c>
      <c r="F45" s="6">
        <v>1</v>
      </c>
      <c r="G45" s="6">
        <v>1</v>
      </c>
      <c r="H45" s="6">
        <v>2</v>
      </c>
      <c r="I45" s="6">
        <v>0</v>
      </c>
      <c r="J45" s="6">
        <v>2</v>
      </c>
      <c r="K45" s="6">
        <v>0</v>
      </c>
      <c r="L45" s="6">
        <v>1</v>
      </c>
      <c r="M45" s="6">
        <v>0</v>
      </c>
      <c r="N45" s="6">
        <v>0</v>
      </c>
      <c r="O45" s="6">
        <v>2</v>
      </c>
    </row>
    <row r="46" spans="1:15" x14ac:dyDescent="0.3">
      <c r="A46" s="72">
        <v>1</v>
      </c>
      <c r="B46" s="6">
        <v>2</v>
      </c>
      <c r="C46" s="6">
        <v>3</v>
      </c>
      <c r="D46" s="6">
        <v>1</v>
      </c>
      <c r="E46" s="6">
        <v>1</v>
      </c>
      <c r="F46" s="6">
        <v>2</v>
      </c>
      <c r="G46" s="6">
        <v>2</v>
      </c>
      <c r="H46" s="6">
        <v>2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2</v>
      </c>
      <c r="O46" s="6">
        <v>2</v>
      </c>
    </row>
    <row r="47" spans="1:15" x14ac:dyDescent="0.3">
      <c r="A47" s="72">
        <v>2</v>
      </c>
      <c r="B47" s="6">
        <v>3</v>
      </c>
      <c r="C47" s="6">
        <v>2</v>
      </c>
      <c r="D47" s="6">
        <v>1</v>
      </c>
      <c r="E47" s="6">
        <v>1</v>
      </c>
      <c r="F47" s="6">
        <v>1</v>
      </c>
      <c r="G47" s="6">
        <v>5</v>
      </c>
      <c r="H47" s="6">
        <v>0</v>
      </c>
      <c r="I47" s="6">
        <v>1</v>
      </c>
      <c r="J47" s="6">
        <v>1</v>
      </c>
      <c r="K47" s="6">
        <v>0</v>
      </c>
      <c r="L47" s="6">
        <v>0</v>
      </c>
      <c r="M47" s="6">
        <v>0</v>
      </c>
      <c r="N47" s="6">
        <v>5</v>
      </c>
      <c r="O47" s="6">
        <v>4</v>
      </c>
    </row>
    <row r="48" spans="1:15" x14ac:dyDescent="0.3">
      <c r="A48" s="72">
        <v>2</v>
      </c>
      <c r="B48" s="6">
        <v>7</v>
      </c>
      <c r="C48" s="6">
        <v>0</v>
      </c>
      <c r="D48" s="6">
        <v>1</v>
      </c>
      <c r="E48" s="6">
        <v>1</v>
      </c>
      <c r="F48" s="6">
        <v>3</v>
      </c>
      <c r="G48" s="6">
        <v>1</v>
      </c>
      <c r="H48" s="6">
        <v>2</v>
      </c>
      <c r="I48" s="6">
        <v>1</v>
      </c>
      <c r="J48" s="6">
        <v>1</v>
      </c>
      <c r="K48" s="6">
        <v>0</v>
      </c>
      <c r="L48" s="6">
        <v>0</v>
      </c>
      <c r="M48" s="6">
        <v>1</v>
      </c>
      <c r="N48" s="6">
        <v>4</v>
      </c>
      <c r="O48" s="6">
        <v>0</v>
      </c>
    </row>
    <row r="49" spans="1:15" x14ac:dyDescent="0.3">
      <c r="A49" s="72">
        <v>2</v>
      </c>
      <c r="B49" s="6">
        <v>1</v>
      </c>
      <c r="C49" s="6">
        <v>0</v>
      </c>
      <c r="D49" s="6">
        <v>1</v>
      </c>
      <c r="E49" s="6">
        <v>0</v>
      </c>
      <c r="F49" s="6">
        <v>1</v>
      </c>
      <c r="G49" s="6">
        <v>2</v>
      </c>
      <c r="H49" s="6">
        <v>0</v>
      </c>
      <c r="I49" s="6">
        <v>3</v>
      </c>
      <c r="J49" s="6">
        <v>0</v>
      </c>
      <c r="K49" s="6">
        <v>0</v>
      </c>
      <c r="L49" s="6">
        <v>0</v>
      </c>
      <c r="M49" s="6">
        <v>1</v>
      </c>
      <c r="N49" s="6">
        <v>1</v>
      </c>
      <c r="O49" s="6">
        <v>1</v>
      </c>
    </row>
    <row r="50" spans="1:15" x14ac:dyDescent="0.3">
      <c r="A50" s="72">
        <v>2</v>
      </c>
      <c r="B50" s="6">
        <v>0</v>
      </c>
      <c r="C50" s="6">
        <v>0</v>
      </c>
      <c r="D50" s="6">
        <v>2</v>
      </c>
      <c r="E50" s="6">
        <v>0</v>
      </c>
      <c r="F50" s="6">
        <v>3</v>
      </c>
      <c r="G50" s="6">
        <v>1</v>
      </c>
      <c r="H50" s="6">
        <v>1</v>
      </c>
      <c r="I50" s="6">
        <v>0</v>
      </c>
      <c r="J50" s="6">
        <v>0</v>
      </c>
      <c r="K50" s="6">
        <v>2</v>
      </c>
      <c r="L50" s="6">
        <v>1</v>
      </c>
      <c r="M50" s="6">
        <v>1</v>
      </c>
      <c r="N50" s="6">
        <v>2</v>
      </c>
      <c r="O50" s="6">
        <v>0</v>
      </c>
    </row>
    <row r="51" spans="1:15" x14ac:dyDescent="0.3">
      <c r="A51" s="72">
        <v>3</v>
      </c>
      <c r="B51" s="6">
        <v>5</v>
      </c>
      <c r="C51" s="6">
        <v>1</v>
      </c>
      <c r="D51" s="6">
        <v>2</v>
      </c>
      <c r="E51" s="6">
        <v>0</v>
      </c>
      <c r="F51" s="6">
        <v>1</v>
      </c>
      <c r="G51" s="6">
        <v>1</v>
      </c>
      <c r="H51" s="6">
        <v>1</v>
      </c>
      <c r="I51" s="6">
        <v>0</v>
      </c>
      <c r="J51" s="6">
        <v>0</v>
      </c>
      <c r="K51" s="6">
        <v>0</v>
      </c>
      <c r="L51" s="6">
        <v>1</v>
      </c>
      <c r="M51" s="6">
        <v>1</v>
      </c>
      <c r="N51" s="6">
        <v>1</v>
      </c>
      <c r="O51" s="6">
        <v>1</v>
      </c>
    </row>
    <row r="52" spans="1:15" x14ac:dyDescent="0.3">
      <c r="A52" s="72">
        <v>2</v>
      </c>
      <c r="B52" s="6">
        <v>1</v>
      </c>
      <c r="C52" s="6">
        <v>2</v>
      </c>
      <c r="D52" s="6">
        <v>0</v>
      </c>
      <c r="E52" s="6">
        <v>1</v>
      </c>
      <c r="F52" s="6">
        <v>5</v>
      </c>
      <c r="G52" s="6">
        <v>1</v>
      </c>
      <c r="H52" s="6">
        <v>1</v>
      </c>
      <c r="I52" s="6">
        <v>2</v>
      </c>
      <c r="J52" s="6">
        <v>1</v>
      </c>
      <c r="K52" s="6">
        <v>0</v>
      </c>
      <c r="L52" s="6">
        <v>4</v>
      </c>
      <c r="M52" s="6">
        <v>0</v>
      </c>
      <c r="N52" s="6">
        <v>3</v>
      </c>
      <c r="O52" s="6">
        <v>1</v>
      </c>
    </row>
    <row r="53" spans="1:15" x14ac:dyDescent="0.3">
      <c r="A53" s="72">
        <v>4</v>
      </c>
      <c r="B53" s="6">
        <v>3</v>
      </c>
      <c r="C53" s="6">
        <v>3</v>
      </c>
      <c r="D53" s="6">
        <v>0</v>
      </c>
      <c r="E53" s="6">
        <v>0</v>
      </c>
      <c r="F53" s="6">
        <v>1</v>
      </c>
      <c r="G53" s="6">
        <v>3</v>
      </c>
      <c r="H53" s="6">
        <v>0</v>
      </c>
      <c r="I53" s="6">
        <v>1</v>
      </c>
      <c r="J53" s="6">
        <v>0</v>
      </c>
      <c r="K53" s="6">
        <v>1</v>
      </c>
      <c r="L53" s="6">
        <v>2</v>
      </c>
      <c r="M53" s="6">
        <v>1</v>
      </c>
      <c r="N53" s="6">
        <v>1</v>
      </c>
      <c r="O53" s="6">
        <v>3</v>
      </c>
    </row>
    <row r="54" spans="1:15" x14ac:dyDescent="0.3">
      <c r="A54" s="72">
        <v>2</v>
      </c>
      <c r="B54" s="6">
        <v>3</v>
      </c>
      <c r="C54" s="6">
        <v>1</v>
      </c>
      <c r="D54" s="6">
        <v>4</v>
      </c>
      <c r="E54" s="6">
        <v>2</v>
      </c>
      <c r="F54" s="6">
        <v>3</v>
      </c>
      <c r="G54" s="6">
        <v>0</v>
      </c>
      <c r="H54" s="6">
        <v>2</v>
      </c>
      <c r="I54" s="6">
        <v>1</v>
      </c>
      <c r="J54" s="6">
        <v>0</v>
      </c>
      <c r="K54" s="6">
        <v>0</v>
      </c>
      <c r="L54" s="6">
        <v>5</v>
      </c>
      <c r="M54" s="6">
        <v>0</v>
      </c>
      <c r="N54" s="6">
        <v>0</v>
      </c>
      <c r="O54" s="6">
        <v>4</v>
      </c>
    </row>
    <row r="55" spans="1:15" x14ac:dyDescent="0.3">
      <c r="A55" s="72">
        <v>5</v>
      </c>
      <c r="B55" s="6">
        <v>0</v>
      </c>
      <c r="C55" s="6">
        <v>3</v>
      </c>
      <c r="D55" s="6">
        <v>0</v>
      </c>
      <c r="E55" s="6">
        <v>1</v>
      </c>
      <c r="F55" s="6">
        <v>2</v>
      </c>
      <c r="G55" s="6">
        <v>0</v>
      </c>
      <c r="H55" s="6">
        <v>1</v>
      </c>
      <c r="I55" s="6">
        <v>1</v>
      </c>
      <c r="J55" s="6">
        <v>1</v>
      </c>
      <c r="K55" s="6">
        <v>1</v>
      </c>
      <c r="L55" s="6">
        <v>2</v>
      </c>
      <c r="M55" s="6">
        <v>1</v>
      </c>
      <c r="N55" s="6">
        <v>2</v>
      </c>
      <c r="O55" s="6">
        <v>2</v>
      </c>
    </row>
    <row r="56" spans="1:15" x14ac:dyDescent="0.3">
      <c r="A56" s="72">
        <v>2</v>
      </c>
      <c r="B56" s="6">
        <v>3</v>
      </c>
      <c r="C56" s="6">
        <v>3</v>
      </c>
      <c r="D56" s="6">
        <v>1</v>
      </c>
      <c r="E56" s="6">
        <v>0</v>
      </c>
      <c r="F56" s="6">
        <v>2</v>
      </c>
      <c r="G56" s="6">
        <v>4</v>
      </c>
      <c r="H56" s="6">
        <v>3</v>
      </c>
      <c r="I56" s="6">
        <v>4</v>
      </c>
      <c r="J56" s="6">
        <v>2</v>
      </c>
      <c r="K56" s="6">
        <v>1</v>
      </c>
      <c r="L56" s="6">
        <v>1</v>
      </c>
      <c r="M56" s="6">
        <v>3</v>
      </c>
      <c r="N56" s="6">
        <v>1</v>
      </c>
      <c r="O56" s="6">
        <v>3</v>
      </c>
    </row>
    <row r="57" spans="1:15" x14ac:dyDescent="0.3">
      <c r="A57" s="72">
        <v>2</v>
      </c>
      <c r="B57" s="6">
        <v>1</v>
      </c>
      <c r="C57" s="6">
        <v>5</v>
      </c>
      <c r="D57" s="6">
        <v>1</v>
      </c>
      <c r="E57" s="6">
        <v>2</v>
      </c>
      <c r="F57" s="6">
        <v>0</v>
      </c>
      <c r="G57" s="6">
        <v>6</v>
      </c>
      <c r="H57" s="6">
        <v>3</v>
      </c>
      <c r="I57" s="6">
        <v>4</v>
      </c>
      <c r="J57" s="6">
        <v>1</v>
      </c>
      <c r="K57" s="6">
        <v>1</v>
      </c>
      <c r="L57" s="6">
        <v>2</v>
      </c>
      <c r="M57" s="6">
        <v>0</v>
      </c>
      <c r="N57" s="6">
        <v>1</v>
      </c>
      <c r="O57" s="6">
        <v>6</v>
      </c>
    </row>
    <row r="58" spans="1:15" x14ac:dyDescent="0.3">
      <c r="A58" s="72">
        <v>4</v>
      </c>
      <c r="B58" s="6">
        <v>5</v>
      </c>
      <c r="C58" s="6">
        <v>4</v>
      </c>
      <c r="D58" s="6">
        <v>3</v>
      </c>
      <c r="E58" s="6">
        <v>3</v>
      </c>
      <c r="F58" s="6">
        <v>4</v>
      </c>
      <c r="G58" s="6">
        <v>6</v>
      </c>
      <c r="H58" s="6">
        <v>1</v>
      </c>
      <c r="I58" s="6">
        <v>2</v>
      </c>
      <c r="J58" s="6">
        <v>2</v>
      </c>
      <c r="K58" s="6">
        <v>0</v>
      </c>
      <c r="L58" s="6">
        <v>2</v>
      </c>
      <c r="M58" s="6">
        <v>1</v>
      </c>
      <c r="N58" s="6">
        <v>1</v>
      </c>
      <c r="O58" s="6">
        <v>5</v>
      </c>
    </row>
    <row r="59" spans="1:15" x14ac:dyDescent="0.3">
      <c r="A59" s="72">
        <v>2</v>
      </c>
      <c r="B59" s="6">
        <v>4</v>
      </c>
      <c r="C59" s="6">
        <v>4</v>
      </c>
      <c r="D59" s="6">
        <v>7</v>
      </c>
      <c r="E59" s="6">
        <v>0</v>
      </c>
      <c r="F59" s="6">
        <v>3</v>
      </c>
      <c r="G59" s="6">
        <v>6</v>
      </c>
      <c r="H59" s="6">
        <v>3</v>
      </c>
      <c r="I59" s="6">
        <v>1</v>
      </c>
      <c r="J59" s="6">
        <v>5</v>
      </c>
      <c r="K59" s="6">
        <v>1</v>
      </c>
      <c r="L59" s="6">
        <v>2</v>
      </c>
      <c r="M59" s="6">
        <v>1</v>
      </c>
      <c r="N59" s="6">
        <v>5</v>
      </c>
      <c r="O59" s="6">
        <v>3</v>
      </c>
    </row>
    <row r="60" spans="1:15" x14ac:dyDescent="0.3">
      <c r="A60" s="72">
        <v>15</v>
      </c>
      <c r="B60" s="6">
        <v>3</v>
      </c>
      <c r="C60" s="6">
        <v>5</v>
      </c>
      <c r="D60" s="6">
        <v>3</v>
      </c>
      <c r="E60" s="6">
        <v>1</v>
      </c>
      <c r="F60" s="6">
        <v>1</v>
      </c>
      <c r="G60" s="6">
        <v>3</v>
      </c>
      <c r="H60" s="6">
        <v>1</v>
      </c>
      <c r="I60" s="6">
        <v>0</v>
      </c>
      <c r="J60" s="6">
        <v>2</v>
      </c>
      <c r="K60" s="6">
        <v>0</v>
      </c>
      <c r="L60" s="6">
        <v>1</v>
      </c>
      <c r="M60" s="6">
        <v>1</v>
      </c>
      <c r="N60" s="6">
        <v>4</v>
      </c>
      <c r="O60" s="6">
        <v>6</v>
      </c>
    </row>
    <row r="61" spans="1:15" x14ac:dyDescent="0.3">
      <c r="A61" s="72">
        <v>3</v>
      </c>
      <c r="B61" s="6">
        <v>2</v>
      </c>
      <c r="C61" s="6">
        <v>7</v>
      </c>
      <c r="D61" s="6">
        <v>2</v>
      </c>
      <c r="E61" s="6">
        <v>5</v>
      </c>
      <c r="F61" s="6">
        <v>3</v>
      </c>
      <c r="G61" s="6">
        <v>6</v>
      </c>
      <c r="H61" s="6">
        <v>0</v>
      </c>
      <c r="I61" s="6">
        <v>0</v>
      </c>
      <c r="J61" s="6">
        <v>1</v>
      </c>
      <c r="K61" s="6">
        <v>0</v>
      </c>
      <c r="L61" s="6">
        <v>7</v>
      </c>
      <c r="M61" s="6">
        <v>3</v>
      </c>
      <c r="N61" s="6">
        <v>7</v>
      </c>
      <c r="O61" s="6">
        <v>3</v>
      </c>
    </row>
    <row r="62" spans="1:15" x14ac:dyDescent="0.3">
      <c r="A62" s="72">
        <v>5</v>
      </c>
      <c r="B62" s="6">
        <v>2</v>
      </c>
      <c r="C62" s="6">
        <v>7</v>
      </c>
      <c r="D62" s="6">
        <v>4</v>
      </c>
      <c r="E62" s="6">
        <v>2</v>
      </c>
      <c r="F62" s="6">
        <v>6</v>
      </c>
      <c r="G62" s="6">
        <v>6</v>
      </c>
      <c r="H62" s="6">
        <v>0</v>
      </c>
      <c r="I62" s="6">
        <v>1</v>
      </c>
      <c r="J62" s="6">
        <v>0</v>
      </c>
      <c r="K62" s="6">
        <v>0</v>
      </c>
      <c r="L62" s="6">
        <v>2</v>
      </c>
      <c r="M62" s="6">
        <v>4</v>
      </c>
      <c r="N62" s="6">
        <v>8</v>
      </c>
      <c r="O62" s="6">
        <v>4</v>
      </c>
    </row>
    <row r="63" spans="1:15" x14ac:dyDescent="0.3">
      <c r="A63" s="72">
        <v>6</v>
      </c>
      <c r="B63" s="6">
        <v>7</v>
      </c>
      <c r="C63" s="6">
        <v>2</v>
      </c>
      <c r="D63" s="6">
        <v>3</v>
      </c>
      <c r="E63" s="6">
        <v>3</v>
      </c>
      <c r="F63" s="6">
        <v>9</v>
      </c>
      <c r="G63" s="6">
        <v>2</v>
      </c>
      <c r="H63" s="6">
        <v>0</v>
      </c>
      <c r="I63" s="6">
        <v>2</v>
      </c>
      <c r="J63" s="6">
        <v>2</v>
      </c>
      <c r="K63" s="6">
        <v>1</v>
      </c>
      <c r="L63" s="6">
        <v>3</v>
      </c>
      <c r="M63" s="6">
        <v>2</v>
      </c>
      <c r="N63" s="6">
        <v>3</v>
      </c>
      <c r="O63" s="6">
        <v>7</v>
      </c>
    </row>
    <row r="64" spans="1:15" x14ac:dyDescent="0.3">
      <c r="A64" s="72">
        <v>8</v>
      </c>
      <c r="B64" s="6">
        <v>8</v>
      </c>
      <c r="C64" s="6">
        <v>5</v>
      </c>
      <c r="D64" s="6">
        <v>1</v>
      </c>
      <c r="E64" s="6">
        <v>4</v>
      </c>
      <c r="F64" s="6">
        <v>2</v>
      </c>
      <c r="G64" s="6">
        <v>5</v>
      </c>
      <c r="H64" s="6">
        <v>1</v>
      </c>
      <c r="I64" s="6">
        <v>3</v>
      </c>
      <c r="J64" s="6">
        <v>3</v>
      </c>
      <c r="K64" s="6">
        <v>1</v>
      </c>
      <c r="L64" s="6">
        <v>6</v>
      </c>
      <c r="M64" s="6">
        <v>0</v>
      </c>
      <c r="N64" s="6">
        <v>10</v>
      </c>
      <c r="O64" s="6">
        <v>10</v>
      </c>
    </row>
    <row r="65" spans="1:15" x14ac:dyDescent="0.3">
      <c r="A65" s="72">
        <v>8</v>
      </c>
      <c r="B65" s="6">
        <v>8</v>
      </c>
      <c r="C65" s="6">
        <v>5</v>
      </c>
      <c r="D65" s="6">
        <v>8</v>
      </c>
      <c r="E65" s="6">
        <v>3</v>
      </c>
      <c r="F65" s="6">
        <v>4</v>
      </c>
      <c r="G65" s="6">
        <v>4</v>
      </c>
      <c r="H65" s="6">
        <v>0</v>
      </c>
      <c r="I65" s="6">
        <v>3</v>
      </c>
      <c r="J65" s="6">
        <v>1</v>
      </c>
      <c r="K65" s="6">
        <v>0</v>
      </c>
      <c r="L65" s="6">
        <v>3</v>
      </c>
      <c r="M65" s="6">
        <v>3</v>
      </c>
      <c r="N65" s="6">
        <v>2</v>
      </c>
      <c r="O65" s="6">
        <v>3</v>
      </c>
    </row>
    <row r="66" spans="1:15" x14ac:dyDescent="0.3">
      <c r="A66" s="72">
        <v>6</v>
      </c>
      <c r="B66" s="6">
        <v>7</v>
      </c>
      <c r="C66" s="6">
        <v>2</v>
      </c>
      <c r="D66" s="6">
        <v>1</v>
      </c>
      <c r="E66" s="6">
        <v>0</v>
      </c>
      <c r="F66" s="6">
        <v>4</v>
      </c>
      <c r="G66" s="6">
        <v>8</v>
      </c>
      <c r="H66" s="6">
        <v>0</v>
      </c>
      <c r="I66" s="6">
        <v>0</v>
      </c>
      <c r="J66" s="6">
        <v>4</v>
      </c>
      <c r="K66" s="6">
        <v>0</v>
      </c>
      <c r="L66" s="6">
        <v>8</v>
      </c>
      <c r="M66" s="6">
        <v>3</v>
      </c>
      <c r="N66" s="6">
        <v>3</v>
      </c>
      <c r="O66" s="6">
        <v>5</v>
      </c>
    </row>
    <row r="67" spans="1:15" x14ac:dyDescent="0.3">
      <c r="A67" s="72">
        <v>8</v>
      </c>
      <c r="B67" s="6">
        <v>5</v>
      </c>
      <c r="C67" s="6">
        <v>8</v>
      </c>
      <c r="D67" s="6">
        <v>8</v>
      </c>
      <c r="E67" s="6">
        <v>6</v>
      </c>
      <c r="F67" s="6">
        <v>7</v>
      </c>
      <c r="G67" s="6">
        <v>6</v>
      </c>
      <c r="H67" s="6">
        <v>1</v>
      </c>
      <c r="I67" s="6">
        <v>2</v>
      </c>
      <c r="J67" s="6">
        <v>4</v>
      </c>
      <c r="K67" s="6">
        <v>0</v>
      </c>
      <c r="L67" s="6">
        <v>5</v>
      </c>
      <c r="M67" s="6">
        <v>0</v>
      </c>
      <c r="N67" s="6">
        <v>9</v>
      </c>
      <c r="O67" s="6">
        <v>5</v>
      </c>
    </row>
    <row r="68" spans="1:15" x14ac:dyDescent="0.3">
      <c r="A68" s="72">
        <f>SUM(A38:A67)</f>
        <v>105</v>
      </c>
      <c r="B68" s="72">
        <f t="shared" ref="B68:O68" si="1">SUM(B38:B67)</f>
        <v>87</v>
      </c>
      <c r="C68" s="72">
        <f t="shared" si="1"/>
        <v>76</v>
      </c>
      <c r="D68" s="72">
        <f t="shared" si="1"/>
        <v>57</v>
      </c>
      <c r="E68" s="72">
        <f t="shared" si="1"/>
        <v>37</v>
      </c>
      <c r="F68" s="72">
        <f t="shared" si="1"/>
        <v>76</v>
      </c>
      <c r="G68" s="72">
        <f t="shared" si="1"/>
        <v>85</v>
      </c>
      <c r="H68" s="72">
        <f t="shared" si="1"/>
        <v>29</v>
      </c>
      <c r="I68" s="72">
        <f t="shared" si="1"/>
        <v>36</v>
      </c>
      <c r="J68" s="72">
        <f t="shared" si="1"/>
        <v>37</v>
      </c>
      <c r="K68" s="72">
        <f t="shared" si="1"/>
        <v>9</v>
      </c>
      <c r="L68" s="72">
        <f t="shared" si="1"/>
        <v>61</v>
      </c>
      <c r="M68" s="72">
        <f t="shared" si="1"/>
        <v>31</v>
      </c>
      <c r="N68" s="72">
        <f t="shared" si="1"/>
        <v>78</v>
      </c>
      <c r="O68" s="72">
        <f t="shared" si="1"/>
        <v>81</v>
      </c>
    </row>
    <row r="69" spans="1:15" x14ac:dyDescent="0.3">
      <c r="A69" s="20">
        <v>7</v>
      </c>
      <c r="B69" s="6">
        <v>5</v>
      </c>
      <c r="C69" s="6">
        <v>8</v>
      </c>
      <c r="D69" s="6">
        <v>6</v>
      </c>
      <c r="E69" s="6">
        <v>10</v>
      </c>
      <c r="F69" s="6">
        <v>7</v>
      </c>
      <c r="G69" s="6">
        <v>4</v>
      </c>
      <c r="H69" s="6">
        <v>3</v>
      </c>
      <c r="I69" s="6">
        <v>0</v>
      </c>
      <c r="J69" s="6">
        <v>6</v>
      </c>
      <c r="K69" s="6">
        <v>0</v>
      </c>
      <c r="L69" s="6">
        <v>4</v>
      </c>
      <c r="M69" s="6">
        <v>2</v>
      </c>
      <c r="N69" s="6">
        <v>7</v>
      </c>
      <c r="O69" s="6">
        <v>9</v>
      </c>
    </row>
    <row r="70" spans="1:15" x14ac:dyDescent="0.3">
      <c r="A70" s="20">
        <v>10</v>
      </c>
      <c r="B70" s="6">
        <v>9</v>
      </c>
      <c r="C70" s="6">
        <v>7</v>
      </c>
      <c r="D70" s="6">
        <v>8</v>
      </c>
      <c r="E70" s="6">
        <v>3</v>
      </c>
      <c r="F70" s="6">
        <v>8</v>
      </c>
      <c r="G70" s="6">
        <v>7</v>
      </c>
      <c r="H70" s="6">
        <v>4</v>
      </c>
      <c r="I70" s="6">
        <v>1</v>
      </c>
      <c r="J70" s="6">
        <v>1</v>
      </c>
      <c r="K70" s="6">
        <v>0</v>
      </c>
      <c r="L70" s="6">
        <v>3</v>
      </c>
      <c r="M70" s="6">
        <v>3</v>
      </c>
      <c r="N70" s="6">
        <v>6</v>
      </c>
      <c r="O70" s="6">
        <v>7</v>
      </c>
    </row>
    <row r="71" spans="1:15" x14ac:dyDescent="0.3">
      <c r="A71" s="20">
        <v>11</v>
      </c>
      <c r="B71" s="6">
        <v>4</v>
      </c>
      <c r="C71" s="6">
        <v>7</v>
      </c>
      <c r="D71" s="6">
        <v>10</v>
      </c>
      <c r="E71" s="6">
        <v>7</v>
      </c>
      <c r="F71" s="6">
        <v>7</v>
      </c>
      <c r="G71" s="6">
        <v>4</v>
      </c>
      <c r="H71" s="6">
        <v>6</v>
      </c>
      <c r="I71" s="6">
        <v>0</v>
      </c>
      <c r="J71" s="6">
        <v>2</v>
      </c>
      <c r="K71" s="6">
        <v>1</v>
      </c>
      <c r="L71" s="6">
        <v>4</v>
      </c>
      <c r="M71" s="6">
        <v>3</v>
      </c>
      <c r="N71" s="6">
        <v>8</v>
      </c>
      <c r="O71" s="6">
        <v>6</v>
      </c>
    </row>
    <row r="72" spans="1:15" x14ac:dyDescent="0.3">
      <c r="A72" s="20">
        <v>13</v>
      </c>
      <c r="B72" s="6">
        <v>10</v>
      </c>
      <c r="C72" s="6">
        <v>9</v>
      </c>
      <c r="D72" s="6">
        <v>3</v>
      </c>
      <c r="E72" s="6">
        <v>7</v>
      </c>
      <c r="F72" s="6">
        <v>6</v>
      </c>
      <c r="G72" s="6">
        <v>3</v>
      </c>
      <c r="H72" s="6">
        <v>0</v>
      </c>
      <c r="I72" s="6">
        <v>1</v>
      </c>
      <c r="J72" s="6">
        <v>3</v>
      </c>
      <c r="K72" s="6">
        <v>2</v>
      </c>
      <c r="L72" s="6">
        <v>11</v>
      </c>
      <c r="M72" s="6">
        <v>4</v>
      </c>
      <c r="N72" s="6">
        <v>2</v>
      </c>
      <c r="O72" s="6">
        <v>9</v>
      </c>
    </row>
    <row r="73" spans="1:15" x14ac:dyDescent="0.3">
      <c r="A73" s="20">
        <v>7</v>
      </c>
      <c r="B73" s="6">
        <v>0</v>
      </c>
      <c r="C73" s="6">
        <v>7</v>
      </c>
      <c r="D73" s="6">
        <v>5</v>
      </c>
      <c r="E73" s="6">
        <v>5</v>
      </c>
      <c r="F73" s="6">
        <v>4</v>
      </c>
      <c r="G73" s="6">
        <v>11</v>
      </c>
      <c r="H73" s="6">
        <v>2</v>
      </c>
      <c r="I73" s="6">
        <v>2</v>
      </c>
      <c r="J73" s="6">
        <v>0</v>
      </c>
      <c r="K73" s="6">
        <v>0</v>
      </c>
      <c r="L73" s="6">
        <v>5</v>
      </c>
      <c r="M73" s="6">
        <v>1</v>
      </c>
      <c r="N73" s="6">
        <v>3</v>
      </c>
      <c r="O73" s="6">
        <v>8</v>
      </c>
    </row>
    <row r="74" spans="1:15" x14ac:dyDescent="0.3">
      <c r="A74" s="20">
        <v>4</v>
      </c>
      <c r="B74" s="6">
        <v>5</v>
      </c>
      <c r="C74" s="6">
        <v>5</v>
      </c>
      <c r="D74" s="6">
        <v>3</v>
      </c>
      <c r="E74" s="6">
        <v>4</v>
      </c>
      <c r="F74" s="6">
        <v>7</v>
      </c>
      <c r="G74" s="6">
        <v>5</v>
      </c>
      <c r="H74" s="6">
        <v>3</v>
      </c>
      <c r="I74" s="6">
        <v>2</v>
      </c>
      <c r="J74" s="6">
        <v>6</v>
      </c>
      <c r="K74" s="6">
        <v>0</v>
      </c>
      <c r="L74" s="6">
        <v>9</v>
      </c>
      <c r="M74" s="6">
        <v>2</v>
      </c>
      <c r="N74" s="6">
        <v>8</v>
      </c>
      <c r="O74" s="6">
        <v>8</v>
      </c>
    </row>
    <row r="75" spans="1:15" x14ac:dyDescent="0.3">
      <c r="A75" s="20">
        <v>10</v>
      </c>
      <c r="B75" s="6">
        <v>10</v>
      </c>
      <c r="C75" s="6">
        <v>2</v>
      </c>
      <c r="D75" s="6">
        <v>3</v>
      </c>
      <c r="E75" s="6">
        <v>7</v>
      </c>
      <c r="F75" s="6">
        <v>2</v>
      </c>
      <c r="G75" s="6">
        <v>8</v>
      </c>
      <c r="H75" s="6">
        <v>3</v>
      </c>
      <c r="I75" s="6">
        <v>0</v>
      </c>
      <c r="J75" s="6">
        <v>2</v>
      </c>
      <c r="K75" s="6">
        <v>0</v>
      </c>
      <c r="L75" s="6">
        <v>6</v>
      </c>
      <c r="M75" s="6">
        <v>2</v>
      </c>
      <c r="N75" s="6">
        <v>7</v>
      </c>
      <c r="O75" s="6">
        <v>10</v>
      </c>
    </row>
    <row r="76" spans="1:15" x14ac:dyDescent="0.3">
      <c r="A76" s="20">
        <v>7</v>
      </c>
      <c r="B76" s="6">
        <v>8</v>
      </c>
      <c r="C76" s="6">
        <v>8</v>
      </c>
      <c r="D76" s="6">
        <v>6</v>
      </c>
      <c r="E76" s="6">
        <v>6</v>
      </c>
      <c r="F76" s="6">
        <v>5</v>
      </c>
      <c r="G76" s="6">
        <v>8</v>
      </c>
      <c r="H76" s="6">
        <v>0</v>
      </c>
      <c r="I76" s="6">
        <v>0</v>
      </c>
      <c r="J76" s="6">
        <v>4</v>
      </c>
      <c r="K76" s="6">
        <v>4</v>
      </c>
      <c r="L76" s="6">
        <v>4</v>
      </c>
      <c r="M76" s="6">
        <v>2</v>
      </c>
      <c r="N76" s="6">
        <v>14</v>
      </c>
      <c r="O76" s="6">
        <v>7</v>
      </c>
    </row>
    <row r="77" spans="1:15" x14ac:dyDescent="0.3">
      <c r="A77" s="20">
        <v>8</v>
      </c>
      <c r="B77" s="6">
        <v>2</v>
      </c>
      <c r="C77" s="6">
        <v>8</v>
      </c>
      <c r="D77" s="6">
        <v>3</v>
      </c>
      <c r="E77" s="6">
        <v>6</v>
      </c>
      <c r="F77" s="6">
        <v>5</v>
      </c>
      <c r="G77" s="6">
        <v>7</v>
      </c>
      <c r="H77" s="6">
        <v>0</v>
      </c>
      <c r="I77" s="6">
        <v>1</v>
      </c>
      <c r="J77" s="6">
        <v>2</v>
      </c>
      <c r="K77" s="6">
        <v>0</v>
      </c>
      <c r="L77" s="6">
        <v>10</v>
      </c>
      <c r="M77" s="6">
        <v>0</v>
      </c>
      <c r="N77" s="6">
        <v>7</v>
      </c>
      <c r="O77" s="6">
        <v>4</v>
      </c>
    </row>
    <row r="78" spans="1:15" x14ac:dyDescent="0.3">
      <c r="A78" s="20">
        <v>9</v>
      </c>
      <c r="B78" s="6">
        <v>7</v>
      </c>
      <c r="C78" s="6">
        <v>2</v>
      </c>
      <c r="D78" s="6">
        <v>2</v>
      </c>
      <c r="E78" s="6">
        <v>9</v>
      </c>
      <c r="F78" s="6">
        <v>6</v>
      </c>
      <c r="G78" s="6">
        <v>6</v>
      </c>
      <c r="H78" s="6">
        <v>0</v>
      </c>
      <c r="I78" s="6">
        <v>1</v>
      </c>
      <c r="J78" s="6">
        <v>2</v>
      </c>
      <c r="K78" s="6">
        <v>2</v>
      </c>
      <c r="L78" s="6">
        <v>14</v>
      </c>
      <c r="M78" s="6">
        <v>4</v>
      </c>
      <c r="N78" s="6">
        <v>7</v>
      </c>
      <c r="O78" s="6">
        <v>3</v>
      </c>
    </row>
    <row r="79" spans="1:15" x14ac:dyDescent="0.3">
      <c r="A79" s="20">
        <v>3</v>
      </c>
      <c r="B79" s="6">
        <v>5</v>
      </c>
      <c r="C79" s="6">
        <v>8</v>
      </c>
      <c r="D79" s="6">
        <v>4</v>
      </c>
      <c r="E79" s="6">
        <v>9</v>
      </c>
      <c r="F79" s="6">
        <v>6</v>
      </c>
      <c r="G79" s="6">
        <v>3</v>
      </c>
      <c r="H79" s="6">
        <v>0</v>
      </c>
      <c r="I79" s="6">
        <v>4</v>
      </c>
      <c r="J79" s="6">
        <v>4</v>
      </c>
      <c r="K79" s="6">
        <v>1</v>
      </c>
      <c r="L79" s="6">
        <v>8</v>
      </c>
      <c r="M79" s="6">
        <v>0</v>
      </c>
      <c r="N79" s="6">
        <v>10</v>
      </c>
      <c r="O79" s="6">
        <v>6</v>
      </c>
    </row>
    <row r="80" spans="1:15" x14ac:dyDescent="0.3">
      <c r="A80" s="20">
        <v>12</v>
      </c>
      <c r="B80" s="6">
        <v>3</v>
      </c>
      <c r="C80" s="6">
        <v>3</v>
      </c>
      <c r="D80" s="6">
        <v>2</v>
      </c>
      <c r="E80" s="6">
        <v>7</v>
      </c>
      <c r="F80" s="6">
        <v>2</v>
      </c>
      <c r="G80" s="6">
        <v>1</v>
      </c>
      <c r="H80" s="6">
        <v>0</v>
      </c>
      <c r="I80" s="6">
        <v>3</v>
      </c>
      <c r="J80" s="6">
        <v>2</v>
      </c>
      <c r="K80" s="6">
        <v>0</v>
      </c>
      <c r="L80" s="6">
        <v>8</v>
      </c>
      <c r="M80" s="6">
        <v>3</v>
      </c>
      <c r="N80" s="6">
        <v>9</v>
      </c>
      <c r="O80" s="6">
        <v>11</v>
      </c>
    </row>
    <row r="81" spans="1:15" x14ac:dyDescent="0.3">
      <c r="A81" s="20">
        <v>9</v>
      </c>
      <c r="B81" s="6">
        <v>7</v>
      </c>
      <c r="C81" s="6">
        <v>7</v>
      </c>
      <c r="D81" s="6">
        <v>6</v>
      </c>
      <c r="E81" s="6">
        <v>7</v>
      </c>
      <c r="F81" s="6">
        <v>6</v>
      </c>
      <c r="G81" s="6">
        <v>9</v>
      </c>
      <c r="H81" s="6">
        <v>2</v>
      </c>
      <c r="I81" s="6">
        <v>1</v>
      </c>
      <c r="J81" s="6">
        <v>1</v>
      </c>
      <c r="K81" s="6">
        <v>0</v>
      </c>
      <c r="L81" s="6">
        <v>7</v>
      </c>
      <c r="M81" s="6">
        <v>4</v>
      </c>
      <c r="N81" s="6">
        <v>9</v>
      </c>
      <c r="O81" s="6">
        <v>7</v>
      </c>
    </row>
    <row r="82" spans="1:15" x14ac:dyDescent="0.3">
      <c r="A82" s="20">
        <v>5</v>
      </c>
      <c r="B82" s="6">
        <v>4</v>
      </c>
      <c r="C82" s="6">
        <v>8</v>
      </c>
      <c r="D82" s="6">
        <v>3</v>
      </c>
      <c r="E82" s="6">
        <v>6</v>
      </c>
      <c r="F82" s="6">
        <v>8</v>
      </c>
      <c r="G82" s="6">
        <v>5</v>
      </c>
      <c r="H82" s="6">
        <v>1</v>
      </c>
      <c r="I82" s="6">
        <v>1</v>
      </c>
      <c r="J82" s="6">
        <v>2</v>
      </c>
      <c r="K82" s="6">
        <v>0</v>
      </c>
      <c r="L82" s="6">
        <v>12</v>
      </c>
      <c r="M82" s="6">
        <v>1</v>
      </c>
      <c r="N82" s="6">
        <v>8</v>
      </c>
      <c r="O82" s="6">
        <v>11</v>
      </c>
    </row>
    <row r="83" spans="1:15" x14ac:dyDescent="0.3">
      <c r="A83" s="20">
        <v>4</v>
      </c>
      <c r="B83" s="6">
        <v>10</v>
      </c>
      <c r="C83" s="6">
        <v>7</v>
      </c>
      <c r="D83" s="6">
        <v>2</v>
      </c>
      <c r="E83" s="6">
        <v>7</v>
      </c>
      <c r="F83" s="6">
        <v>8</v>
      </c>
      <c r="G83" s="6">
        <v>7</v>
      </c>
      <c r="H83" s="6">
        <v>1</v>
      </c>
      <c r="I83" s="6">
        <v>1</v>
      </c>
      <c r="J83" s="6">
        <v>1</v>
      </c>
      <c r="K83" s="6">
        <v>0</v>
      </c>
      <c r="L83" s="6">
        <v>1</v>
      </c>
      <c r="M83" s="6">
        <v>2</v>
      </c>
      <c r="N83" s="6">
        <v>9</v>
      </c>
      <c r="O83" s="6">
        <v>10</v>
      </c>
    </row>
    <row r="84" spans="1:15" x14ac:dyDescent="0.3">
      <c r="A84" s="20">
        <v>5</v>
      </c>
      <c r="B84" s="6">
        <v>8</v>
      </c>
      <c r="C84" s="6">
        <v>11</v>
      </c>
      <c r="D84" s="6">
        <v>7</v>
      </c>
      <c r="E84" s="6">
        <v>7</v>
      </c>
      <c r="F84" s="6">
        <v>2</v>
      </c>
      <c r="G84" s="6">
        <v>7</v>
      </c>
      <c r="H84" s="6">
        <v>0</v>
      </c>
      <c r="I84" s="6">
        <v>3</v>
      </c>
      <c r="J84" s="6">
        <v>5</v>
      </c>
      <c r="K84" s="6">
        <v>0</v>
      </c>
      <c r="L84" s="6">
        <v>8</v>
      </c>
      <c r="M84" s="6">
        <v>4</v>
      </c>
      <c r="N84" s="6">
        <v>8</v>
      </c>
      <c r="O84" s="6">
        <v>11</v>
      </c>
    </row>
    <row r="85" spans="1:15" x14ac:dyDescent="0.3">
      <c r="A85" s="20">
        <v>5</v>
      </c>
      <c r="B85" s="6">
        <v>13</v>
      </c>
      <c r="C85" s="6">
        <v>5</v>
      </c>
      <c r="D85" s="6">
        <v>9</v>
      </c>
      <c r="E85" s="6">
        <v>7</v>
      </c>
      <c r="F85" s="6">
        <v>2</v>
      </c>
      <c r="G85" s="6">
        <v>6</v>
      </c>
      <c r="H85" s="6">
        <v>0</v>
      </c>
      <c r="I85" s="6">
        <v>1</v>
      </c>
      <c r="J85" s="6">
        <v>4</v>
      </c>
      <c r="K85" s="6">
        <v>1</v>
      </c>
      <c r="L85" s="6">
        <v>3</v>
      </c>
      <c r="M85" s="6">
        <v>3</v>
      </c>
      <c r="N85" s="6">
        <v>10</v>
      </c>
      <c r="O85" s="6">
        <v>6</v>
      </c>
    </row>
    <row r="86" spans="1:15" x14ac:dyDescent="0.3">
      <c r="A86" s="20">
        <v>7</v>
      </c>
      <c r="B86" s="6">
        <v>6</v>
      </c>
      <c r="C86" s="6">
        <v>1</v>
      </c>
      <c r="D86" s="6">
        <v>7</v>
      </c>
      <c r="E86" s="6">
        <v>4</v>
      </c>
      <c r="F86" s="6">
        <v>6</v>
      </c>
      <c r="G86" s="6">
        <v>5</v>
      </c>
      <c r="H86" s="6">
        <v>0</v>
      </c>
      <c r="I86" s="6">
        <v>1</v>
      </c>
      <c r="J86" s="6">
        <v>1</v>
      </c>
      <c r="K86" s="6">
        <v>1</v>
      </c>
      <c r="L86" s="6">
        <v>4</v>
      </c>
      <c r="M86" s="6">
        <v>3</v>
      </c>
      <c r="N86" s="6">
        <v>8</v>
      </c>
      <c r="O86" s="6">
        <v>7</v>
      </c>
    </row>
    <row r="87" spans="1:15" x14ac:dyDescent="0.3">
      <c r="A87" s="20">
        <v>11</v>
      </c>
      <c r="B87" s="6">
        <v>7</v>
      </c>
      <c r="C87" s="6">
        <v>7</v>
      </c>
      <c r="D87" s="6">
        <v>8</v>
      </c>
      <c r="E87" s="6">
        <v>8</v>
      </c>
      <c r="F87" s="6">
        <v>7</v>
      </c>
      <c r="G87" s="6">
        <v>9</v>
      </c>
      <c r="H87" s="6">
        <v>0</v>
      </c>
      <c r="I87" s="6">
        <v>2</v>
      </c>
      <c r="J87" s="6">
        <v>1</v>
      </c>
      <c r="K87" s="6">
        <v>0</v>
      </c>
      <c r="L87" s="6">
        <v>7</v>
      </c>
      <c r="M87" s="6">
        <v>0</v>
      </c>
      <c r="N87" s="6">
        <v>10</v>
      </c>
      <c r="O87" s="6">
        <v>9</v>
      </c>
    </row>
    <row r="88" spans="1:15" x14ac:dyDescent="0.3">
      <c r="A88" s="20">
        <v>6</v>
      </c>
      <c r="B88" s="6">
        <v>7</v>
      </c>
      <c r="C88" s="6">
        <v>9</v>
      </c>
      <c r="D88" s="6">
        <v>3</v>
      </c>
      <c r="E88" s="6">
        <v>7</v>
      </c>
      <c r="F88" s="6">
        <v>4</v>
      </c>
      <c r="G88" s="6">
        <v>8</v>
      </c>
      <c r="H88" s="6">
        <v>0</v>
      </c>
      <c r="I88" s="6">
        <v>4</v>
      </c>
      <c r="J88" s="6">
        <v>5</v>
      </c>
      <c r="K88" s="6">
        <v>2</v>
      </c>
      <c r="L88" s="6">
        <v>9</v>
      </c>
      <c r="M88" s="6">
        <v>5</v>
      </c>
      <c r="N88" s="6">
        <v>14</v>
      </c>
      <c r="O88" s="6">
        <v>11</v>
      </c>
    </row>
    <row r="89" spans="1:15" x14ac:dyDescent="0.3">
      <c r="A89" s="20">
        <v>14</v>
      </c>
      <c r="B89" s="6">
        <v>2</v>
      </c>
      <c r="C89" s="6">
        <v>6</v>
      </c>
      <c r="D89" s="6">
        <v>3</v>
      </c>
      <c r="E89" s="6">
        <v>7</v>
      </c>
      <c r="F89" s="6">
        <v>4</v>
      </c>
      <c r="G89" s="6">
        <v>8</v>
      </c>
      <c r="H89" s="6">
        <v>0</v>
      </c>
      <c r="I89" s="6">
        <v>0</v>
      </c>
      <c r="J89" s="6">
        <v>7</v>
      </c>
      <c r="K89" s="6">
        <v>0</v>
      </c>
      <c r="L89" s="6">
        <v>6</v>
      </c>
      <c r="M89" s="6">
        <v>1</v>
      </c>
      <c r="N89" s="6">
        <v>10</v>
      </c>
      <c r="O89" s="6">
        <v>12</v>
      </c>
    </row>
    <row r="90" spans="1:15" x14ac:dyDescent="0.3">
      <c r="A90" s="20">
        <v>13</v>
      </c>
      <c r="B90" s="6">
        <v>8</v>
      </c>
      <c r="C90" s="6">
        <v>2</v>
      </c>
      <c r="D90" s="6">
        <v>6</v>
      </c>
      <c r="E90" s="6">
        <v>8</v>
      </c>
      <c r="F90" s="6">
        <v>8</v>
      </c>
      <c r="G90" s="6">
        <v>4</v>
      </c>
      <c r="H90" s="6">
        <v>1</v>
      </c>
      <c r="I90" s="6">
        <v>3</v>
      </c>
      <c r="J90" s="6">
        <v>4</v>
      </c>
      <c r="K90" s="6">
        <v>0</v>
      </c>
      <c r="L90" s="6">
        <v>11</v>
      </c>
      <c r="M90" s="6">
        <v>1</v>
      </c>
      <c r="N90" s="6">
        <v>8</v>
      </c>
      <c r="O90" s="6">
        <v>4</v>
      </c>
    </row>
    <row r="91" spans="1:15" x14ac:dyDescent="0.3">
      <c r="A91" s="20">
        <v>7</v>
      </c>
      <c r="B91" s="6">
        <v>10</v>
      </c>
      <c r="C91" s="6">
        <v>5</v>
      </c>
      <c r="D91" s="6">
        <v>12</v>
      </c>
      <c r="E91" s="6">
        <v>7</v>
      </c>
      <c r="F91" s="6">
        <v>4</v>
      </c>
      <c r="G91" s="6">
        <v>5</v>
      </c>
      <c r="H91" s="6">
        <v>1</v>
      </c>
      <c r="I91" s="6">
        <v>2</v>
      </c>
      <c r="J91" s="6">
        <v>3</v>
      </c>
      <c r="K91" s="6">
        <v>0</v>
      </c>
      <c r="L91" s="6">
        <v>7</v>
      </c>
      <c r="M91" s="6">
        <v>3</v>
      </c>
      <c r="N91" s="6">
        <v>8</v>
      </c>
      <c r="O91" s="6">
        <v>12</v>
      </c>
    </row>
    <row r="92" spans="1:15" x14ac:dyDescent="0.3">
      <c r="A92" s="20">
        <v>8</v>
      </c>
      <c r="B92" s="6">
        <v>2</v>
      </c>
      <c r="C92" s="6">
        <v>9</v>
      </c>
      <c r="D92" s="6">
        <v>10</v>
      </c>
      <c r="E92" s="6">
        <v>6</v>
      </c>
      <c r="F92" s="6">
        <v>9</v>
      </c>
      <c r="G92" s="6">
        <v>4</v>
      </c>
      <c r="H92" s="6">
        <v>0</v>
      </c>
      <c r="I92" s="6">
        <v>1</v>
      </c>
      <c r="J92" s="6">
        <v>7</v>
      </c>
      <c r="K92" s="6">
        <v>3</v>
      </c>
      <c r="L92" s="6">
        <v>4</v>
      </c>
      <c r="M92" s="6">
        <v>2</v>
      </c>
      <c r="N92" s="6">
        <v>14</v>
      </c>
      <c r="O92" s="6">
        <v>7</v>
      </c>
    </row>
    <row r="93" spans="1:15" x14ac:dyDescent="0.3">
      <c r="A93" s="20">
        <f>SUM(A69:A92)</f>
        <v>195</v>
      </c>
      <c r="B93" s="20">
        <f t="shared" ref="B93:O93" si="2">SUM(B69:B92)</f>
        <v>152</v>
      </c>
      <c r="C93" s="20">
        <f t="shared" si="2"/>
        <v>151</v>
      </c>
      <c r="D93" s="20">
        <f t="shared" si="2"/>
        <v>131</v>
      </c>
      <c r="E93" s="20">
        <f t="shared" si="2"/>
        <v>161</v>
      </c>
      <c r="F93" s="20">
        <f t="shared" si="2"/>
        <v>133</v>
      </c>
      <c r="G93" s="20">
        <f t="shared" si="2"/>
        <v>144</v>
      </c>
      <c r="H93" s="20">
        <f t="shared" si="2"/>
        <v>27</v>
      </c>
      <c r="I93" s="20">
        <f t="shared" si="2"/>
        <v>35</v>
      </c>
      <c r="J93" s="20">
        <f t="shared" si="2"/>
        <v>75</v>
      </c>
      <c r="K93" s="20">
        <f t="shared" si="2"/>
        <v>17</v>
      </c>
      <c r="L93" s="20">
        <f t="shared" si="2"/>
        <v>165</v>
      </c>
      <c r="M93" s="20">
        <f t="shared" si="2"/>
        <v>55</v>
      </c>
      <c r="N93" s="20">
        <f t="shared" si="2"/>
        <v>204</v>
      </c>
      <c r="O93" s="20">
        <f t="shared" si="2"/>
        <v>195</v>
      </c>
    </row>
    <row r="94" spans="1:15" x14ac:dyDescent="0.3">
      <c r="A94" s="73">
        <v>9</v>
      </c>
      <c r="B94" s="6">
        <v>7</v>
      </c>
      <c r="C94" s="6">
        <v>6</v>
      </c>
      <c r="D94" s="6">
        <v>3</v>
      </c>
      <c r="E94" s="6">
        <v>10</v>
      </c>
      <c r="F94" s="6">
        <v>4</v>
      </c>
      <c r="G94" s="6">
        <v>2</v>
      </c>
      <c r="H94" s="6">
        <v>4</v>
      </c>
      <c r="I94" s="6">
        <v>2</v>
      </c>
      <c r="J94" s="6">
        <v>2</v>
      </c>
      <c r="K94" s="6">
        <v>1</v>
      </c>
      <c r="L94" s="6">
        <v>4</v>
      </c>
      <c r="M94" s="6">
        <v>5</v>
      </c>
      <c r="N94" s="6">
        <v>10</v>
      </c>
      <c r="O94" s="6">
        <v>6</v>
      </c>
    </row>
    <row r="95" spans="1:15" x14ac:dyDescent="0.3">
      <c r="A95" s="73">
        <v>7</v>
      </c>
      <c r="B95" s="6">
        <v>4</v>
      </c>
      <c r="C95" s="6">
        <v>7</v>
      </c>
      <c r="D95" s="6">
        <v>9</v>
      </c>
      <c r="E95" s="6">
        <v>4</v>
      </c>
      <c r="F95" s="6">
        <v>12</v>
      </c>
      <c r="G95" s="6">
        <v>10</v>
      </c>
      <c r="H95" s="6">
        <v>3</v>
      </c>
      <c r="I95" s="6">
        <v>1</v>
      </c>
      <c r="J95" s="6">
        <v>4</v>
      </c>
      <c r="K95" s="6">
        <v>1</v>
      </c>
      <c r="L95" s="6">
        <v>10</v>
      </c>
      <c r="M95" s="6">
        <v>4</v>
      </c>
      <c r="N95" s="6">
        <v>5</v>
      </c>
      <c r="O95" s="6">
        <v>7</v>
      </c>
    </row>
    <row r="96" spans="1:15" x14ac:dyDescent="0.3">
      <c r="A96" s="73">
        <v>7</v>
      </c>
      <c r="B96" s="6">
        <v>8</v>
      </c>
      <c r="C96" s="6">
        <v>5</v>
      </c>
      <c r="D96" s="6">
        <v>6</v>
      </c>
      <c r="E96" s="6">
        <v>4</v>
      </c>
      <c r="F96" s="6">
        <v>6</v>
      </c>
      <c r="G96" s="6">
        <v>8</v>
      </c>
      <c r="H96" s="6">
        <v>0</v>
      </c>
      <c r="I96" s="6">
        <v>1</v>
      </c>
      <c r="J96" s="6">
        <v>3</v>
      </c>
      <c r="K96" s="6">
        <v>0</v>
      </c>
      <c r="L96" s="6">
        <v>5</v>
      </c>
      <c r="M96" s="6">
        <v>4</v>
      </c>
      <c r="N96" s="6">
        <v>11</v>
      </c>
      <c r="O96" s="6">
        <v>14</v>
      </c>
    </row>
    <row r="97" spans="1:15" x14ac:dyDescent="0.3">
      <c r="A97" s="73">
        <v>15</v>
      </c>
      <c r="B97" s="6">
        <v>7</v>
      </c>
      <c r="C97" s="6">
        <v>8</v>
      </c>
      <c r="D97" s="6">
        <v>5</v>
      </c>
      <c r="E97" s="6">
        <v>8</v>
      </c>
      <c r="F97" s="6">
        <v>5</v>
      </c>
      <c r="G97" s="6">
        <v>9</v>
      </c>
      <c r="H97" s="6">
        <v>0</v>
      </c>
      <c r="I97" s="6">
        <v>2</v>
      </c>
      <c r="J97" s="6">
        <v>0</v>
      </c>
      <c r="K97" s="6">
        <v>0</v>
      </c>
      <c r="L97" s="6">
        <v>5</v>
      </c>
      <c r="M97" s="6">
        <v>5</v>
      </c>
      <c r="N97" s="6">
        <v>11</v>
      </c>
      <c r="O97" s="6">
        <v>10</v>
      </c>
    </row>
    <row r="98" spans="1:15" x14ac:dyDescent="0.3">
      <c r="A98" s="73">
        <v>8</v>
      </c>
      <c r="B98" s="6">
        <v>5</v>
      </c>
      <c r="C98" s="6">
        <v>7</v>
      </c>
      <c r="D98" s="6">
        <v>8</v>
      </c>
      <c r="E98" s="6">
        <v>5</v>
      </c>
      <c r="F98" s="6">
        <v>7</v>
      </c>
      <c r="G98" s="6">
        <v>8</v>
      </c>
      <c r="H98" s="6">
        <v>0</v>
      </c>
      <c r="I98" s="6">
        <v>1</v>
      </c>
      <c r="J98" s="6">
        <v>1</v>
      </c>
      <c r="K98" s="6">
        <v>1</v>
      </c>
      <c r="L98" s="6">
        <v>11</v>
      </c>
      <c r="M98" s="6">
        <v>3</v>
      </c>
      <c r="N98" s="6">
        <v>7</v>
      </c>
      <c r="O98" s="6">
        <v>9</v>
      </c>
    </row>
    <row r="99" spans="1:15" x14ac:dyDescent="0.3">
      <c r="A99" s="73">
        <v>5</v>
      </c>
      <c r="B99" s="6">
        <v>4</v>
      </c>
      <c r="C99" s="6">
        <v>5</v>
      </c>
      <c r="D99" s="6">
        <v>4</v>
      </c>
      <c r="E99" s="6">
        <v>10</v>
      </c>
      <c r="F99" s="6">
        <v>9</v>
      </c>
      <c r="G99" s="6">
        <v>5</v>
      </c>
      <c r="H99" s="6">
        <v>1</v>
      </c>
      <c r="I99" s="6">
        <v>2</v>
      </c>
      <c r="J99" s="6">
        <v>1</v>
      </c>
      <c r="K99" s="6">
        <v>0</v>
      </c>
      <c r="L99" s="6">
        <v>3</v>
      </c>
      <c r="M99" s="6">
        <v>2</v>
      </c>
      <c r="N99" s="6">
        <v>13</v>
      </c>
      <c r="O99" s="6">
        <v>6</v>
      </c>
    </row>
    <row r="100" spans="1:15" x14ac:dyDescent="0.3">
      <c r="A100" s="73">
        <v>12</v>
      </c>
      <c r="B100" s="6">
        <v>12</v>
      </c>
      <c r="C100" s="6">
        <v>7</v>
      </c>
      <c r="D100" s="6">
        <v>7</v>
      </c>
      <c r="E100" s="6">
        <v>7</v>
      </c>
      <c r="F100" s="6">
        <v>3</v>
      </c>
      <c r="G100" s="6">
        <v>8</v>
      </c>
      <c r="H100" s="6">
        <v>2</v>
      </c>
      <c r="I100" s="6">
        <v>3</v>
      </c>
      <c r="J100" s="6">
        <v>4</v>
      </c>
      <c r="K100" s="6">
        <v>1</v>
      </c>
      <c r="L100" s="6">
        <v>4</v>
      </c>
      <c r="M100" s="6">
        <v>5</v>
      </c>
      <c r="N100" s="6">
        <v>7</v>
      </c>
      <c r="O100" s="6">
        <v>12</v>
      </c>
    </row>
    <row r="101" spans="1:15" x14ac:dyDescent="0.3">
      <c r="A101" s="73">
        <v>11</v>
      </c>
      <c r="B101" s="6">
        <v>7</v>
      </c>
      <c r="C101" s="6">
        <v>7</v>
      </c>
      <c r="D101" s="6">
        <v>4</v>
      </c>
      <c r="E101" s="6">
        <v>12</v>
      </c>
      <c r="F101" s="6">
        <v>13</v>
      </c>
      <c r="G101" s="6">
        <v>8</v>
      </c>
      <c r="H101" s="6">
        <v>0</v>
      </c>
      <c r="I101" s="6">
        <v>1</v>
      </c>
      <c r="J101" s="6">
        <v>0</v>
      </c>
      <c r="K101" s="6">
        <v>0</v>
      </c>
      <c r="L101" s="6">
        <v>4</v>
      </c>
      <c r="M101" s="6">
        <v>2</v>
      </c>
      <c r="N101" s="6">
        <v>8</v>
      </c>
      <c r="O101" s="6">
        <v>14</v>
      </c>
    </row>
    <row r="102" spans="1:15" x14ac:dyDescent="0.3">
      <c r="A102" s="73">
        <v>13</v>
      </c>
      <c r="B102" s="6">
        <v>10</v>
      </c>
      <c r="C102" s="6">
        <v>6</v>
      </c>
      <c r="D102" s="6">
        <v>7</v>
      </c>
      <c r="E102" s="6">
        <v>15</v>
      </c>
      <c r="F102" s="6">
        <v>11</v>
      </c>
      <c r="G102" s="6">
        <v>5</v>
      </c>
      <c r="H102" s="6">
        <v>1</v>
      </c>
      <c r="I102" s="6">
        <v>3</v>
      </c>
      <c r="J102" s="6">
        <v>2</v>
      </c>
      <c r="K102" s="6">
        <v>2</v>
      </c>
      <c r="L102" s="6">
        <v>2</v>
      </c>
      <c r="M102" s="6">
        <v>2</v>
      </c>
      <c r="N102" s="6">
        <v>13</v>
      </c>
      <c r="O102" s="6">
        <v>9</v>
      </c>
    </row>
    <row r="103" spans="1:15" x14ac:dyDescent="0.3">
      <c r="A103" s="73">
        <v>13</v>
      </c>
      <c r="B103" s="6">
        <v>8</v>
      </c>
      <c r="C103" s="6">
        <v>6</v>
      </c>
      <c r="D103" s="6">
        <v>5</v>
      </c>
      <c r="E103" s="6">
        <v>11</v>
      </c>
      <c r="F103" s="6">
        <v>1</v>
      </c>
      <c r="G103" s="6">
        <v>5</v>
      </c>
      <c r="H103" s="6">
        <v>4</v>
      </c>
      <c r="I103" s="6">
        <v>1</v>
      </c>
      <c r="J103" s="6">
        <v>3</v>
      </c>
      <c r="K103" s="6">
        <v>1</v>
      </c>
      <c r="L103" s="6">
        <v>7</v>
      </c>
      <c r="M103" s="6">
        <v>3</v>
      </c>
      <c r="N103" s="6">
        <v>6</v>
      </c>
      <c r="O103" s="6">
        <v>13</v>
      </c>
    </row>
    <row r="104" spans="1:15" x14ac:dyDescent="0.3">
      <c r="A104" s="73">
        <v>12</v>
      </c>
      <c r="B104" s="6">
        <v>9</v>
      </c>
      <c r="C104" s="6">
        <v>13</v>
      </c>
      <c r="D104" s="6">
        <v>6</v>
      </c>
      <c r="E104" s="6">
        <v>12</v>
      </c>
      <c r="F104" s="6">
        <v>13</v>
      </c>
      <c r="G104" s="6">
        <v>4</v>
      </c>
      <c r="H104" s="6">
        <v>1</v>
      </c>
      <c r="I104" s="6">
        <v>1</v>
      </c>
      <c r="J104" s="6">
        <v>4</v>
      </c>
      <c r="K104" s="6">
        <v>4</v>
      </c>
      <c r="L104" s="6">
        <v>6</v>
      </c>
      <c r="M104" s="6">
        <v>7</v>
      </c>
      <c r="N104" s="6">
        <v>8</v>
      </c>
      <c r="O104" s="6">
        <v>9</v>
      </c>
    </row>
    <row r="105" spans="1:15" x14ac:dyDescent="0.3">
      <c r="A105" s="73">
        <v>11</v>
      </c>
      <c r="B105" s="6">
        <v>6</v>
      </c>
      <c r="C105" s="6">
        <v>7</v>
      </c>
      <c r="D105" s="6">
        <v>3</v>
      </c>
      <c r="E105" s="6">
        <v>7</v>
      </c>
      <c r="F105" s="6">
        <v>12</v>
      </c>
      <c r="G105" s="6">
        <v>7</v>
      </c>
      <c r="H105" s="6">
        <v>2</v>
      </c>
      <c r="I105" s="6">
        <v>3</v>
      </c>
      <c r="J105" s="6">
        <v>3</v>
      </c>
      <c r="K105" s="6">
        <v>0</v>
      </c>
      <c r="L105" s="6">
        <v>1</v>
      </c>
      <c r="M105" s="6">
        <v>3</v>
      </c>
      <c r="N105" s="6">
        <v>9</v>
      </c>
      <c r="O105" s="6">
        <v>13</v>
      </c>
    </row>
    <row r="106" spans="1:15" x14ac:dyDescent="0.3">
      <c r="A106" s="73">
        <v>14</v>
      </c>
      <c r="B106" s="6">
        <v>22</v>
      </c>
      <c r="C106" s="6">
        <v>12</v>
      </c>
      <c r="D106" s="6">
        <v>9</v>
      </c>
      <c r="E106" s="6">
        <v>11</v>
      </c>
      <c r="F106" s="6">
        <v>14</v>
      </c>
      <c r="G106" s="6">
        <v>6</v>
      </c>
      <c r="H106" s="6">
        <v>1</v>
      </c>
      <c r="I106" s="6">
        <v>0</v>
      </c>
      <c r="J106" s="6">
        <v>5</v>
      </c>
      <c r="K106" s="6">
        <v>0</v>
      </c>
      <c r="L106" s="6">
        <v>4</v>
      </c>
      <c r="M106" s="6">
        <v>1</v>
      </c>
      <c r="N106" s="6">
        <v>9</v>
      </c>
      <c r="O106" s="6">
        <v>10</v>
      </c>
    </row>
    <row r="107" spans="1:15" x14ac:dyDescent="0.3">
      <c r="A107" s="73">
        <v>12</v>
      </c>
      <c r="B107" s="6">
        <v>11</v>
      </c>
      <c r="C107" s="6">
        <v>10</v>
      </c>
      <c r="D107" s="6">
        <v>2</v>
      </c>
      <c r="E107" s="6">
        <v>8</v>
      </c>
      <c r="F107" s="6">
        <v>6</v>
      </c>
      <c r="G107" s="6">
        <v>3</v>
      </c>
      <c r="H107" s="6">
        <v>1</v>
      </c>
      <c r="I107" s="6">
        <v>1</v>
      </c>
      <c r="J107" s="6">
        <v>6</v>
      </c>
      <c r="K107" s="6">
        <v>2</v>
      </c>
      <c r="L107" s="6">
        <v>3</v>
      </c>
      <c r="M107" s="6">
        <v>2</v>
      </c>
      <c r="N107" s="6">
        <v>14</v>
      </c>
      <c r="O107" s="6">
        <v>12</v>
      </c>
    </row>
    <row r="108" spans="1:15" x14ac:dyDescent="0.3">
      <c r="A108" s="73">
        <v>18</v>
      </c>
      <c r="B108" s="6">
        <v>18</v>
      </c>
      <c r="C108" s="6">
        <v>7</v>
      </c>
      <c r="D108" s="6">
        <v>6</v>
      </c>
      <c r="E108" s="6">
        <v>5</v>
      </c>
      <c r="F108" s="6">
        <v>6</v>
      </c>
      <c r="G108" s="6">
        <v>10</v>
      </c>
      <c r="H108" s="6">
        <v>4</v>
      </c>
      <c r="I108" s="6">
        <v>1</v>
      </c>
      <c r="J108" s="6">
        <v>4</v>
      </c>
      <c r="K108" s="6">
        <v>0</v>
      </c>
      <c r="L108" s="6">
        <v>4</v>
      </c>
      <c r="M108" s="6">
        <v>6</v>
      </c>
      <c r="N108" s="6">
        <v>11</v>
      </c>
      <c r="O108" s="6">
        <v>23</v>
      </c>
    </row>
    <row r="109" spans="1:15" x14ac:dyDescent="0.3">
      <c r="A109" s="73">
        <v>19</v>
      </c>
      <c r="B109" s="6">
        <v>14</v>
      </c>
      <c r="C109" s="6">
        <v>10</v>
      </c>
      <c r="D109" s="6">
        <v>6</v>
      </c>
      <c r="E109" s="6">
        <v>14</v>
      </c>
      <c r="F109" s="6">
        <v>14</v>
      </c>
      <c r="G109" s="6">
        <v>8</v>
      </c>
      <c r="H109" s="6">
        <v>1</v>
      </c>
      <c r="I109" s="6">
        <v>6</v>
      </c>
      <c r="J109" s="6">
        <v>2</v>
      </c>
      <c r="K109" s="6">
        <v>1</v>
      </c>
      <c r="L109" s="6">
        <v>6</v>
      </c>
      <c r="M109" s="6">
        <v>3</v>
      </c>
      <c r="N109" s="6">
        <v>8</v>
      </c>
      <c r="O109" s="6">
        <v>13</v>
      </c>
    </row>
    <row r="110" spans="1:15" x14ac:dyDescent="0.3">
      <c r="A110" s="73">
        <v>22</v>
      </c>
      <c r="B110" s="6">
        <v>7</v>
      </c>
      <c r="C110" s="6">
        <v>6</v>
      </c>
      <c r="D110" s="6">
        <v>11</v>
      </c>
      <c r="E110" s="6">
        <v>12</v>
      </c>
      <c r="F110" s="6">
        <v>10</v>
      </c>
      <c r="G110" s="6">
        <v>7</v>
      </c>
      <c r="H110" s="6">
        <v>6</v>
      </c>
      <c r="I110" s="6">
        <v>0</v>
      </c>
      <c r="J110" s="6">
        <v>7</v>
      </c>
      <c r="K110" s="6">
        <v>1</v>
      </c>
      <c r="L110" s="6">
        <v>6</v>
      </c>
      <c r="M110" s="6">
        <v>1</v>
      </c>
      <c r="N110" s="6">
        <v>13</v>
      </c>
      <c r="O110" s="6">
        <v>11</v>
      </c>
    </row>
    <row r="111" spans="1:15" x14ac:dyDescent="0.3">
      <c r="A111" s="73">
        <v>20</v>
      </c>
      <c r="B111" s="6">
        <v>13</v>
      </c>
      <c r="C111" s="6">
        <v>8</v>
      </c>
      <c r="D111" s="6">
        <v>5</v>
      </c>
      <c r="E111" s="6">
        <v>9</v>
      </c>
      <c r="F111" s="6">
        <v>4</v>
      </c>
      <c r="G111" s="6">
        <v>7</v>
      </c>
      <c r="H111" s="6">
        <v>2</v>
      </c>
      <c r="I111" s="6">
        <v>2</v>
      </c>
      <c r="J111" s="6">
        <v>4</v>
      </c>
      <c r="K111" s="6">
        <v>0</v>
      </c>
      <c r="L111" s="6">
        <v>6</v>
      </c>
      <c r="M111" s="6">
        <v>3</v>
      </c>
      <c r="N111" s="6">
        <v>6</v>
      </c>
      <c r="O111" s="6">
        <v>12</v>
      </c>
    </row>
    <row r="112" spans="1:15" x14ac:dyDescent="0.3">
      <c r="A112" s="73">
        <v>17</v>
      </c>
      <c r="B112" s="6">
        <v>3</v>
      </c>
      <c r="C112" s="6">
        <v>8</v>
      </c>
      <c r="D112" s="6">
        <v>4</v>
      </c>
      <c r="E112" s="6">
        <v>7</v>
      </c>
      <c r="F112" s="6">
        <v>4</v>
      </c>
      <c r="G112" s="6">
        <v>3</v>
      </c>
      <c r="H112" s="6">
        <v>0</v>
      </c>
      <c r="I112" s="6">
        <v>2</v>
      </c>
      <c r="J112" s="6">
        <v>3</v>
      </c>
      <c r="K112" s="6">
        <v>0</v>
      </c>
      <c r="L112" s="6">
        <v>5</v>
      </c>
      <c r="M112" s="6">
        <v>2</v>
      </c>
      <c r="N112" s="6">
        <v>11</v>
      </c>
      <c r="O112" s="6">
        <v>11</v>
      </c>
    </row>
    <row r="113" spans="1:15" x14ac:dyDescent="0.3">
      <c r="A113" s="73">
        <v>26</v>
      </c>
      <c r="B113" s="6">
        <v>5</v>
      </c>
      <c r="C113" s="6">
        <v>6</v>
      </c>
      <c r="D113" s="6">
        <v>5</v>
      </c>
      <c r="E113" s="6">
        <v>7</v>
      </c>
      <c r="F113" s="6">
        <v>3</v>
      </c>
      <c r="G113" s="6">
        <v>5</v>
      </c>
      <c r="H113" s="6">
        <v>0</v>
      </c>
      <c r="I113" s="6">
        <v>3</v>
      </c>
      <c r="J113" s="6">
        <v>4</v>
      </c>
      <c r="K113" s="6">
        <v>4</v>
      </c>
      <c r="L113" s="6">
        <v>6</v>
      </c>
      <c r="M113" s="6">
        <v>1</v>
      </c>
      <c r="N113" s="6">
        <v>5</v>
      </c>
      <c r="O113" s="6">
        <v>7</v>
      </c>
    </row>
    <row r="114" spans="1:15" x14ac:dyDescent="0.3">
      <c r="A114" s="73">
        <v>26</v>
      </c>
      <c r="B114" s="6">
        <v>6</v>
      </c>
      <c r="C114" s="6">
        <v>8</v>
      </c>
      <c r="D114" s="6">
        <v>2</v>
      </c>
      <c r="E114" s="6">
        <v>21</v>
      </c>
      <c r="F114" s="6">
        <v>6</v>
      </c>
      <c r="G114" s="6">
        <v>5</v>
      </c>
      <c r="H114" s="6">
        <v>2</v>
      </c>
      <c r="I114" s="6">
        <v>3</v>
      </c>
      <c r="J114" s="6">
        <v>2</v>
      </c>
      <c r="K114" s="6">
        <v>0</v>
      </c>
      <c r="L114" s="6">
        <v>5</v>
      </c>
      <c r="M114" s="6">
        <v>1</v>
      </c>
      <c r="N114" s="6">
        <v>5</v>
      </c>
      <c r="O114" s="6">
        <v>8</v>
      </c>
    </row>
    <row r="115" spans="1:15" x14ac:dyDescent="0.3">
      <c r="A115" s="73">
        <v>26</v>
      </c>
      <c r="B115" s="6">
        <v>10</v>
      </c>
      <c r="C115" s="6">
        <v>10</v>
      </c>
      <c r="D115" s="6">
        <v>3</v>
      </c>
      <c r="E115" s="6">
        <v>10</v>
      </c>
      <c r="F115" s="6">
        <v>7</v>
      </c>
      <c r="G115" s="6">
        <v>9</v>
      </c>
      <c r="H115" s="6">
        <v>0</v>
      </c>
      <c r="I115" s="6">
        <v>0</v>
      </c>
      <c r="J115" s="6">
        <v>4</v>
      </c>
      <c r="K115" s="6">
        <v>0</v>
      </c>
      <c r="L115" s="6">
        <v>9</v>
      </c>
      <c r="M115" s="6">
        <v>3</v>
      </c>
      <c r="N115" s="6">
        <v>5</v>
      </c>
      <c r="O115" s="6">
        <v>17</v>
      </c>
    </row>
    <row r="116" spans="1:15" x14ac:dyDescent="0.3">
      <c r="A116" s="73">
        <v>26</v>
      </c>
      <c r="B116" s="6">
        <v>14</v>
      </c>
      <c r="C116" s="6">
        <v>14</v>
      </c>
      <c r="D116" s="6">
        <v>2</v>
      </c>
      <c r="E116" s="6">
        <v>14</v>
      </c>
      <c r="F116" s="6">
        <v>6</v>
      </c>
      <c r="G116" s="6">
        <v>6</v>
      </c>
      <c r="H116" s="6">
        <v>1</v>
      </c>
      <c r="I116" s="6">
        <v>0</v>
      </c>
      <c r="J116" s="6">
        <v>2</v>
      </c>
      <c r="K116" s="6">
        <v>0</v>
      </c>
      <c r="L116" s="6">
        <v>6</v>
      </c>
      <c r="M116" s="6">
        <v>5</v>
      </c>
      <c r="N116" s="6">
        <v>8</v>
      </c>
      <c r="O116" s="6">
        <v>7</v>
      </c>
    </row>
    <row r="117" spans="1:15" x14ac:dyDescent="0.3">
      <c r="A117" s="73">
        <v>25</v>
      </c>
      <c r="B117" s="6">
        <v>14</v>
      </c>
      <c r="C117" s="6">
        <v>8</v>
      </c>
      <c r="D117" s="6">
        <v>2</v>
      </c>
      <c r="E117" s="6">
        <v>8</v>
      </c>
      <c r="F117" s="6">
        <v>6</v>
      </c>
      <c r="G117" s="6">
        <v>9</v>
      </c>
      <c r="H117" s="6">
        <v>1</v>
      </c>
      <c r="I117" s="6">
        <v>0</v>
      </c>
      <c r="J117" s="6">
        <v>9</v>
      </c>
      <c r="K117" s="6">
        <v>0</v>
      </c>
      <c r="L117" s="6">
        <v>7</v>
      </c>
      <c r="M117" s="6">
        <v>3</v>
      </c>
      <c r="N117" s="6">
        <v>10</v>
      </c>
      <c r="O117" s="6">
        <v>20</v>
      </c>
    </row>
    <row r="118" spans="1:15" x14ac:dyDescent="0.3">
      <c r="A118" s="73">
        <v>24</v>
      </c>
      <c r="B118" s="6">
        <v>11</v>
      </c>
      <c r="C118" s="6">
        <v>5</v>
      </c>
      <c r="D118" s="6">
        <v>1</v>
      </c>
      <c r="E118" s="6">
        <v>12</v>
      </c>
      <c r="F118" s="6">
        <v>18</v>
      </c>
      <c r="G118" s="6">
        <v>5</v>
      </c>
      <c r="H118" s="6">
        <v>0</v>
      </c>
      <c r="I118" s="6">
        <v>1</v>
      </c>
      <c r="J118" s="6">
        <v>4</v>
      </c>
      <c r="K118" s="6">
        <v>1</v>
      </c>
      <c r="L118" s="6">
        <v>6</v>
      </c>
      <c r="M118" s="6">
        <v>2</v>
      </c>
      <c r="N118" s="6">
        <v>6</v>
      </c>
      <c r="O118" s="6">
        <v>11</v>
      </c>
    </row>
    <row r="119" spans="1:15" x14ac:dyDescent="0.3">
      <c r="A119" s="73">
        <v>13</v>
      </c>
      <c r="B119" s="6">
        <v>13</v>
      </c>
      <c r="C119" s="6">
        <v>8</v>
      </c>
      <c r="D119" s="6">
        <v>6</v>
      </c>
      <c r="E119" s="6">
        <v>8</v>
      </c>
      <c r="F119" s="6">
        <v>11</v>
      </c>
      <c r="G119" s="6">
        <v>1</v>
      </c>
      <c r="H119" s="6">
        <v>0</v>
      </c>
      <c r="I119" s="6">
        <v>1</v>
      </c>
      <c r="J119" s="6">
        <v>1</v>
      </c>
      <c r="K119" s="6">
        <v>0</v>
      </c>
      <c r="L119" s="6">
        <v>4</v>
      </c>
      <c r="M119" s="6">
        <v>6</v>
      </c>
      <c r="N119" s="6">
        <v>2</v>
      </c>
      <c r="O119" s="6">
        <v>13</v>
      </c>
    </row>
    <row r="120" spans="1:15" x14ac:dyDescent="0.3">
      <c r="A120" s="73">
        <v>10</v>
      </c>
      <c r="B120" s="6">
        <v>6</v>
      </c>
      <c r="C120" s="6">
        <v>3</v>
      </c>
      <c r="D120" s="6">
        <v>5</v>
      </c>
      <c r="E120" s="6">
        <v>11</v>
      </c>
      <c r="F120" s="6">
        <v>5</v>
      </c>
      <c r="G120" s="6">
        <v>5</v>
      </c>
      <c r="H120" s="6">
        <v>1</v>
      </c>
      <c r="I120" s="6">
        <v>1</v>
      </c>
      <c r="J120" s="6">
        <v>3</v>
      </c>
      <c r="K120" s="6">
        <v>0</v>
      </c>
      <c r="L120" s="6">
        <v>7</v>
      </c>
      <c r="M120" s="6">
        <v>1</v>
      </c>
      <c r="N120" s="6">
        <v>7</v>
      </c>
      <c r="O120" s="6">
        <v>12</v>
      </c>
    </row>
    <row r="121" spans="1:15" x14ac:dyDescent="0.3">
      <c r="A121" s="73">
        <v>8</v>
      </c>
      <c r="B121" s="6">
        <v>9</v>
      </c>
      <c r="C121" s="6">
        <v>4</v>
      </c>
      <c r="D121" s="6">
        <v>8</v>
      </c>
      <c r="E121" s="6">
        <v>5</v>
      </c>
      <c r="F121" s="6">
        <v>6</v>
      </c>
      <c r="G121" s="6">
        <v>4</v>
      </c>
      <c r="H121" s="6">
        <v>1</v>
      </c>
      <c r="I121" s="6">
        <v>3</v>
      </c>
      <c r="J121" s="6">
        <v>3</v>
      </c>
      <c r="K121" s="6">
        <v>0</v>
      </c>
      <c r="L121" s="6">
        <v>9</v>
      </c>
      <c r="M121" s="6">
        <v>6</v>
      </c>
      <c r="N121" s="6">
        <v>2</v>
      </c>
      <c r="O121" s="6">
        <v>17</v>
      </c>
    </row>
    <row r="122" spans="1:15" x14ac:dyDescent="0.3">
      <c r="A122" s="73">
        <v>15</v>
      </c>
      <c r="B122" s="6">
        <v>6</v>
      </c>
      <c r="C122" s="6">
        <v>3</v>
      </c>
      <c r="D122" s="6">
        <v>4</v>
      </c>
      <c r="E122" s="6">
        <v>4</v>
      </c>
      <c r="F122" s="6">
        <v>8</v>
      </c>
      <c r="G122" s="6">
        <v>4</v>
      </c>
      <c r="H122" s="6">
        <v>0</v>
      </c>
      <c r="I122" s="6">
        <v>1</v>
      </c>
      <c r="J122" s="6">
        <v>4</v>
      </c>
      <c r="K122" s="6">
        <v>0</v>
      </c>
      <c r="L122" s="6">
        <v>7</v>
      </c>
      <c r="M122" s="6">
        <v>1</v>
      </c>
      <c r="N122" s="6">
        <v>12</v>
      </c>
      <c r="O122" s="6">
        <v>15</v>
      </c>
    </row>
    <row r="123" spans="1:15" x14ac:dyDescent="0.3">
      <c r="A123" s="73">
        <v>15</v>
      </c>
      <c r="B123" s="6">
        <v>12</v>
      </c>
      <c r="C123" s="6">
        <v>5</v>
      </c>
      <c r="D123" s="6">
        <v>8</v>
      </c>
      <c r="E123" s="6">
        <v>4</v>
      </c>
      <c r="F123" s="6">
        <v>5</v>
      </c>
      <c r="G123" s="6">
        <v>3</v>
      </c>
      <c r="H123" s="6">
        <v>1</v>
      </c>
      <c r="I123" s="6">
        <v>1</v>
      </c>
      <c r="J123" s="6">
        <v>1</v>
      </c>
      <c r="K123" s="6">
        <v>1</v>
      </c>
      <c r="L123" s="6">
        <v>3</v>
      </c>
      <c r="M123" s="6">
        <v>3</v>
      </c>
      <c r="N123" s="6">
        <v>6</v>
      </c>
      <c r="O123" s="6">
        <v>5</v>
      </c>
    </row>
    <row r="124" spans="1:15" x14ac:dyDescent="0.3">
      <c r="A124" s="73">
        <v>9</v>
      </c>
      <c r="B124" s="6">
        <v>4</v>
      </c>
      <c r="C124" s="6">
        <v>8</v>
      </c>
      <c r="D124" s="6">
        <v>1</v>
      </c>
      <c r="E124" s="6">
        <v>7</v>
      </c>
      <c r="F124" s="6">
        <v>4</v>
      </c>
      <c r="G124" s="6">
        <v>4</v>
      </c>
      <c r="H124" s="6">
        <v>0</v>
      </c>
      <c r="I124" s="6">
        <v>0</v>
      </c>
      <c r="J124" s="6">
        <v>6</v>
      </c>
      <c r="K124" s="6">
        <v>1</v>
      </c>
      <c r="L124" s="6">
        <v>4</v>
      </c>
      <c r="M124" s="6">
        <v>4</v>
      </c>
      <c r="N124" s="6">
        <v>10</v>
      </c>
      <c r="O124" s="6">
        <v>7</v>
      </c>
    </row>
    <row r="125" spans="1:15" x14ac:dyDescent="0.3">
      <c r="A125" s="73">
        <v>8</v>
      </c>
      <c r="B125" s="6">
        <v>3</v>
      </c>
      <c r="C125" s="6">
        <v>3</v>
      </c>
      <c r="D125" s="6">
        <v>3</v>
      </c>
      <c r="E125" s="6">
        <v>5</v>
      </c>
      <c r="F125" s="6">
        <v>4</v>
      </c>
      <c r="G125" s="6">
        <v>5</v>
      </c>
      <c r="H125" s="6">
        <v>2</v>
      </c>
      <c r="I125" s="6">
        <v>0</v>
      </c>
      <c r="J125" s="6">
        <v>3</v>
      </c>
      <c r="K125" s="6">
        <v>1</v>
      </c>
      <c r="L125" s="6">
        <v>4</v>
      </c>
      <c r="M125" s="6">
        <v>5</v>
      </c>
      <c r="N125" s="6">
        <v>9</v>
      </c>
      <c r="O125" s="6">
        <v>10</v>
      </c>
    </row>
    <row r="126" spans="1:15" x14ac:dyDescent="0.3">
      <c r="A126" s="73">
        <v>9</v>
      </c>
      <c r="B126" s="6">
        <v>15</v>
      </c>
      <c r="C126" s="6">
        <v>6</v>
      </c>
      <c r="D126" s="6">
        <v>3</v>
      </c>
      <c r="E126" s="6">
        <v>2</v>
      </c>
      <c r="F126" s="6">
        <v>7</v>
      </c>
      <c r="G126" s="6">
        <v>0</v>
      </c>
      <c r="H126" s="6">
        <v>2</v>
      </c>
      <c r="I126" s="6">
        <v>0</v>
      </c>
      <c r="J126" s="6">
        <v>3</v>
      </c>
      <c r="K126" s="6">
        <v>1</v>
      </c>
      <c r="L126" s="6">
        <v>4</v>
      </c>
      <c r="M126" s="6">
        <v>7</v>
      </c>
      <c r="N126" s="6">
        <v>1</v>
      </c>
      <c r="O126" s="6">
        <v>14</v>
      </c>
    </row>
    <row r="127" spans="1:15" x14ac:dyDescent="0.3">
      <c r="A127" s="73">
        <v>8</v>
      </c>
      <c r="B127" s="6">
        <v>9</v>
      </c>
      <c r="C127" s="6">
        <v>4</v>
      </c>
      <c r="D127" s="6">
        <v>2</v>
      </c>
      <c r="E127" s="6">
        <v>2</v>
      </c>
      <c r="F127" s="6">
        <v>6</v>
      </c>
      <c r="G127" s="6">
        <v>6</v>
      </c>
      <c r="H127" s="6">
        <v>1</v>
      </c>
      <c r="I127" s="6">
        <v>2</v>
      </c>
      <c r="J127" s="6">
        <v>3</v>
      </c>
      <c r="K127" s="6">
        <v>0</v>
      </c>
      <c r="L127" s="6">
        <v>2</v>
      </c>
      <c r="M127" s="6">
        <v>7</v>
      </c>
      <c r="N127" s="6">
        <v>9</v>
      </c>
      <c r="O127" s="6">
        <v>17</v>
      </c>
    </row>
    <row r="128" spans="1:15" x14ac:dyDescent="0.3">
      <c r="A128" s="73">
        <v>16</v>
      </c>
      <c r="B128" s="6">
        <v>5</v>
      </c>
      <c r="C128" s="6">
        <v>1</v>
      </c>
      <c r="D128" s="6">
        <v>1</v>
      </c>
      <c r="E128" s="6">
        <v>8</v>
      </c>
      <c r="F128" s="6">
        <v>5</v>
      </c>
      <c r="G128" s="6">
        <v>5</v>
      </c>
      <c r="H128" s="6">
        <v>0</v>
      </c>
      <c r="I128" s="6">
        <v>1</v>
      </c>
      <c r="J128" s="6">
        <v>1</v>
      </c>
      <c r="K128" s="6">
        <v>0</v>
      </c>
      <c r="L128" s="6">
        <v>2</v>
      </c>
      <c r="M128" s="6">
        <v>2</v>
      </c>
      <c r="N128" s="6">
        <v>5</v>
      </c>
      <c r="O128" s="6">
        <v>2</v>
      </c>
    </row>
    <row r="129" spans="1:15" x14ac:dyDescent="0.3">
      <c r="A129" s="73">
        <v>6</v>
      </c>
      <c r="B129" s="6">
        <v>7</v>
      </c>
      <c r="C129" s="6">
        <v>8</v>
      </c>
      <c r="D129" s="6">
        <v>2</v>
      </c>
      <c r="E129" s="6">
        <v>5</v>
      </c>
      <c r="F129" s="6">
        <v>3</v>
      </c>
      <c r="G129" s="6">
        <v>3</v>
      </c>
      <c r="H129" s="6">
        <v>1</v>
      </c>
      <c r="I129" s="6">
        <v>2</v>
      </c>
      <c r="J129" s="6">
        <v>1</v>
      </c>
      <c r="K129" s="6">
        <v>1</v>
      </c>
      <c r="L129" s="6">
        <v>4</v>
      </c>
      <c r="M129" s="6">
        <v>3</v>
      </c>
      <c r="N129" s="6">
        <v>2</v>
      </c>
      <c r="O129" s="6">
        <v>13</v>
      </c>
    </row>
    <row r="130" spans="1:15" x14ac:dyDescent="0.3">
      <c r="A130" s="73">
        <f>SUM(A94:A129)</f>
        <v>515</v>
      </c>
      <c r="B130" s="73">
        <f t="shared" ref="B130:O130" si="3">SUM(B94:B129)</f>
        <v>324</v>
      </c>
      <c r="C130" s="73">
        <f t="shared" si="3"/>
        <v>249</v>
      </c>
      <c r="D130" s="73">
        <f t="shared" si="3"/>
        <v>168</v>
      </c>
      <c r="E130" s="73">
        <f t="shared" si="3"/>
        <v>304</v>
      </c>
      <c r="F130" s="73">
        <f t="shared" si="3"/>
        <v>264</v>
      </c>
      <c r="G130" s="73">
        <f t="shared" si="3"/>
        <v>202</v>
      </c>
      <c r="H130" s="73">
        <f t="shared" si="3"/>
        <v>46</v>
      </c>
      <c r="I130" s="73">
        <f t="shared" si="3"/>
        <v>52</v>
      </c>
      <c r="J130" s="73">
        <f t="shared" si="3"/>
        <v>112</v>
      </c>
      <c r="K130" s="73">
        <f t="shared" si="3"/>
        <v>25</v>
      </c>
      <c r="L130" s="73">
        <f t="shared" si="3"/>
        <v>185</v>
      </c>
      <c r="M130" s="73">
        <f t="shared" si="3"/>
        <v>123</v>
      </c>
      <c r="N130" s="73">
        <f t="shared" si="3"/>
        <v>284</v>
      </c>
      <c r="O130" s="73">
        <f t="shared" si="3"/>
        <v>409</v>
      </c>
    </row>
    <row r="131" spans="1:15" x14ac:dyDescent="0.3">
      <c r="A131" s="71">
        <v>4</v>
      </c>
      <c r="B131" s="6">
        <v>6</v>
      </c>
      <c r="C131" s="6">
        <v>9</v>
      </c>
      <c r="D131" s="6">
        <v>4</v>
      </c>
      <c r="E131" s="6">
        <v>3</v>
      </c>
      <c r="F131" s="6">
        <v>3</v>
      </c>
      <c r="G131" s="6">
        <v>2</v>
      </c>
      <c r="H131" s="6">
        <v>3</v>
      </c>
      <c r="I131" s="6">
        <v>0</v>
      </c>
      <c r="J131" s="6">
        <v>3</v>
      </c>
      <c r="K131" s="6">
        <v>0</v>
      </c>
      <c r="L131" s="6">
        <v>6</v>
      </c>
      <c r="M131" s="6">
        <v>3</v>
      </c>
      <c r="N131" s="6">
        <v>1</v>
      </c>
      <c r="O131" s="6">
        <v>14</v>
      </c>
    </row>
    <row r="132" spans="1:15" x14ac:dyDescent="0.3">
      <c r="A132" s="71">
        <v>1</v>
      </c>
      <c r="B132" s="6">
        <v>7</v>
      </c>
      <c r="C132" s="6">
        <v>4</v>
      </c>
      <c r="D132" s="6">
        <v>1</v>
      </c>
      <c r="E132" s="6">
        <v>5</v>
      </c>
      <c r="F132" s="6">
        <v>2</v>
      </c>
      <c r="G132" s="6">
        <v>6</v>
      </c>
      <c r="H132" s="6">
        <v>1</v>
      </c>
      <c r="I132" s="6">
        <v>2</v>
      </c>
      <c r="J132" s="6">
        <v>4</v>
      </c>
      <c r="K132" s="6">
        <v>2</v>
      </c>
      <c r="L132" s="6">
        <v>5</v>
      </c>
      <c r="M132" s="6">
        <v>3</v>
      </c>
      <c r="N132" s="6">
        <v>3</v>
      </c>
      <c r="O132" s="6">
        <v>9</v>
      </c>
    </row>
    <row r="133" spans="1:15" x14ac:dyDescent="0.3">
      <c r="A133" s="71">
        <v>3</v>
      </c>
      <c r="B133" s="6">
        <v>0</v>
      </c>
      <c r="C133" s="6">
        <v>3</v>
      </c>
      <c r="D133" s="6">
        <v>1</v>
      </c>
      <c r="E133" s="6">
        <v>9</v>
      </c>
      <c r="F133" s="6">
        <v>4</v>
      </c>
      <c r="G133" s="6">
        <v>3</v>
      </c>
      <c r="H133" s="6">
        <v>2</v>
      </c>
      <c r="I133" s="6">
        <v>2</v>
      </c>
      <c r="J133" s="6">
        <v>5</v>
      </c>
      <c r="K133" s="6">
        <v>0</v>
      </c>
      <c r="L133" s="6">
        <v>0</v>
      </c>
      <c r="M133" s="6">
        <v>2</v>
      </c>
      <c r="N133" s="6">
        <v>3</v>
      </c>
      <c r="O133" s="6">
        <v>4</v>
      </c>
    </row>
    <row r="134" spans="1:15" x14ac:dyDescent="0.3">
      <c r="A134" s="71">
        <v>3</v>
      </c>
      <c r="B134" s="6">
        <v>1</v>
      </c>
      <c r="C134" s="6">
        <v>2</v>
      </c>
      <c r="D134" s="6">
        <v>0</v>
      </c>
      <c r="E134" s="6">
        <v>4</v>
      </c>
      <c r="F134" s="6">
        <v>0</v>
      </c>
      <c r="G134" s="6">
        <v>7</v>
      </c>
      <c r="H134" s="6">
        <v>1</v>
      </c>
      <c r="I134" s="6">
        <v>0</v>
      </c>
      <c r="J134" s="6">
        <v>4</v>
      </c>
      <c r="K134" s="6">
        <v>2</v>
      </c>
      <c r="L134" s="6">
        <v>1</v>
      </c>
      <c r="M134" s="6">
        <v>1</v>
      </c>
      <c r="N134" s="6">
        <v>4</v>
      </c>
      <c r="O134" s="6">
        <v>6</v>
      </c>
    </row>
    <row r="135" spans="1:15" x14ac:dyDescent="0.3">
      <c r="A135" s="71">
        <v>7</v>
      </c>
      <c r="B135" s="6">
        <v>2</v>
      </c>
      <c r="C135" s="6">
        <v>3</v>
      </c>
      <c r="D135" s="6">
        <v>2</v>
      </c>
      <c r="E135" s="6">
        <v>2</v>
      </c>
      <c r="F135" s="6">
        <v>0</v>
      </c>
      <c r="G135" s="6">
        <v>3</v>
      </c>
      <c r="H135" s="6">
        <v>0</v>
      </c>
      <c r="I135" s="6">
        <v>0</v>
      </c>
      <c r="J135" s="6">
        <v>4</v>
      </c>
      <c r="K135" s="6">
        <v>1</v>
      </c>
      <c r="L135" s="6">
        <v>2</v>
      </c>
      <c r="M135" s="6">
        <v>3</v>
      </c>
      <c r="N135" s="6">
        <v>1</v>
      </c>
      <c r="O135" s="6">
        <v>10</v>
      </c>
    </row>
    <row r="136" spans="1:15" x14ac:dyDescent="0.3">
      <c r="A136" s="71">
        <v>5</v>
      </c>
      <c r="B136" s="6">
        <v>3</v>
      </c>
      <c r="C136" s="6">
        <v>4</v>
      </c>
      <c r="D136" s="6">
        <v>1</v>
      </c>
      <c r="E136" s="6">
        <v>2</v>
      </c>
      <c r="F136" s="6">
        <v>0</v>
      </c>
      <c r="G136" s="6">
        <v>2</v>
      </c>
      <c r="H136" s="6">
        <v>2</v>
      </c>
      <c r="I136" s="6">
        <v>1</v>
      </c>
      <c r="J136" s="6">
        <v>1</v>
      </c>
      <c r="K136" s="6">
        <v>0</v>
      </c>
      <c r="L136" s="6">
        <v>0</v>
      </c>
      <c r="M136" s="6">
        <v>0</v>
      </c>
      <c r="N136" s="6">
        <v>1</v>
      </c>
      <c r="O136" s="6">
        <v>9</v>
      </c>
    </row>
    <row r="137" spans="1:15" x14ac:dyDescent="0.3">
      <c r="A137" s="71">
        <v>3</v>
      </c>
      <c r="B137" s="6">
        <v>2</v>
      </c>
      <c r="C137" s="6">
        <v>3</v>
      </c>
      <c r="D137" s="6">
        <v>3</v>
      </c>
      <c r="E137" s="6">
        <v>3</v>
      </c>
      <c r="F137" s="6">
        <v>3</v>
      </c>
      <c r="G137" s="6">
        <v>3</v>
      </c>
      <c r="H137" s="6">
        <v>0</v>
      </c>
      <c r="I137" s="6">
        <v>2</v>
      </c>
      <c r="J137" s="6">
        <v>5</v>
      </c>
      <c r="K137" s="6">
        <v>1</v>
      </c>
      <c r="L137" s="6">
        <v>5</v>
      </c>
      <c r="M137" s="6">
        <v>2</v>
      </c>
      <c r="N137" s="6">
        <v>3</v>
      </c>
      <c r="O137" s="6">
        <v>9</v>
      </c>
    </row>
    <row r="138" spans="1:15" x14ac:dyDescent="0.3">
      <c r="A138" s="71">
        <v>2</v>
      </c>
      <c r="B138" s="6">
        <v>1</v>
      </c>
      <c r="C138" s="6">
        <v>6</v>
      </c>
      <c r="D138" s="6">
        <v>1</v>
      </c>
      <c r="E138" s="6">
        <v>7</v>
      </c>
      <c r="F138" s="6">
        <v>3</v>
      </c>
      <c r="G138" s="6">
        <v>3</v>
      </c>
      <c r="H138" s="6">
        <v>0</v>
      </c>
      <c r="I138" s="6">
        <v>1</v>
      </c>
      <c r="J138" s="6">
        <v>0</v>
      </c>
      <c r="K138" s="6">
        <v>0</v>
      </c>
      <c r="L138" s="6">
        <v>2</v>
      </c>
      <c r="M138" s="6">
        <v>0</v>
      </c>
      <c r="N138" s="6">
        <v>1</v>
      </c>
      <c r="O138" s="6">
        <v>3</v>
      </c>
    </row>
    <row r="139" spans="1:15" x14ac:dyDescent="0.3">
      <c r="A139" s="71">
        <v>3</v>
      </c>
      <c r="B139" s="6">
        <v>3</v>
      </c>
      <c r="C139" s="6">
        <v>2</v>
      </c>
      <c r="D139" s="6">
        <v>3</v>
      </c>
      <c r="E139" s="6">
        <v>3</v>
      </c>
      <c r="F139" s="6">
        <v>1</v>
      </c>
      <c r="G139" s="6">
        <v>3</v>
      </c>
      <c r="H139" s="6">
        <v>1</v>
      </c>
      <c r="I139" s="6">
        <v>0</v>
      </c>
      <c r="J139" s="6">
        <v>2</v>
      </c>
      <c r="K139" s="6">
        <v>1</v>
      </c>
      <c r="L139" s="6">
        <v>3</v>
      </c>
      <c r="M139" s="6">
        <v>1</v>
      </c>
      <c r="N139" s="6">
        <v>3</v>
      </c>
      <c r="O139" s="6">
        <v>6</v>
      </c>
    </row>
    <row r="140" spans="1:15" x14ac:dyDescent="0.3">
      <c r="A140" s="71">
        <v>1</v>
      </c>
      <c r="B140" s="6">
        <v>5</v>
      </c>
      <c r="C140" s="6">
        <v>3</v>
      </c>
      <c r="D140" s="6">
        <v>0</v>
      </c>
      <c r="E140" s="6">
        <v>4</v>
      </c>
      <c r="F140" s="6">
        <v>0</v>
      </c>
      <c r="G140" s="6">
        <v>3</v>
      </c>
      <c r="H140" s="6">
        <v>0</v>
      </c>
      <c r="I140" s="6">
        <v>0</v>
      </c>
      <c r="J140" s="6">
        <v>0</v>
      </c>
      <c r="K140" s="6">
        <v>0</v>
      </c>
      <c r="L140" s="6">
        <v>3</v>
      </c>
      <c r="M140" s="6">
        <v>0</v>
      </c>
      <c r="N140" s="6">
        <v>3</v>
      </c>
      <c r="O140" s="6">
        <v>4</v>
      </c>
    </row>
    <row r="141" spans="1:15" x14ac:dyDescent="0.3">
      <c r="A141" s="71">
        <v>5</v>
      </c>
      <c r="B141" s="6">
        <v>2</v>
      </c>
      <c r="C141" s="6">
        <v>2</v>
      </c>
      <c r="D141" s="6">
        <v>1</v>
      </c>
      <c r="E141" s="6">
        <v>0</v>
      </c>
      <c r="F141" s="6">
        <v>3</v>
      </c>
      <c r="G141" s="6">
        <v>5</v>
      </c>
      <c r="H141" s="6">
        <v>0</v>
      </c>
      <c r="I141" s="6">
        <v>0</v>
      </c>
      <c r="J141" s="6">
        <v>0</v>
      </c>
      <c r="K141" s="6">
        <v>1</v>
      </c>
      <c r="L141" s="6">
        <v>0</v>
      </c>
      <c r="M141" s="6">
        <v>0</v>
      </c>
      <c r="N141" s="6">
        <v>0</v>
      </c>
      <c r="O141" s="6">
        <v>1</v>
      </c>
    </row>
    <row r="142" spans="1:15" x14ac:dyDescent="0.3">
      <c r="A142" s="71">
        <v>7</v>
      </c>
      <c r="B142" s="6">
        <v>6</v>
      </c>
      <c r="C142" s="6">
        <v>2</v>
      </c>
      <c r="D142" s="6">
        <v>5</v>
      </c>
      <c r="E142" s="6">
        <v>2</v>
      </c>
      <c r="F142" s="6">
        <v>4</v>
      </c>
      <c r="G142" s="6">
        <v>2</v>
      </c>
      <c r="H142" s="6">
        <v>0</v>
      </c>
      <c r="I142" s="6">
        <v>1</v>
      </c>
      <c r="J142" s="6">
        <v>2</v>
      </c>
      <c r="K142" s="6">
        <v>1</v>
      </c>
      <c r="L142" s="6">
        <v>0</v>
      </c>
      <c r="M142" s="6">
        <v>2</v>
      </c>
      <c r="N142" s="6">
        <v>1</v>
      </c>
      <c r="O142" s="6">
        <v>2</v>
      </c>
    </row>
    <row r="143" spans="1:15" x14ac:dyDescent="0.3">
      <c r="A143" s="71">
        <v>8</v>
      </c>
      <c r="B143" s="6">
        <v>2</v>
      </c>
      <c r="C143" s="6">
        <v>4</v>
      </c>
      <c r="D143" s="6">
        <v>2</v>
      </c>
      <c r="E143" s="6">
        <v>3</v>
      </c>
      <c r="F143" s="6">
        <v>5</v>
      </c>
      <c r="G143" s="6">
        <v>2</v>
      </c>
      <c r="H143" s="6">
        <v>0</v>
      </c>
      <c r="I143" s="6">
        <v>1</v>
      </c>
      <c r="J143" s="6">
        <v>0</v>
      </c>
      <c r="K143" s="6">
        <v>2</v>
      </c>
      <c r="L143" s="6">
        <v>0</v>
      </c>
      <c r="M143" s="6">
        <v>1</v>
      </c>
      <c r="N143" s="6">
        <v>2</v>
      </c>
      <c r="O143" s="6">
        <v>0</v>
      </c>
    </row>
    <row r="144" spans="1:15" x14ac:dyDescent="0.3">
      <c r="A144" s="71">
        <v>5</v>
      </c>
      <c r="B144" s="6">
        <v>2</v>
      </c>
      <c r="C144" s="6">
        <v>2</v>
      </c>
      <c r="D144" s="6">
        <v>1</v>
      </c>
      <c r="E144" s="6">
        <v>2</v>
      </c>
      <c r="F144" s="6">
        <v>1</v>
      </c>
      <c r="G144" s="6">
        <v>5</v>
      </c>
      <c r="H144" s="6">
        <v>0</v>
      </c>
      <c r="I144" s="6">
        <v>1</v>
      </c>
      <c r="J144" s="6">
        <v>1</v>
      </c>
      <c r="K144" s="6">
        <v>0</v>
      </c>
      <c r="L144" s="6">
        <v>0</v>
      </c>
      <c r="M144" s="6">
        <v>4</v>
      </c>
      <c r="N144" s="6">
        <v>1</v>
      </c>
      <c r="O144" s="6">
        <v>3</v>
      </c>
    </row>
    <row r="145" spans="1:15" x14ac:dyDescent="0.3">
      <c r="A145" s="71">
        <v>5</v>
      </c>
      <c r="B145" s="6">
        <v>1</v>
      </c>
      <c r="C145" s="6">
        <v>1</v>
      </c>
      <c r="D145" s="6">
        <v>1</v>
      </c>
      <c r="E145" s="6">
        <v>0</v>
      </c>
      <c r="F145" s="6">
        <v>2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1</v>
      </c>
      <c r="M145" s="6">
        <v>7</v>
      </c>
      <c r="N145" s="6">
        <v>2</v>
      </c>
      <c r="O145" s="6">
        <v>3</v>
      </c>
    </row>
    <row r="146" spans="1:15" x14ac:dyDescent="0.3">
      <c r="A146" s="71">
        <v>5</v>
      </c>
      <c r="B146" s="6">
        <v>3</v>
      </c>
      <c r="C146" s="6">
        <v>0</v>
      </c>
      <c r="D146" s="6">
        <v>1</v>
      </c>
      <c r="E146" s="6">
        <v>2</v>
      </c>
      <c r="F146" s="6">
        <v>5</v>
      </c>
      <c r="G146" s="6">
        <v>2</v>
      </c>
      <c r="H146" s="6">
        <v>0</v>
      </c>
      <c r="I146" s="6">
        <v>1</v>
      </c>
      <c r="J146" s="6">
        <v>0</v>
      </c>
      <c r="K146" s="6">
        <v>0</v>
      </c>
      <c r="L146" s="6">
        <v>1</v>
      </c>
      <c r="M146" s="6">
        <v>1</v>
      </c>
      <c r="N146" s="6">
        <v>1</v>
      </c>
      <c r="O146" s="6">
        <v>4</v>
      </c>
    </row>
    <row r="147" spans="1:15" x14ac:dyDescent="0.3">
      <c r="A147" s="71">
        <v>7</v>
      </c>
      <c r="B147" s="6">
        <v>6</v>
      </c>
      <c r="C147" s="6">
        <v>2</v>
      </c>
      <c r="D147" s="6">
        <v>1</v>
      </c>
      <c r="E147" s="6">
        <v>2</v>
      </c>
      <c r="F147" s="6">
        <v>6</v>
      </c>
      <c r="G147" s="6">
        <v>3</v>
      </c>
      <c r="H147" s="6">
        <v>0</v>
      </c>
      <c r="I147" s="6">
        <v>1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3</v>
      </c>
    </row>
    <row r="148" spans="1:15" x14ac:dyDescent="0.3">
      <c r="A148" s="71">
        <v>7</v>
      </c>
      <c r="B148" s="6">
        <v>10</v>
      </c>
      <c r="C148" s="6">
        <v>2</v>
      </c>
      <c r="D148" s="6">
        <v>1</v>
      </c>
      <c r="E148" s="6">
        <v>1</v>
      </c>
      <c r="F148" s="6">
        <v>2</v>
      </c>
      <c r="G148" s="6">
        <v>1</v>
      </c>
      <c r="H148" s="6">
        <v>0</v>
      </c>
      <c r="I148" s="6">
        <v>0</v>
      </c>
      <c r="J148" s="6">
        <v>0</v>
      </c>
      <c r="K148" s="6">
        <v>0</v>
      </c>
      <c r="L148" s="6">
        <v>1</v>
      </c>
      <c r="M148" s="6">
        <v>0</v>
      </c>
      <c r="N148" s="6">
        <v>3</v>
      </c>
      <c r="O148" s="6">
        <v>1</v>
      </c>
    </row>
    <row r="149" spans="1:15" x14ac:dyDescent="0.3">
      <c r="A149" s="71">
        <f>SUM(A131:A148,B1:B12)</f>
        <v>270</v>
      </c>
      <c r="B149" s="71">
        <f>SUM(B131:B148,C1:C12)</f>
        <v>129</v>
      </c>
      <c r="C149" s="71">
        <f>SUM(C131:C148,D1:D12)</f>
        <v>70</v>
      </c>
      <c r="D149" s="71">
        <f>SUM(D131:D148,E1:E12)</f>
        <v>30</v>
      </c>
      <c r="E149" s="71">
        <f>SUM(E131:E148,F1:F12)</f>
        <v>65</v>
      </c>
      <c r="F149" s="71">
        <f>SUM(F131:F148,G1:G12)</f>
        <v>99</v>
      </c>
      <c r="G149" s="71">
        <f>SUM(G131:G148,H1:H12)</f>
        <v>71</v>
      </c>
      <c r="H149" s="71">
        <f>SUM(H131:H148,I1:I12)</f>
        <v>10</v>
      </c>
      <c r="I149" s="71">
        <f>SUM(I131:I148,J1:J12)</f>
        <v>13</v>
      </c>
      <c r="J149" s="71">
        <f>SUM(J131:J148,K1:K12)</f>
        <v>32</v>
      </c>
      <c r="K149" s="71">
        <f>SUM(K131:K148,L1:L12)</f>
        <v>11</v>
      </c>
      <c r="L149" s="71">
        <f>SUM(L131:L148,M1:M12)</f>
        <v>38</v>
      </c>
      <c r="M149" s="71">
        <f>SUM(M131:M148,N1:N12)</f>
        <v>33</v>
      </c>
      <c r="N149" s="71">
        <f>SUM(N131:N148,O1:O12)</f>
        <v>44</v>
      </c>
      <c r="O149" s="71">
        <f>SUM(O131:O148,P1:P12)</f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6"/>
  <sheetViews>
    <sheetView workbookViewId="0">
      <selection activeCell="E9" sqref="E7:E9"/>
    </sheetView>
  </sheetViews>
  <sheetFormatPr defaultRowHeight="14.4" x14ac:dyDescent="0.3"/>
  <sheetData>
    <row r="1" spans="1:19" x14ac:dyDescent="0.3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</row>
    <row r="2" spans="1:19" x14ac:dyDescent="0.3">
      <c r="A2" s="47">
        <v>0</v>
      </c>
      <c r="B2" s="71">
        <v>3</v>
      </c>
      <c r="C2" s="71">
        <v>0</v>
      </c>
      <c r="D2" s="71">
        <v>0</v>
      </c>
      <c r="E2" s="71">
        <v>0</v>
      </c>
      <c r="F2" s="71">
        <v>1</v>
      </c>
      <c r="G2" s="71">
        <v>2</v>
      </c>
      <c r="H2" s="71">
        <v>0</v>
      </c>
      <c r="I2" s="71">
        <v>0</v>
      </c>
      <c r="J2" s="71">
        <v>0</v>
      </c>
      <c r="K2" s="71">
        <v>0</v>
      </c>
      <c r="L2" s="71">
        <v>1</v>
      </c>
      <c r="M2" s="71">
        <v>1</v>
      </c>
      <c r="N2" s="71">
        <v>0</v>
      </c>
      <c r="O2" s="71">
        <v>0</v>
      </c>
    </row>
    <row r="3" spans="1:19" x14ac:dyDescent="0.3">
      <c r="A3" s="47">
        <v>2</v>
      </c>
      <c r="B3" s="71">
        <v>0</v>
      </c>
      <c r="C3" s="71">
        <v>2</v>
      </c>
      <c r="D3" s="71">
        <v>2</v>
      </c>
      <c r="E3" s="71">
        <v>0</v>
      </c>
      <c r="F3" s="71">
        <v>0</v>
      </c>
      <c r="G3" s="71">
        <v>2</v>
      </c>
      <c r="H3" s="71">
        <v>1</v>
      </c>
      <c r="I3" s="71">
        <v>0</v>
      </c>
      <c r="J3" s="71">
        <v>0</v>
      </c>
      <c r="K3" s="71">
        <v>1</v>
      </c>
      <c r="L3" s="71">
        <v>0</v>
      </c>
      <c r="M3" s="71">
        <v>0</v>
      </c>
      <c r="N3" s="71">
        <v>0</v>
      </c>
      <c r="O3" s="71">
        <v>0</v>
      </c>
    </row>
    <row r="4" spans="1:19" x14ac:dyDescent="0.3">
      <c r="A4" s="47">
        <v>1</v>
      </c>
      <c r="B4" s="71">
        <v>1</v>
      </c>
      <c r="C4" s="71">
        <v>1</v>
      </c>
      <c r="D4" s="71">
        <v>2</v>
      </c>
      <c r="E4" s="71">
        <v>0</v>
      </c>
      <c r="F4" s="71">
        <v>0</v>
      </c>
      <c r="G4" s="71">
        <v>0</v>
      </c>
      <c r="H4" s="71">
        <v>2</v>
      </c>
      <c r="I4" s="71">
        <v>0</v>
      </c>
      <c r="J4" s="71">
        <v>0</v>
      </c>
      <c r="K4" s="71">
        <v>0</v>
      </c>
      <c r="L4" s="71">
        <v>0</v>
      </c>
      <c r="M4" s="71">
        <v>1</v>
      </c>
      <c r="N4" s="71">
        <v>0</v>
      </c>
      <c r="O4" s="71">
        <v>0</v>
      </c>
      <c r="R4" s="3"/>
      <c r="S4" t="s">
        <v>40</v>
      </c>
    </row>
    <row r="5" spans="1:19" x14ac:dyDescent="0.3">
      <c r="A5" s="47">
        <v>0</v>
      </c>
      <c r="B5" s="71">
        <v>2</v>
      </c>
      <c r="C5" s="71">
        <v>1</v>
      </c>
      <c r="D5" s="71">
        <v>1</v>
      </c>
      <c r="E5" s="71">
        <v>0</v>
      </c>
      <c r="F5" s="71">
        <v>1</v>
      </c>
      <c r="G5" s="71">
        <v>1</v>
      </c>
      <c r="H5" s="71">
        <v>2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  <c r="R5" s="26"/>
      <c r="S5" t="s">
        <v>41</v>
      </c>
    </row>
    <row r="6" spans="1:19" x14ac:dyDescent="0.3">
      <c r="A6" s="47">
        <v>2</v>
      </c>
      <c r="B6" s="71">
        <v>1</v>
      </c>
      <c r="C6" s="71">
        <v>2</v>
      </c>
      <c r="D6" s="71">
        <v>2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3</v>
      </c>
      <c r="R6" s="2"/>
      <c r="S6" t="s">
        <v>42</v>
      </c>
    </row>
    <row r="7" spans="1:19" x14ac:dyDescent="0.3">
      <c r="A7" s="47">
        <v>0</v>
      </c>
      <c r="B7" s="71">
        <v>3</v>
      </c>
      <c r="C7" s="71">
        <v>1</v>
      </c>
      <c r="D7" s="71">
        <v>2</v>
      </c>
      <c r="E7" s="71">
        <v>0</v>
      </c>
      <c r="F7" s="71">
        <v>1</v>
      </c>
      <c r="G7" s="71">
        <v>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2</v>
      </c>
      <c r="N7" s="71">
        <v>0</v>
      </c>
      <c r="O7" s="71">
        <v>1</v>
      </c>
      <c r="R7" s="21"/>
      <c r="S7" t="s">
        <v>43</v>
      </c>
    </row>
    <row r="8" spans="1:19" x14ac:dyDescent="0.3">
      <c r="A8" s="47">
        <v>1</v>
      </c>
      <c r="B8" s="71">
        <v>0</v>
      </c>
      <c r="C8" s="71">
        <v>0</v>
      </c>
      <c r="D8" s="71">
        <v>2</v>
      </c>
      <c r="E8" s="71">
        <v>0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  <c r="R8" s="22"/>
      <c r="S8" t="s">
        <v>44</v>
      </c>
    </row>
    <row r="9" spans="1:19" x14ac:dyDescent="0.3">
      <c r="A9" s="47">
        <v>1</v>
      </c>
      <c r="B9" s="71">
        <v>0</v>
      </c>
      <c r="C9" s="71">
        <v>2</v>
      </c>
      <c r="D9" s="71">
        <v>1</v>
      </c>
      <c r="E9" s="71">
        <v>0</v>
      </c>
      <c r="F9" s="71">
        <v>0</v>
      </c>
      <c r="G9" s="71">
        <v>1</v>
      </c>
      <c r="H9" s="71">
        <v>0</v>
      </c>
      <c r="I9" s="71">
        <v>0</v>
      </c>
      <c r="J9" s="71">
        <v>1</v>
      </c>
      <c r="K9" s="71">
        <v>0</v>
      </c>
      <c r="L9" s="71">
        <v>0</v>
      </c>
      <c r="M9" s="71">
        <v>1</v>
      </c>
      <c r="N9" s="71">
        <v>0</v>
      </c>
      <c r="O9" s="71">
        <v>0</v>
      </c>
    </row>
    <row r="10" spans="1:19" x14ac:dyDescent="0.3">
      <c r="A10" s="53">
        <v>0</v>
      </c>
      <c r="B10" s="6">
        <v>0</v>
      </c>
      <c r="C10" s="6">
        <v>0</v>
      </c>
      <c r="D10" s="6">
        <v>2</v>
      </c>
      <c r="E10" s="6">
        <v>0</v>
      </c>
      <c r="F10" s="6">
        <v>0</v>
      </c>
      <c r="G10" s="6">
        <v>1</v>
      </c>
      <c r="H10" s="6">
        <v>1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</row>
    <row r="11" spans="1:19" x14ac:dyDescent="0.3">
      <c r="A11" s="53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</row>
    <row r="12" spans="1:19" x14ac:dyDescent="0.3">
      <c r="A12" s="53">
        <v>0</v>
      </c>
      <c r="B12" s="6">
        <v>0</v>
      </c>
      <c r="C12" s="6">
        <v>2</v>
      </c>
      <c r="D12" s="6">
        <v>0</v>
      </c>
      <c r="E12" s="6">
        <v>0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</row>
    <row r="13" spans="1:19" x14ac:dyDescent="0.3">
      <c r="A13" s="53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</row>
    <row r="14" spans="1:19" x14ac:dyDescent="0.3">
      <c r="A14" s="53">
        <v>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</row>
    <row r="15" spans="1:19" x14ac:dyDescent="0.3">
      <c r="A15" s="53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</row>
    <row r="16" spans="1:19" x14ac:dyDescent="0.3">
      <c r="A16" s="53">
        <v>0</v>
      </c>
      <c r="B16" s="6">
        <v>0</v>
      </c>
      <c r="C16" s="6">
        <v>0</v>
      </c>
      <c r="D16" s="6">
        <v>0</v>
      </c>
      <c r="E16" s="6">
        <v>1</v>
      </c>
      <c r="F16" s="6">
        <v>1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</row>
    <row r="17" spans="1:15" x14ac:dyDescent="0.3">
      <c r="A17" s="53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1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</row>
    <row r="18" spans="1:15" x14ac:dyDescent="0.3">
      <c r="A18" s="53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</row>
    <row r="19" spans="1:15" x14ac:dyDescent="0.3">
      <c r="A19" s="53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</row>
    <row r="20" spans="1:15" x14ac:dyDescent="0.3">
      <c r="A20" s="53">
        <v>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</row>
    <row r="21" spans="1:15" x14ac:dyDescent="0.3">
      <c r="A21" s="53">
        <v>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</row>
    <row r="22" spans="1:15" x14ac:dyDescent="0.3">
      <c r="A22" s="53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</row>
    <row r="23" spans="1:15" x14ac:dyDescent="0.3">
      <c r="A23" s="53">
        <v>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</row>
    <row r="24" spans="1:15" x14ac:dyDescent="0.3">
      <c r="A24" s="53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N24" s="6">
        <v>0</v>
      </c>
      <c r="O24" s="6">
        <v>0</v>
      </c>
    </row>
    <row r="25" spans="1:15" x14ac:dyDescent="0.3">
      <c r="A25" s="53">
        <v>1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1:15" x14ac:dyDescent="0.3">
      <c r="A26" s="53">
        <f>SUM(A2:A25)</f>
        <v>10</v>
      </c>
      <c r="B26" s="53">
        <f>SUM(B2:B25)</f>
        <v>10</v>
      </c>
      <c r="C26" s="53">
        <f t="shared" ref="C26:O26" si="0">SUM(C2:C25)</f>
        <v>11</v>
      </c>
      <c r="D26" s="53">
        <f t="shared" si="0"/>
        <v>14</v>
      </c>
      <c r="E26" s="53">
        <f t="shared" si="0"/>
        <v>2</v>
      </c>
      <c r="F26" s="53">
        <f t="shared" si="0"/>
        <v>5</v>
      </c>
      <c r="G26" s="53">
        <f t="shared" si="0"/>
        <v>11</v>
      </c>
      <c r="H26" s="53">
        <f t="shared" si="0"/>
        <v>9</v>
      </c>
      <c r="I26" s="53">
        <f t="shared" si="0"/>
        <v>0</v>
      </c>
      <c r="J26" s="53">
        <f t="shared" si="0"/>
        <v>2</v>
      </c>
      <c r="K26" s="53">
        <f t="shared" si="0"/>
        <v>1</v>
      </c>
      <c r="L26" s="53">
        <f t="shared" si="0"/>
        <v>1</v>
      </c>
      <c r="M26" s="53">
        <f t="shared" si="0"/>
        <v>6</v>
      </c>
      <c r="N26" s="53">
        <f t="shared" si="0"/>
        <v>0</v>
      </c>
      <c r="O26" s="53">
        <f t="shared" si="0"/>
        <v>4</v>
      </c>
    </row>
    <row r="27" spans="1:15" x14ac:dyDescent="0.3">
      <c r="A27" s="72">
        <v>1</v>
      </c>
      <c r="B27" s="6">
        <v>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</row>
    <row r="28" spans="1:15" x14ac:dyDescent="0.3">
      <c r="A28" s="72">
        <v>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</row>
    <row r="29" spans="1:15" x14ac:dyDescent="0.3">
      <c r="A29" s="72">
        <v>2</v>
      </c>
      <c r="B29" s="6">
        <v>0</v>
      </c>
      <c r="C29" s="6">
        <v>0</v>
      </c>
      <c r="D29" s="6">
        <v>0</v>
      </c>
      <c r="E29" s="6">
        <v>0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</row>
    <row r="30" spans="1:15" x14ac:dyDescent="0.3">
      <c r="A30" s="72">
        <v>1</v>
      </c>
      <c r="B30" s="6">
        <v>1</v>
      </c>
      <c r="C30" s="6">
        <v>1</v>
      </c>
      <c r="D30" s="6">
        <v>0</v>
      </c>
      <c r="E30" s="6">
        <v>0</v>
      </c>
      <c r="F30" s="6">
        <v>2</v>
      </c>
      <c r="G30" s="6">
        <v>1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1</v>
      </c>
      <c r="O30" s="6">
        <v>0</v>
      </c>
    </row>
    <row r="31" spans="1:15" x14ac:dyDescent="0.3">
      <c r="A31" s="72">
        <v>1</v>
      </c>
      <c r="B31" s="6">
        <v>1</v>
      </c>
      <c r="C31" s="6">
        <v>2</v>
      </c>
      <c r="D31" s="6">
        <v>0</v>
      </c>
      <c r="E31" s="6">
        <v>0</v>
      </c>
      <c r="F31" s="6">
        <v>2</v>
      </c>
      <c r="G31" s="6">
        <v>2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</row>
    <row r="32" spans="1:15" x14ac:dyDescent="0.3">
      <c r="A32" s="72">
        <v>2</v>
      </c>
      <c r="B32" s="6">
        <v>5</v>
      </c>
      <c r="C32" s="6">
        <v>2</v>
      </c>
      <c r="D32" s="6">
        <v>1</v>
      </c>
      <c r="E32" s="6">
        <v>0</v>
      </c>
      <c r="F32" s="6">
        <v>2</v>
      </c>
      <c r="G32" s="6">
        <v>2</v>
      </c>
      <c r="H32" s="6">
        <v>1</v>
      </c>
      <c r="I32" s="6">
        <v>3</v>
      </c>
      <c r="J32" s="6">
        <v>2</v>
      </c>
      <c r="K32" s="6">
        <v>0</v>
      </c>
      <c r="L32" s="6">
        <v>0</v>
      </c>
      <c r="M32" s="6">
        <v>0</v>
      </c>
      <c r="N32" s="6">
        <v>3</v>
      </c>
      <c r="O32" s="6">
        <v>3</v>
      </c>
    </row>
    <row r="33" spans="1:15" x14ac:dyDescent="0.3">
      <c r="A33" s="72">
        <v>1</v>
      </c>
      <c r="B33" s="6">
        <v>2</v>
      </c>
      <c r="C33" s="6">
        <v>0</v>
      </c>
      <c r="D33" s="6">
        <v>1</v>
      </c>
      <c r="E33" s="6">
        <v>0</v>
      </c>
      <c r="F33" s="6">
        <v>0</v>
      </c>
      <c r="G33" s="6">
        <v>1</v>
      </c>
      <c r="H33" s="6">
        <v>0</v>
      </c>
      <c r="I33" s="6">
        <v>3</v>
      </c>
      <c r="J33" s="6">
        <v>1</v>
      </c>
      <c r="K33" s="6">
        <v>0</v>
      </c>
      <c r="L33" s="6">
        <v>0</v>
      </c>
      <c r="M33" s="6">
        <v>1</v>
      </c>
      <c r="N33" s="6">
        <v>1</v>
      </c>
      <c r="O33" s="6">
        <v>1</v>
      </c>
    </row>
    <row r="34" spans="1:15" x14ac:dyDescent="0.3">
      <c r="A34" s="72">
        <v>1</v>
      </c>
      <c r="B34" s="6">
        <v>1</v>
      </c>
      <c r="C34" s="6">
        <v>1</v>
      </c>
      <c r="D34" s="6">
        <v>0</v>
      </c>
      <c r="E34" s="6">
        <v>0</v>
      </c>
      <c r="F34" s="6">
        <v>1</v>
      </c>
      <c r="G34" s="6">
        <v>1</v>
      </c>
      <c r="H34" s="6">
        <v>0</v>
      </c>
      <c r="I34" s="6">
        <v>1</v>
      </c>
      <c r="J34" s="6">
        <v>0</v>
      </c>
      <c r="K34" s="6">
        <v>0</v>
      </c>
      <c r="L34" s="6">
        <v>1</v>
      </c>
      <c r="M34" s="6">
        <v>0</v>
      </c>
      <c r="N34" s="6">
        <v>1</v>
      </c>
      <c r="O34" s="6">
        <v>1</v>
      </c>
    </row>
    <row r="35" spans="1:15" x14ac:dyDescent="0.3">
      <c r="A35" s="72">
        <v>2</v>
      </c>
      <c r="B35" s="6">
        <v>0</v>
      </c>
      <c r="C35" s="6">
        <v>0</v>
      </c>
      <c r="D35" s="6">
        <v>2</v>
      </c>
      <c r="E35" s="6">
        <v>0</v>
      </c>
      <c r="F35" s="6">
        <v>2</v>
      </c>
      <c r="G35" s="6">
        <v>2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1</v>
      </c>
      <c r="N35" s="6">
        <v>1</v>
      </c>
      <c r="O35" s="6">
        <v>0</v>
      </c>
    </row>
    <row r="36" spans="1:15" x14ac:dyDescent="0.3">
      <c r="A36" s="72">
        <v>4</v>
      </c>
      <c r="B36" s="6">
        <v>3</v>
      </c>
      <c r="C36" s="6">
        <v>1</v>
      </c>
      <c r="D36" s="6">
        <v>0</v>
      </c>
      <c r="E36" s="6">
        <v>0</v>
      </c>
      <c r="F36" s="6">
        <v>4</v>
      </c>
      <c r="G36" s="6">
        <v>3</v>
      </c>
      <c r="H36" s="6">
        <v>2</v>
      </c>
      <c r="I36" s="6">
        <v>0</v>
      </c>
      <c r="J36" s="6">
        <v>1</v>
      </c>
      <c r="K36" s="6">
        <v>0</v>
      </c>
      <c r="L36" s="6">
        <v>1</v>
      </c>
      <c r="M36" s="6">
        <v>0</v>
      </c>
      <c r="N36" s="6">
        <v>1</v>
      </c>
      <c r="O36" s="6">
        <v>1</v>
      </c>
    </row>
    <row r="37" spans="1:15" x14ac:dyDescent="0.3">
      <c r="A37" s="72">
        <v>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2</v>
      </c>
      <c r="H37" s="6">
        <v>1</v>
      </c>
      <c r="I37" s="6">
        <v>2</v>
      </c>
      <c r="J37" s="6">
        <v>2</v>
      </c>
      <c r="K37" s="6">
        <v>1</v>
      </c>
      <c r="L37" s="6">
        <v>0</v>
      </c>
      <c r="M37" s="6">
        <v>1</v>
      </c>
      <c r="N37" s="6">
        <v>0</v>
      </c>
      <c r="O37" s="6">
        <v>1</v>
      </c>
    </row>
    <row r="38" spans="1:15" x14ac:dyDescent="0.3">
      <c r="A38" s="72">
        <v>1</v>
      </c>
      <c r="B38" s="6">
        <v>1</v>
      </c>
      <c r="C38" s="6">
        <v>6</v>
      </c>
      <c r="D38" s="6">
        <v>1</v>
      </c>
      <c r="E38" s="6">
        <v>0</v>
      </c>
      <c r="F38" s="6">
        <v>0</v>
      </c>
      <c r="G38" s="6">
        <v>5</v>
      </c>
      <c r="H38" s="6">
        <v>0</v>
      </c>
      <c r="I38" s="6">
        <v>3</v>
      </c>
      <c r="J38" s="6">
        <v>1</v>
      </c>
      <c r="K38" s="6">
        <v>2</v>
      </c>
      <c r="L38" s="6">
        <v>0</v>
      </c>
      <c r="M38" s="6">
        <v>0</v>
      </c>
      <c r="N38" s="6">
        <v>2</v>
      </c>
      <c r="O38" s="6">
        <v>2</v>
      </c>
    </row>
    <row r="39" spans="1:15" x14ac:dyDescent="0.3">
      <c r="A39" s="72">
        <v>3</v>
      </c>
      <c r="B39" s="6">
        <v>1</v>
      </c>
      <c r="C39" s="6">
        <v>4</v>
      </c>
      <c r="D39" s="6">
        <v>2</v>
      </c>
      <c r="E39" s="6">
        <v>1</v>
      </c>
      <c r="F39" s="6">
        <v>1</v>
      </c>
      <c r="G39" s="6">
        <v>4</v>
      </c>
      <c r="H39" s="6">
        <v>1</v>
      </c>
      <c r="I39" s="6">
        <v>1</v>
      </c>
      <c r="J39" s="6">
        <v>2</v>
      </c>
      <c r="K39" s="6">
        <v>1</v>
      </c>
      <c r="L39" s="6">
        <v>3</v>
      </c>
      <c r="M39" s="6">
        <v>0</v>
      </c>
      <c r="N39" s="6">
        <v>2</v>
      </c>
      <c r="O39" s="6">
        <v>1</v>
      </c>
    </row>
    <row r="40" spans="1:15" x14ac:dyDescent="0.3">
      <c r="A40" s="72">
        <v>2</v>
      </c>
      <c r="B40" s="6">
        <v>4</v>
      </c>
      <c r="C40" s="6">
        <v>5</v>
      </c>
      <c r="D40" s="6">
        <v>0</v>
      </c>
      <c r="E40" s="6">
        <v>2</v>
      </c>
      <c r="F40" s="6">
        <v>0</v>
      </c>
      <c r="G40" s="6">
        <v>1</v>
      </c>
      <c r="H40" s="6">
        <v>1</v>
      </c>
      <c r="I40" s="6">
        <v>3</v>
      </c>
      <c r="J40" s="6">
        <v>0</v>
      </c>
      <c r="K40" s="6">
        <v>0</v>
      </c>
      <c r="L40" s="6">
        <v>0</v>
      </c>
      <c r="M40" s="6">
        <v>1</v>
      </c>
      <c r="N40" s="6">
        <v>2</v>
      </c>
      <c r="O40" s="6">
        <v>2</v>
      </c>
    </row>
    <row r="41" spans="1:15" x14ac:dyDescent="0.3">
      <c r="A41" s="72">
        <v>4</v>
      </c>
      <c r="B41" s="6">
        <v>5</v>
      </c>
      <c r="C41" s="6">
        <v>4</v>
      </c>
      <c r="D41" s="6">
        <v>2</v>
      </c>
      <c r="E41" s="6">
        <v>3</v>
      </c>
      <c r="F41" s="6">
        <v>0</v>
      </c>
      <c r="G41" s="6">
        <v>0</v>
      </c>
      <c r="H41" s="6">
        <v>2</v>
      </c>
      <c r="I41" s="6">
        <v>0</v>
      </c>
      <c r="J41" s="6">
        <v>0</v>
      </c>
      <c r="K41" s="6">
        <v>1</v>
      </c>
      <c r="L41" s="6">
        <v>1</v>
      </c>
      <c r="M41" s="6">
        <v>1</v>
      </c>
      <c r="N41" s="6">
        <v>0</v>
      </c>
      <c r="O41" s="6">
        <v>1</v>
      </c>
    </row>
    <row r="42" spans="1:15" x14ac:dyDescent="0.3">
      <c r="A42" s="72">
        <v>1</v>
      </c>
      <c r="B42" s="6">
        <v>1</v>
      </c>
      <c r="C42" s="6">
        <v>3</v>
      </c>
      <c r="D42" s="6">
        <v>3</v>
      </c>
      <c r="E42" s="6">
        <v>3</v>
      </c>
      <c r="F42" s="6">
        <v>5</v>
      </c>
      <c r="G42" s="6">
        <v>3</v>
      </c>
      <c r="H42" s="6">
        <v>2</v>
      </c>
      <c r="I42" s="6">
        <v>0</v>
      </c>
      <c r="J42" s="6">
        <v>0</v>
      </c>
      <c r="K42" s="6">
        <v>0</v>
      </c>
      <c r="L42" s="6">
        <v>2</v>
      </c>
      <c r="M42" s="6">
        <v>0</v>
      </c>
      <c r="N42" s="6">
        <v>1</v>
      </c>
      <c r="O42" s="6">
        <v>0</v>
      </c>
    </row>
    <row r="43" spans="1:15" x14ac:dyDescent="0.3">
      <c r="A43" s="72">
        <v>2</v>
      </c>
      <c r="B43" s="6">
        <v>4</v>
      </c>
      <c r="C43" s="6">
        <v>3</v>
      </c>
      <c r="D43" s="6">
        <v>0</v>
      </c>
      <c r="E43" s="6">
        <v>2</v>
      </c>
      <c r="F43" s="6">
        <v>3</v>
      </c>
      <c r="G43" s="6">
        <v>3</v>
      </c>
      <c r="H43" s="6">
        <v>0</v>
      </c>
      <c r="I43" s="6">
        <v>1</v>
      </c>
      <c r="J43" s="6">
        <v>0</v>
      </c>
      <c r="K43" s="6">
        <v>4</v>
      </c>
      <c r="L43" s="6">
        <v>1</v>
      </c>
      <c r="M43" s="6">
        <v>1</v>
      </c>
      <c r="N43" s="6">
        <v>6</v>
      </c>
      <c r="O43" s="6">
        <v>1</v>
      </c>
    </row>
    <row r="44" spans="1:15" x14ac:dyDescent="0.3">
      <c r="A44" s="72">
        <v>5</v>
      </c>
      <c r="B44" s="6">
        <v>6</v>
      </c>
      <c r="C44" s="6">
        <v>1</v>
      </c>
      <c r="D44" s="6">
        <v>2</v>
      </c>
      <c r="E44" s="6">
        <v>2</v>
      </c>
      <c r="F44" s="6">
        <v>1</v>
      </c>
      <c r="G44" s="6">
        <v>0</v>
      </c>
      <c r="H44" s="6">
        <v>1</v>
      </c>
      <c r="I44" s="6">
        <v>1</v>
      </c>
      <c r="J44" s="6">
        <v>4</v>
      </c>
      <c r="K44" s="6">
        <v>0</v>
      </c>
      <c r="L44" s="6">
        <v>2</v>
      </c>
      <c r="M44" s="6">
        <v>0</v>
      </c>
      <c r="N44" s="6">
        <v>2</v>
      </c>
      <c r="O44" s="6">
        <v>6</v>
      </c>
    </row>
    <row r="45" spans="1:15" x14ac:dyDescent="0.3">
      <c r="A45" s="72">
        <v>1</v>
      </c>
      <c r="B45" s="6">
        <v>5</v>
      </c>
      <c r="C45" s="6">
        <v>3</v>
      </c>
      <c r="D45" s="6">
        <v>1</v>
      </c>
      <c r="E45" s="6">
        <v>3</v>
      </c>
      <c r="F45" s="6">
        <v>5</v>
      </c>
      <c r="G45" s="6">
        <v>0</v>
      </c>
      <c r="H45" s="6">
        <v>1</v>
      </c>
      <c r="I45" s="6">
        <v>1</v>
      </c>
      <c r="J45" s="6">
        <v>0</v>
      </c>
      <c r="K45" s="6">
        <v>0</v>
      </c>
      <c r="L45" s="6">
        <v>3</v>
      </c>
      <c r="M45" s="6">
        <v>0</v>
      </c>
      <c r="N45" s="6">
        <v>1</v>
      </c>
      <c r="O45" s="6">
        <v>4</v>
      </c>
    </row>
    <row r="46" spans="1:15" x14ac:dyDescent="0.3">
      <c r="A46" s="72">
        <v>4</v>
      </c>
      <c r="B46" s="6">
        <v>2</v>
      </c>
      <c r="C46" s="6">
        <v>3</v>
      </c>
      <c r="D46" s="6">
        <v>3</v>
      </c>
      <c r="E46" s="6">
        <v>2</v>
      </c>
      <c r="F46" s="6">
        <v>2</v>
      </c>
      <c r="G46" s="6">
        <v>3</v>
      </c>
      <c r="H46" s="6">
        <v>1</v>
      </c>
      <c r="I46" s="6">
        <v>1</v>
      </c>
      <c r="J46" s="6">
        <v>7</v>
      </c>
      <c r="K46" s="6">
        <v>0</v>
      </c>
      <c r="L46" s="6">
        <v>1</v>
      </c>
      <c r="M46" s="6">
        <v>0</v>
      </c>
      <c r="N46" s="6">
        <v>3</v>
      </c>
      <c r="O46" s="6">
        <v>1</v>
      </c>
    </row>
    <row r="47" spans="1:15" x14ac:dyDescent="0.3">
      <c r="A47" s="72">
        <f>SUM(A27:A46)</f>
        <v>42</v>
      </c>
      <c r="B47" s="72">
        <f t="shared" ref="B47:O47" si="1">SUM(B27:B46)</f>
        <v>43</v>
      </c>
      <c r="C47" s="72">
        <f t="shared" si="1"/>
        <v>39</v>
      </c>
      <c r="D47" s="72">
        <f t="shared" si="1"/>
        <v>18</v>
      </c>
      <c r="E47" s="72">
        <f t="shared" si="1"/>
        <v>18</v>
      </c>
      <c r="F47" s="72">
        <f t="shared" si="1"/>
        <v>31</v>
      </c>
      <c r="G47" s="72">
        <f t="shared" si="1"/>
        <v>33</v>
      </c>
      <c r="H47" s="72">
        <f t="shared" si="1"/>
        <v>13</v>
      </c>
      <c r="I47" s="72">
        <f t="shared" si="1"/>
        <v>20</v>
      </c>
      <c r="J47" s="72">
        <f t="shared" si="1"/>
        <v>20</v>
      </c>
      <c r="K47" s="72">
        <f t="shared" si="1"/>
        <v>9</v>
      </c>
      <c r="L47" s="72">
        <f t="shared" si="1"/>
        <v>15</v>
      </c>
      <c r="M47" s="72">
        <f t="shared" si="1"/>
        <v>6</v>
      </c>
      <c r="N47" s="72">
        <f t="shared" si="1"/>
        <v>27</v>
      </c>
      <c r="O47" s="72">
        <f t="shared" si="1"/>
        <v>25</v>
      </c>
    </row>
    <row r="48" spans="1:15" x14ac:dyDescent="0.3">
      <c r="A48" s="20">
        <v>4</v>
      </c>
      <c r="B48" s="6">
        <v>5</v>
      </c>
      <c r="C48" s="6">
        <v>7</v>
      </c>
      <c r="D48" s="6">
        <v>3</v>
      </c>
      <c r="E48" s="6">
        <v>3</v>
      </c>
      <c r="F48" s="6">
        <v>6</v>
      </c>
      <c r="G48" s="6">
        <v>1</v>
      </c>
      <c r="H48" s="6">
        <v>1</v>
      </c>
      <c r="I48" s="6">
        <v>0</v>
      </c>
      <c r="J48" s="6">
        <v>0</v>
      </c>
      <c r="K48" s="6">
        <v>3</v>
      </c>
      <c r="L48" s="6">
        <v>1</v>
      </c>
      <c r="M48" s="6">
        <v>0</v>
      </c>
      <c r="N48" s="6">
        <v>1</v>
      </c>
      <c r="O48" s="6">
        <v>3</v>
      </c>
    </row>
    <row r="49" spans="1:15" x14ac:dyDescent="0.3">
      <c r="A49" s="20">
        <v>6</v>
      </c>
      <c r="B49" s="6">
        <v>2</v>
      </c>
      <c r="C49" s="6">
        <v>3</v>
      </c>
      <c r="D49" s="6">
        <v>5</v>
      </c>
      <c r="E49" s="6">
        <v>6</v>
      </c>
      <c r="F49" s="6">
        <v>0</v>
      </c>
      <c r="G49" s="6">
        <v>2</v>
      </c>
      <c r="H49" s="6">
        <v>2</v>
      </c>
      <c r="I49" s="6">
        <v>0</v>
      </c>
      <c r="J49" s="6">
        <v>1</v>
      </c>
      <c r="K49" s="6">
        <v>1</v>
      </c>
      <c r="L49" s="6">
        <v>1</v>
      </c>
      <c r="M49" s="6">
        <v>1</v>
      </c>
      <c r="N49" s="6">
        <v>3</v>
      </c>
      <c r="O49" s="6">
        <v>1</v>
      </c>
    </row>
    <row r="50" spans="1:15" x14ac:dyDescent="0.3">
      <c r="A50" s="20">
        <v>3</v>
      </c>
      <c r="B50" s="6">
        <v>2</v>
      </c>
      <c r="C50" s="6">
        <v>5</v>
      </c>
      <c r="D50" s="6">
        <v>3</v>
      </c>
      <c r="E50" s="6">
        <v>0</v>
      </c>
      <c r="F50" s="6">
        <v>5</v>
      </c>
      <c r="G50" s="6">
        <v>3</v>
      </c>
      <c r="H50" s="6">
        <v>1</v>
      </c>
      <c r="I50" s="6">
        <v>3</v>
      </c>
      <c r="J50" s="6">
        <v>4</v>
      </c>
      <c r="K50" s="6">
        <v>0</v>
      </c>
      <c r="L50" s="6">
        <v>1</v>
      </c>
      <c r="M50" s="6">
        <v>0</v>
      </c>
      <c r="N50" s="6">
        <v>0</v>
      </c>
      <c r="O50" s="6">
        <v>1</v>
      </c>
    </row>
    <row r="51" spans="1:15" x14ac:dyDescent="0.3">
      <c r="A51" s="20">
        <v>2</v>
      </c>
      <c r="B51" s="6">
        <v>4</v>
      </c>
      <c r="C51" s="6">
        <v>3</v>
      </c>
      <c r="D51" s="6">
        <v>3</v>
      </c>
      <c r="E51" s="6">
        <v>2</v>
      </c>
      <c r="F51" s="6">
        <v>3</v>
      </c>
      <c r="G51" s="6">
        <v>1</v>
      </c>
      <c r="H51" s="6">
        <v>0</v>
      </c>
      <c r="I51" s="6">
        <v>0</v>
      </c>
      <c r="J51" s="6">
        <v>1</v>
      </c>
      <c r="K51" s="6">
        <v>1</v>
      </c>
      <c r="L51" s="6">
        <v>2</v>
      </c>
      <c r="M51" s="6">
        <v>0</v>
      </c>
      <c r="N51" s="6">
        <v>0</v>
      </c>
      <c r="O51" s="6">
        <v>0</v>
      </c>
    </row>
    <row r="52" spans="1:15" x14ac:dyDescent="0.3">
      <c r="A52" s="20">
        <v>2</v>
      </c>
      <c r="B52" s="6">
        <v>2</v>
      </c>
      <c r="C52" s="6">
        <v>3</v>
      </c>
      <c r="D52" s="6">
        <v>4</v>
      </c>
      <c r="E52" s="6">
        <v>2</v>
      </c>
      <c r="F52" s="6">
        <v>1</v>
      </c>
      <c r="G52" s="6">
        <v>3</v>
      </c>
      <c r="H52" s="6">
        <v>2</v>
      </c>
      <c r="I52" s="6">
        <v>5</v>
      </c>
      <c r="J52" s="6">
        <v>2</v>
      </c>
      <c r="K52" s="6">
        <v>1</v>
      </c>
      <c r="L52" s="6">
        <v>3</v>
      </c>
      <c r="M52" s="6">
        <v>0</v>
      </c>
      <c r="N52" s="6">
        <v>2</v>
      </c>
      <c r="O52" s="6">
        <v>2</v>
      </c>
    </row>
    <row r="53" spans="1:15" x14ac:dyDescent="0.3">
      <c r="A53" s="20">
        <v>1</v>
      </c>
      <c r="B53" s="6">
        <v>5</v>
      </c>
      <c r="C53" s="6">
        <v>2</v>
      </c>
      <c r="D53" s="6">
        <v>2</v>
      </c>
      <c r="E53" s="6">
        <v>2</v>
      </c>
      <c r="F53" s="6">
        <v>2</v>
      </c>
      <c r="G53" s="6">
        <v>3</v>
      </c>
      <c r="H53" s="6">
        <v>0</v>
      </c>
      <c r="I53" s="6">
        <v>1</v>
      </c>
      <c r="J53" s="6">
        <v>2</v>
      </c>
      <c r="K53" s="6">
        <v>0</v>
      </c>
      <c r="L53" s="6">
        <v>2</v>
      </c>
      <c r="M53" s="6">
        <v>0</v>
      </c>
      <c r="N53" s="6">
        <v>4</v>
      </c>
      <c r="O53" s="6">
        <v>1</v>
      </c>
    </row>
    <row r="54" spans="1:15" x14ac:dyDescent="0.3">
      <c r="A54" s="20">
        <v>3</v>
      </c>
      <c r="B54" s="6">
        <v>0</v>
      </c>
      <c r="C54" s="6">
        <v>9</v>
      </c>
      <c r="D54" s="6">
        <v>2</v>
      </c>
      <c r="E54" s="6">
        <v>7</v>
      </c>
      <c r="F54" s="6">
        <v>3</v>
      </c>
      <c r="G54" s="6">
        <v>3</v>
      </c>
      <c r="H54" s="6">
        <v>0</v>
      </c>
      <c r="I54" s="6">
        <v>1</v>
      </c>
      <c r="J54" s="6">
        <v>0</v>
      </c>
      <c r="K54" s="6">
        <v>2</v>
      </c>
      <c r="L54" s="6">
        <v>3</v>
      </c>
      <c r="M54" s="6">
        <v>1</v>
      </c>
      <c r="N54" s="6">
        <v>4</v>
      </c>
      <c r="O54" s="6">
        <v>3</v>
      </c>
    </row>
    <row r="55" spans="1:15" x14ac:dyDescent="0.3">
      <c r="A55" s="20">
        <v>2</v>
      </c>
      <c r="B55" s="6">
        <v>4</v>
      </c>
      <c r="C55" s="6">
        <v>2</v>
      </c>
      <c r="D55" s="6">
        <v>2</v>
      </c>
      <c r="E55" s="6">
        <v>4</v>
      </c>
      <c r="F55" s="6">
        <v>1</v>
      </c>
      <c r="G55" s="6">
        <v>3</v>
      </c>
      <c r="H55" s="6">
        <v>0</v>
      </c>
      <c r="I55" s="6">
        <v>0</v>
      </c>
      <c r="J55" s="6">
        <v>1</v>
      </c>
      <c r="K55" s="6">
        <v>1</v>
      </c>
      <c r="L55" s="6">
        <v>2</v>
      </c>
      <c r="M55" s="6">
        <v>0</v>
      </c>
      <c r="N55" s="6">
        <v>5</v>
      </c>
      <c r="O55" s="6">
        <v>2</v>
      </c>
    </row>
    <row r="56" spans="1:15" x14ac:dyDescent="0.3">
      <c r="A56" s="20">
        <v>4</v>
      </c>
      <c r="B56" s="6">
        <v>3</v>
      </c>
      <c r="C56" s="6">
        <v>6</v>
      </c>
      <c r="D56" s="6">
        <v>1</v>
      </c>
      <c r="E56" s="6">
        <v>10</v>
      </c>
      <c r="F56" s="6">
        <v>2</v>
      </c>
      <c r="G56" s="6">
        <v>3</v>
      </c>
      <c r="H56" s="6">
        <v>2</v>
      </c>
      <c r="I56" s="6">
        <v>2</v>
      </c>
      <c r="J56" s="6">
        <v>0</v>
      </c>
      <c r="K56" s="6">
        <v>1</v>
      </c>
      <c r="L56" s="6">
        <v>2</v>
      </c>
      <c r="M56" s="6">
        <v>0</v>
      </c>
      <c r="N56" s="6">
        <v>3</v>
      </c>
      <c r="O56" s="6">
        <v>1</v>
      </c>
    </row>
    <row r="57" spans="1:15" x14ac:dyDescent="0.3">
      <c r="A57" s="20">
        <v>3</v>
      </c>
      <c r="B57" s="6">
        <v>6</v>
      </c>
      <c r="C57" s="6">
        <v>6</v>
      </c>
      <c r="D57" s="6">
        <v>1</v>
      </c>
      <c r="E57" s="6">
        <v>5</v>
      </c>
      <c r="F57" s="6">
        <v>2</v>
      </c>
      <c r="G57" s="6">
        <v>7</v>
      </c>
      <c r="H57" s="6">
        <v>1</v>
      </c>
      <c r="I57" s="6">
        <v>0</v>
      </c>
      <c r="J57" s="6">
        <v>2</v>
      </c>
      <c r="K57" s="6">
        <v>0</v>
      </c>
      <c r="L57" s="6">
        <v>3</v>
      </c>
      <c r="M57" s="6">
        <v>0</v>
      </c>
      <c r="N57" s="6">
        <v>4</v>
      </c>
      <c r="O57" s="6">
        <v>3</v>
      </c>
    </row>
    <row r="58" spans="1:15" x14ac:dyDescent="0.3">
      <c r="A58" s="20">
        <v>5</v>
      </c>
      <c r="B58" s="6">
        <v>0</v>
      </c>
      <c r="C58" s="6">
        <v>2</v>
      </c>
      <c r="D58" s="6">
        <v>5</v>
      </c>
      <c r="E58" s="6">
        <v>5</v>
      </c>
      <c r="F58" s="6">
        <v>5</v>
      </c>
      <c r="G58" s="6">
        <v>2</v>
      </c>
      <c r="H58" s="6">
        <v>0</v>
      </c>
      <c r="I58" s="6">
        <v>2</v>
      </c>
      <c r="J58" s="6">
        <v>3</v>
      </c>
      <c r="K58" s="6">
        <v>1</v>
      </c>
      <c r="L58" s="6">
        <v>6</v>
      </c>
      <c r="M58" s="6">
        <v>0</v>
      </c>
      <c r="N58" s="6">
        <v>4</v>
      </c>
      <c r="O58" s="6">
        <v>4</v>
      </c>
    </row>
    <row r="59" spans="1:15" x14ac:dyDescent="0.3">
      <c r="A59" s="20">
        <v>6</v>
      </c>
      <c r="B59" s="6">
        <v>1</v>
      </c>
      <c r="C59" s="6">
        <v>4</v>
      </c>
      <c r="D59" s="6">
        <v>6</v>
      </c>
      <c r="E59" s="6">
        <v>13</v>
      </c>
      <c r="F59" s="6">
        <v>2</v>
      </c>
      <c r="G59" s="6">
        <v>2</v>
      </c>
      <c r="H59" s="6">
        <v>1</v>
      </c>
      <c r="I59" s="6">
        <v>2</v>
      </c>
      <c r="J59" s="6">
        <v>2</v>
      </c>
      <c r="K59" s="6">
        <v>0</v>
      </c>
      <c r="L59" s="6">
        <v>4</v>
      </c>
      <c r="M59" s="6">
        <v>1</v>
      </c>
      <c r="N59" s="6">
        <v>2</v>
      </c>
      <c r="O59" s="6">
        <v>4</v>
      </c>
    </row>
    <row r="60" spans="1:15" x14ac:dyDescent="0.3">
      <c r="A60" s="20">
        <v>5</v>
      </c>
      <c r="B60" s="6">
        <v>2</v>
      </c>
      <c r="C60" s="6">
        <v>6</v>
      </c>
      <c r="D60" s="6">
        <v>6</v>
      </c>
      <c r="E60" s="6">
        <v>6</v>
      </c>
      <c r="F60" s="6">
        <v>3</v>
      </c>
      <c r="G60" s="6">
        <v>4</v>
      </c>
      <c r="H60" s="6">
        <v>1</v>
      </c>
      <c r="I60" s="6">
        <v>1</v>
      </c>
      <c r="J60" s="6">
        <v>2</v>
      </c>
      <c r="K60" s="6">
        <v>0</v>
      </c>
      <c r="L60" s="6">
        <v>5</v>
      </c>
      <c r="M60" s="6">
        <v>1</v>
      </c>
      <c r="N60" s="6">
        <v>1</v>
      </c>
      <c r="O60" s="6">
        <v>2</v>
      </c>
    </row>
    <row r="61" spans="1:15" x14ac:dyDescent="0.3">
      <c r="A61" s="20">
        <v>3</v>
      </c>
      <c r="B61" s="6">
        <v>2</v>
      </c>
      <c r="C61" s="6">
        <v>6</v>
      </c>
      <c r="D61" s="6">
        <v>1</v>
      </c>
      <c r="E61" s="6">
        <v>1</v>
      </c>
      <c r="F61" s="6">
        <v>7</v>
      </c>
      <c r="G61" s="6">
        <v>5</v>
      </c>
      <c r="H61" s="6">
        <v>0</v>
      </c>
      <c r="I61" s="6">
        <v>1</v>
      </c>
      <c r="J61" s="6">
        <v>0</v>
      </c>
      <c r="K61" s="6">
        <v>3</v>
      </c>
      <c r="L61" s="6">
        <v>1</v>
      </c>
      <c r="M61" s="6">
        <v>0</v>
      </c>
      <c r="N61" s="6">
        <v>1</v>
      </c>
      <c r="O61" s="6">
        <v>2</v>
      </c>
    </row>
    <row r="62" spans="1:15" x14ac:dyDescent="0.3">
      <c r="A62" s="20">
        <v>2</v>
      </c>
      <c r="B62" s="6">
        <v>4</v>
      </c>
      <c r="C62" s="6">
        <v>7</v>
      </c>
      <c r="D62" s="6">
        <v>1</v>
      </c>
      <c r="E62" s="6">
        <v>2</v>
      </c>
      <c r="F62" s="6">
        <v>5</v>
      </c>
      <c r="G62" s="6">
        <v>2</v>
      </c>
      <c r="H62" s="6">
        <v>0</v>
      </c>
      <c r="I62" s="6">
        <v>1</v>
      </c>
      <c r="J62" s="6">
        <v>1</v>
      </c>
      <c r="K62" s="6">
        <v>2</v>
      </c>
      <c r="L62" s="6">
        <v>4</v>
      </c>
      <c r="M62" s="6">
        <v>1</v>
      </c>
      <c r="N62" s="6">
        <v>2</v>
      </c>
      <c r="O62" s="6">
        <v>2</v>
      </c>
    </row>
    <row r="63" spans="1:15" x14ac:dyDescent="0.3">
      <c r="A63" s="20">
        <v>4</v>
      </c>
      <c r="B63" s="6">
        <v>2</v>
      </c>
      <c r="C63" s="6">
        <v>2</v>
      </c>
      <c r="D63" s="6">
        <v>5</v>
      </c>
      <c r="E63" s="6">
        <v>4</v>
      </c>
      <c r="F63" s="6">
        <v>5</v>
      </c>
      <c r="G63" s="6">
        <v>3</v>
      </c>
      <c r="H63" s="6">
        <v>1</v>
      </c>
      <c r="I63" s="6">
        <v>2</v>
      </c>
      <c r="J63" s="6">
        <v>1</v>
      </c>
      <c r="K63" s="6">
        <v>2</v>
      </c>
      <c r="L63" s="6">
        <v>2</v>
      </c>
      <c r="M63" s="6">
        <v>2</v>
      </c>
      <c r="N63" s="6">
        <v>2</v>
      </c>
      <c r="O63" s="6">
        <v>5</v>
      </c>
    </row>
    <row r="64" spans="1:15" x14ac:dyDescent="0.3">
      <c r="A64" s="20">
        <f>SUM(A48:A63)</f>
        <v>55</v>
      </c>
      <c r="B64" s="20">
        <f t="shared" ref="B64:O64" si="2">SUM(B48:B63)</f>
        <v>44</v>
      </c>
      <c r="C64" s="20">
        <f t="shared" si="2"/>
        <v>73</v>
      </c>
      <c r="D64" s="20">
        <f t="shared" si="2"/>
        <v>50</v>
      </c>
      <c r="E64" s="20">
        <f t="shared" si="2"/>
        <v>72</v>
      </c>
      <c r="F64" s="20">
        <f t="shared" si="2"/>
        <v>52</v>
      </c>
      <c r="G64" s="20">
        <f t="shared" si="2"/>
        <v>47</v>
      </c>
      <c r="H64" s="20">
        <f t="shared" si="2"/>
        <v>12</v>
      </c>
      <c r="I64" s="20">
        <f t="shared" si="2"/>
        <v>21</v>
      </c>
      <c r="J64" s="20">
        <f t="shared" si="2"/>
        <v>22</v>
      </c>
      <c r="K64" s="20">
        <f t="shared" si="2"/>
        <v>18</v>
      </c>
      <c r="L64" s="20">
        <f t="shared" si="2"/>
        <v>42</v>
      </c>
      <c r="M64" s="20">
        <f t="shared" si="2"/>
        <v>7</v>
      </c>
      <c r="N64" s="20">
        <f t="shared" si="2"/>
        <v>38</v>
      </c>
      <c r="O64" s="20">
        <f t="shared" si="2"/>
        <v>36</v>
      </c>
    </row>
    <row r="65" spans="1:15" x14ac:dyDescent="0.3">
      <c r="A65" s="73">
        <v>6</v>
      </c>
      <c r="B65" s="6">
        <v>1</v>
      </c>
      <c r="C65" s="6">
        <v>5</v>
      </c>
      <c r="D65" s="6">
        <v>2</v>
      </c>
      <c r="E65" s="6">
        <v>5</v>
      </c>
      <c r="F65" s="6">
        <v>2</v>
      </c>
      <c r="G65" s="6">
        <v>6</v>
      </c>
      <c r="H65" s="6">
        <v>2</v>
      </c>
      <c r="I65" s="6">
        <v>3</v>
      </c>
      <c r="J65" s="6">
        <v>0</v>
      </c>
      <c r="K65" s="6">
        <v>2</v>
      </c>
      <c r="L65" s="6">
        <v>1</v>
      </c>
      <c r="M65" s="6">
        <v>0</v>
      </c>
      <c r="N65" s="6">
        <v>3</v>
      </c>
      <c r="O65" s="6">
        <v>6</v>
      </c>
    </row>
    <row r="66" spans="1:15" x14ac:dyDescent="0.3">
      <c r="A66" s="73">
        <v>6</v>
      </c>
      <c r="B66" s="6">
        <v>5</v>
      </c>
      <c r="C66" s="6">
        <v>8</v>
      </c>
      <c r="D66" s="6">
        <v>7</v>
      </c>
      <c r="E66" s="6">
        <v>4</v>
      </c>
      <c r="F66" s="6">
        <v>5</v>
      </c>
      <c r="G66" s="6">
        <v>4</v>
      </c>
      <c r="H66" s="6">
        <v>0</v>
      </c>
      <c r="I66" s="6">
        <v>1</v>
      </c>
      <c r="J66" s="6">
        <v>1</v>
      </c>
      <c r="K66" s="6">
        <v>2</v>
      </c>
      <c r="L66" s="6">
        <v>2</v>
      </c>
      <c r="M66" s="6">
        <v>0</v>
      </c>
      <c r="N66" s="6">
        <v>5</v>
      </c>
      <c r="O66" s="6">
        <v>4</v>
      </c>
    </row>
    <row r="67" spans="1:15" x14ac:dyDescent="0.3">
      <c r="A67" s="73">
        <v>6</v>
      </c>
      <c r="B67" s="6">
        <v>4</v>
      </c>
      <c r="C67" s="6">
        <v>2</v>
      </c>
      <c r="D67" s="6">
        <v>5</v>
      </c>
      <c r="E67" s="6">
        <v>8</v>
      </c>
      <c r="F67" s="6">
        <v>7</v>
      </c>
      <c r="G67" s="6">
        <v>2</v>
      </c>
      <c r="H67" s="6">
        <v>1</v>
      </c>
      <c r="I67" s="6">
        <v>2</v>
      </c>
      <c r="J67" s="6">
        <v>0</v>
      </c>
      <c r="K67" s="6">
        <v>0</v>
      </c>
      <c r="L67" s="6">
        <v>0</v>
      </c>
      <c r="M67" s="6">
        <v>0</v>
      </c>
      <c r="N67" s="6">
        <v>3</v>
      </c>
      <c r="O67" s="6">
        <v>3</v>
      </c>
    </row>
    <row r="68" spans="1:15" x14ac:dyDescent="0.3">
      <c r="A68" s="73">
        <v>0</v>
      </c>
      <c r="B68" s="6">
        <v>8</v>
      </c>
      <c r="C68" s="6">
        <v>4</v>
      </c>
      <c r="D68" s="6">
        <v>3</v>
      </c>
      <c r="E68" s="6">
        <v>5</v>
      </c>
      <c r="F68" s="6">
        <v>3</v>
      </c>
      <c r="G68" s="6">
        <v>3</v>
      </c>
      <c r="H68" s="6">
        <v>0</v>
      </c>
      <c r="I68" s="6">
        <v>2</v>
      </c>
      <c r="J68" s="6">
        <v>3</v>
      </c>
      <c r="K68" s="6">
        <v>2</v>
      </c>
      <c r="L68" s="6">
        <v>5</v>
      </c>
      <c r="M68" s="6">
        <v>2</v>
      </c>
      <c r="N68" s="6">
        <v>3</v>
      </c>
      <c r="O68" s="6">
        <v>5</v>
      </c>
    </row>
    <row r="69" spans="1:15" x14ac:dyDescent="0.3">
      <c r="A69" s="73">
        <v>5</v>
      </c>
      <c r="B69" s="6">
        <v>7</v>
      </c>
      <c r="C69" s="6">
        <v>5</v>
      </c>
      <c r="D69" s="6">
        <v>3</v>
      </c>
      <c r="E69" s="6">
        <v>11</v>
      </c>
      <c r="F69" s="6">
        <v>4</v>
      </c>
      <c r="G69" s="6">
        <v>6</v>
      </c>
      <c r="H69" s="6">
        <v>0</v>
      </c>
      <c r="I69" s="6">
        <v>2</v>
      </c>
      <c r="J69" s="6">
        <v>0</v>
      </c>
      <c r="K69" s="6">
        <v>1</v>
      </c>
      <c r="L69" s="6">
        <v>5</v>
      </c>
      <c r="M69" s="6">
        <v>0</v>
      </c>
      <c r="N69" s="6">
        <v>2</v>
      </c>
      <c r="O69" s="6">
        <v>0</v>
      </c>
    </row>
    <row r="70" spans="1:15" x14ac:dyDescent="0.3">
      <c r="A70" s="73">
        <v>5</v>
      </c>
      <c r="B70" s="6">
        <v>8</v>
      </c>
      <c r="C70" s="6">
        <v>5</v>
      </c>
      <c r="D70" s="6">
        <v>1</v>
      </c>
      <c r="E70" s="6">
        <v>13</v>
      </c>
      <c r="F70" s="6">
        <v>5</v>
      </c>
      <c r="G70" s="6">
        <v>5</v>
      </c>
      <c r="H70" s="6">
        <v>1</v>
      </c>
      <c r="I70" s="6">
        <v>0</v>
      </c>
      <c r="J70" s="6">
        <v>2</v>
      </c>
      <c r="K70" s="6">
        <v>0</v>
      </c>
      <c r="L70" s="6">
        <v>1</v>
      </c>
      <c r="M70" s="6">
        <v>1</v>
      </c>
      <c r="N70" s="6">
        <v>5</v>
      </c>
      <c r="O70" s="6">
        <v>2</v>
      </c>
    </row>
    <row r="71" spans="1:15" x14ac:dyDescent="0.3">
      <c r="A71" s="73">
        <v>6</v>
      </c>
      <c r="B71" s="6">
        <v>4</v>
      </c>
      <c r="C71" s="6">
        <v>9</v>
      </c>
      <c r="D71" s="6">
        <v>2</v>
      </c>
      <c r="E71" s="6">
        <v>7</v>
      </c>
      <c r="F71" s="6">
        <v>5</v>
      </c>
      <c r="G71" s="6">
        <v>5</v>
      </c>
      <c r="H71" s="6">
        <v>1</v>
      </c>
      <c r="I71" s="6">
        <v>3</v>
      </c>
      <c r="J71" s="6">
        <v>3</v>
      </c>
      <c r="K71" s="6">
        <v>0</v>
      </c>
      <c r="L71" s="6">
        <v>4</v>
      </c>
      <c r="M71" s="6">
        <v>0</v>
      </c>
      <c r="N71" s="6">
        <v>2</v>
      </c>
      <c r="O71" s="6">
        <v>2</v>
      </c>
    </row>
    <row r="72" spans="1:15" x14ac:dyDescent="0.3">
      <c r="A72" s="73">
        <v>3</v>
      </c>
      <c r="B72" s="6">
        <v>7</v>
      </c>
      <c r="C72" s="6">
        <v>4</v>
      </c>
      <c r="D72" s="6">
        <v>2</v>
      </c>
      <c r="E72" s="6">
        <v>6</v>
      </c>
      <c r="F72" s="6">
        <v>0</v>
      </c>
      <c r="G72" s="6">
        <v>3</v>
      </c>
      <c r="H72" s="6">
        <v>1</v>
      </c>
      <c r="I72" s="6">
        <v>1</v>
      </c>
      <c r="J72" s="6">
        <v>4</v>
      </c>
      <c r="K72" s="6">
        <v>1</v>
      </c>
      <c r="L72" s="6">
        <v>6</v>
      </c>
      <c r="M72" s="6">
        <v>0</v>
      </c>
      <c r="N72" s="6">
        <v>4</v>
      </c>
      <c r="O72" s="6">
        <v>3</v>
      </c>
    </row>
    <row r="73" spans="1:15" x14ac:dyDescent="0.3">
      <c r="A73" s="73">
        <v>6</v>
      </c>
      <c r="B73" s="6">
        <v>7</v>
      </c>
      <c r="C73" s="6">
        <v>1</v>
      </c>
      <c r="D73" s="6">
        <v>4</v>
      </c>
      <c r="E73" s="6">
        <v>3</v>
      </c>
      <c r="F73" s="6">
        <v>2</v>
      </c>
      <c r="G73" s="6">
        <v>3</v>
      </c>
      <c r="H73" s="6">
        <v>1</v>
      </c>
      <c r="I73" s="6">
        <v>6</v>
      </c>
      <c r="J73" s="6">
        <v>4</v>
      </c>
      <c r="K73" s="6">
        <v>2</v>
      </c>
      <c r="L73" s="6">
        <v>2</v>
      </c>
      <c r="M73" s="6">
        <v>0</v>
      </c>
      <c r="N73" s="6">
        <v>3</v>
      </c>
      <c r="O73" s="6">
        <v>7</v>
      </c>
    </row>
    <row r="74" spans="1:15" x14ac:dyDescent="0.3">
      <c r="A74" s="73">
        <v>2</v>
      </c>
      <c r="B74" s="6">
        <v>5</v>
      </c>
      <c r="C74" s="6">
        <v>6</v>
      </c>
      <c r="D74" s="6">
        <v>1</v>
      </c>
      <c r="E74" s="6">
        <v>10</v>
      </c>
      <c r="F74" s="6">
        <v>0</v>
      </c>
      <c r="G74" s="6">
        <v>4</v>
      </c>
      <c r="H74" s="6">
        <v>2</v>
      </c>
      <c r="I74" s="6">
        <v>0</v>
      </c>
      <c r="J74" s="6">
        <v>1</v>
      </c>
      <c r="K74" s="6">
        <v>0</v>
      </c>
      <c r="L74" s="6">
        <v>2</v>
      </c>
      <c r="M74" s="6">
        <v>1</v>
      </c>
      <c r="N74" s="6">
        <v>6</v>
      </c>
      <c r="O74" s="6">
        <v>3</v>
      </c>
    </row>
    <row r="75" spans="1:15" x14ac:dyDescent="0.3">
      <c r="A75" s="73">
        <v>3</v>
      </c>
      <c r="B75" s="6">
        <v>2</v>
      </c>
      <c r="C75" s="6">
        <v>10</v>
      </c>
      <c r="D75" s="6">
        <v>1</v>
      </c>
      <c r="E75" s="6">
        <v>10</v>
      </c>
      <c r="F75" s="6">
        <v>2</v>
      </c>
      <c r="G75" s="6">
        <v>3</v>
      </c>
      <c r="H75" s="6">
        <v>1</v>
      </c>
      <c r="I75" s="6">
        <v>2</v>
      </c>
      <c r="J75" s="6">
        <v>2</v>
      </c>
      <c r="K75" s="6">
        <v>1</v>
      </c>
      <c r="L75" s="6">
        <v>2</v>
      </c>
      <c r="M75" s="6">
        <v>0</v>
      </c>
      <c r="N75" s="6">
        <v>3</v>
      </c>
      <c r="O75" s="6">
        <v>3</v>
      </c>
    </row>
    <row r="76" spans="1:15" x14ac:dyDescent="0.3">
      <c r="A76" s="73">
        <v>7</v>
      </c>
      <c r="B76" s="6">
        <v>1</v>
      </c>
      <c r="C76" s="6">
        <v>4</v>
      </c>
      <c r="D76" s="6">
        <v>4</v>
      </c>
      <c r="E76" s="6">
        <v>8</v>
      </c>
      <c r="F76" s="6">
        <v>5</v>
      </c>
      <c r="G76" s="6">
        <v>0</v>
      </c>
      <c r="H76" s="6">
        <v>3</v>
      </c>
      <c r="I76" s="6">
        <v>3</v>
      </c>
      <c r="J76" s="6">
        <v>4</v>
      </c>
      <c r="K76" s="6">
        <v>1</v>
      </c>
      <c r="L76" s="6">
        <v>2</v>
      </c>
      <c r="M76" s="6">
        <v>1</v>
      </c>
      <c r="N76" s="6">
        <v>3</v>
      </c>
      <c r="O76" s="6">
        <v>4</v>
      </c>
    </row>
    <row r="77" spans="1:15" x14ac:dyDescent="0.3">
      <c r="A77" s="73">
        <v>8</v>
      </c>
      <c r="B77" s="6">
        <v>3</v>
      </c>
      <c r="C77" s="6">
        <v>1</v>
      </c>
      <c r="D77" s="6">
        <v>1</v>
      </c>
      <c r="E77" s="6">
        <v>6</v>
      </c>
      <c r="F77" s="6">
        <v>4</v>
      </c>
      <c r="G77" s="6">
        <v>2</v>
      </c>
      <c r="H77" s="6">
        <v>0</v>
      </c>
      <c r="I77" s="6">
        <v>2</v>
      </c>
      <c r="J77" s="6">
        <v>3</v>
      </c>
      <c r="K77" s="6">
        <v>0</v>
      </c>
      <c r="L77" s="6">
        <v>5</v>
      </c>
      <c r="M77" s="6">
        <v>1</v>
      </c>
      <c r="N77" s="6">
        <v>4</v>
      </c>
      <c r="O77" s="6">
        <v>3</v>
      </c>
    </row>
    <row r="78" spans="1:15" x14ac:dyDescent="0.3">
      <c r="A78" s="73">
        <v>8</v>
      </c>
      <c r="B78" s="6">
        <v>2</v>
      </c>
      <c r="C78" s="6">
        <v>5</v>
      </c>
      <c r="D78" s="6">
        <v>1</v>
      </c>
      <c r="E78" s="6">
        <v>12</v>
      </c>
      <c r="F78" s="6">
        <v>7</v>
      </c>
      <c r="G78" s="6">
        <v>5</v>
      </c>
      <c r="H78" s="6">
        <v>1</v>
      </c>
      <c r="I78" s="6">
        <v>0</v>
      </c>
      <c r="J78" s="6">
        <v>3</v>
      </c>
      <c r="K78" s="6">
        <v>1</v>
      </c>
      <c r="L78" s="6">
        <v>5</v>
      </c>
      <c r="M78" s="6">
        <v>3</v>
      </c>
      <c r="N78" s="6">
        <v>3</v>
      </c>
      <c r="O78" s="6">
        <v>3</v>
      </c>
    </row>
    <row r="79" spans="1:15" x14ac:dyDescent="0.3">
      <c r="A79" s="73">
        <v>5</v>
      </c>
      <c r="B79" s="6">
        <v>5</v>
      </c>
      <c r="C79" s="6">
        <v>3</v>
      </c>
      <c r="D79" s="6">
        <v>0</v>
      </c>
      <c r="E79" s="6">
        <v>10</v>
      </c>
      <c r="F79" s="6">
        <v>1</v>
      </c>
      <c r="G79" s="6">
        <v>7</v>
      </c>
      <c r="H79" s="6">
        <v>0</v>
      </c>
      <c r="I79" s="6">
        <v>0</v>
      </c>
      <c r="J79" s="6">
        <v>2</v>
      </c>
      <c r="K79" s="6">
        <v>0</v>
      </c>
      <c r="L79" s="6">
        <v>2</v>
      </c>
      <c r="M79" s="6">
        <v>3</v>
      </c>
      <c r="N79" s="6">
        <v>3</v>
      </c>
      <c r="O79" s="6">
        <v>2</v>
      </c>
    </row>
    <row r="80" spans="1:15" x14ac:dyDescent="0.3">
      <c r="A80" s="73">
        <v>4</v>
      </c>
      <c r="B80" s="6">
        <v>7</v>
      </c>
      <c r="C80" s="6">
        <v>4</v>
      </c>
      <c r="D80" s="6">
        <v>4</v>
      </c>
      <c r="E80" s="6">
        <v>9</v>
      </c>
      <c r="F80" s="6">
        <v>4</v>
      </c>
      <c r="G80" s="6">
        <v>2</v>
      </c>
      <c r="H80" s="6">
        <v>2</v>
      </c>
      <c r="I80" s="6">
        <v>1</v>
      </c>
      <c r="J80" s="6">
        <v>1</v>
      </c>
      <c r="K80" s="6">
        <v>0</v>
      </c>
      <c r="L80" s="6">
        <v>7</v>
      </c>
      <c r="M80" s="6">
        <v>1</v>
      </c>
      <c r="N80" s="6">
        <v>2</v>
      </c>
      <c r="O80" s="6">
        <v>3</v>
      </c>
    </row>
    <row r="81" spans="1:15" x14ac:dyDescent="0.3">
      <c r="A81" s="73">
        <v>3</v>
      </c>
      <c r="B81" s="6">
        <v>0</v>
      </c>
      <c r="C81" s="6">
        <v>4</v>
      </c>
      <c r="D81" s="6">
        <v>1</v>
      </c>
      <c r="E81" s="6">
        <v>8</v>
      </c>
      <c r="F81" s="6">
        <v>5</v>
      </c>
      <c r="G81" s="6">
        <v>2</v>
      </c>
      <c r="H81" s="6">
        <v>2</v>
      </c>
      <c r="I81" s="6">
        <v>2</v>
      </c>
      <c r="J81" s="6">
        <v>1</v>
      </c>
      <c r="K81" s="6">
        <v>2</v>
      </c>
      <c r="L81" s="6">
        <v>1</v>
      </c>
      <c r="M81" s="6">
        <v>0</v>
      </c>
      <c r="N81" s="6">
        <v>1</v>
      </c>
      <c r="O81" s="6">
        <v>3</v>
      </c>
    </row>
    <row r="82" spans="1:15" x14ac:dyDescent="0.3">
      <c r="A82" s="73">
        <v>3</v>
      </c>
      <c r="B82" s="6">
        <v>4</v>
      </c>
      <c r="C82" s="6">
        <v>3</v>
      </c>
      <c r="D82" s="6">
        <v>2</v>
      </c>
      <c r="E82" s="6">
        <v>3</v>
      </c>
      <c r="F82" s="6">
        <v>5</v>
      </c>
      <c r="G82" s="6">
        <v>2</v>
      </c>
      <c r="H82" s="6">
        <v>0</v>
      </c>
      <c r="I82" s="6">
        <v>2</v>
      </c>
      <c r="J82" s="6">
        <v>1</v>
      </c>
      <c r="K82" s="6">
        <v>0</v>
      </c>
      <c r="L82" s="6">
        <v>5</v>
      </c>
      <c r="M82" s="6">
        <v>0</v>
      </c>
      <c r="N82" s="6">
        <v>2</v>
      </c>
      <c r="O82" s="6">
        <v>5</v>
      </c>
    </row>
    <row r="83" spans="1:15" x14ac:dyDescent="0.3">
      <c r="A83" s="73">
        <v>3</v>
      </c>
      <c r="B83" s="6">
        <v>3</v>
      </c>
      <c r="C83" s="6">
        <v>1</v>
      </c>
      <c r="D83" s="6">
        <v>4</v>
      </c>
      <c r="E83" s="6">
        <v>2</v>
      </c>
      <c r="F83" s="6">
        <v>3</v>
      </c>
      <c r="G83" s="6">
        <v>4</v>
      </c>
      <c r="H83" s="6">
        <v>2</v>
      </c>
      <c r="I83" s="6">
        <v>2</v>
      </c>
      <c r="J83" s="6">
        <v>1</v>
      </c>
      <c r="K83" s="6">
        <v>3</v>
      </c>
      <c r="L83" s="6">
        <v>3</v>
      </c>
      <c r="M83" s="6">
        <v>0</v>
      </c>
      <c r="N83" s="6">
        <v>2</v>
      </c>
      <c r="O83" s="6">
        <v>1</v>
      </c>
    </row>
    <row r="84" spans="1:15" x14ac:dyDescent="0.3">
      <c r="A84" s="73">
        <v>7</v>
      </c>
      <c r="B84" s="6">
        <v>2</v>
      </c>
      <c r="C84" s="6">
        <v>5</v>
      </c>
      <c r="D84" s="6">
        <v>2</v>
      </c>
      <c r="E84" s="6">
        <v>3</v>
      </c>
      <c r="F84" s="6">
        <v>6</v>
      </c>
      <c r="G84" s="6">
        <v>4</v>
      </c>
      <c r="H84" s="6">
        <v>1</v>
      </c>
      <c r="I84" s="6">
        <v>0</v>
      </c>
      <c r="J84" s="6">
        <v>2</v>
      </c>
      <c r="K84" s="6">
        <v>0</v>
      </c>
      <c r="L84" s="6">
        <v>1</v>
      </c>
      <c r="M84" s="6">
        <v>2</v>
      </c>
      <c r="N84" s="6">
        <v>2</v>
      </c>
      <c r="O84" s="6">
        <v>2</v>
      </c>
    </row>
    <row r="85" spans="1:15" x14ac:dyDescent="0.3">
      <c r="A85" s="73">
        <v>6</v>
      </c>
      <c r="B85" s="6">
        <v>9</v>
      </c>
      <c r="C85" s="6">
        <v>4</v>
      </c>
      <c r="D85" s="6">
        <v>2</v>
      </c>
      <c r="E85" s="6">
        <v>1</v>
      </c>
      <c r="F85" s="6">
        <v>6</v>
      </c>
      <c r="G85" s="6">
        <v>1</v>
      </c>
      <c r="H85" s="6">
        <v>1</v>
      </c>
      <c r="I85" s="6">
        <v>0</v>
      </c>
      <c r="J85" s="6">
        <v>0</v>
      </c>
      <c r="K85" s="6">
        <v>0</v>
      </c>
      <c r="L85" s="6">
        <v>0</v>
      </c>
      <c r="M85" s="6">
        <v>3</v>
      </c>
      <c r="N85" s="6">
        <v>2</v>
      </c>
      <c r="O85" s="6">
        <v>3</v>
      </c>
    </row>
    <row r="86" spans="1:15" x14ac:dyDescent="0.3">
      <c r="A86" s="73">
        <v>9</v>
      </c>
      <c r="B86" s="6">
        <v>9</v>
      </c>
      <c r="C86" s="6">
        <v>4</v>
      </c>
      <c r="D86" s="6">
        <v>2</v>
      </c>
      <c r="E86" s="6">
        <v>1</v>
      </c>
      <c r="F86" s="6">
        <v>1</v>
      </c>
      <c r="G86" s="6">
        <v>5</v>
      </c>
      <c r="H86" s="6">
        <v>0</v>
      </c>
      <c r="I86" s="6">
        <v>0</v>
      </c>
      <c r="J86" s="6">
        <v>0</v>
      </c>
      <c r="K86" s="6">
        <v>3</v>
      </c>
      <c r="L86" s="6">
        <v>1</v>
      </c>
      <c r="M86" s="6">
        <v>4</v>
      </c>
      <c r="N86" s="6">
        <v>3</v>
      </c>
      <c r="O86" s="6">
        <v>2</v>
      </c>
    </row>
    <row r="87" spans="1:15" x14ac:dyDescent="0.3">
      <c r="A87" s="73">
        <v>7</v>
      </c>
      <c r="B87" s="6">
        <v>8</v>
      </c>
      <c r="C87" s="6">
        <v>2</v>
      </c>
      <c r="D87" s="6">
        <v>0</v>
      </c>
      <c r="E87" s="6">
        <v>3</v>
      </c>
      <c r="F87" s="6">
        <v>1</v>
      </c>
      <c r="G87" s="6">
        <v>7</v>
      </c>
      <c r="H87" s="6">
        <v>0</v>
      </c>
      <c r="I87" s="6">
        <v>0</v>
      </c>
      <c r="J87" s="6">
        <v>2</v>
      </c>
      <c r="K87" s="6">
        <v>0</v>
      </c>
      <c r="L87" s="6">
        <v>2</v>
      </c>
      <c r="M87" s="6">
        <v>0</v>
      </c>
      <c r="N87" s="6">
        <v>2</v>
      </c>
      <c r="O87" s="6">
        <v>5</v>
      </c>
    </row>
    <row r="88" spans="1:15" x14ac:dyDescent="0.3">
      <c r="A88" s="73">
        <v>5</v>
      </c>
      <c r="B88" s="6">
        <v>4</v>
      </c>
      <c r="C88" s="6">
        <v>3</v>
      </c>
      <c r="D88" s="6">
        <v>1</v>
      </c>
      <c r="E88" s="6">
        <v>3</v>
      </c>
      <c r="F88" s="6">
        <v>2</v>
      </c>
      <c r="G88" s="6">
        <v>8</v>
      </c>
      <c r="H88" s="6">
        <v>2</v>
      </c>
      <c r="I88" s="6">
        <v>0</v>
      </c>
      <c r="J88" s="6">
        <v>1</v>
      </c>
      <c r="K88" s="6">
        <v>1</v>
      </c>
      <c r="L88" s="6">
        <v>2</v>
      </c>
      <c r="M88" s="6">
        <v>0</v>
      </c>
      <c r="N88" s="6">
        <v>2</v>
      </c>
      <c r="O88" s="6">
        <v>3</v>
      </c>
    </row>
    <row r="89" spans="1:15" x14ac:dyDescent="0.3">
      <c r="A89" s="73">
        <f>SUM(A65:A88)</f>
        <v>123</v>
      </c>
      <c r="B89" s="73">
        <f t="shared" ref="B89:O89" si="3">SUM(B65:B88)</f>
        <v>115</v>
      </c>
      <c r="C89" s="73">
        <f t="shared" si="3"/>
        <v>102</v>
      </c>
      <c r="D89" s="73">
        <f t="shared" si="3"/>
        <v>55</v>
      </c>
      <c r="E89" s="73">
        <f t="shared" si="3"/>
        <v>151</v>
      </c>
      <c r="F89" s="73">
        <f t="shared" si="3"/>
        <v>85</v>
      </c>
      <c r="G89" s="73">
        <f t="shared" si="3"/>
        <v>93</v>
      </c>
      <c r="H89" s="73">
        <f t="shared" si="3"/>
        <v>24</v>
      </c>
      <c r="I89" s="73">
        <f t="shared" si="3"/>
        <v>34</v>
      </c>
      <c r="J89" s="73">
        <f t="shared" si="3"/>
        <v>41</v>
      </c>
      <c r="K89" s="73">
        <f t="shared" si="3"/>
        <v>22</v>
      </c>
      <c r="L89" s="73">
        <f t="shared" si="3"/>
        <v>66</v>
      </c>
      <c r="M89" s="73">
        <f t="shared" si="3"/>
        <v>22</v>
      </c>
      <c r="N89" s="73">
        <f t="shared" si="3"/>
        <v>70</v>
      </c>
      <c r="O89" s="73">
        <f t="shared" si="3"/>
        <v>77</v>
      </c>
    </row>
    <row r="90" spans="1:15" x14ac:dyDescent="0.3">
      <c r="A90" s="71">
        <v>1</v>
      </c>
      <c r="B90" s="6">
        <v>1</v>
      </c>
      <c r="C90" s="6">
        <v>2</v>
      </c>
      <c r="D90" s="6">
        <v>2</v>
      </c>
      <c r="E90" s="6">
        <v>7</v>
      </c>
      <c r="F90" s="6">
        <v>2</v>
      </c>
      <c r="G90" s="6">
        <v>1</v>
      </c>
      <c r="H90" s="6">
        <v>0</v>
      </c>
      <c r="I90" s="6">
        <v>0</v>
      </c>
      <c r="J90" s="6">
        <v>1</v>
      </c>
      <c r="K90" s="6">
        <v>1</v>
      </c>
      <c r="L90" s="6">
        <v>2</v>
      </c>
      <c r="M90" s="6">
        <v>1</v>
      </c>
      <c r="N90" s="6">
        <v>3</v>
      </c>
      <c r="O90" s="6">
        <v>3</v>
      </c>
    </row>
    <row r="91" spans="1:15" x14ac:dyDescent="0.3">
      <c r="A91" s="71">
        <v>3</v>
      </c>
      <c r="B91" s="6">
        <v>1</v>
      </c>
      <c r="C91" s="6">
        <v>4</v>
      </c>
      <c r="D91" s="6">
        <v>1</v>
      </c>
      <c r="E91" s="6">
        <v>2</v>
      </c>
      <c r="F91" s="6">
        <v>1</v>
      </c>
      <c r="G91" s="6">
        <v>6</v>
      </c>
      <c r="H91" s="6">
        <v>0</v>
      </c>
      <c r="I91" s="6">
        <v>0</v>
      </c>
      <c r="J91" s="6">
        <v>1</v>
      </c>
      <c r="K91" s="6">
        <v>0</v>
      </c>
      <c r="L91" s="6">
        <v>0</v>
      </c>
      <c r="M91" s="6">
        <v>2</v>
      </c>
      <c r="N91" s="6">
        <v>0</v>
      </c>
      <c r="O91" s="6">
        <v>1</v>
      </c>
    </row>
    <row r="92" spans="1:15" x14ac:dyDescent="0.3">
      <c r="A92" s="71">
        <v>3</v>
      </c>
      <c r="B92" s="6">
        <v>4</v>
      </c>
      <c r="C92" s="6">
        <v>3</v>
      </c>
      <c r="D92" s="6">
        <v>1</v>
      </c>
      <c r="E92" s="6">
        <v>1</v>
      </c>
      <c r="F92" s="6">
        <v>2</v>
      </c>
      <c r="G92" s="6">
        <v>2</v>
      </c>
      <c r="H92" s="6">
        <v>0</v>
      </c>
      <c r="I92" s="6">
        <v>0</v>
      </c>
      <c r="J92" s="6">
        <v>0</v>
      </c>
      <c r="K92" s="6">
        <v>0</v>
      </c>
      <c r="L92" s="6">
        <v>1</v>
      </c>
      <c r="M92" s="6">
        <v>0</v>
      </c>
      <c r="N92" s="6">
        <v>3</v>
      </c>
      <c r="O92" s="6">
        <v>3</v>
      </c>
    </row>
    <row r="93" spans="1:15" x14ac:dyDescent="0.3">
      <c r="A93" s="71">
        <v>2</v>
      </c>
      <c r="B93" s="6">
        <v>2</v>
      </c>
      <c r="C93" s="6">
        <v>0</v>
      </c>
      <c r="D93" s="6">
        <v>1</v>
      </c>
      <c r="E93" s="6">
        <v>3</v>
      </c>
      <c r="F93" s="6">
        <v>3</v>
      </c>
      <c r="G93" s="6">
        <v>3</v>
      </c>
      <c r="H93" s="6">
        <v>1</v>
      </c>
      <c r="I93" s="6">
        <v>0</v>
      </c>
      <c r="J93" s="6">
        <v>1</v>
      </c>
      <c r="K93" s="6">
        <v>0</v>
      </c>
      <c r="L93" s="6">
        <v>3</v>
      </c>
      <c r="M93" s="6">
        <v>0</v>
      </c>
      <c r="N93" s="6">
        <v>0</v>
      </c>
      <c r="O93" s="6">
        <v>4</v>
      </c>
    </row>
    <row r="94" spans="1:15" x14ac:dyDescent="0.3">
      <c r="A94" s="71">
        <v>1</v>
      </c>
      <c r="B94" s="6">
        <v>1</v>
      </c>
      <c r="C94" s="6">
        <v>3</v>
      </c>
      <c r="D94" s="6">
        <v>2</v>
      </c>
      <c r="E94" s="6">
        <v>6</v>
      </c>
      <c r="F94" s="6">
        <v>0</v>
      </c>
      <c r="G94" s="6">
        <v>0</v>
      </c>
      <c r="H94" s="6">
        <v>2</v>
      </c>
      <c r="I94" s="6">
        <v>0</v>
      </c>
      <c r="J94" s="6">
        <v>0</v>
      </c>
      <c r="K94" s="6">
        <v>0</v>
      </c>
      <c r="L94" s="6">
        <v>1</v>
      </c>
      <c r="M94" s="6">
        <v>1</v>
      </c>
      <c r="N94" s="6">
        <v>2</v>
      </c>
      <c r="O94" s="6">
        <v>3</v>
      </c>
    </row>
    <row r="95" spans="1:15" x14ac:dyDescent="0.3">
      <c r="A95" s="71">
        <v>2</v>
      </c>
      <c r="B95" s="6">
        <v>0</v>
      </c>
      <c r="C95" s="6">
        <v>2</v>
      </c>
      <c r="D95" s="6">
        <v>1</v>
      </c>
      <c r="E95" s="6">
        <v>3</v>
      </c>
      <c r="F95" s="6">
        <v>3</v>
      </c>
      <c r="G95" s="6">
        <v>1</v>
      </c>
      <c r="H95" s="6">
        <v>0</v>
      </c>
      <c r="I95" s="6">
        <v>2</v>
      </c>
      <c r="J95" s="6">
        <v>3</v>
      </c>
      <c r="K95" s="6">
        <v>0</v>
      </c>
      <c r="L95" s="6">
        <v>2</v>
      </c>
      <c r="M95" s="6">
        <v>1</v>
      </c>
      <c r="N95" s="6">
        <v>1</v>
      </c>
      <c r="O95" s="6">
        <v>1</v>
      </c>
    </row>
    <row r="96" spans="1:15" x14ac:dyDescent="0.3">
      <c r="A96" s="71">
        <v>2</v>
      </c>
      <c r="B96" s="6">
        <v>2</v>
      </c>
      <c r="C96" s="6">
        <v>2</v>
      </c>
      <c r="D96" s="6">
        <v>0</v>
      </c>
      <c r="E96" s="6">
        <v>0</v>
      </c>
      <c r="F96" s="6">
        <v>1</v>
      </c>
      <c r="G96" s="6">
        <v>2</v>
      </c>
      <c r="H96" s="6">
        <v>0</v>
      </c>
      <c r="I96" s="6">
        <v>0</v>
      </c>
      <c r="J96" s="6">
        <v>0</v>
      </c>
      <c r="K96" s="6">
        <v>1</v>
      </c>
      <c r="L96" s="6">
        <v>0</v>
      </c>
      <c r="M96" s="6">
        <v>0</v>
      </c>
      <c r="N96" s="6">
        <v>1</v>
      </c>
      <c r="O96" s="6">
        <v>1</v>
      </c>
    </row>
    <row r="97" spans="1:15" x14ac:dyDescent="0.3">
      <c r="A97" s="71">
        <v>2</v>
      </c>
      <c r="B97" s="6">
        <v>1</v>
      </c>
      <c r="C97" s="6">
        <v>1</v>
      </c>
      <c r="D97" s="6">
        <v>1</v>
      </c>
      <c r="E97" s="6">
        <v>0</v>
      </c>
      <c r="F97" s="6">
        <v>1</v>
      </c>
      <c r="G97" s="6">
        <v>2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1</v>
      </c>
      <c r="N97" s="6">
        <v>0</v>
      </c>
      <c r="O97" s="6">
        <v>3</v>
      </c>
    </row>
    <row r="98" spans="1:15" x14ac:dyDescent="0.3">
      <c r="A98" s="71">
        <v>0</v>
      </c>
      <c r="B98" s="6">
        <v>0</v>
      </c>
      <c r="C98" s="6">
        <v>0</v>
      </c>
      <c r="D98" s="6">
        <v>1</v>
      </c>
      <c r="E98" s="6">
        <v>1</v>
      </c>
      <c r="F98" s="6">
        <v>1</v>
      </c>
      <c r="G98" s="6">
        <v>1</v>
      </c>
      <c r="H98" s="6">
        <v>0</v>
      </c>
      <c r="I98" s="6">
        <v>0</v>
      </c>
      <c r="J98" s="6">
        <v>1</v>
      </c>
      <c r="K98" s="6">
        <v>0</v>
      </c>
      <c r="L98" s="6">
        <v>0</v>
      </c>
      <c r="M98" s="6">
        <v>4</v>
      </c>
      <c r="N98" s="6">
        <v>0</v>
      </c>
      <c r="O98" s="6">
        <v>1</v>
      </c>
    </row>
    <row r="99" spans="1:15" x14ac:dyDescent="0.3">
      <c r="A99" s="71">
        <v>1</v>
      </c>
      <c r="B99" s="6">
        <v>1</v>
      </c>
      <c r="C99" s="6">
        <v>3</v>
      </c>
      <c r="D99" s="6">
        <v>0</v>
      </c>
      <c r="E99" s="6">
        <v>0</v>
      </c>
      <c r="F99" s="6">
        <v>2</v>
      </c>
      <c r="G99" s="6">
        <v>2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1</v>
      </c>
      <c r="N99" s="6">
        <v>1</v>
      </c>
      <c r="O99" s="6">
        <v>2</v>
      </c>
    </row>
    <row r="100" spans="1:15" x14ac:dyDescent="0.3">
      <c r="A100" s="71">
        <v>0</v>
      </c>
      <c r="B100" s="6">
        <v>0</v>
      </c>
      <c r="C100" s="6">
        <v>0</v>
      </c>
      <c r="D100" s="6">
        <v>0</v>
      </c>
      <c r="E100" s="6">
        <v>2</v>
      </c>
      <c r="F100" s="6">
        <v>0</v>
      </c>
      <c r="G100" s="6">
        <v>0</v>
      </c>
      <c r="H100" s="6">
        <v>0</v>
      </c>
      <c r="I100" s="6">
        <v>0</v>
      </c>
      <c r="J100" s="6">
        <v>1</v>
      </c>
      <c r="K100" s="6">
        <v>0</v>
      </c>
      <c r="L100" s="6">
        <v>1</v>
      </c>
      <c r="M100" s="6">
        <v>0</v>
      </c>
      <c r="N100" s="6">
        <v>2</v>
      </c>
      <c r="O100" s="6">
        <v>0</v>
      </c>
    </row>
    <row r="101" spans="1:15" x14ac:dyDescent="0.3">
      <c r="A101" s="71">
        <v>4</v>
      </c>
      <c r="B101" s="6">
        <v>1</v>
      </c>
      <c r="C101" s="6">
        <v>0</v>
      </c>
      <c r="D101" s="6">
        <v>1</v>
      </c>
      <c r="E101" s="6">
        <v>3</v>
      </c>
      <c r="F101" s="6">
        <v>0</v>
      </c>
      <c r="G101" s="6">
        <v>2</v>
      </c>
      <c r="H101" s="6">
        <v>0</v>
      </c>
      <c r="I101" s="6">
        <v>0</v>
      </c>
      <c r="J101" s="6">
        <v>0</v>
      </c>
      <c r="K101" s="6">
        <v>0</v>
      </c>
      <c r="L101" s="6">
        <v>1</v>
      </c>
      <c r="M101" s="6">
        <v>0</v>
      </c>
      <c r="N101" s="6">
        <v>1</v>
      </c>
      <c r="O101" s="6">
        <v>1</v>
      </c>
    </row>
    <row r="102" spans="1:15" x14ac:dyDescent="0.3">
      <c r="A102" s="71">
        <f>SUM(A90:A101,B2:B9)</f>
        <v>31</v>
      </c>
      <c r="B102" s="71">
        <f t="shared" ref="B102:N102" si="4">SUM(B90:B101,C2:C9)</f>
        <v>23</v>
      </c>
      <c r="C102" s="71">
        <f t="shared" si="4"/>
        <v>32</v>
      </c>
      <c r="D102" s="71">
        <f t="shared" si="4"/>
        <v>12</v>
      </c>
      <c r="E102" s="71">
        <f t="shared" si="4"/>
        <v>32</v>
      </c>
      <c r="F102" s="71">
        <f t="shared" si="4"/>
        <v>24</v>
      </c>
      <c r="G102" s="71">
        <f t="shared" si="4"/>
        <v>27</v>
      </c>
      <c r="H102" s="71">
        <f t="shared" si="4"/>
        <v>3</v>
      </c>
      <c r="I102" s="71">
        <f t="shared" si="4"/>
        <v>3</v>
      </c>
      <c r="J102" s="71">
        <f t="shared" si="4"/>
        <v>9</v>
      </c>
      <c r="K102" s="71">
        <f t="shared" si="4"/>
        <v>3</v>
      </c>
      <c r="L102" s="71">
        <f t="shared" si="4"/>
        <v>16</v>
      </c>
      <c r="M102" s="71">
        <f t="shared" si="4"/>
        <v>11</v>
      </c>
      <c r="N102" s="71">
        <f t="shared" si="4"/>
        <v>18</v>
      </c>
      <c r="O102" s="71"/>
    </row>
    <row r="1446" spans="1:1" x14ac:dyDescent="0.3">
      <c r="A1446">
        <f>SUM(A2:A1445)</f>
        <v>512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workbookViewId="0">
      <pane ySplit="1" topLeftCell="A52" activePane="bottomLeft" state="frozen"/>
      <selection pane="bottomLeft" activeCell="E9" sqref="E7:E9"/>
    </sheetView>
  </sheetViews>
  <sheetFormatPr defaultRowHeight="14.4" x14ac:dyDescent="0.3"/>
  <sheetData>
    <row r="1" spans="1:19" x14ac:dyDescent="0.3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6"/>
    </row>
    <row r="2" spans="1:19" x14ac:dyDescent="0.3">
      <c r="A2" s="47">
        <v>0</v>
      </c>
      <c r="B2" s="71">
        <v>4</v>
      </c>
      <c r="C2" s="71">
        <v>0</v>
      </c>
      <c r="D2" s="71">
        <v>2</v>
      </c>
      <c r="E2" s="71">
        <v>1</v>
      </c>
      <c r="F2" s="71">
        <v>1</v>
      </c>
      <c r="G2" s="71">
        <v>2</v>
      </c>
      <c r="H2" s="71">
        <v>0</v>
      </c>
      <c r="I2" s="71">
        <v>0</v>
      </c>
      <c r="J2" s="71">
        <v>0</v>
      </c>
      <c r="K2" s="71">
        <v>0</v>
      </c>
      <c r="L2" s="71">
        <v>1</v>
      </c>
      <c r="M2" s="71">
        <v>1</v>
      </c>
      <c r="N2" s="71">
        <v>0</v>
      </c>
      <c r="O2" s="71">
        <v>0</v>
      </c>
      <c r="P2" s="6"/>
    </row>
    <row r="3" spans="1:19" x14ac:dyDescent="0.3">
      <c r="A3" s="47">
        <v>3</v>
      </c>
      <c r="B3" s="71">
        <v>2</v>
      </c>
      <c r="C3" s="71">
        <v>3</v>
      </c>
      <c r="D3" s="71">
        <v>1</v>
      </c>
      <c r="E3" s="71">
        <v>0</v>
      </c>
      <c r="F3" s="71">
        <v>0</v>
      </c>
      <c r="G3" s="71">
        <v>1</v>
      </c>
      <c r="H3" s="71">
        <v>1</v>
      </c>
      <c r="I3" s="71">
        <v>0</v>
      </c>
      <c r="J3" s="71">
        <v>0</v>
      </c>
      <c r="K3" s="71">
        <v>1</v>
      </c>
      <c r="L3" s="71">
        <v>0</v>
      </c>
      <c r="M3" s="71">
        <v>0</v>
      </c>
      <c r="N3" s="71">
        <v>0</v>
      </c>
      <c r="O3" s="71">
        <v>5</v>
      </c>
      <c r="P3" s="6"/>
    </row>
    <row r="4" spans="1:19" x14ac:dyDescent="0.3">
      <c r="A4" s="47">
        <v>2</v>
      </c>
      <c r="B4" s="71">
        <v>2</v>
      </c>
      <c r="C4" s="71">
        <v>0</v>
      </c>
      <c r="D4" s="71">
        <v>2</v>
      </c>
      <c r="E4" s="71">
        <v>0</v>
      </c>
      <c r="F4" s="71">
        <v>0</v>
      </c>
      <c r="G4" s="71">
        <v>0</v>
      </c>
      <c r="H4" s="71">
        <v>2</v>
      </c>
      <c r="I4" s="71">
        <v>0</v>
      </c>
      <c r="J4" s="71">
        <v>0</v>
      </c>
      <c r="K4" s="71">
        <v>0</v>
      </c>
      <c r="L4" s="71">
        <v>0</v>
      </c>
      <c r="M4" s="71">
        <v>1</v>
      </c>
      <c r="N4" s="71">
        <v>0</v>
      </c>
      <c r="O4" s="71">
        <v>0</v>
      </c>
      <c r="P4" s="6"/>
      <c r="R4" s="3"/>
      <c r="S4" t="s">
        <v>40</v>
      </c>
    </row>
    <row r="5" spans="1:19" x14ac:dyDescent="0.3">
      <c r="A5" s="47">
        <v>0</v>
      </c>
      <c r="B5" s="71">
        <v>2</v>
      </c>
      <c r="C5" s="71">
        <v>1</v>
      </c>
      <c r="D5" s="71">
        <v>1</v>
      </c>
      <c r="E5" s="71">
        <v>0</v>
      </c>
      <c r="F5" s="71">
        <v>1</v>
      </c>
      <c r="G5" s="71">
        <v>0</v>
      </c>
      <c r="H5" s="71">
        <v>2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  <c r="P5" s="6"/>
      <c r="R5" s="26"/>
      <c r="S5" t="s">
        <v>41</v>
      </c>
    </row>
    <row r="6" spans="1:19" x14ac:dyDescent="0.3">
      <c r="A6" s="47">
        <v>4</v>
      </c>
      <c r="B6" s="71">
        <v>2</v>
      </c>
      <c r="C6" s="71">
        <v>1</v>
      </c>
      <c r="D6" s="71">
        <v>1</v>
      </c>
      <c r="E6" s="71">
        <v>0</v>
      </c>
      <c r="F6" s="71">
        <v>1</v>
      </c>
      <c r="G6" s="71">
        <v>0</v>
      </c>
      <c r="H6" s="71">
        <v>0</v>
      </c>
      <c r="I6" s="71">
        <v>0</v>
      </c>
      <c r="J6" s="71">
        <v>0</v>
      </c>
      <c r="K6" s="71">
        <v>1</v>
      </c>
      <c r="L6" s="71">
        <v>0</v>
      </c>
      <c r="M6" s="71">
        <v>0</v>
      </c>
      <c r="N6" s="71">
        <v>0</v>
      </c>
      <c r="O6" s="71">
        <v>4</v>
      </c>
      <c r="P6" s="6"/>
      <c r="R6" s="2"/>
      <c r="S6" t="s">
        <v>42</v>
      </c>
    </row>
    <row r="7" spans="1:19" x14ac:dyDescent="0.3">
      <c r="A7" s="47">
        <v>0</v>
      </c>
      <c r="B7" s="71">
        <v>0</v>
      </c>
      <c r="C7" s="71">
        <v>3</v>
      </c>
      <c r="D7" s="71">
        <v>2</v>
      </c>
      <c r="E7" s="71">
        <v>0</v>
      </c>
      <c r="F7" s="71">
        <v>0</v>
      </c>
      <c r="G7" s="71">
        <v>2</v>
      </c>
      <c r="H7" s="71">
        <v>0</v>
      </c>
      <c r="I7" s="71">
        <v>0</v>
      </c>
      <c r="J7" s="71">
        <v>0</v>
      </c>
      <c r="K7" s="71">
        <v>1</v>
      </c>
      <c r="L7" s="71">
        <v>0</v>
      </c>
      <c r="M7" s="71">
        <v>2</v>
      </c>
      <c r="N7" s="71">
        <v>0</v>
      </c>
      <c r="O7" s="71">
        <v>1</v>
      </c>
      <c r="P7" s="6"/>
      <c r="R7" s="21"/>
      <c r="S7" t="s">
        <v>43</v>
      </c>
    </row>
    <row r="8" spans="1:19" x14ac:dyDescent="0.3">
      <c r="A8" s="47">
        <v>0</v>
      </c>
      <c r="B8" s="71">
        <v>0</v>
      </c>
      <c r="C8" s="71">
        <v>0</v>
      </c>
      <c r="D8" s="71">
        <v>1</v>
      </c>
      <c r="E8" s="71">
        <v>0</v>
      </c>
      <c r="F8" s="71">
        <v>0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  <c r="P8" s="6"/>
      <c r="R8" s="22"/>
      <c r="S8" t="s">
        <v>44</v>
      </c>
    </row>
    <row r="9" spans="1:19" x14ac:dyDescent="0.3">
      <c r="A9" s="47">
        <v>1</v>
      </c>
      <c r="B9" s="71">
        <v>1</v>
      </c>
      <c r="C9" s="71">
        <v>3</v>
      </c>
      <c r="D9" s="71">
        <v>0</v>
      </c>
      <c r="E9" s="71">
        <v>0</v>
      </c>
      <c r="F9" s="71">
        <v>0</v>
      </c>
      <c r="G9" s="71">
        <v>0</v>
      </c>
      <c r="H9" s="71">
        <v>1</v>
      </c>
      <c r="I9" s="71">
        <v>0</v>
      </c>
      <c r="J9" s="71">
        <v>1</v>
      </c>
      <c r="K9" s="71">
        <v>0</v>
      </c>
      <c r="L9" s="71">
        <v>0</v>
      </c>
      <c r="M9" s="71">
        <v>1</v>
      </c>
      <c r="N9" s="71">
        <v>0</v>
      </c>
      <c r="O9" s="71">
        <v>0</v>
      </c>
      <c r="P9" s="6"/>
    </row>
    <row r="10" spans="1:19" x14ac:dyDescent="0.3">
      <c r="A10" s="53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2</v>
      </c>
      <c r="H10" s="6">
        <v>4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/>
    </row>
    <row r="11" spans="1:19" x14ac:dyDescent="0.3">
      <c r="A11" s="53">
        <v>0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/>
    </row>
    <row r="12" spans="1:19" x14ac:dyDescent="0.3">
      <c r="A12" s="53">
        <v>0</v>
      </c>
      <c r="B12" s="6">
        <v>0</v>
      </c>
      <c r="C12" s="6">
        <v>3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/>
    </row>
    <row r="13" spans="1:19" x14ac:dyDescent="0.3">
      <c r="A13" s="53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/>
    </row>
    <row r="14" spans="1:19" x14ac:dyDescent="0.3">
      <c r="A14" s="53">
        <v>0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/>
    </row>
    <row r="15" spans="1:19" x14ac:dyDescent="0.3">
      <c r="A15" s="53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/>
    </row>
    <row r="16" spans="1:19" x14ac:dyDescent="0.3">
      <c r="A16" s="53">
        <v>0</v>
      </c>
      <c r="B16" s="6">
        <v>0</v>
      </c>
      <c r="C16" s="6">
        <v>0</v>
      </c>
      <c r="D16" s="6">
        <v>0</v>
      </c>
      <c r="E16" s="6">
        <v>1</v>
      </c>
      <c r="F16" s="6">
        <v>3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/>
    </row>
    <row r="17" spans="1:16" x14ac:dyDescent="0.3">
      <c r="A17" s="53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1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/>
    </row>
    <row r="18" spans="1:16" x14ac:dyDescent="0.3">
      <c r="A18" s="53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1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/>
    </row>
    <row r="19" spans="1:16" x14ac:dyDescent="0.3">
      <c r="A19" s="53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</row>
    <row r="20" spans="1:16" x14ac:dyDescent="0.3">
      <c r="A20" s="53">
        <v>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</row>
    <row r="21" spans="1:16" x14ac:dyDescent="0.3">
      <c r="A21" s="53">
        <v>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</row>
    <row r="22" spans="1:16" x14ac:dyDescent="0.3">
      <c r="A22" s="53">
        <v>1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/>
    </row>
    <row r="23" spans="1:16" x14ac:dyDescent="0.3">
      <c r="A23" s="53">
        <v>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/>
    </row>
    <row r="24" spans="1:16" x14ac:dyDescent="0.3">
      <c r="A24" s="53">
        <v>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1</v>
      </c>
      <c r="N24" s="6">
        <v>0</v>
      </c>
      <c r="O24" s="6">
        <v>0</v>
      </c>
      <c r="P24" s="6"/>
    </row>
    <row r="25" spans="1:16" x14ac:dyDescent="0.3">
      <c r="A25" s="53">
        <v>2</v>
      </c>
      <c r="B25" s="6">
        <v>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/>
    </row>
    <row r="26" spans="1:16" x14ac:dyDescent="0.3">
      <c r="A26" s="53">
        <f t="shared" ref="A26:H26" si="0">SUM(A2:A25)</f>
        <v>15</v>
      </c>
      <c r="B26" s="53">
        <f t="shared" si="0"/>
        <v>15</v>
      </c>
      <c r="C26" s="53">
        <f t="shared" si="0"/>
        <v>14</v>
      </c>
      <c r="D26" s="53">
        <f t="shared" si="0"/>
        <v>11</v>
      </c>
      <c r="E26" s="53">
        <f t="shared" si="0"/>
        <v>3</v>
      </c>
      <c r="F26" s="53">
        <f t="shared" si="0"/>
        <v>6</v>
      </c>
      <c r="G26" s="53">
        <f t="shared" si="0"/>
        <v>10</v>
      </c>
      <c r="H26" s="53">
        <f t="shared" si="0"/>
        <v>12</v>
      </c>
      <c r="I26" s="53">
        <f t="shared" ref="I26:O26" si="1">SUM(I2:I25)</f>
        <v>0</v>
      </c>
      <c r="J26" s="53">
        <f t="shared" si="1"/>
        <v>2</v>
      </c>
      <c r="K26" s="53">
        <f t="shared" si="1"/>
        <v>3</v>
      </c>
      <c r="L26" s="53">
        <f t="shared" si="1"/>
        <v>1</v>
      </c>
      <c r="M26" s="53">
        <f t="shared" si="1"/>
        <v>6</v>
      </c>
      <c r="N26" s="53">
        <f t="shared" si="1"/>
        <v>0</v>
      </c>
      <c r="O26" s="53">
        <f t="shared" si="1"/>
        <v>10</v>
      </c>
      <c r="P26" s="25" t="s">
        <v>39</v>
      </c>
    </row>
    <row r="27" spans="1:16" x14ac:dyDescent="0.3">
      <c r="A27" s="72">
        <v>1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/>
    </row>
    <row r="28" spans="1:16" x14ac:dyDescent="0.3">
      <c r="A28" s="72">
        <v>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/>
    </row>
    <row r="29" spans="1:16" x14ac:dyDescent="0.3">
      <c r="A29" s="72">
        <v>1</v>
      </c>
      <c r="B29" s="6">
        <v>0</v>
      </c>
      <c r="C29" s="6">
        <v>0</v>
      </c>
      <c r="D29" s="6">
        <v>0</v>
      </c>
      <c r="E29" s="6">
        <v>0</v>
      </c>
      <c r="F29" s="6">
        <v>1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/>
    </row>
    <row r="30" spans="1:16" x14ac:dyDescent="0.3">
      <c r="A30" s="72">
        <v>2</v>
      </c>
      <c r="B30" s="6">
        <v>2</v>
      </c>
      <c r="C30" s="6">
        <v>1</v>
      </c>
      <c r="D30" s="6">
        <v>0</v>
      </c>
      <c r="E30" s="6">
        <v>0</v>
      </c>
      <c r="F30" s="6">
        <v>1</v>
      </c>
      <c r="G30" s="6">
        <v>0</v>
      </c>
      <c r="H30" s="6">
        <v>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/>
    </row>
    <row r="31" spans="1:16" x14ac:dyDescent="0.3">
      <c r="A31" s="72">
        <v>2</v>
      </c>
      <c r="B31" s="6">
        <v>1</v>
      </c>
      <c r="C31" s="6">
        <v>1</v>
      </c>
      <c r="D31" s="6">
        <v>1</v>
      </c>
      <c r="E31" s="6">
        <v>0</v>
      </c>
      <c r="F31" s="6">
        <v>0</v>
      </c>
      <c r="G31" s="6">
        <v>1</v>
      </c>
      <c r="H31" s="6">
        <v>2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/>
    </row>
    <row r="32" spans="1:16" x14ac:dyDescent="0.3">
      <c r="A32" s="72">
        <v>0</v>
      </c>
      <c r="B32" s="6">
        <v>0</v>
      </c>
      <c r="C32" s="6">
        <v>0</v>
      </c>
      <c r="D32" s="6">
        <v>1</v>
      </c>
      <c r="E32" s="6">
        <v>1</v>
      </c>
      <c r="F32" s="6">
        <v>0</v>
      </c>
      <c r="G32" s="6">
        <v>4</v>
      </c>
      <c r="H32" s="6">
        <v>0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/>
    </row>
    <row r="33" spans="1:16" x14ac:dyDescent="0.3">
      <c r="A33" s="72">
        <v>1</v>
      </c>
      <c r="B33" s="6">
        <v>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1</v>
      </c>
      <c r="O33" s="6">
        <v>2</v>
      </c>
      <c r="P33" s="6"/>
    </row>
    <row r="34" spans="1:16" x14ac:dyDescent="0.3">
      <c r="A34" s="72">
        <v>1</v>
      </c>
      <c r="B34" s="6">
        <v>2</v>
      </c>
      <c r="C34" s="6">
        <v>1</v>
      </c>
      <c r="D34" s="6">
        <v>1</v>
      </c>
      <c r="E34" s="6">
        <v>1</v>
      </c>
      <c r="F34" s="6">
        <v>2</v>
      </c>
      <c r="G34" s="6">
        <v>1</v>
      </c>
      <c r="H34" s="6">
        <v>1</v>
      </c>
      <c r="I34" s="6">
        <v>3</v>
      </c>
      <c r="J34" s="6">
        <v>1</v>
      </c>
      <c r="K34" s="6">
        <v>0</v>
      </c>
      <c r="L34" s="6">
        <v>0</v>
      </c>
      <c r="M34" s="6">
        <v>0</v>
      </c>
      <c r="N34" s="6">
        <v>1</v>
      </c>
      <c r="O34" s="6">
        <v>2</v>
      </c>
      <c r="P34" s="6"/>
    </row>
    <row r="35" spans="1:16" x14ac:dyDescent="0.3">
      <c r="A35" s="72">
        <v>3</v>
      </c>
      <c r="B35" s="6">
        <v>1</v>
      </c>
      <c r="C35" s="6">
        <v>0</v>
      </c>
      <c r="D35" s="6">
        <v>0</v>
      </c>
      <c r="E35" s="6">
        <v>0</v>
      </c>
      <c r="F35" s="6">
        <v>2</v>
      </c>
      <c r="G35" s="6">
        <v>1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1</v>
      </c>
      <c r="O35" s="6">
        <v>0</v>
      </c>
      <c r="P35" s="6"/>
    </row>
    <row r="36" spans="1:16" x14ac:dyDescent="0.3">
      <c r="A36" s="72">
        <v>0</v>
      </c>
      <c r="B36" s="6">
        <v>0</v>
      </c>
      <c r="C36" s="6">
        <v>2</v>
      </c>
      <c r="D36" s="6">
        <v>1</v>
      </c>
      <c r="E36" s="6">
        <v>0</v>
      </c>
      <c r="F36" s="6">
        <v>1</v>
      </c>
      <c r="G36" s="6">
        <v>1</v>
      </c>
      <c r="H36" s="6">
        <v>0</v>
      </c>
      <c r="I36" s="6">
        <v>0</v>
      </c>
      <c r="J36" s="6">
        <v>0</v>
      </c>
      <c r="K36" s="6">
        <v>1</v>
      </c>
      <c r="L36" s="6">
        <v>1</v>
      </c>
      <c r="M36" s="6">
        <v>0</v>
      </c>
      <c r="N36" s="6">
        <v>0</v>
      </c>
      <c r="O36" s="6">
        <v>0</v>
      </c>
      <c r="P36" s="6"/>
    </row>
    <row r="37" spans="1:16" x14ac:dyDescent="0.3">
      <c r="A37" s="72">
        <v>1</v>
      </c>
      <c r="B37" s="6">
        <v>0</v>
      </c>
      <c r="C37" s="6">
        <v>0</v>
      </c>
      <c r="D37" s="6">
        <v>2</v>
      </c>
      <c r="E37" s="6">
        <v>0</v>
      </c>
      <c r="F37" s="6">
        <v>3</v>
      </c>
      <c r="G37" s="6">
        <v>1</v>
      </c>
      <c r="H37" s="6">
        <v>3</v>
      </c>
      <c r="I37" s="6">
        <v>0</v>
      </c>
      <c r="J37" s="6">
        <v>1</v>
      </c>
      <c r="K37" s="6">
        <v>1</v>
      </c>
      <c r="L37" s="6">
        <v>0</v>
      </c>
      <c r="M37" s="6">
        <v>0</v>
      </c>
      <c r="N37" s="6">
        <v>3</v>
      </c>
      <c r="O37" s="6">
        <v>1</v>
      </c>
      <c r="P37" s="6"/>
    </row>
    <row r="38" spans="1:16" x14ac:dyDescent="0.3">
      <c r="A38" s="72">
        <v>2</v>
      </c>
      <c r="B38" s="6">
        <v>2</v>
      </c>
      <c r="C38" s="6">
        <v>3</v>
      </c>
      <c r="D38" s="6">
        <v>1</v>
      </c>
      <c r="E38" s="6">
        <v>0</v>
      </c>
      <c r="F38" s="6">
        <v>2</v>
      </c>
      <c r="G38" s="6">
        <v>0</v>
      </c>
      <c r="H38" s="6">
        <v>0</v>
      </c>
      <c r="I38" s="6">
        <v>1</v>
      </c>
      <c r="J38" s="6">
        <v>1</v>
      </c>
      <c r="K38" s="6">
        <v>0</v>
      </c>
      <c r="L38" s="6">
        <v>0</v>
      </c>
      <c r="M38" s="6">
        <v>0</v>
      </c>
      <c r="N38" s="6">
        <v>1</v>
      </c>
      <c r="O38" s="6">
        <v>1</v>
      </c>
      <c r="P38" s="6"/>
    </row>
    <row r="39" spans="1:16" x14ac:dyDescent="0.3">
      <c r="A39" s="72">
        <v>2</v>
      </c>
      <c r="B39" s="6">
        <v>0</v>
      </c>
      <c r="C39" s="6">
        <v>6</v>
      </c>
      <c r="D39" s="6">
        <v>3</v>
      </c>
      <c r="E39" s="6">
        <v>3</v>
      </c>
      <c r="F39" s="6">
        <v>1</v>
      </c>
      <c r="G39" s="6">
        <v>0</v>
      </c>
      <c r="H39" s="6">
        <v>2</v>
      </c>
      <c r="I39" s="6">
        <v>2</v>
      </c>
      <c r="J39" s="6">
        <v>1</v>
      </c>
      <c r="K39" s="6">
        <v>0</v>
      </c>
      <c r="L39" s="6">
        <v>1</v>
      </c>
      <c r="M39" s="6">
        <v>0</v>
      </c>
      <c r="N39" s="6">
        <v>1</v>
      </c>
      <c r="O39" s="6">
        <v>1</v>
      </c>
      <c r="P39" s="6"/>
    </row>
    <row r="40" spans="1:16" x14ac:dyDescent="0.3">
      <c r="A40" s="72">
        <v>5</v>
      </c>
      <c r="B40" s="6">
        <v>2</v>
      </c>
      <c r="C40" s="6">
        <v>2</v>
      </c>
      <c r="D40" s="6">
        <v>1</v>
      </c>
      <c r="E40" s="6">
        <v>1</v>
      </c>
      <c r="F40" s="6">
        <v>0</v>
      </c>
      <c r="G40" s="6">
        <v>1</v>
      </c>
      <c r="H40" s="6">
        <v>2</v>
      </c>
      <c r="I40" s="6">
        <v>0</v>
      </c>
      <c r="J40" s="6">
        <v>0</v>
      </c>
      <c r="K40" s="6">
        <v>1</v>
      </c>
      <c r="L40" s="6">
        <v>2</v>
      </c>
      <c r="M40" s="6">
        <v>0</v>
      </c>
      <c r="N40" s="6">
        <v>3</v>
      </c>
      <c r="O40" s="6">
        <v>2</v>
      </c>
      <c r="P40" s="6"/>
    </row>
    <row r="41" spans="1:16" x14ac:dyDescent="0.3">
      <c r="A41" s="72">
        <v>1</v>
      </c>
      <c r="B41" s="6">
        <v>3</v>
      </c>
      <c r="C41" s="6">
        <v>3</v>
      </c>
      <c r="D41" s="6">
        <v>5</v>
      </c>
      <c r="E41" s="6">
        <v>1</v>
      </c>
      <c r="F41" s="6">
        <v>0</v>
      </c>
      <c r="G41" s="6">
        <v>1</v>
      </c>
      <c r="H41" s="6">
        <v>1</v>
      </c>
      <c r="I41" s="6">
        <v>2</v>
      </c>
      <c r="J41" s="6">
        <v>0</v>
      </c>
      <c r="K41" s="6">
        <v>0</v>
      </c>
      <c r="L41" s="6">
        <v>1</v>
      </c>
      <c r="M41" s="6">
        <v>3</v>
      </c>
      <c r="N41" s="6">
        <v>0</v>
      </c>
      <c r="O41" s="6">
        <v>0</v>
      </c>
      <c r="P41" s="6"/>
    </row>
    <row r="42" spans="1:16" x14ac:dyDescent="0.3">
      <c r="A42" s="72">
        <v>1</v>
      </c>
      <c r="B42" s="6">
        <v>0</v>
      </c>
      <c r="C42" s="6">
        <v>3</v>
      </c>
      <c r="D42" s="6">
        <v>4</v>
      </c>
      <c r="E42" s="6">
        <v>0</v>
      </c>
      <c r="F42" s="6">
        <v>6</v>
      </c>
      <c r="G42" s="6">
        <v>3</v>
      </c>
      <c r="H42" s="6">
        <v>2</v>
      </c>
      <c r="I42" s="6">
        <v>1</v>
      </c>
      <c r="J42" s="6">
        <v>0</v>
      </c>
      <c r="K42" s="6">
        <v>1</v>
      </c>
      <c r="L42" s="6">
        <v>1</v>
      </c>
      <c r="M42" s="6">
        <v>0</v>
      </c>
      <c r="N42" s="6">
        <v>2</v>
      </c>
      <c r="O42" s="6">
        <v>2</v>
      </c>
      <c r="P42" s="6"/>
    </row>
    <row r="43" spans="1:16" x14ac:dyDescent="0.3">
      <c r="A43" s="72">
        <v>2</v>
      </c>
      <c r="B43" s="6">
        <v>2</v>
      </c>
      <c r="C43" s="6">
        <v>1</v>
      </c>
      <c r="D43" s="6">
        <v>2</v>
      </c>
      <c r="E43" s="6">
        <v>2</v>
      </c>
      <c r="F43" s="6">
        <v>2</v>
      </c>
      <c r="G43" s="6">
        <v>7</v>
      </c>
      <c r="H43" s="6">
        <v>1</v>
      </c>
      <c r="I43" s="6">
        <v>2</v>
      </c>
      <c r="J43" s="6">
        <v>0</v>
      </c>
      <c r="K43" s="6">
        <v>0</v>
      </c>
      <c r="L43" s="6">
        <v>1</v>
      </c>
      <c r="M43" s="6">
        <v>0</v>
      </c>
      <c r="N43" s="6">
        <v>1</v>
      </c>
      <c r="O43" s="6">
        <v>4</v>
      </c>
      <c r="P43" s="6"/>
    </row>
    <row r="44" spans="1:16" x14ac:dyDescent="0.3">
      <c r="A44" s="72">
        <v>1</v>
      </c>
      <c r="B44" s="6">
        <v>2</v>
      </c>
      <c r="C44" s="6">
        <v>1</v>
      </c>
      <c r="D44" s="6">
        <v>3</v>
      </c>
      <c r="E44" s="6">
        <v>1</v>
      </c>
      <c r="F44" s="6">
        <v>2</v>
      </c>
      <c r="G44" s="6">
        <v>5</v>
      </c>
      <c r="H44" s="6">
        <v>1</v>
      </c>
      <c r="I44" s="6">
        <v>2</v>
      </c>
      <c r="J44" s="6">
        <v>0</v>
      </c>
      <c r="K44" s="6">
        <v>1</v>
      </c>
      <c r="L44" s="6">
        <v>0</v>
      </c>
      <c r="M44" s="6">
        <v>1</v>
      </c>
      <c r="N44" s="6">
        <v>2</v>
      </c>
      <c r="O44" s="6">
        <v>1</v>
      </c>
      <c r="P44" s="6"/>
    </row>
    <row r="45" spans="1:16" x14ac:dyDescent="0.3">
      <c r="A45" s="72">
        <v>9</v>
      </c>
      <c r="B45" s="6">
        <v>3</v>
      </c>
      <c r="C45" s="6">
        <v>2</v>
      </c>
      <c r="D45" s="6">
        <v>2</v>
      </c>
      <c r="E45" s="6">
        <v>2</v>
      </c>
      <c r="F45" s="6">
        <v>2</v>
      </c>
      <c r="G45" s="6">
        <v>1</v>
      </c>
      <c r="H45" s="6">
        <v>0</v>
      </c>
      <c r="I45" s="6">
        <v>1</v>
      </c>
      <c r="J45" s="6">
        <v>1</v>
      </c>
      <c r="K45" s="6">
        <v>1</v>
      </c>
      <c r="L45" s="6">
        <v>0</v>
      </c>
      <c r="M45" s="6">
        <v>0</v>
      </c>
      <c r="N45" s="6">
        <v>4</v>
      </c>
      <c r="O45" s="6">
        <v>4</v>
      </c>
      <c r="P45" s="6"/>
    </row>
    <row r="46" spans="1:16" x14ac:dyDescent="0.3">
      <c r="A46" s="72">
        <v>5</v>
      </c>
      <c r="B46" s="6">
        <v>3</v>
      </c>
      <c r="C46" s="6">
        <v>2</v>
      </c>
      <c r="D46" s="6">
        <v>5</v>
      </c>
      <c r="E46" s="6">
        <v>1</v>
      </c>
      <c r="F46" s="6">
        <v>1</v>
      </c>
      <c r="G46" s="6">
        <v>3</v>
      </c>
      <c r="H46" s="6">
        <v>1</v>
      </c>
      <c r="I46" s="6">
        <v>1</v>
      </c>
      <c r="J46" s="6">
        <v>1</v>
      </c>
      <c r="K46" s="6">
        <v>0</v>
      </c>
      <c r="L46" s="6">
        <v>1</v>
      </c>
      <c r="M46" s="6">
        <v>1</v>
      </c>
      <c r="N46" s="6">
        <v>0</v>
      </c>
      <c r="O46" s="6">
        <v>2</v>
      </c>
      <c r="P46" s="6"/>
    </row>
    <row r="47" spans="1:16" x14ac:dyDescent="0.3">
      <c r="A47" s="72">
        <f>SUM(A27:A46)</f>
        <v>41</v>
      </c>
      <c r="B47" s="72">
        <f t="shared" ref="B47:O47" si="2">SUM(B27:B46)</f>
        <v>26</v>
      </c>
      <c r="C47" s="72">
        <f t="shared" si="2"/>
        <v>28</v>
      </c>
      <c r="D47" s="72">
        <f t="shared" si="2"/>
        <v>32</v>
      </c>
      <c r="E47" s="72">
        <f t="shared" si="2"/>
        <v>13</v>
      </c>
      <c r="F47" s="72">
        <f t="shared" si="2"/>
        <v>26</v>
      </c>
      <c r="G47" s="72">
        <f t="shared" si="2"/>
        <v>30</v>
      </c>
      <c r="H47" s="72">
        <f t="shared" si="2"/>
        <v>17</v>
      </c>
      <c r="I47" s="72">
        <f t="shared" si="2"/>
        <v>16</v>
      </c>
      <c r="J47" s="72">
        <f t="shared" si="2"/>
        <v>7</v>
      </c>
      <c r="K47" s="72">
        <f t="shared" si="2"/>
        <v>6</v>
      </c>
      <c r="L47" s="72">
        <f t="shared" si="2"/>
        <v>8</v>
      </c>
      <c r="M47" s="72">
        <f t="shared" si="2"/>
        <v>5</v>
      </c>
      <c r="N47" s="72">
        <f t="shared" si="2"/>
        <v>22</v>
      </c>
      <c r="O47" s="72">
        <f t="shared" si="2"/>
        <v>22</v>
      </c>
      <c r="P47" s="25" t="s">
        <v>39</v>
      </c>
    </row>
    <row r="48" spans="1:16" x14ac:dyDescent="0.3">
      <c r="A48" s="20">
        <v>4</v>
      </c>
      <c r="B48" s="6">
        <v>2</v>
      </c>
      <c r="C48" s="6">
        <v>2</v>
      </c>
      <c r="D48" s="6">
        <v>2</v>
      </c>
      <c r="E48" s="6">
        <v>2</v>
      </c>
      <c r="F48" s="6">
        <v>1</v>
      </c>
      <c r="G48" s="6">
        <v>5</v>
      </c>
      <c r="H48" s="6">
        <v>1</v>
      </c>
      <c r="I48" s="6">
        <v>0</v>
      </c>
      <c r="J48" s="6">
        <v>1</v>
      </c>
      <c r="K48" s="6">
        <v>1</v>
      </c>
      <c r="L48" s="6">
        <v>4</v>
      </c>
      <c r="M48" s="6">
        <v>1</v>
      </c>
      <c r="N48" s="6">
        <v>1</v>
      </c>
      <c r="O48" s="6">
        <v>0</v>
      </c>
      <c r="P48" s="6"/>
    </row>
    <row r="49" spans="1:16" x14ac:dyDescent="0.3">
      <c r="A49" s="20">
        <v>4</v>
      </c>
      <c r="B49" s="6">
        <v>2</v>
      </c>
      <c r="C49" s="6">
        <v>3</v>
      </c>
      <c r="D49" s="6">
        <v>6</v>
      </c>
      <c r="E49" s="6">
        <v>6</v>
      </c>
      <c r="F49" s="6">
        <v>2</v>
      </c>
      <c r="G49" s="6">
        <v>2</v>
      </c>
      <c r="H49" s="6">
        <v>1</v>
      </c>
      <c r="I49" s="6">
        <v>0</v>
      </c>
      <c r="J49" s="6">
        <v>2</v>
      </c>
      <c r="K49" s="6">
        <v>0</v>
      </c>
      <c r="L49" s="6">
        <v>2</v>
      </c>
      <c r="M49" s="6">
        <v>0</v>
      </c>
      <c r="N49" s="6">
        <v>4</v>
      </c>
      <c r="O49" s="6">
        <v>7</v>
      </c>
      <c r="P49" s="6"/>
    </row>
    <row r="50" spans="1:16" x14ac:dyDescent="0.3">
      <c r="A50" s="20">
        <v>3</v>
      </c>
      <c r="B50" s="6">
        <v>4</v>
      </c>
      <c r="C50" s="6">
        <v>5</v>
      </c>
      <c r="D50" s="6">
        <v>5</v>
      </c>
      <c r="E50" s="6">
        <v>3</v>
      </c>
      <c r="F50" s="6">
        <v>8</v>
      </c>
      <c r="G50" s="6">
        <v>2</v>
      </c>
      <c r="H50" s="6">
        <v>1</v>
      </c>
      <c r="I50" s="6">
        <v>1</v>
      </c>
      <c r="J50" s="6">
        <v>0</v>
      </c>
      <c r="K50" s="6">
        <v>0</v>
      </c>
      <c r="L50" s="6">
        <v>0</v>
      </c>
      <c r="M50" s="6">
        <v>1</v>
      </c>
      <c r="N50" s="6">
        <v>7</v>
      </c>
      <c r="O50" s="6">
        <v>1</v>
      </c>
      <c r="P50" s="6"/>
    </row>
    <row r="51" spans="1:16" x14ac:dyDescent="0.3">
      <c r="A51" s="20">
        <v>4</v>
      </c>
      <c r="B51" s="6">
        <v>3</v>
      </c>
      <c r="C51" s="6">
        <v>2</v>
      </c>
      <c r="D51" s="6">
        <v>5</v>
      </c>
      <c r="E51" s="6">
        <v>0</v>
      </c>
      <c r="F51" s="6">
        <v>5</v>
      </c>
      <c r="G51" s="6">
        <v>3</v>
      </c>
      <c r="H51" s="6">
        <v>1</v>
      </c>
      <c r="I51" s="6">
        <v>1</v>
      </c>
      <c r="J51" s="6">
        <v>3</v>
      </c>
      <c r="K51" s="6">
        <v>1</v>
      </c>
      <c r="L51" s="6">
        <v>2</v>
      </c>
      <c r="M51" s="6">
        <v>0</v>
      </c>
      <c r="N51" s="6">
        <v>1</v>
      </c>
      <c r="O51" s="6">
        <v>3</v>
      </c>
      <c r="P51" s="6"/>
    </row>
    <row r="52" spans="1:16" x14ac:dyDescent="0.3">
      <c r="A52" s="20">
        <v>6</v>
      </c>
      <c r="B52" s="6">
        <v>3</v>
      </c>
      <c r="C52" s="6">
        <v>2</v>
      </c>
      <c r="D52" s="6">
        <v>4</v>
      </c>
      <c r="E52" s="6">
        <v>4</v>
      </c>
      <c r="F52" s="6">
        <v>4</v>
      </c>
      <c r="G52" s="6">
        <v>8</v>
      </c>
      <c r="H52" s="6">
        <v>0</v>
      </c>
      <c r="I52" s="6">
        <v>3</v>
      </c>
      <c r="J52" s="6">
        <v>0</v>
      </c>
      <c r="K52" s="6">
        <v>2</v>
      </c>
      <c r="L52" s="6">
        <v>4</v>
      </c>
      <c r="M52" s="6">
        <v>0</v>
      </c>
      <c r="N52" s="6">
        <v>3</v>
      </c>
      <c r="O52" s="6">
        <v>1</v>
      </c>
      <c r="P52" s="6"/>
    </row>
    <row r="53" spans="1:16" x14ac:dyDescent="0.3">
      <c r="A53" s="20">
        <v>5</v>
      </c>
      <c r="B53" s="6">
        <v>4</v>
      </c>
      <c r="C53" s="6">
        <v>3</v>
      </c>
      <c r="D53" s="6">
        <v>2</v>
      </c>
      <c r="E53" s="6">
        <v>3</v>
      </c>
      <c r="F53" s="6">
        <v>4</v>
      </c>
      <c r="G53" s="6">
        <v>6</v>
      </c>
      <c r="H53" s="6">
        <v>1</v>
      </c>
      <c r="I53" s="6">
        <v>1</v>
      </c>
      <c r="J53" s="6">
        <v>0</v>
      </c>
      <c r="K53" s="6">
        <v>0</v>
      </c>
      <c r="L53" s="6">
        <v>3</v>
      </c>
      <c r="M53" s="6">
        <v>0</v>
      </c>
      <c r="N53" s="6">
        <v>3</v>
      </c>
      <c r="O53" s="6">
        <v>3</v>
      </c>
      <c r="P53" s="6"/>
    </row>
    <row r="54" spans="1:16" x14ac:dyDescent="0.3">
      <c r="A54" s="20">
        <v>5</v>
      </c>
      <c r="B54" s="6">
        <v>1</v>
      </c>
      <c r="C54" s="6">
        <v>4</v>
      </c>
      <c r="D54" s="6">
        <v>3</v>
      </c>
      <c r="E54" s="6">
        <v>6</v>
      </c>
      <c r="F54" s="6">
        <v>3</v>
      </c>
      <c r="G54" s="6">
        <v>6</v>
      </c>
      <c r="H54" s="6">
        <v>2</v>
      </c>
      <c r="I54" s="6">
        <v>0</v>
      </c>
      <c r="J54" s="6">
        <v>0</v>
      </c>
      <c r="K54" s="6">
        <v>2</v>
      </c>
      <c r="L54" s="6">
        <v>3</v>
      </c>
      <c r="M54" s="6">
        <v>0</v>
      </c>
      <c r="N54" s="6">
        <v>8</v>
      </c>
      <c r="O54" s="6">
        <v>3</v>
      </c>
      <c r="P54" s="6"/>
    </row>
    <row r="55" spans="1:16" x14ac:dyDescent="0.3">
      <c r="A55" s="20">
        <v>7</v>
      </c>
      <c r="B55" s="6">
        <v>7</v>
      </c>
      <c r="C55" s="6">
        <v>6</v>
      </c>
      <c r="D55" s="6">
        <v>2</v>
      </c>
      <c r="E55" s="6">
        <v>5</v>
      </c>
      <c r="F55" s="6">
        <v>4</v>
      </c>
      <c r="G55" s="6">
        <v>6</v>
      </c>
      <c r="H55" s="6">
        <v>0</v>
      </c>
      <c r="I55" s="6">
        <v>1</v>
      </c>
      <c r="J55" s="6">
        <v>2</v>
      </c>
      <c r="K55" s="6">
        <v>0</v>
      </c>
      <c r="L55" s="6">
        <v>7</v>
      </c>
      <c r="M55" s="6">
        <v>0</v>
      </c>
      <c r="N55" s="6">
        <v>2</v>
      </c>
      <c r="O55" s="6">
        <v>0</v>
      </c>
      <c r="P55" s="6"/>
    </row>
    <row r="56" spans="1:16" x14ac:dyDescent="0.3">
      <c r="A56" s="20">
        <v>7</v>
      </c>
      <c r="B56" s="6">
        <v>4</v>
      </c>
      <c r="C56" s="6">
        <v>7</v>
      </c>
      <c r="D56" s="6">
        <v>2</v>
      </c>
      <c r="E56" s="6">
        <v>6</v>
      </c>
      <c r="F56" s="6">
        <v>6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0</v>
      </c>
      <c r="M56" s="6">
        <v>1</v>
      </c>
      <c r="N56" s="6">
        <v>5</v>
      </c>
      <c r="O56" s="6">
        <v>3</v>
      </c>
      <c r="P56" s="6"/>
    </row>
    <row r="57" spans="1:16" x14ac:dyDescent="0.3">
      <c r="A57" s="20">
        <v>3</v>
      </c>
      <c r="B57" s="6">
        <v>6</v>
      </c>
      <c r="C57" s="6">
        <v>3</v>
      </c>
      <c r="D57" s="6">
        <v>0</v>
      </c>
      <c r="E57" s="6">
        <v>6</v>
      </c>
      <c r="F57" s="6">
        <v>9</v>
      </c>
      <c r="G57" s="6">
        <v>2</v>
      </c>
      <c r="H57" s="6">
        <v>3</v>
      </c>
      <c r="I57" s="6">
        <v>1</v>
      </c>
      <c r="J57" s="6">
        <v>2</v>
      </c>
      <c r="K57" s="6">
        <v>0</v>
      </c>
      <c r="L57" s="6">
        <v>4</v>
      </c>
      <c r="M57" s="6">
        <v>3</v>
      </c>
      <c r="N57" s="6">
        <v>5</v>
      </c>
      <c r="O57" s="6">
        <v>1</v>
      </c>
      <c r="P57" s="6"/>
    </row>
    <row r="58" spans="1:16" x14ac:dyDescent="0.3">
      <c r="A58" s="20">
        <v>6</v>
      </c>
      <c r="B58" s="6">
        <v>3</v>
      </c>
      <c r="C58" s="6">
        <v>4</v>
      </c>
      <c r="D58" s="6">
        <v>6</v>
      </c>
      <c r="E58" s="6">
        <v>5</v>
      </c>
      <c r="F58" s="6">
        <v>3</v>
      </c>
      <c r="G58" s="6">
        <v>7</v>
      </c>
      <c r="H58" s="6">
        <v>2</v>
      </c>
      <c r="I58" s="6">
        <v>1</v>
      </c>
      <c r="J58" s="6">
        <v>0</v>
      </c>
      <c r="K58" s="6">
        <v>0</v>
      </c>
      <c r="L58" s="6">
        <v>2</v>
      </c>
      <c r="M58" s="6">
        <v>0</v>
      </c>
      <c r="N58" s="6">
        <v>2</v>
      </c>
      <c r="O58" s="6">
        <v>6</v>
      </c>
      <c r="P58" s="6"/>
    </row>
    <row r="59" spans="1:16" x14ac:dyDescent="0.3">
      <c r="A59" s="20">
        <v>4</v>
      </c>
      <c r="B59" s="6">
        <v>9</v>
      </c>
      <c r="C59" s="6">
        <v>3</v>
      </c>
      <c r="D59" s="6">
        <v>2</v>
      </c>
      <c r="E59" s="6">
        <v>3</v>
      </c>
      <c r="F59" s="6">
        <v>4</v>
      </c>
      <c r="G59" s="6">
        <v>6</v>
      </c>
      <c r="H59" s="6">
        <v>1</v>
      </c>
      <c r="I59" s="6">
        <v>2</v>
      </c>
      <c r="J59" s="6">
        <v>2</v>
      </c>
      <c r="K59" s="6">
        <v>0</v>
      </c>
      <c r="L59" s="6">
        <v>4</v>
      </c>
      <c r="M59" s="6">
        <v>0</v>
      </c>
      <c r="N59" s="6">
        <v>2</v>
      </c>
      <c r="O59" s="6">
        <v>4</v>
      </c>
      <c r="P59" s="6"/>
    </row>
    <row r="60" spans="1:16" x14ac:dyDescent="0.3">
      <c r="A60" s="20">
        <v>5</v>
      </c>
      <c r="B60" s="6">
        <v>2</v>
      </c>
      <c r="C60" s="6">
        <v>2</v>
      </c>
      <c r="D60" s="6">
        <v>2</v>
      </c>
      <c r="E60" s="6">
        <v>5</v>
      </c>
      <c r="F60" s="6">
        <v>3</v>
      </c>
      <c r="G60" s="6">
        <v>1</v>
      </c>
      <c r="H60" s="6">
        <v>1</v>
      </c>
      <c r="I60" s="6">
        <v>2</v>
      </c>
      <c r="J60" s="6">
        <v>2</v>
      </c>
      <c r="K60" s="6">
        <v>0</v>
      </c>
      <c r="L60" s="6">
        <v>0</v>
      </c>
      <c r="M60" s="6">
        <v>2</v>
      </c>
      <c r="N60" s="6">
        <v>2</v>
      </c>
      <c r="O60" s="6">
        <v>4</v>
      </c>
      <c r="P60" s="6"/>
    </row>
    <row r="61" spans="1:16" x14ac:dyDescent="0.3">
      <c r="A61" s="20">
        <v>1</v>
      </c>
      <c r="B61" s="6">
        <v>4</v>
      </c>
      <c r="C61" s="6">
        <v>4</v>
      </c>
      <c r="D61" s="6">
        <v>10</v>
      </c>
      <c r="E61" s="6">
        <v>5</v>
      </c>
      <c r="F61" s="6">
        <v>9</v>
      </c>
      <c r="G61" s="6">
        <v>7</v>
      </c>
      <c r="H61" s="6">
        <v>0</v>
      </c>
      <c r="I61" s="6">
        <v>3</v>
      </c>
      <c r="J61" s="6">
        <v>0</v>
      </c>
      <c r="K61" s="6">
        <v>2</v>
      </c>
      <c r="L61" s="6">
        <v>0</v>
      </c>
      <c r="M61" s="6">
        <v>0</v>
      </c>
      <c r="N61" s="6">
        <v>2</v>
      </c>
      <c r="O61" s="6">
        <v>2</v>
      </c>
      <c r="P61" s="6"/>
    </row>
    <row r="62" spans="1:16" x14ac:dyDescent="0.3">
      <c r="A62" s="20">
        <v>3</v>
      </c>
      <c r="B62" s="6">
        <v>2</v>
      </c>
      <c r="C62" s="6">
        <v>3</v>
      </c>
      <c r="D62" s="6">
        <v>2</v>
      </c>
      <c r="E62" s="6">
        <v>1</v>
      </c>
      <c r="F62" s="6">
        <v>3</v>
      </c>
      <c r="G62" s="6">
        <v>6</v>
      </c>
      <c r="H62" s="6">
        <v>2</v>
      </c>
      <c r="I62" s="6">
        <v>0</v>
      </c>
      <c r="J62" s="6">
        <v>1</v>
      </c>
      <c r="K62" s="6">
        <v>1</v>
      </c>
      <c r="L62" s="6">
        <v>5</v>
      </c>
      <c r="M62" s="6">
        <v>2</v>
      </c>
      <c r="N62" s="6">
        <v>4</v>
      </c>
      <c r="O62" s="6">
        <v>6</v>
      </c>
      <c r="P62" s="6"/>
    </row>
    <row r="63" spans="1:16" x14ac:dyDescent="0.3">
      <c r="A63" s="20">
        <v>9</v>
      </c>
      <c r="B63" s="6">
        <v>5</v>
      </c>
      <c r="C63" s="6">
        <v>3</v>
      </c>
      <c r="D63" s="6">
        <v>5</v>
      </c>
      <c r="E63" s="6">
        <v>3</v>
      </c>
      <c r="F63" s="6">
        <v>1</v>
      </c>
      <c r="G63" s="6">
        <v>3</v>
      </c>
      <c r="H63" s="6">
        <v>0</v>
      </c>
      <c r="I63" s="6">
        <v>2</v>
      </c>
      <c r="J63" s="6">
        <v>4</v>
      </c>
      <c r="K63" s="6">
        <v>1</v>
      </c>
      <c r="L63" s="6">
        <v>2</v>
      </c>
      <c r="M63" s="6">
        <v>2</v>
      </c>
      <c r="N63" s="6">
        <v>0</v>
      </c>
      <c r="O63" s="6">
        <v>1</v>
      </c>
      <c r="P63" s="6"/>
    </row>
    <row r="64" spans="1:16" x14ac:dyDescent="0.3">
      <c r="A64" s="20">
        <f>SUM(A48:A63)</f>
        <v>76</v>
      </c>
      <c r="B64" s="20">
        <f t="shared" ref="B64:O64" si="3">SUM(B48:B63)</f>
        <v>61</v>
      </c>
      <c r="C64" s="20">
        <f t="shared" si="3"/>
        <v>56</v>
      </c>
      <c r="D64" s="20">
        <f t="shared" si="3"/>
        <v>58</v>
      </c>
      <c r="E64" s="20">
        <f t="shared" si="3"/>
        <v>63</v>
      </c>
      <c r="F64" s="20">
        <f t="shared" si="3"/>
        <v>69</v>
      </c>
      <c r="G64" s="20">
        <f t="shared" si="3"/>
        <v>71</v>
      </c>
      <c r="H64" s="20">
        <f t="shared" si="3"/>
        <v>17</v>
      </c>
      <c r="I64" s="20">
        <f t="shared" si="3"/>
        <v>19</v>
      </c>
      <c r="J64" s="20">
        <f t="shared" si="3"/>
        <v>20</v>
      </c>
      <c r="K64" s="20">
        <f t="shared" si="3"/>
        <v>11</v>
      </c>
      <c r="L64" s="20">
        <f t="shared" si="3"/>
        <v>42</v>
      </c>
      <c r="M64" s="20">
        <f t="shared" si="3"/>
        <v>12</v>
      </c>
      <c r="N64" s="20">
        <f t="shared" si="3"/>
        <v>51</v>
      </c>
      <c r="O64" s="20">
        <f t="shared" si="3"/>
        <v>45</v>
      </c>
      <c r="P64" s="25" t="s">
        <v>39</v>
      </c>
    </row>
    <row r="65" spans="1:16" x14ac:dyDescent="0.3">
      <c r="A65" s="73">
        <v>6</v>
      </c>
      <c r="B65" s="6">
        <v>2</v>
      </c>
      <c r="C65" s="6">
        <v>5</v>
      </c>
      <c r="D65" s="6">
        <v>10</v>
      </c>
      <c r="E65" s="6">
        <v>7</v>
      </c>
      <c r="F65" s="6">
        <v>3</v>
      </c>
      <c r="G65" s="6">
        <v>2</v>
      </c>
      <c r="H65" s="6">
        <v>2</v>
      </c>
      <c r="I65" s="6">
        <v>0</v>
      </c>
      <c r="J65" s="6">
        <v>3</v>
      </c>
      <c r="K65" s="6">
        <v>1</v>
      </c>
      <c r="L65" s="6">
        <v>2</v>
      </c>
      <c r="M65" s="6">
        <v>1</v>
      </c>
      <c r="N65" s="6">
        <v>1</v>
      </c>
      <c r="O65" s="6">
        <v>5</v>
      </c>
      <c r="P65" s="6"/>
    </row>
    <row r="66" spans="1:16" x14ac:dyDescent="0.3">
      <c r="A66" s="73">
        <v>5</v>
      </c>
      <c r="B66" s="6">
        <v>9</v>
      </c>
      <c r="C66" s="6">
        <v>3</v>
      </c>
      <c r="D66" s="6">
        <v>2</v>
      </c>
      <c r="E66" s="6">
        <v>5</v>
      </c>
      <c r="F66" s="6">
        <v>3</v>
      </c>
      <c r="G66" s="6">
        <v>5</v>
      </c>
      <c r="H66" s="6">
        <v>1</v>
      </c>
      <c r="I66" s="6">
        <v>0</v>
      </c>
      <c r="J66" s="6">
        <v>2</v>
      </c>
      <c r="K66" s="6">
        <v>1</v>
      </c>
      <c r="L66" s="6">
        <v>2</v>
      </c>
      <c r="M66" s="6">
        <v>1</v>
      </c>
      <c r="N66" s="6">
        <v>6</v>
      </c>
      <c r="O66" s="6">
        <v>3</v>
      </c>
      <c r="P66" s="6"/>
    </row>
    <row r="67" spans="1:16" x14ac:dyDescent="0.3">
      <c r="A67" s="73">
        <v>11</v>
      </c>
      <c r="B67" s="6">
        <v>6</v>
      </c>
      <c r="C67" s="6">
        <v>2</v>
      </c>
      <c r="D67" s="6">
        <v>3</v>
      </c>
      <c r="E67" s="6">
        <v>5</v>
      </c>
      <c r="F67" s="6">
        <v>6</v>
      </c>
      <c r="G67" s="6">
        <v>12</v>
      </c>
      <c r="H67" s="6">
        <v>2</v>
      </c>
      <c r="I67" s="6">
        <v>0</v>
      </c>
      <c r="J67" s="6">
        <v>1</v>
      </c>
      <c r="K67" s="6">
        <v>1</v>
      </c>
      <c r="L67" s="6">
        <v>0</v>
      </c>
      <c r="M67" s="6">
        <v>3</v>
      </c>
      <c r="N67" s="6">
        <v>6</v>
      </c>
      <c r="O67" s="6">
        <v>3</v>
      </c>
      <c r="P67" s="6"/>
    </row>
    <row r="68" spans="1:16" x14ac:dyDescent="0.3">
      <c r="A68" s="73">
        <v>6</v>
      </c>
      <c r="B68" s="6">
        <v>4</v>
      </c>
      <c r="C68" s="6">
        <v>5</v>
      </c>
      <c r="D68" s="6">
        <v>5</v>
      </c>
      <c r="E68" s="6">
        <v>2</v>
      </c>
      <c r="F68" s="6">
        <v>2</v>
      </c>
      <c r="G68" s="6">
        <v>6</v>
      </c>
      <c r="H68" s="6">
        <v>1</v>
      </c>
      <c r="I68" s="6">
        <v>4</v>
      </c>
      <c r="J68" s="6">
        <v>1</v>
      </c>
      <c r="K68" s="6">
        <v>0</v>
      </c>
      <c r="L68" s="6">
        <v>2</v>
      </c>
      <c r="M68" s="6">
        <v>2</v>
      </c>
      <c r="N68" s="6">
        <v>5</v>
      </c>
      <c r="O68" s="6">
        <v>4</v>
      </c>
      <c r="P68" s="6"/>
    </row>
    <row r="69" spans="1:16" x14ac:dyDescent="0.3">
      <c r="A69" s="73">
        <v>5</v>
      </c>
      <c r="B69" s="6">
        <v>3</v>
      </c>
      <c r="C69" s="6">
        <v>8</v>
      </c>
      <c r="D69" s="6">
        <v>3</v>
      </c>
      <c r="E69" s="6">
        <v>3</v>
      </c>
      <c r="F69" s="6">
        <v>4</v>
      </c>
      <c r="G69" s="6">
        <v>4</v>
      </c>
      <c r="H69" s="6">
        <v>0</v>
      </c>
      <c r="I69" s="6">
        <v>1</v>
      </c>
      <c r="J69" s="6">
        <v>1</v>
      </c>
      <c r="K69" s="6">
        <v>2</v>
      </c>
      <c r="L69" s="6">
        <v>5</v>
      </c>
      <c r="M69" s="6">
        <v>1</v>
      </c>
      <c r="N69" s="6">
        <v>2</v>
      </c>
      <c r="O69" s="6">
        <v>4</v>
      </c>
      <c r="P69" s="6"/>
    </row>
    <row r="70" spans="1:16" x14ac:dyDescent="0.3">
      <c r="A70" s="73">
        <v>4</v>
      </c>
      <c r="B70" s="6">
        <v>3</v>
      </c>
      <c r="C70" s="6">
        <v>6</v>
      </c>
      <c r="D70" s="6">
        <v>2</v>
      </c>
      <c r="E70" s="6">
        <v>3</v>
      </c>
      <c r="F70" s="6">
        <v>4</v>
      </c>
      <c r="G70" s="6">
        <v>5</v>
      </c>
      <c r="H70" s="6">
        <v>0</v>
      </c>
      <c r="I70" s="6">
        <v>2</v>
      </c>
      <c r="J70" s="6">
        <v>0</v>
      </c>
      <c r="K70" s="6">
        <v>0</v>
      </c>
      <c r="L70" s="6">
        <v>3</v>
      </c>
      <c r="M70" s="6">
        <v>2</v>
      </c>
      <c r="N70" s="6">
        <v>6</v>
      </c>
      <c r="O70" s="6">
        <v>4</v>
      </c>
      <c r="P70" s="6"/>
    </row>
    <row r="71" spans="1:16" x14ac:dyDescent="0.3">
      <c r="A71" s="73">
        <v>2</v>
      </c>
      <c r="B71" s="6">
        <v>4</v>
      </c>
      <c r="C71" s="6">
        <v>5</v>
      </c>
      <c r="D71" s="6">
        <v>6</v>
      </c>
      <c r="E71" s="6">
        <v>8</v>
      </c>
      <c r="F71" s="6">
        <v>6</v>
      </c>
      <c r="G71" s="6">
        <v>4</v>
      </c>
      <c r="H71" s="6">
        <v>0</v>
      </c>
      <c r="I71" s="6">
        <v>1</v>
      </c>
      <c r="J71" s="6">
        <v>1</v>
      </c>
      <c r="K71" s="6">
        <v>0</v>
      </c>
      <c r="L71" s="6">
        <v>2</v>
      </c>
      <c r="M71" s="6">
        <v>1</v>
      </c>
      <c r="N71" s="6">
        <v>1</v>
      </c>
      <c r="O71" s="6">
        <v>4</v>
      </c>
      <c r="P71" s="6"/>
    </row>
    <row r="72" spans="1:16" x14ac:dyDescent="0.3">
      <c r="A72" s="73">
        <v>5</v>
      </c>
      <c r="B72" s="6">
        <v>3</v>
      </c>
      <c r="C72" s="6">
        <v>4</v>
      </c>
      <c r="D72" s="6">
        <v>2</v>
      </c>
      <c r="E72" s="6">
        <v>5</v>
      </c>
      <c r="F72" s="6">
        <v>2</v>
      </c>
      <c r="G72" s="6">
        <v>4</v>
      </c>
      <c r="H72" s="6">
        <v>1</v>
      </c>
      <c r="I72" s="6">
        <v>4</v>
      </c>
      <c r="J72" s="6">
        <v>1</v>
      </c>
      <c r="K72" s="6">
        <v>0</v>
      </c>
      <c r="L72" s="6">
        <v>5</v>
      </c>
      <c r="M72" s="6">
        <v>0</v>
      </c>
      <c r="N72" s="6">
        <v>2</v>
      </c>
      <c r="O72" s="6">
        <v>3</v>
      </c>
      <c r="P72" s="6"/>
    </row>
    <row r="73" spans="1:16" x14ac:dyDescent="0.3">
      <c r="A73" s="73">
        <v>7</v>
      </c>
      <c r="B73" s="6">
        <v>1</v>
      </c>
      <c r="C73" s="6">
        <v>3</v>
      </c>
      <c r="D73" s="6">
        <v>3</v>
      </c>
      <c r="E73" s="6">
        <v>11</v>
      </c>
      <c r="F73" s="6">
        <v>3</v>
      </c>
      <c r="G73" s="6">
        <v>4</v>
      </c>
      <c r="H73" s="6">
        <v>1</v>
      </c>
      <c r="I73" s="6">
        <v>3</v>
      </c>
      <c r="J73" s="6">
        <v>0</v>
      </c>
      <c r="K73" s="6">
        <v>2</v>
      </c>
      <c r="L73" s="6">
        <v>1</v>
      </c>
      <c r="M73" s="6">
        <v>0</v>
      </c>
      <c r="N73" s="6">
        <v>4</v>
      </c>
      <c r="O73" s="6">
        <v>3</v>
      </c>
      <c r="P73" s="6"/>
    </row>
    <row r="74" spans="1:16" x14ac:dyDescent="0.3">
      <c r="A74" s="73">
        <v>5</v>
      </c>
      <c r="B74" s="6">
        <v>5</v>
      </c>
      <c r="C74" s="6">
        <v>9</v>
      </c>
      <c r="D74" s="6">
        <v>2</v>
      </c>
      <c r="E74" s="6">
        <v>8</v>
      </c>
      <c r="F74" s="6">
        <v>5</v>
      </c>
      <c r="G74" s="6">
        <v>5</v>
      </c>
      <c r="H74" s="6">
        <v>1</v>
      </c>
      <c r="I74" s="6">
        <v>0</v>
      </c>
      <c r="J74" s="6">
        <v>1</v>
      </c>
      <c r="K74" s="6">
        <v>1</v>
      </c>
      <c r="L74" s="6">
        <v>1</v>
      </c>
      <c r="M74" s="6">
        <v>0</v>
      </c>
      <c r="N74" s="6">
        <v>3</v>
      </c>
      <c r="O74" s="6">
        <v>6</v>
      </c>
      <c r="P74" s="6"/>
    </row>
    <row r="75" spans="1:16" x14ac:dyDescent="0.3">
      <c r="A75" s="73">
        <v>4</v>
      </c>
      <c r="B75" s="6">
        <v>4</v>
      </c>
      <c r="C75" s="6">
        <v>6</v>
      </c>
      <c r="D75" s="6">
        <v>3</v>
      </c>
      <c r="E75" s="6">
        <v>6</v>
      </c>
      <c r="F75" s="6">
        <v>8</v>
      </c>
      <c r="G75" s="6">
        <v>4</v>
      </c>
      <c r="H75" s="6">
        <v>0</v>
      </c>
      <c r="I75" s="6">
        <v>0</v>
      </c>
      <c r="J75" s="6">
        <v>4</v>
      </c>
      <c r="K75" s="6">
        <v>0</v>
      </c>
      <c r="L75" s="6">
        <v>3</v>
      </c>
      <c r="M75" s="6">
        <v>0</v>
      </c>
      <c r="N75" s="6">
        <v>3</v>
      </c>
      <c r="O75" s="6">
        <v>5</v>
      </c>
      <c r="P75" s="6"/>
    </row>
    <row r="76" spans="1:16" x14ac:dyDescent="0.3">
      <c r="A76" s="73">
        <v>4</v>
      </c>
      <c r="B76" s="6">
        <v>4</v>
      </c>
      <c r="C76" s="6">
        <v>5</v>
      </c>
      <c r="D76" s="6">
        <v>7</v>
      </c>
      <c r="E76" s="6">
        <v>9</v>
      </c>
      <c r="F76" s="6">
        <v>11</v>
      </c>
      <c r="G76" s="6">
        <v>5</v>
      </c>
      <c r="H76" s="6">
        <v>5</v>
      </c>
      <c r="I76" s="6">
        <v>0</v>
      </c>
      <c r="J76" s="6">
        <v>3</v>
      </c>
      <c r="K76" s="6">
        <v>2</v>
      </c>
      <c r="L76" s="6">
        <v>0</v>
      </c>
      <c r="M76" s="6">
        <v>0</v>
      </c>
      <c r="N76" s="6">
        <v>2</v>
      </c>
      <c r="O76" s="6">
        <v>5</v>
      </c>
      <c r="P76" s="6"/>
    </row>
    <row r="77" spans="1:16" x14ac:dyDescent="0.3">
      <c r="A77" s="73">
        <v>2</v>
      </c>
      <c r="B77" s="6">
        <v>2</v>
      </c>
      <c r="C77" s="6">
        <v>2</v>
      </c>
      <c r="D77" s="6">
        <v>4</v>
      </c>
      <c r="E77" s="6">
        <v>4</v>
      </c>
      <c r="F77" s="6">
        <v>2</v>
      </c>
      <c r="G77" s="6">
        <v>3</v>
      </c>
      <c r="H77" s="6">
        <v>2</v>
      </c>
      <c r="I77" s="6">
        <v>3</v>
      </c>
      <c r="J77" s="6">
        <v>0</v>
      </c>
      <c r="K77" s="6">
        <v>1</v>
      </c>
      <c r="L77" s="6">
        <v>0</v>
      </c>
      <c r="M77" s="6">
        <v>2</v>
      </c>
      <c r="N77" s="6">
        <v>4</v>
      </c>
      <c r="O77" s="6">
        <v>5</v>
      </c>
      <c r="P77" s="6"/>
    </row>
    <row r="78" spans="1:16" x14ac:dyDescent="0.3">
      <c r="A78" s="73">
        <v>6</v>
      </c>
      <c r="B78" s="6">
        <v>2</v>
      </c>
      <c r="C78" s="6">
        <v>4</v>
      </c>
      <c r="D78" s="6">
        <v>2</v>
      </c>
      <c r="E78" s="6">
        <v>2</v>
      </c>
      <c r="F78" s="6">
        <v>4</v>
      </c>
      <c r="G78" s="6">
        <v>2</v>
      </c>
      <c r="H78" s="6">
        <v>0</v>
      </c>
      <c r="I78" s="6">
        <v>1</v>
      </c>
      <c r="J78" s="6">
        <v>3</v>
      </c>
      <c r="K78" s="6">
        <v>0</v>
      </c>
      <c r="L78" s="6">
        <v>5</v>
      </c>
      <c r="M78" s="6">
        <v>1</v>
      </c>
      <c r="N78" s="6">
        <v>8</v>
      </c>
      <c r="O78" s="6">
        <v>4</v>
      </c>
      <c r="P78" s="6"/>
    </row>
    <row r="79" spans="1:16" x14ac:dyDescent="0.3">
      <c r="A79" s="73">
        <v>6</v>
      </c>
      <c r="B79" s="6">
        <v>3</v>
      </c>
      <c r="C79" s="6">
        <v>1</v>
      </c>
      <c r="D79" s="6">
        <v>3</v>
      </c>
      <c r="E79" s="6">
        <v>5</v>
      </c>
      <c r="F79" s="6">
        <v>2</v>
      </c>
      <c r="G79" s="6">
        <v>4</v>
      </c>
      <c r="H79" s="6">
        <v>0</v>
      </c>
      <c r="I79" s="6">
        <v>2</v>
      </c>
      <c r="J79" s="6">
        <v>5</v>
      </c>
      <c r="K79" s="6">
        <v>0</v>
      </c>
      <c r="L79" s="6">
        <v>2</v>
      </c>
      <c r="M79" s="6">
        <v>1</v>
      </c>
      <c r="N79" s="6">
        <v>0</v>
      </c>
      <c r="O79" s="6">
        <v>2</v>
      </c>
      <c r="P79" s="6"/>
    </row>
    <row r="80" spans="1:16" x14ac:dyDescent="0.3">
      <c r="A80" s="73">
        <v>5</v>
      </c>
      <c r="B80" s="6">
        <v>2</v>
      </c>
      <c r="C80" s="6">
        <v>9</v>
      </c>
      <c r="D80" s="6">
        <v>2</v>
      </c>
      <c r="E80" s="6">
        <v>4</v>
      </c>
      <c r="F80" s="6">
        <v>1</v>
      </c>
      <c r="G80" s="6">
        <v>5</v>
      </c>
      <c r="H80" s="6">
        <v>0</v>
      </c>
      <c r="I80" s="6">
        <v>0</v>
      </c>
      <c r="J80" s="6">
        <v>5</v>
      </c>
      <c r="K80" s="6">
        <v>0</v>
      </c>
      <c r="L80" s="6">
        <v>1</v>
      </c>
      <c r="M80" s="6">
        <v>2</v>
      </c>
      <c r="N80" s="6">
        <v>1</v>
      </c>
      <c r="O80" s="6">
        <v>4</v>
      </c>
      <c r="P80" s="6"/>
    </row>
    <row r="81" spans="1:16" x14ac:dyDescent="0.3">
      <c r="A81" s="73">
        <v>4</v>
      </c>
      <c r="B81" s="6">
        <v>2</v>
      </c>
      <c r="C81" s="6">
        <v>12</v>
      </c>
      <c r="D81" s="6">
        <v>3</v>
      </c>
      <c r="E81" s="6">
        <v>3</v>
      </c>
      <c r="F81" s="6">
        <v>3</v>
      </c>
      <c r="G81" s="6">
        <v>2</v>
      </c>
      <c r="H81" s="6">
        <v>2</v>
      </c>
      <c r="I81" s="6">
        <v>0</v>
      </c>
      <c r="J81" s="6">
        <v>3</v>
      </c>
      <c r="K81" s="6">
        <v>1</v>
      </c>
      <c r="L81" s="6">
        <v>1</v>
      </c>
      <c r="M81" s="6">
        <v>1</v>
      </c>
      <c r="N81" s="6">
        <v>1</v>
      </c>
      <c r="O81" s="6">
        <v>8</v>
      </c>
      <c r="P81" s="6"/>
    </row>
    <row r="82" spans="1:16" x14ac:dyDescent="0.3">
      <c r="A82" s="73">
        <v>6</v>
      </c>
      <c r="B82" s="6">
        <v>5</v>
      </c>
      <c r="C82" s="6">
        <v>6</v>
      </c>
      <c r="D82" s="6">
        <v>1</v>
      </c>
      <c r="E82" s="6">
        <v>6</v>
      </c>
      <c r="F82" s="6">
        <v>5</v>
      </c>
      <c r="G82" s="6">
        <v>3</v>
      </c>
      <c r="H82" s="6">
        <v>0</v>
      </c>
      <c r="I82" s="6">
        <v>2</v>
      </c>
      <c r="J82" s="6">
        <v>5</v>
      </c>
      <c r="K82" s="6">
        <v>1</v>
      </c>
      <c r="L82" s="6">
        <v>1</v>
      </c>
      <c r="M82" s="6">
        <v>2</v>
      </c>
      <c r="N82" s="6">
        <v>2</v>
      </c>
      <c r="O82" s="6">
        <v>3</v>
      </c>
      <c r="P82" s="6"/>
    </row>
    <row r="83" spans="1:16" x14ac:dyDescent="0.3">
      <c r="A83" s="73">
        <v>2</v>
      </c>
      <c r="B83" s="6">
        <v>6</v>
      </c>
      <c r="C83" s="6">
        <v>3</v>
      </c>
      <c r="D83" s="6">
        <v>3</v>
      </c>
      <c r="E83" s="6">
        <v>3</v>
      </c>
      <c r="F83" s="6">
        <v>3</v>
      </c>
      <c r="G83" s="6">
        <v>1</v>
      </c>
      <c r="H83" s="6">
        <v>0</v>
      </c>
      <c r="I83" s="6">
        <v>3</v>
      </c>
      <c r="J83" s="6">
        <v>1</v>
      </c>
      <c r="K83" s="6">
        <v>0</v>
      </c>
      <c r="L83" s="6">
        <v>1</v>
      </c>
      <c r="M83" s="6">
        <v>4</v>
      </c>
      <c r="N83" s="6">
        <v>3</v>
      </c>
      <c r="O83" s="6">
        <v>3</v>
      </c>
      <c r="P83" s="6"/>
    </row>
    <row r="84" spans="1:16" x14ac:dyDescent="0.3">
      <c r="A84" s="73">
        <v>0</v>
      </c>
      <c r="B84" s="6">
        <v>1</v>
      </c>
      <c r="C84" s="6">
        <v>3</v>
      </c>
      <c r="D84" s="6">
        <v>6</v>
      </c>
      <c r="E84" s="6">
        <v>1</v>
      </c>
      <c r="F84" s="6">
        <v>4</v>
      </c>
      <c r="G84" s="6">
        <v>0</v>
      </c>
      <c r="H84" s="6">
        <v>0</v>
      </c>
      <c r="I84" s="6">
        <v>0</v>
      </c>
      <c r="J84" s="6">
        <v>3</v>
      </c>
      <c r="K84" s="6">
        <v>0</v>
      </c>
      <c r="L84" s="6">
        <v>1</v>
      </c>
      <c r="M84" s="6">
        <v>2</v>
      </c>
      <c r="N84" s="6">
        <v>0</v>
      </c>
      <c r="O84" s="6">
        <v>5</v>
      </c>
      <c r="P84" s="6"/>
    </row>
    <row r="85" spans="1:16" x14ac:dyDescent="0.3">
      <c r="A85" s="73">
        <v>3</v>
      </c>
      <c r="B85" s="6">
        <v>6</v>
      </c>
      <c r="C85" s="6">
        <v>4</v>
      </c>
      <c r="D85" s="6">
        <v>6</v>
      </c>
      <c r="E85" s="6">
        <v>2</v>
      </c>
      <c r="F85" s="6">
        <v>6</v>
      </c>
      <c r="G85" s="6">
        <v>3</v>
      </c>
      <c r="H85" s="6">
        <v>4</v>
      </c>
      <c r="I85" s="6">
        <v>0</v>
      </c>
      <c r="J85" s="6">
        <v>2</v>
      </c>
      <c r="K85" s="6">
        <v>2</v>
      </c>
      <c r="L85" s="6">
        <v>2</v>
      </c>
      <c r="M85" s="6">
        <v>2</v>
      </c>
      <c r="N85" s="6">
        <v>3</v>
      </c>
      <c r="O85" s="6">
        <v>6</v>
      </c>
      <c r="P85" s="6"/>
    </row>
    <row r="86" spans="1:16" x14ac:dyDescent="0.3">
      <c r="A86" s="73">
        <v>4</v>
      </c>
      <c r="B86" s="6">
        <v>2</v>
      </c>
      <c r="C86" s="6">
        <v>4</v>
      </c>
      <c r="D86" s="6">
        <v>2</v>
      </c>
      <c r="E86" s="6">
        <v>8</v>
      </c>
      <c r="F86" s="6">
        <v>2</v>
      </c>
      <c r="G86" s="6">
        <v>1</v>
      </c>
      <c r="H86" s="6">
        <v>0</v>
      </c>
      <c r="I86" s="6">
        <v>0</v>
      </c>
      <c r="J86" s="6">
        <v>1</v>
      </c>
      <c r="K86" s="6">
        <v>3</v>
      </c>
      <c r="L86" s="6">
        <v>1</v>
      </c>
      <c r="M86" s="6">
        <v>3</v>
      </c>
      <c r="N86" s="6">
        <v>2</v>
      </c>
      <c r="O86" s="6">
        <v>3</v>
      </c>
      <c r="P86" s="6"/>
    </row>
    <row r="87" spans="1:16" x14ac:dyDescent="0.3">
      <c r="A87" s="73">
        <v>1</v>
      </c>
      <c r="B87" s="6">
        <v>6</v>
      </c>
      <c r="C87" s="6">
        <v>5</v>
      </c>
      <c r="D87" s="6">
        <v>2</v>
      </c>
      <c r="E87" s="6">
        <v>2</v>
      </c>
      <c r="F87" s="6">
        <v>1</v>
      </c>
      <c r="G87" s="6">
        <v>2</v>
      </c>
      <c r="H87" s="6">
        <v>0</v>
      </c>
      <c r="I87" s="6">
        <v>0</v>
      </c>
      <c r="J87" s="6">
        <v>0</v>
      </c>
      <c r="K87" s="6">
        <v>0</v>
      </c>
      <c r="L87" s="6">
        <v>2</v>
      </c>
      <c r="M87" s="6">
        <v>1</v>
      </c>
      <c r="N87" s="6">
        <v>2</v>
      </c>
      <c r="O87" s="6">
        <v>5</v>
      </c>
      <c r="P87" s="6"/>
    </row>
    <row r="88" spans="1:16" x14ac:dyDescent="0.3">
      <c r="A88" s="73">
        <v>4</v>
      </c>
      <c r="B88" s="6">
        <v>3</v>
      </c>
      <c r="C88" s="6">
        <v>4</v>
      </c>
      <c r="D88" s="6">
        <v>2</v>
      </c>
      <c r="E88" s="6">
        <v>4</v>
      </c>
      <c r="F88" s="6">
        <v>2</v>
      </c>
      <c r="G88" s="6">
        <v>4</v>
      </c>
      <c r="H88" s="6">
        <v>0</v>
      </c>
      <c r="I88" s="6">
        <v>0</v>
      </c>
      <c r="J88" s="6">
        <v>1</v>
      </c>
      <c r="K88" s="6">
        <v>2</v>
      </c>
      <c r="L88" s="6">
        <v>2</v>
      </c>
      <c r="M88" s="6">
        <v>1</v>
      </c>
      <c r="N88" s="6">
        <v>1</v>
      </c>
      <c r="O88" s="6">
        <v>5</v>
      </c>
      <c r="P88" s="6"/>
    </row>
    <row r="89" spans="1:16" x14ac:dyDescent="0.3">
      <c r="A89" s="73">
        <f>SUM(A65:A88)</f>
        <v>107</v>
      </c>
      <c r="B89" s="73">
        <f t="shared" ref="B89:O89" si="4">SUM(B65:B88)</f>
        <v>88</v>
      </c>
      <c r="C89" s="73">
        <f t="shared" si="4"/>
        <v>118</v>
      </c>
      <c r="D89" s="73">
        <f t="shared" si="4"/>
        <v>84</v>
      </c>
      <c r="E89" s="73">
        <f t="shared" si="4"/>
        <v>116</v>
      </c>
      <c r="F89" s="73">
        <f t="shared" si="4"/>
        <v>92</v>
      </c>
      <c r="G89" s="73">
        <f t="shared" si="4"/>
        <v>90</v>
      </c>
      <c r="H89" s="73">
        <f t="shared" si="4"/>
        <v>22</v>
      </c>
      <c r="I89" s="73">
        <f t="shared" si="4"/>
        <v>26</v>
      </c>
      <c r="J89" s="73">
        <f t="shared" si="4"/>
        <v>47</v>
      </c>
      <c r="K89" s="73">
        <f t="shared" si="4"/>
        <v>20</v>
      </c>
      <c r="L89" s="73">
        <f t="shared" si="4"/>
        <v>45</v>
      </c>
      <c r="M89" s="73">
        <f t="shared" si="4"/>
        <v>33</v>
      </c>
      <c r="N89" s="73">
        <f t="shared" si="4"/>
        <v>68</v>
      </c>
      <c r="O89" s="73">
        <f t="shared" si="4"/>
        <v>102</v>
      </c>
      <c r="P89" s="6"/>
    </row>
    <row r="90" spans="1:16" x14ac:dyDescent="0.3">
      <c r="A90" s="71">
        <v>2</v>
      </c>
      <c r="B90" s="6">
        <v>1</v>
      </c>
      <c r="C90" s="6">
        <v>3</v>
      </c>
      <c r="D90" s="6">
        <v>2</v>
      </c>
      <c r="E90" s="6">
        <v>4</v>
      </c>
      <c r="F90" s="6">
        <v>1</v>
      </c>
      <c r="G90" s="6">
        <v>2</v>
      </c>
      <c r="H90" s="6">
        <v>0</v>
      </c>
      <c r="I90" s="6">
        <v>0</v>
      </c>
      <c r="J90" s="6">
        <v>1</v>
      </c>
      <c r="K90" s="6">
        <v>1</v>
      </c>
      <c r="L90" s="6">
        <v>1</v>
      </c>
      <c r="M90" s="6">
        <v>0</v>
      </c>
      <c r="N90" s="6">
        <v>2</v>
      </c>
      <c r="O90" s="6">
        <v>2</v>
      </c>
      <c r="P90" s="6"/>
    </row>
    <row r="91" spans="1:16" x14ac:dyDescent="0.3">
      <c r="A91" s="71">
        <v>2</v>
      </c>
      <c r="B91" s="6">
        <v>1</v>
      </c>
      <c r="C91" s="6">
        <v>4</v>
      </c>
      <c r="D91" s="6">
        <v>1</v>
      </c>
      <c r="E91" s="6">
        <v>5</v>
      </c>
      <c r="F91" s="6">
        <v>0</v>
      </c>
      <c r="G91" s="6">
        <v>3</v>
      </c>
      <c r="H91" s="6">
        <v>0</v>
      </c>
      <c r="I91" s="6">
        <v>2</v>
      </c>
      <c r="J91" s="6">
        <v>1</v>
      </c>
      <c r="K91" s="6">
        <v>1</v>
      </c>
      <c r="L91" s="6">
        <v>2</v>
      </c>
      <c r="M91" s="6">
        <v>2</v>
      </c>
      <c r="N91" s="6">
        <v>0</v>
      </c>
      <c r="O91" s="6">
        <v>12</v>
      </c>
      <c r="P91" s="6"/>
    </row>
    <row r="92" spans="1:16" x14ac:dyDescent="0.3">
      <c r="A92" s="71">
        <v>2</v>
      </c>
      <c r="B92" s="6">
        <v>1</v>
      </c>
      <c r="C92" s="6">
        <v>4</v>
      </c>
      <c r="D92" s="6">
        <v>1</v>
      </c>
      <c r="E92" s="6">
        <v>1</v>
      </c>
      <c r="F92" s="6">
        <v>3</v>
      </c>
      <c r="G92" s="6">
        <v>2</v>
      </c>
      <c r="H92" s="6">
        <v>2</v>
      </c>
      <c r="I92" s="6">
        <v>0</v>
      </c>
      <c r="J92" s="6">
        <v>0</v>
      </c>
      <c r="K92" s="6">
        <v>0</v>
      </c>
      <c r="L92" s="6">
        <v>1</v>
      </c>
      <c r="M92" s="6">
        <v>1</v>
      </c>
      <c r="N92" s="6">
        <v>2</v>
      </c>
      <c r="O92" s="6">
        <v>2</v>
      </c>
      <c r="P92" s="6"/>
    </row>
    <row r="93" spans="1:16" x14ac:dyDescent="0.3">
      <c r="A93" s="71">
        <v>2</v>
      </c>
      <c r="B93" s="6">
        <v>1</v>
      </c>
      <c r="C93" s="6">
        <v>3</v>
      </c>
      <c r="D93" s="6">
        <v>1</v>
      </c>
      <c r="E93" s="6">
        <v>0</v>
      </c>
      <c r="F93" s="6">
        <v>1</v>
      </c>
      <c r="G93" s="6">
        <v>3</v>
      </c>
      <c r="H93" s="6">
        <v>1</v>
      </c>
      <c r="I93" s="6">
        <v>0</v>
      </c>
      <c r="J93" s="6">
        <v>2</v>
      </c>
      <c r="K93" s="6">
        <v>2</v>
      </c>
      <c r="L93" s="6">
        <v>2</v>
      </c>
      <c r="M93" s="6">
        <v>0</v>
      </c>
      <c r="N93" s="6">
        <v>0</v>
      </c>
      <c r="O93" s="6">
        <v>6</v>
      </c>
      <c r="P93" s="6"/>
    </row>
    <row r="94" spans="1:16" x14ac:dyDescent="0.3">
      <c r="A94" s="71">
        <v>1</v>
      </c>
      <c r="B94" s="6">
        <v>1</v>
      </c>
      <c r="C94" s="6">
        <v>2</v>
      </c>
      <c r="D94" s="6">
        <v>0</v>
      </c>
      <c r="E94" s="6">
        <v>2</v>
      </c>
      <c r="F94" s="6">
        <v>0</v>
      </c>
      <c r="G94" s="6">
        <v>2</v>
      </c>
      <c r="H94" s="6">
        <v>1</v>
      </c>
      <c r="I94" s="6">
        <v>0</v>
      </c>
      <c r="J94" s="6">
        <v>0</v>
      </c>
      <c r="K94" s="6">
        <v>0</v>
      </c>
      <c r="L94" s="6">
        <v>1</v>
      </c>
      <c r="M94" s="6">
        <v>1</v>
      </c>
      <c r="N94" s="6">
        <v>1</v>
      </c>
      <c r="O94" s="6">
        <v>5</v>
      </c>
      <c r="P94" s="6"/>
    </row>
    <row r="95" spans="1:16" x14ac:dyDescent="0.3">
      <c r="A95" s="71">
        <v>2</v>
      </c>
      <c r="B95" s="6">
        <v>0</v>
      </c>
      <c r="C95" s="6">
        <v>3</v>
      </c>
      <c r="D95" s="6">
        <v>0</v>
      </c>
      <c r="E95" s="6">
        <v>1</v>
      </c>
      <c r="F95" s="6">
        <v>1</v>
      </c>
      <c r="G95" s="6">
        <v>1</v>
      </c>
      <c r="H95" s="6">
        <v>0</v>
      </c>
      <c r="I95" s="6">
        <v>2</v>
      </c>
      <c r="J95" s="6">
        <v>1</v>
      </c>
      <c r="K95" s="6">
        <v>0</v>
      </c>
      <c r="L95" s="6">
        <v>2</v>
      </c>
      <c r="M95" s="6">
        <v>1</v>
      </c>
      <c r="N95" s="6">
        <v>1</v>
      </c>
      <c r="O95" s="6">
        <v>4</v>
      </c>
      <c r="P95" s="6"/>
    </row>
    <row r="96" spans="1:16" x14ac:dyDescent="0.3">
      <c r="A96" s="71">
        <v>3</v>
      </c>
      <c r="B96" s="6">
        <v>2</v>
      </c>
      <c r="C96" s="6">
        <v>1</v>
      </c>
      <c r="D96" s="6">
        <v>2</v>
      </c>
      <c r="E96" s="6">
        <v>2</v>
      </c>
      <c r="F96" s="6">
        <v>1</v>
      </c>
      <c r="G96" s="6">
        <v>1</v>
      </c>
      <c r="H96" s="6">
        <v>0</v>
      </c>
      <c r="I96" s="6">
        <v>0</v>
      </c>
      <c r="J96" s="6">
        <v>0</v>
      </c>
      <c r="K96" s="6">
        <v>2</v>
      </c>
      <c r="L96" s="6">
        <v>1</v>
      </c>
      <c r="M96" s="6">
        <v>0</v>
      </c>
      <c r="N96" s="6">
        <v>0</v>
      </c>
      <c r="O96" s="6">
        <v>1</v>
      </c>
      <c r="P96" s="6"/>
    </row>
    <row r="97" spans="1:16" x14ac:dyDescent="0.3">
      <c r="A97" s="71">
        <v>2</v>
      </c>
      <c r="B97" s="6">
        <v>2</v>
      </c>
      <c r="C97" s="6">
        <v>3</v>
      </c>
      <c r="D97" s="6">
        <v>0</v>
      </c>
      <c r="E97" s="6">
        <v>0</v>
      </c>
      <c r="F97" s="6">
        <v>0</v>
      </c>
      <c r="G97" s="6">
        <v>1</v>
      </c>
      <c r="H97" s="6">
        <v>0</v>
      </c>
      <c r="I97" s="6">
        <v>0</v>
      </c>
      <c r="J97" s="6">
        <v>0</v>
      </c>
      <c r="K97" s="6">
        <v>0</v>
      </c>
      <c r="L97" s="6">
        <v>1</v>
      </c>
      <c r="M97" s="6">
        <v>0</v>
      </c>
      <c r="N97" s="6">
        <v>1</v>
      </c>
      <c r="O97" s="6">
        <v>3</v>
      </c>
      <c r="P97" s="6"/>
    </row>
    <row r="98" spans="1:16" x14ac:dyDescent="0.3">
      <c r="A98" s="71">
        <v>1</v>
      </c>
      <c r="B98" s="6">
        <v>0</v>
      </c>
      <c r="C98" s="6">
        <v>0</v>
      </c>
      <c r="D98" s="6">
        <v>1</v>
      </c>
      <c r="E98" s="6">
        <v>1</v>
      </c>
      <c r="F98" s="6">
        <v>1</v>
      </c>
      <c r="G98" s="6">
        <v>3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3</v>
      </c>
      <c r="N98" s="6">
        <v>0</v>
      </c>
      <c r="O98" s="6">
        <v>0</v>
      </c>
      <c r="P98" s="6"/>
    </row>
    <row r="99" spans="1:16" x14ac:dyDescent="0.3">
      <c r="A99" s="71">
        <v>3</v>
      </c>
      <c r="B99" s="6">
        <v>0</v>
      </c>
      <c r="C99" s="6">
        <v>3</v>
      </c>
      <c r="D99" s="6">
        <v>1</v>
      </c>
      <c r="E99" s="6">
        <v>0</v>
      </c>
      <c r="F99" s="6">
        <v>7</v>
      </c>
      <c r="G99" s="6">
        <v>5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1</v>
      </c>
      <c r="N99" s="6">
        <v>2</v>
      </c>
      <c r="O99" s="6">
        <v>0</v>
      </c>
      <c r="P99" s="6"/>
    </row>
    <row r="100" spans="1:16" x14ac:dyDescent="0.3">
      <c r="A100" s="71">
        <v>1</v>
      </c>
      <c r="B100" s="6">
        <v>0</v>
      </c>
      <c r="C100" s="6">
        <v>0</v>
      </c>
      <c r="D100" s="6">
        <v>0</v>
      </c>
      <c r="E100" s="6">
        <v>2</v>
      </c>
      <c r="F100" s="6">
        <v>1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1</v>
      </c>
      <c r="O100" s="6">
        <v>0</v>
      </c>
      <c r="P100" s="6"/>
    </row>
    <row r="101" spans="1:16" x14ac:dyDescent="0.3">
      <c r="A101" s="71">
        <v>4</v>
      </c>
      <c r="B101" s="6">
        <v>2</v>
      </c>
      <c r="C101" s="6">
        <v>0</v>
      </c>
      <c r="D101" s="6">
        <v>2</v>
      </c>
      <c r="E101" s="6">
        <v>1</v>
      </c>
      <c r="F101" s="6">
        <v>5</v>
      </c>
      <c r="G101" s="6">
        <v>1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1</v>
      </c>
      <c r="O101" s="6">
        <v>2</v>
      </c>
      <c r="P101" s="6"/>
    </row>
    <row r="102" spans="1:16" x14ac:dyDescent="0.3">
      <c r="A102" s="71">
        <f>SUM(A90:A101, B2:B9)</f>
        <v>38</v>
      </c>
      <c r="B102" s="71">
        <f t="shared" ref="B102:O102" si="5">SUM(B90:B101, C2:C9)</f>
        <v>22</v>
      </c>
      <c r="C102" s="71">
        <f t="shared" si="5"/>
        <v>36</v>
      </c>
      <c r="D102" s="71">
        <f t="shared" si="5"/>
        <v>12</v>
      </c>
      <c r="E102" s="71">
        <f t="shared" si="5"/>
        <v>22</v>
      </c>
      <c r="F102" s="71">
        <f t="shared" si="5"/>
        <v>26</v>
      </c>
      <c r="G102" s="71">
        <f t="shared" si="5"/>
        <v>30</v>
      </c>
      <c r="H102" s="71">
        <f t="shared" si="5"/>
        <v>4</v>
      </c>
      <c r="I102" s="71">
        <f t="shared" si="5"/>
        <v>5</v>
      </c>
      <c r="J102" s="71">
        <f t="shared" si="5"/>
        <v>8</v>
      </c>
      <c r="K102" s="71">
        <f t="shared" si="5"/>
        <v>7</v>
      </c>
      <c r="L102" s="71">
        <f t="shared" si="5"/>
        <v>16</v>
      </c>
      <c r="M102" s="71">
        <f t="shared" si="5"/>
        <v>9</v>
      </c>
      <c r="N102" s="71">
        <f t="shared" si="5"/>
        <v>21</v>
      </c>
      <c r="O102" s="71"/>
      <c r="P102" s="2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Comparisons and Delays</vt:lpstr>
      <vt:lpstr>Ratios</vt:lpstr>
      <vt:lpstr>01-C4759</vt:lpstr>
      <vt:lpstr>02-C2470</vt:lpstr>
      <vt:lpstr>03-C4481</vt:lpstr>
      <vt:lpstr>04-C1253</vt:lpstr>
      <vt:lpstr>05-C1251</vt:lpstr>
      <vt:lpstr>C2042 (Left-To West)</vt:lpstr>
      <vt:lpstr>C2043 (Left-To East)</vt:lpstr>
      <vt:lpstr>07-C4482</vt:lpstr>
      <vt:lpstr>08-C1249</vt:lpstr>
      <vt:lpstr>C2044 (Right-To West)</vt:lpstr>
      <vt:lpstr>C2045 (Right-To East)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 j</dc:creator>
  <cp:lastModifiedBy>ili j</cp:lastModifiedBy>
  <cp:lastPrinted>2021-01-12T13:11:48Z</cp:lastPrinted>
  <dcterms:created xsi:type="dcterms:W3CDTF">2020-03-25T13:25:32Z</dcterms:created>
  <dcterms:modified xsi:type="dcterms:W3CDTF">2021-07-20T00:59:12Z</dcterms:modified>
</cp:coreProperties>
</file>