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C53" i="1"/>
  <c r="D53" i="1" s="1"/>
  <c r="C52" i="1"/>
  <c r="D52" i="1" s="1"/>
  <c r="C51" i="1"/>
  <c r="D51" i="1" s="1"/>
  <c r="C50" i="1"/>
  <c r="D50" i="1" s="1"/>
  <c r="E36" i="1"/>
  <c r="D36" i="1"/>
  <c r="C36" i="1"/>
  <c r="B36" i="1"/>
  <c r="C44" i="1"/>
  <c r="D44" i="1" s="1"/>
  <c r="C45" i="1"/>
  <c r="D45" i="1" s="1"/>
  <c r="C46" i="1"/>
  <c r="D46" i="1" s="1"/>
  <c r="C43" i="1"/>
  <c r="D43" i="1" s="1"/>
  <c r="C35" i="1"/>
  <c r="D35" i="1"/>
  <c r="E35" i="1"/>
  <c r="B35" i="1"/>
  <c r="C34" i="1"/>
  <c r="D34" i="1"/>
  <c r="E34" i="1"/>
  <c r="B34" i="1"/>
  <c r="B11" i="1"/>
  <c r="B2" i="1"/>
  <c r="C8" i="1" s="1"/>
  <c r="B3" i="1"/>
  <c r="C9" i="1" s="1"/>
  <c r="B4" i="1"/>
  <c r="G10" i="1" s="1"/>
  <c r="B5" i="1"/>
  <c r="C11" i="1" s="1"/>
  <c r="D10" i="1" l="1"/>
  <c r="B10" i="1"/>
  <c r="F8" i="1"/>
  <c r="F10" i="1"/>
  <c r="G8" i="1"/>
  <c r="H10" i="1"/>
  <c r="F9" i="1"/>
  <c r="D8" i="1"/>
  <c r="D11" i="1"/>
  <c r="F11" i="1"/>
  <c r="B8" i="1"/>
  <c r="D9" i="1"/>
  <c r="G9" i="1"/>
  <c r="E8" i="1"/>
  <c r="H8" i="1"/>
  <c r="B9" i="1"/>
  <c r="E9" i="1"/>
  <c r="H9" i="1"/>
  <c r="K9" i="1" s="1"/>
  <c r="H11" i="1"/>
  <c r="K11" i="1" s="1"/>
  <c r="C10" i="1"/>
  <c r="E10" i="1"/>
  <c r="E11" i="1"/>
  <c r="G11" i="1"/>
</calcChain>
</file>

<file path=xl/sharedStrings.xml><?xml version="1.0" encoding="utf-8"?>
<sst xmlns="http://schemas.openxmlformats.org/spreadsheetml/2006/main" count="26" uniqueCount="22">
  <si>
    <t>true phase</t>
  </si>
  <si>
    <t>true phase, deg</t>
  </si>
  <si>
    <t>Grow</t>
  </si>
  <si>
    <t>true phase 90</t>
  </si>
  <si>
    <t>amplitude</t>
  </si>
  <si>
    <t>true phase 270</t>
  </si>
  <si>
    <t>true phase 45</t>
  </si>
  <si>
    <t>full</t>
  </si>
  <si>
    <t>at300</t>
  </si>
  <si>
    <t>true phase 22.5</t>
  </si>
  <si>
    <t>error 300</t>
  </si>
  <si>
    <t>sin</t>
  </si>
  <si>
    <t>calculated</t>
  </si>
  <si>
    <t>800vsTrue</t>
  </si>
  <si>
    <t>dist, mm</t>
  </si>
  <si>
    <t>measured ampl. 700</t>
  </si>
  <si>
    <t>measured ampl. 500</t>
  </si>
  <si>
    <t>measured ampl. 300</t>
  </si>
  <si>
    <t>measured ampl. 200</t>
  </si>
  <si>
    <t>measured ampl. 100</t>
  </si>
  <si>
    <t>measured ampl. 40</t>
  </si>
  <si>
    <t>removed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</si>
</sst>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Fill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2" fontId="0" fillId="2" borderId="0" xfId="0" applyNumberForma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0"/>
            <c:dispEq val="0"/>
          </c:trendline>
          <c:xVal>
            <c:numRef>
              <c:f>Лист1!$A$19:$A$31</c:f>
              <c:numCache>
                <c:formatCode>General</c:formatCode>
                <c:ptCount val="13"/>
                <c:pt idx="0">
                  <c:v>1200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800</c:v>
                </c:pt>
                <c:pt idx="5">
                  <c:v>700</c:v>
                </c:pt>
                <c:pt idx="6">
                  <c:v>600</c:v>
                </c:pt>
                <c:pt idx="7">
                  <c:v>500</c:v>
                </c:pt>
                <c:pt idx="8">
                  <c:v>400</c:v>
                </c:pt>
                <c:pt idx="9">
                  <c:v>300</c:v>
                </c:pt>
                <c:pt idx="10">
                  <c:v>200</c:v>
                </c:pt>
                <c:pt idx="11">
                  <c:v>100</c:v>
                </c:pt>
                <c:pt idx="12">
                  <c:v>40</c:v>
                </c:pt>
              </c:numCache>
            </c:numRef>
          </c:xVal>
          <c:yVal>
            <c:numRef>
              <c:f>Лист1!$B$19:$B$31</c:f>
              <c:numCache>
                <c:formatCode>General</c:formatCode>
                <c:ptCount val="13"/>
                <c:pt idx="4">
                  <c:v>18.399999999999999</c:v>
                </c:pt>
                <c:pt idx="5">
                  <c:v>19.399999999999999</c:v>
                </c:pt>
                <c:pt idx="6">
                  <c:v>20.399999999999999</c:v>
                </c:pt>
                <c:pt idx="7">
                  <c:v>21.5</c:v>
                </c:pt>
                <c:pt idx="8">
                  <c:v>22.7</c:v>
                </c:pt>
                <c:pt idx="9">
                  <c:v>24</c:v>
                </c:pt>
                <c:pt idx="10">
                  <c:v>25.7</c:v>
                </c:pt>
                <c:pt idx="11">
                  <c:v>27.5</c:v>
                </c:pt>
                <c:pt idx="12">
                  <c:v>28.3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poly"/>
            <c:order val="2"/>
            <c:dispRSqr val="0"/>
            <c:dispEq val="0"/>
          </c:trendline>
          <c:xVal>
            <c:numRef>
              <c:f>Лист1!$A$19:$A$31</c:f>
              <c:numCache>
                <c:formatCode>General</c:formatCode>
                <c:ptCount val="13"/>
                <c:pt idx="0">
                  <c:v>1200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800</c:v>
                </c:pt>
                <c:pt idx="5">
                  <c:v>700</c:v>
                </c:pt>
                <c:pt idx="6">
                  <c:v>600</c:v>
                </c:pt>
                <c:pt idx="7">
                  <c:v>500</c:v>
                </c:pt>
                <c:pt idx="8">
                  <c:v>400</c:v>
                </c:pt>
                <c:pt idx="9">
                  <c:v>300</c:v>
                </c:pt>
                <c:pt idx="10">
                  <c:v>200</c:v>
                </c:pt>
                <c:pt idx="11">
                  <c:v>100</c:v>
                </c:pt>
                <c:pt idx="12">
                  <c:v>40</c:v>
                </c:pt>
              </c:numCache>
            </c:numRef>
          </c:xVal>
          <c:yVal>
            <c:numRef>
              <c:f>Лист1!$C$19:$C$31</c:f>
              <c:numCache>
                <c:formatCode>General</c:formatCode>
                <c:ptCount val="13"/>
                <c:pt idx="2">
                  <c:v>32.799999999999997</c:v>
                </c:pt>
                <c:pt idx="3">
                  <c:v>33.9</c:v>
                </c:pt>
                <c:pt idx="4">
                  <c:v>35</c:v>
                </c:pt>
                <c:pt idx="5">
                  <c:v>36.799999999999997</c:v>
                </c:pt>
                <c:pt idx="6">
                  <c:v>39.1</c:v>
                </c:pt>
                <c:pt idx="7">
                  <c:v>41.3</c:v>
                </c:pt>
                <c:pt idx="8">
                  <c:v>43.5</c:v>
                </c:pt>
                <c:pt idx="9">
                  <c:v>45.9</c:v>
                </c:pt>
                <c:pt idx="10">
                  <c:v>48.7</c:v>
                </c:pt>
                <c:pt idx="11">
                  <c:v>51.8</c:v>
                </c:pt>
                <c:pt idx="12">
                  <c:v>54</c:v>
                </c:pt>
              </c:numCache>
            </c:numRef>
          </c:yVal>
          <c:smooth val="1"/>
        </c:ser>
        <c:ser>
          <c:idx val="2"/>
          <c:order val="2"/>
          <c:trendline>
            <c:trendlineType val="poly"/>
            <c:order val="2"/>
            <c:dispRSqr val="0"/>
            <c:dispEq val="0"/>
          </c:trendline>
          <c:xVal>
            <c:numRef>
              <c:f>Лист1!$A$19:$A$31</c:f>
              <c:numCache>
                <c:formatCode>General</c:formatCode>
                <c:ptCount val="13"/>
                <c:pt idx="0">
                  <c:v>1200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800</c:v>
                </c:pt>
                <c:pt idx="5">
                  <c:v>700</c:v>
                </c:pt>
                <c:pt idx="6">
                  <c:v>600</c:v>
                </c:pt>
                <c:pt idx="7">
                  <c:v>500</c:v>
                </c:pt>
                <c:pt idx="8">
                  <c:v>400</c:v>
                </c:pt>
                <c:pt idx="9">
                  <c:v>300</c:v>
                </c:pt>
                <c:pt idx="10">
                  <c:v>200</c:v>
                </c:pt>
                <c:pt idx="11">
                  <c:v>100</c:v>
                </c:pt>
                <c:pt idx="12">
                  <c:v>40</c:v>
                </c:pt>
              </c:numCache>
            </c:numRef>
          </c:xVal>
          <c:yVal>
            <c:numRef>
              <c:f>Лист1!$D$19:$D$31</c:f>
              <c:numCache>
                <c:formatCode>0.00</c:formatCode>
                <c:ptCount val="13"/>
                <c:pt idx="1">
                  <c:v>66.400000000000006</c:v>
                </c:pt>
                <c:pt idx="2">
                  <c:v>69.3</c:v>
                </c:pt>
                <c:pt idx="3">
                  <c:v>72.099999999999994</c:v>
                </c:pt>
                <c:pt idx="4">
                  <c:v>74.8</c:v>
                </c:pt>
                <c:pt idx="5">
                  <c:v>78.099999999999994</c:v>
                </c:pt>
                <c:pt idx="6">
                  <c:v>81</c:v>
                </c:pt>
                <c:pt idx="7">
                  <c:v>84.3</c:v>
                </c:pt>
                <c:pt idx="8">
                  <c:v>87.3</c:v>
                </c:pt>
                <c:pt idx="9">
                  <c:v>90.7</c:v>
                </c:pt>
                <c:pt idx="10">
                  <c:v>94.2</c:v>
                </c:pt>
                <c:pt idx="11">
                  <c:v>97.7</c:v>
                </c:pt>
                <c:pt idx="12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2448"/>
        <c:axId val="214090880"/>
      </c:scatterChart>
      <c:valAx>
        <c:axId val="21271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90880"/>
        <c:crosses val="autoZero"/>
        <c:crossBetween val="midCat"/>
      </c:valAx>
      <c:valAx>
        <c:axId val="2140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1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236220</xdr:colOff>
      <xdr:row>15</xdr:row>
      <xdr:rowOff>140970</xdr:rowOff>
    </xdr:from>
    <xdr:to>
      <xdr:col>18</xdr:col>
      <xdr:colOff>541020</xdr:colOff>
      <xdr:row>44</xdr:row>
      <xdr:rowOff>129540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B3" sqref="B3"/>
    </sheetView>
  </sheetViews>
  <sheetFormatPr defaultRowHeight="14.4" x14ac:dyDescent="0.3"/>
  <cols>
    <col min="1" max="1" width="12.77734375" customWidth="1"/>
    <col min="2" max="2" width="14.77734375" style="1" customWidth="1"/>
    <col min="3" max="3" width="18" customWidth="1"/>
    <col min="4" max="4" width="17.6640625" customWidth="1"/>
    <col min="5" max="5" width="13.5546875" customWidth="1"/>
    <col min="6" max="6" width="18.5546875" customWidth="1"/>
    <col min="7" max="7" width="18.77734375" customWidth="1"/>
    <col min="8" max="8" width="18.109375" customWidth="1"/>
  </cols>
  <sheetData>
    <row r="1" spans="1:12" x14ac:dyDescent="0.3">
      <c r="A1" t="s">
        <v>14</v>
      </c>
      <c r="B1" s="1" t="s">
        <v>1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12" x14ac:dyDescent="0.3">
      <c r="A2">
        <v>0</v>
      </c>
      <c r="B2" s="2">
        <f t="shared" ref="B2:B5" si="0">A2/2.561</f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</row>
    <row r="3" spans="1:12" x14ac:dyDescent="0.3">
      <c r="A3">
        <v>230</v>
      </c>
      <c r="B3" s="1">
        <f t="shared" si="0"/>
        <v>89.808668488871533</v>
      </c>
      <c r="C3">
        <v>78.3</v>
      </c>
      <c r="D3">
        <v>84.8</v>
      </c>
      <c r="E3">
        <v>91.5</v>
      </c>
      <c r="F3">
        <v>95</v>
      </c>
      <c r="G3">
        <v>97.7</v>
      </c>
      <c r="H3">
        <v>100.2</v>
      </c>
    </row>
    <row r="4" spans="1:12" x14ac:dyDescent="0.3">
      <c r="A4">
        <v>460</v>
      </c>
      <c r="B4" s="2">
        <f t="shared" si="0"/>
        <v>179.61733697774307</v>
      </c>
      <c r="C4">
        <v>182</v>
      </c>
      <c r="D4">
        <v>181.8</v>
      </c>
      <c r="E4">
        <v>181.6</v>
      </c>
      <c r="F4">
        <v>182.2</v>
      </c>
      <c r="G4">
        <v>181.2</v>
      </c>
      <c r="H4">
        <v>181</v>
      </c>
    </row>
    <row r="5" spans="1:12" x14ac:dyDescent="0.3">
      <c r="A5">
        <v>691</v>
      </c>
      <c r="B5" s="1">
        <f t="shared" si="0"/>
        <v>269.81647793830535</v>
      </c>
      <c r="C5">
        <v>281</v>
      </c>
      <c r="D5">
        <v>275.7</v>
      </c>
      <c r="E5">
        <v>269.7</v>
      </c>
      <c r="F5">
        <v>266.5</v>
      </c>
      <c r="G5">
        <v>263.39999999999998</v>
      </c>
      <c r="H5">
        <v>261.39999999999998</v>
      </c>
    </row>
    <row r="7" spans="1:12" x14ac:dyDescent="0.3">
      <c r="C7" t="s">
        <v>21</v>
      </c>
    </row>
    <row r="8" spans="1:12" x14ac:dyDescent="0.3">
      <c r="B8" s="2">
        <f>B2</f>
        <v>0</v>
      </c>
      <c r="C8" s="1">
        <f t="shared" ref="C8:H11" si="1">C2-$B2</f>
        <v>0</v>
      </c>
      <c r="D8" s="3">
        <f t="shared" si="1"/>
        <v>0</v>
      </c>
      <c r="E8" s="1">
        <f t="shared" si="1"/>
        <v>0</v>
      </c>
      <c r="F8" s="1">
        <f t="shared" si="1"/>
        <v>0</v>
      </c>
      <c r="G8" s="1">
        <f t="shared" si="1"/>
        <v>1</v>
      </c>
      <c r="H8" s="1">
        <f t="shared" si="1"/>
        <v>1</v>
      </c>
    </row>
    <row r="9" spans="1:12" x14ac:dyDescent="0.3">
      <c r="B9" s="3">
        <f>B3</f>
        <v>89.808668488871533</v>
      </c>
      <c r="C9" s="1">
        <f t="shared" si="1"/>
        <v>-11.508668488871535</v>
      </c>
      <c r="D9" s="3">
        <f t="shared" si="1"/>
        <v>-5.0086684888715354</v>
      </c>
      <c r="E9" s="1">
        <f t="shared" si="1"/>
        <v>1.6913315111284675</v>
      </c>
      <c r="F9" s="1">
        <f t="shared" si="1"/>
        <v>5.1913315111284675</v>
      </c>
      <c r="G9" s="1">
        <f t="shared" si="1"/>
        <v>7.8913315111284703</v>
      </c>
      <c r="H9" s="1">
        <f t="shared" si="1"/>
        <v>10.39133151112847</v>
      </c>
      <c r="K9" s="1">
        <f>C9-H9</f>
        <v>-21.900000000000006</v>
      </c>
      <c r="L9" t="s">
        <v>2</v>
      </c>
    </row>
    <row r="10" spans="1:12" x14ac:dyDescent="0.3">
      <c r="B10" s="2">
        <f>B4</f>
        <v>179.61733697774307</v>
      </c>
      <c r="C10" s="1">
        <f t="shared" si="1"/>
        <v>2.3826630222569349</v>
      </c>
      <c r="D10" s="3">
        <f t="shared" si="1"/>
        <v>2.1826630222569463</v>
      </c>
      <c r="E10" s="1">
        <f t="shared" si="1"/>
        <v>1.9826630222569293</v>
      </c>
      <c r="F10" s="1">
        <f t="shared" si="1"/>
        <v>2.5826630222569236</v>
      </c>
      <c r="G10" s="1">
        <f t="shared" si="1"/>
        <v>1.5826630222569236</v>
      </c>
      <c r="H10" s="1">
        <f t="shared" si="1"/>
        <v>1.3826630222569349</v>
      </c>
      <c r="K10" s="1"/>
    </row>
    <row r="11" spans="1:12" x14ac:dyDescent="0.3">
      <c r="B11" s="3">
        <f>B5</f>
        <v>269.81647793830535</v>
      </c>
      <c r="C11" s="1">
        <f t="shared" si="1"/>
        <v>11.183522061694646</v>
      </c>
      <c r="D11" s="1">
        <f t="shared" si="1"/>
        <v>5.8835220616946344</v>
      </c>
      <c r="E11" s="1">
        <f t="shared" si="1"/>
        <v>-0.11647793830536557</v>
      </c>
      <c r="F11" s="1">
        <f t="shared" si="1"/>
        <v>-3.3164779383053542</v>
      </c>
      <c r="G11" s="1">
        <f t="shared" si="1"/>
        <v>-6.4164779383053769</v>
      </c>
      <c r="H11" s="1">
        <f t="shared" si="1"/>
        <v>-8.4164779383053769</v>
      </c>
      <c r="K11" s="1">
        <f t="shared" ref="K11" si="2">C11-H11</f>
        <v>19.600000000000023</v>
      </c>
    </row>
    <row r="12" spans="1:12" x14ac:dyDescent="0.3">
      <c r="C12" s="1"/>
      <c r="D12" s="3"/>
      <c r="E12" s="1"/>
      <c r="F12" s="1"/>
      <c r="G12" s="1"/>
      <c r="H12" s="1"/>
    </row>
    <row r="13" spans="1:12" x14ac:dyDescent="0.3">
      <c r="D13" s="1"/>
    </row>
    <row r="14" spans="1:12" x14ac:dyDescent="0.3">
      <c r="D14" s="1"/>
    </row>
    <row r="18" spans="1:8" x14ac:dyDescent="0.3">
      <c r="A18" t="s">
        <v>4</v>
      </c>
      <c r="B18" s="4" t="s">
        <v>9</v>
      </c>
      <c r="C18" s="4" t="s">
        <v>6</v>
      </c>
      <c r="D18" s="7" t="s">
        <v>3</v>
      </c>
      <c r="E18" t="s">
        <v>5</v>
      </c>
    </row>
    <row r="19" spans="1:8" x14ac:dyDescent="0.3">
      <c r="A19">
        <v>1200</v>
      </c>
      <c r="B19"/>
      <c r="D19" s="4"/>
      <c r="E19">
        <v>296.10000000000002</v>
      </c>
      <c r="F19">
        <f>E19-270</f>
        <v>26.100000000000023</v>
      </c>
    </row>
    <row r="20" spans="1:8" x14ac:dyDescent="0.3">
      <c r="A20">
        <v>1100</v>
      </c>
      <c r="B20"/>
      <c r="D20" s="4">
        <v>66.400000000000006</v>
      </c>
      <c r="E20">
        <v>293.39999999999998</v>
      </c>
      <c r="F20">
        <f t="shared" ref="F20:F31" si="3">E20-270</f>
        <v>23.399999999999977</v>
      </c>
      <c r="H20" s="4"/>
    </row>
    <row r="21" spans="1:8" x14ac:dyDescent="0.3">
      <c r="A21">
        <v>1000</v>
      </c>
      <c r="B21"/>
      <c r="C21">
        <v>32.799999999999997</v>
      </c>
      <c r="D21" s="4">
        <v>69.3</v>
      </c>
      <c r="E21">
        <v>291</v>
      </c>
      <c r="F21">
        <f t="shared" si="3"/>
        <v>21</v>
      </c>
      <c r="H21" s="4"/>
    </row>
    <row r="22" spans="1:8" x14ac:dyDescent="0.3">
      <c r="A22">
        <v>900</v>
      </c>
      <c r="B22"/>
      <c r="C22">
        <v>33.9</v>
      </c>
      <c r="D22" s="4">
        <v>72.099999999999994</v>
      </c>
      <c r="E22">
        <v>287.8</v>
      </c>
      <c r="F22">
        <f t="shared" si="3"/>
        <v>17.800000000000011</v>
      </c>
      <c r="H22" s="4"/>
    </row>
    <row r="23" spans="1:8" x14ac:dyDescent="0.3">
      <c r="A23" s="5">
        <v>800</v>
      </c>
      <c r="B23" s="5">
        <v>18.399999999999999</v>
      </c>
      <c r="C23" s="5">
        <v>35</v>
      </c>
      <c r="D23" s="6">
        <v>74.8</v>
      </c>
      <c r="E23" s="5">
        <v>285</v>
      </c>
      <c r="F23">
        <f t="shared" si="3"/>
        <v>15</v>
      </c>
      <c r="H23" s="4"/>
    </row>
    <row r="24" spans="1:8" x14ac:dyDescent="0.3">
      <c r="A24">
        <v>700</v>
      </c>
      <c r="B24">
        <v>19.399999999999999</v>
      </c>
      <c r="C24">
        <v>36.799999999999997</v>
      </c>
      <c r="D24" s="4">
        <v>78.099999999999994</v>
      </c>
      <c r="E24">
        <v>282</v>
      </c>
      <c r="F24">
        <f t="shared" si="3"/>
        <v>12</v>
      </c>
      <c r="H24" s="4"/>
    </row>
    <row r="25" spans="1:8" x14ac:dyDescent="0.3">
      <c r="A25">
        <v>600</v>
      </c>
      <c r="B25">
        <v>20.399999999999999</v>
      </c>
      <c r="C25">
        <v>39.1</v>
      </c>
      <c r="D25" s="4">
        <v>81</v>
      </c>
      <c r="E25">
        <v>278.7</v>
      </c>
      <c r="F25">
        <f t="shared" si="3"/>
        <v>8.6999999999999886</v>
      </c>
      <c r="H25" s="4"/>
    </row>
    <row r="26" spans="1:8" x14ac:dyDescent="0.3">
      <c r="A26">
        <v>500</v>
      </c>
      <c r="B26" s="8">
        <v>21.5</v>
      </c>
      <c r="C26">
        <v>41.3</v>
      </c>
      <c r="D26" s="4">
        <v>84.3</v>
      </c>
      <c r="E26">
        <v>275.60000000000002</v>
      </c>
      <c r="F26">
        <f t="shared" si="3"/>
        <v>5.6000000000000227</v>
      </c>
      <c r="H26" s="4"/>
    </row>
    <row r="27" spans="1:8" x14ac:dyDescent="0.3">
      <c r="A27">
        <v>400</v>
      </c>
      <c r="B27" s="8">
        <v>22.7</v>
      </c>
      <c r="C27" s="8">
        <v>43.5</v>
      </c>
      <c r="D27" s="4">
        <v>87.3</v>
      </c>
      <c r="E27" s="8">
        <v>272.7</v>
      </c>
      <c r="F27">
        <f t="shared" si="3"/>
        <v>2.6999999999999886</v>
      </c>
      <c r="H27" s="4"/>
    </row>
    <row r="28" spans="1:8" x14ac:dyDescent="0.3">
      <c r="A28" s="5">
        <v>300</v>
      </c>
      <c r="B28" s="5">
        <v>24</v>
      </c>
      <c r="C28" s="8">
        <v>45.9</v>
      </c>
      <c r="D28" s="7">
        <v>90.7</v>
      </c>
      <c r="E28" s="8">
        <v>269.2</v>
      </c>
      <c r="F28">
        <f t="shared" si="3"/>
        <v>-0.80000000000001137</v>
      </c>
      <c r="H28" s="4"/>
    </row>
    <row r="29" spans="1:8" x14ac:dyDescent="0.3">
      <c r="A29">
        <v>200</v>
      </c>
      <c r="B29">
        <v>25.7</v>
      </c>
      <c r="C29">
        <v>48.7</v>
      </c>
      <c r="D29" s="4">
        <v>94.2</v>
      </c>
      <c r="E29">
        <v>266.3</v>
      </c>
      <c r="F29">
        <f t="shared" si="3"/>
        <v>-3.6999999999999886</v>
      </c>
      <c r="H29" s="4"/>
    </row>
    <row r="30" spans="1:8" x14ac:dyDescent="0.3">
      <c r="A30">
        <v>100</v>
      </c>
      <c r="B30">
        <v>27.5</v>
      </c>
      <c r="C30">
        <v>51.8</v>
      </c>
      <c r="D30" s="4">
        <v>97.7</v>
      </c>
      <c r="E30">
        <v>263.39999999999998</v>
      </c>
      <c r="F30">
        <f t="shared" si="3"/>
        <v>-6.6000000000000227</v>
      </c>
      <c r="H30" s="4"/>
    </row>
    <row r="31" spans="1:8" x14ac:dyDescent="0.3">
      <c r="A31">
        <v>40</v>
      </c>
      <c r="B31">
        <v>28.3</v>
      </c>
      <c r="C31">
        <v>54</v>
      </c>
      <c r="D31" s="4">
        <v>100</v>
      </c>
      <c r="E31">
        <v>261.60000000000002</v>
      </c>
      <c r="F31">
        <f t="shared" si="3"/>
        <v>-8.3999999999999773</v>
      </c>
      <c r="H31" s="4"/>
    </row>
    <row r="32" spans="1:8" x14ac:dyDescent="0.3">
      <c r="B32"/>
      <c r="D32" s="4"/>
    </row>
    <row r="33" spans="1:5" x14ac:dyDescent="0.3">
      <c r="B33"/>
      <c r="D33" s="4"/>
    </row>
    <row r="34" spans="1:5" x14ac:dyDescent="0.3">
      <c r="A34" t="s">
        <v>7</v>
      </c>
      <c r="B34" s="4">
        <f>B23-B31</f>
        <v>-9.9000000000000021</v>
      </c>
      <c r="C34" s="4">
        <f t="shared" ref="C34:E34" si="4">C23-C31</f>
        <v>-19</v>
      </c>
      <c r="D34" s="4">
        <f t="shared" si="4"/>
        <v>-25.200000000000003</v>
      </c>
      <c r="E34" s="4">
        <f t="shared" si="4"/>
        <v>23.399999999999977</v>
      </c>
    </row>
    <row r="35" spans="1:5" x14ac:dyDescent="0.3">
      <c r="A35" t="s">
        <v>8</v>
      </c>
      <c r="B35" s="4">
        <f>B23-B28</f>
        <v>-5.6000000000000014</v>
      </c>
      <c r="C35" s="4">
        <f t="shared" ref="C35:E35" si="5">C23-C28</f>
        <v>-10.899999999999999</v>
      </c>
      <c r="D35" s="4">
        <f t="shared" si="5"/>
        <v>-15.900000000000006</v>
      </c>
      <c r="E35" s="4">
        <f t="shared" si="5"/>
        <v>15.800000000000011</v>
      </c>
    </row>
    <row r="36" spans="1:5" x14ac:dyDescent="0.3">
      <c r="A36" t="s">
        <v>13</v>
      </c>
      <c r="B36" s="4">
        <f>B23-22.5</f>
        <v>-4.1000000000000014</v>
      </c>
      <c r="C36" s="4">
        <f>C23-45</f>
        <v>-10</v>
      </c>
      <c r="D36" s="4">
        <f>D23-90</f>
        <v>-15.200000000000003</v>
      </c>
      <c r="E36" s="4">
        <f>E23-270</f>
        <v>15</v>
      </c>
    </row>
    <row r="42" spans="1:5" x14ac:dyDescent="0.3">
      <c r="A42" t="s">
        <v>0</v>
      </c>
      <c r="B42" s="1" t="s">
        <v>10</v>
      </c>
      <c r="C42" t="s">
        <v>11</v>
      </c>
      <c r="D42" t="s">
        <v>12</v>
      </c>
    </row>
    <row r="43" spans="1:5" x14ac:dyDescent="0.3">
      <c r="A43">
        <v>0</v>
      </c>
      <c r="B43" s="1">
        <v>0</v>
      </c>
      <c r="C43" s="4">
        <f>SIN(A43/180*3.14)*16</f>
        <v>0</v>
      </c>
      <c r="D43" s="4">
        <f>C43*16</f>
        <v>0</v>
      </c>
    </row>
    <row r="44" spans="1:5" x14ac:dyDescent="0.3">
      <c r="A44">
        <v>22</v>
      </c>
      <c r="B44">
        <v>5.6</v>
      </c>
      <c r="C44" s="4">
        <f t="shared" ref="C44:C46" si="6">SIN(A44/180*3.14)</f>
        <v>0.37442610287940581</v>
      </c>
      <c r="D44" s="4">
        <f t="shared" ref="D44:D46" si="7">C44*16</f>
        <v>5.9908176460704929</v>
      </c>
    </row>
    <row r="45" spans="1:5" x14ac:dyDescent="0.3">
      <c r="A45">
        <v>45</v>
      </c>
      <c r="B45">
        <v>11</v>
      </c>
      <c r="C45" s="4">
        <f t="shared" si="6"/>
        <v>0.70682518110536596</v>
      </c>
      <c r="D45" s="4">
        <f t="shared" si="7"/>
        <v>11.309202897685855</v>
      </c>
    </row>
    <row r="46" spans="1:5" x14ac:dyDescent="0.3">
      <c r="A46">
        <v>90</v>
      </c>
      <c r="B46">
        <v>16</v>
      </c>
      <c r="C46" s="4">
        <f t="shared" si="6"/>
        <v>0.99999968293183461</v>
      </c>
      <c r="D46" s="4">
        <f t="shared" si="7"/>
        <v>15.999994926909354</v>
      </c>
    </row>
    <row r="49" spans="1:4" x14ac:dyDescent="0.3">
      <c r="A49" t="s">
        <v>0</v>
      </c>
      <c r="B49" s="1" t="s">
        <v>13</v>
      </c>
      <c r="C49" t="s">
        <v>11</v>
      </c>
      <c r="D49" t="s">
        <v>12</v>
      </c>
    </row>
    <row r="50" spans="1:4" x14ac:dyDescent="0.3">
      <c r="A50">
        <v>0</v>
      </c>
      <c r="B50" s="1">
        <v>0</v>
      </c>
      <c r="C50" s="4">
        <f>SIN(A50/180*3.14)*16</f>
        <v>0</v>
      </c>
      <c r="D50" s="4">
        <f>C50*15</f>
        <v>0</v>
      </c>
    </row>
    <row r="51" spans="1:4" x14ac:dyDescent="0.3">
      <c r="A51">
        <v>22</v>
      </c>
      <c r="B51">
        <v>4</v>
      </c>
      <c r="C51" s="4">
        <f t="shared" ref="C51:C53" si="8">SIN(A51/180*3.14)</f>
        <v>0.37442610287940581</v>
      </c>
      <c r="D51" s="4">
        <f t="shared" ref="D51:D53" si="9">C51*15</f>
        <v>5.6163915431910869</v>
      </c>
    </row>
    <row r="52" spans="1:4" x14ac:dyDescent="0.3">
      <c r="A52">
        <v>45</v>
      </c>
      <c r="B52">
        <v>10</v>
      </c>
      <c r="C52" s="4">
        <f t="shared" si="8"/>
        <v>0.70682518110536596</v>
      </c>
      <c r="D52" s="4">
        <f t="shared" si="9"/>
        <v>10.60237771658049</v>
      </c>
    </row>
    <row r="53" spans="1:4" x14ac:dyDescent="0.3">
      <c r="A53">
        <v>90</v>
      </c>
      <c r="B53">
        <v>15</v>
      </c>
      <c r="C53" s="4">
        <f t="shared" si="8"/>
        <v>0.99999968293183461</v>
      </c>
      <c r="D53" s="4">
        <f t="shared" si="9"/>
        <v>14.999995243977519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2021-10-02T08:29:39Z</dcterms:created>
  <dcterms:modified xsi:type="dcterms:W3CDTF">2021-11-16T19:42:50Z</dcterms:modified>
</cp:coreProperties>
</file>