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ublic\www\course\DM2301\dm2301_grade\"/>
    </mc:Choice>
  </mc:AlternateContent>
  <xr:revisionPtr revIDLastSave="0" documentId="13_ncr:1_{6FCB9DEC-4721-40A7-B59D-1B734BA60037}" xr6:coauthVersionLast="36" xr6:coauthVersionMax="36" xr10:uidLastSave="{00000000-0000-0000-0000-000000000000}"/>
  <bookViews>
    <workbookView xWindow="0" yWindow="0" windowWidth="20340" windowHeight="7275" activeTab="3" xr2:uid="{00000000-000D-0000-FFFF-FFFF00000000}"/>
  </bookViews>
  <sheets>
    <sheet name="成績整理" sheetId="4" r:id="rId1"/>
    <sheet name="quiz1" sheetId="1" r:id="rId2"/>
    <sheet name="quiz2" sheetId="3" r:id="rId3"/>
    <sheet name="zuvio" sheetId="10" r:id="rId4"/>
    <sheet name="quiz3" sheetId="9" r:id="rId5"/>
    <sheet name="hw1" sheetId="2" r:id="rId6"/>
    <sheet name="hw2" sheetId="5" r:id="rId7"/>
    <sheet name="hw3" sheetId="6" r:id="rId8"/>
    <sheet name="hw4" sheetId="7" r:id="rId9"/>
    <sheet name="hw5" sheetId="8" r:id="rId10"/>
  </sheets>
  <externalReferences>
    <externalReference r:id="rId11"/>
  </externalReferences>
  <definedNames>
    <definedName name="_xlnm._FilterDatabase" localSheetId="1" hidden="1">quiz1!$C$1:$C$58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1" i="10"/>
  <c r="AB3" i="4" l="1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2" i="4"/>
  <c r="T3" i="4"/>
  <c r="U3" i="4"/>
  <c r="V3" i="4"/>
  <c r="W3" i="4"/>
  <c r="X3" i="4"/>
  <c r="Y3" i="4"/>
  <c r="Z3" i="4"/>
  <c r="T4" i="4"/>
  <c r="U4" i="4"/>
  <c r="V4" i="4"/>
  <c r="W4" i="4"/>
  <c r="X4" i="4"/>
  <c r="Y4" i="4"/>
  <c r="Z4" i="4"/>
  <c r="T5" i="4"/>
  <c r="U5" i="4"/>
  <c r="V5" i="4"/>
  <c r="W5" i="4"/>
  <c r="X5" i="4"/>
  <c r="Y5" i="4"/>
  <c r="Z5" i="4"/>
  <c r="T6" i="4"/>
  <c r="U6" i="4"/>
  <c r="V6" i="4"/>
  <c r="W6" i="4"/>
  <c r="X6" i="4"/>
  <c r="Y6" i="4"/>
  <c r="Z6" i="4"/>
  <c r="T7" i="4"/>
  <c r="U7" i="4"/>
  <c r="V7" i="4"/>
  <c r="W7" i="4"/>
  <c r="X7" i="4"/>
  <c r="Y7" i="4"/>
  <c r="Z7" i="4"/>
  <c r="T8" i="4"/>
  <c r="U8" i="4"/>
  <c r="V8" i="4"/>
  <c r="W8" i="4"/>
  <c r="X8" i="4"/>
  <c r="Y8" i="4"/>
  <c r="Z8" i="4"/>
  <c r="T9" i="4"/>
  <c r="U9" i="4"/>
  <c r="V9" i="4"/>
  <c r="W9" i="4"/>
  <c r="X9" i="4"/>
  <c r="Y9" i="4"/>
  <c r="Z9" i="4"/>
  <c r="T10" i="4"/>
  <c r="U10" i="4"/>
  <c r="V10" i="4"/>
  <c r="W10" i="4"/>
  <c r="X10" i="4"/>
  <c r="Y10" i="4"/>
  <c r="Z10" i="4"/>
  <c r="T11" i="4"/>
  <c r="U11" i="4"/>
  <c r="V11" i="4"/>
  <c r="W11" i="4"/>
  <c r="X11" i="4"/>
  <c r="Y11" i="4"/>
  <c r="Z11" i="4"/>
  <c r="T12" i="4"/>
  <c r="U12" i="4"/>
  <c r="V12" i="4"/>
  <c r="W12" i="4"/>
  <c r="X12" i="4"/>
  <c r="Y12" i="4"/>
  <c r="Z12" i="4"/>
  <c r="T13" i="4"/>
  <c r="U13" i="4"/>
  <c r="V13" i="4"/>
  <c r="W13" i="4"/>
  <c r="X13" i="4"/>
  <c r="Y13" i="4"/>
  <c r="Z13" i="4"/>
  <c r="T14" i="4"/>
  <c r="U14" i="4"/>
  <c r="V14" i="4"/>
  <c r="W14" i="4"/>
  <c r="X14" i="4"/>
  <c r="Y14" i="4"/>
  <c r="Z14" i="4"/>
  <c r="T15" i="4"/>
  <c r="U15" i="4"/>
  <c r="V15" i="4"/>
  <c r="W15" i="4"/>
  <c r="X15" i="4"/>
  <c r="Y15" i="4"/>
  <c r="Z15" i="4"/>
  <c r="T16" i="4"/>
  <c r="U16" i="4"/>
  <c r="V16" i="4"/>
  <c r="W16" i="4"/>
  <c r="X16" i="4"/>
  <c r="Y16" i="4"/>
  <c r="Z16" i="4"/>
  <c r="T17" i="4"/>
  <c r="U17" i="4"/>
  <c r="V17" i="4"/>
  <c r="W17" i="4"/>
  <c r="X17" i="4"/>
  <c r="Y17" i="4"/>
  <c r="Z17" i="4"/>
  <c r="T18" i="4"/>
  <c r="U18" i="4"/>
  <c r="V18" i="4"/>
  <c r="W18" i="4"/>
  <c r="X18" i="4"/>
  <c r="Y18" i="4"/>
  <c r="Z18" i="4"/>
  <c r="T19" i="4"/>
  <c r="U19" i="4"/>
  <c r="V19" i="4"/>
  <c r="W19" i="4"/>
  <c r="X19" i="4"/>
  <c r="Y19" i="4"/>
  <c r="Z19" i="4"/>
  <c r="T20" i="4"/>
  <c r="U20" i="4"/>
  <c r="V20" i="4"/>
  <c r="W20" i="4"/>
  <c r="X20" i="4"/>
  <c r="Y20" i="4"/>
  <c r="Z20" i="4"/>
  <c r="T21" i="4"/>
  <c r="U21" i="4"/>
  <c r="V21" i="4"/>
  <c r="W21" i="4"/>
  <c r="X21" i="4"/>
  <c r="Y21" i="4"/>
  <c r="Z21" i="4"/>
  <c r="T22" i="4"/>
  <c r="U22" i="4"/>
  <c r="V22" i="4"/>
  <c r="W22" i="4"/>
  <c r="X22" i="4"/>
  <c r="Y22" i="4"/>
  <c r="Z22" i="4"/>
  <c r="T23" i="4"/>
  <c r="U23" i="4"/>
  <c r="V23" i="4"/>
  <c r="W23" i="4"/>
  <c r="X23" i="4"/>
  <c r="Y23" i="4"/>
  <c r="Z23" i="4"/>
  <c r="T24" i="4"/>
  <c r="U24" i="4"/>
  <c r="V24" i="4"/>
  <c r="W24" i="4"/>
  <c r="X24" i="4"/>
  <c r="Y24" i="4"/>
  <c r="Z24" i="4"/>
  <c r="T25" i="4"/>
  <c r="U25" i="4"/>
  <c r="V25" i="4"/>
  <c r="W25" i="4"/>
  <c r="X25" i="4"/>
  <c r="Y25" i="4"/>
  <c r="Z25" i="4"/>
  <c r="T26" i="4"/>
  <c r="U26" i="4"/>
  <c r="V26" i="4"/>
  <c r="W26" i="4"/>
  <c r="X26" i="4"/>
  <c r="Y26" i="4"/>
  <c r="Z26" i="4"/>
  <c r="T27" i="4"/>
  <c r="U27" i="4"/>
  <c r="V27" i="4"/>
  <c r="W27" i="4"/>
  <c r="X27" i="4"/>
  <c r="Y27" i="4"/>
  <c r="Z27" i="4"/>
  <c r="T28" i="4"/>
  <c r="U28" i="4"/>
  <c r="V28" i="4"/>
  <c r="W28" i="4"/>
  <c r="X28" i="4"/>
  <c r="Y28" i="4"/>
  <c r="Z28" i="4"/>
  <c r="T29" i="4"/>
  <c r="U29" i="4"/>
  <c r="V29" i="4"/>
  <c r="W29" i="4"/>
  <c r="X29" i="4"/>
  <c r="Y29" i="4"/>
  <c r="Z29" i="4"/>
  <c r="T30" i="4"/>
  <c r="U30" i="4"/>
  <c r="V30" i="4"/>
  <c r="W30" i="4"/>
  <c r="X30" i="4"/>
  <c r="Y30" i="4"/>
  <c r="Z30" i="4"/>
  <c r="T31" i="4"/>
  <c r="U31" i="4"/>
  <c r="V31" i="4"/>
  <c r="W31" i="4"/>
  <c r="X31" i="4"/>
  <c r="Y31" i="4"/>
  <c r="Z31" i="4"/>
  <c r="T32" i="4"/>
  <c r="U32" i="4"/>
  <c r="V32" i="4"/>
  <c r="W32" i="4"/>
  <c r="X32" i="4"/>
  <c r="Y32" i="4"/>
  <c r="Z32" i="4"/>
  <c r="T33" i="4"/>
  <c r="U33" i="4"/>
  <c r="V33" i="4"/>
  <c r="W33" i="4"/>
  <c r="X33" i="4"/>
  <c r="Y33" i="4"/>
  <c r="Z33" i="4"/>
  <c r="T34" i="4"/>
  <c r="U34" i="4"/>
  <c r="V34" i="4"/>
  <c r="W34" i="4"/>
  <c r="X34" i="4"/>
  <c r="Y34" i="4"/>
  <c r="Z34" i="4"/>
  <c r="T35" i="4"/>
  <c r="U35" i="4"/>
  <c r="V35" i="4"/>
  <c r="W35" i="4"/>
  <c r="X35" i="4"/>
  <c r="Y35" i="4"/>
  <c r="Z35" i="4"/>
  <c r="T36" i="4"/>
  <c r="U36" i="4"/>
  <c r="V36" i="4"/>
  <c r="W36" i="4"/>
  <c r="X36" i="4"/>
  <c r="Y36" i="4"/>
  <c r="Z36" i="4"/>
  <c r="T37" i="4"/>
  <c r="U37" i="4"/>
  <c r="V37" i="4"/>
  <c r="W37" i="4"/>
  <c r="X37" i="4"/>
  <c r="Y37" i="4"/>
  <c r="Z37" i="4"/>
  <c r="T38" i="4"/>
  <c r="U38" i="4"/>
  <c r="V38" i="4"/>
  <c r="W38" i="4"/>
  <c r="X38" i="4"/>
  <c r="Y38" i="4"/>
  <c r="Z38" i="4"/>
  <c r="T39" i="4"/>
  <c r="U39" i="4"/>
  <c r="V39" i="4"/>
  <c r="W39" i="4"/>
  <c r="X39" i="4"/>
  <c r="Y39" i="4"/>
  <c r="Z39" i="4"/>
  <c r="T40" i="4"/>
  <c r="U40" i="4"/>
  <c r="V40" i="4"/>
  <c r="W40" i="4"/>
  <c r="X40" i="4"/>
  <c r="Y40" i="4"/>
  <c r="Z40" i="4"/>
  <c r="T41" i="4"/>
  <c r="U41" i="4"/>
  <c r="V41" i="4"/>
  <c r="W41" i="4"/>
  <c r="X41" i="4"/>
  <c r="Y41" i="4"/>
  <c r="Z41" i="4"/>
  <c r="T42" i="4"/>
  <c r="U42" i="4"/>
  <c r="V42" i="4"/>
  <c r="W42" i="4"/>
  <c r="X42" i="4"/>
  <c r="Y42" i="4"/>
  <c r="Z42" i="4"/>
  <c r="T43" i="4"/>
  <c r="U43" i="4"/>
  <c r="V43" i="4"/>
  <c r="W43" i="4"/>
  <c r="X43" i="4"/>
  <c r="Y43" i="4"/>
  <c r="Z43" i="4"/>
  <c r="T44" i="4"/>
  <c r="U44" i="4"/>
  <c r="V44" i="4"/>
  <c r="W44" i="4"/>
  <c r="X44" i="4"/>
  <c r="Y44" i="4"/>
  <c r="Z44" i="4"/>
  <c r="T45" i="4"/>
  <c r="U45" i="4"/>
  <c r="V45" i="4"/>
  <c r="W45" i="4"/>
  <c r="X45" i="4"/>
  <c r="Y45" i="4"/>
  <c r="Z45" i="4"/>
  <c r="T46" i="4"/>
  <c r="U46" i="4"/>
  <c r="V46" i="4"/>
  <c r="W46" i="4"/>
  <c r="X46" i="4"/>
  <c r="Y46" i="4"/>
  <c r="Z46" i="4"/>
  <c r="T47" i="4"/>
  <c r="U47" i="4"/>
  <c r="V47" i="4"/>
  <c r="W47" i="4"/>
  <c r="X47" i="4"/>
  <c r="Y47" i="4"/>
  <c r="Z47" i="4"/>
  <c r="T48" i="4"/>
  <c r="U48" i="4"/>
  <c r="V48" i="4"/>
  <c r="W48" i="4"/>
  <c r="X48" i="4"/>
  <c r="Y48" i="4"/>
  <c r="Z48" i="4"/>
  <c r="T49" i="4"/>
  <c r="U49" i="4"/>
  <c r="V49" i="4"/>
  <c r="W49" i="4"/>
  <c r="X49" i="4"/>
  <c r="Y49" i="4"/>
  <c r="Z49" i="4"/>
  <c r="T50" i="4"/>
  <c r="U50" i="4"/>
  <c r="V50" i="4"/>
  <c r="W50" i="4"/>
  <c r="X50" i="4"/>
  <c r="Y50" i="4"/>
  <c r="Z50" i="4"/>
  <c r="T51" i="4"/>
  <c r="U51" i="4"/>
  <c r="V51" i="4"/>
  <c r="W51" i="4"/>
  <c r="X51" i="4"/>
  <c r="Y51" i="4"/>
  <c r="Z51" i="4"/>
  <c r="T52" i="4"/>
  <c r="U52" i="4"/>
  <c r="V52" i="4"/>
  <c r="W52" i="4"/>
  <c r="X52" i="4"/>
  <c r="Y52" i="4"/>
  <c r="Z52" i="4"/>
  <c r="T53" i="4"/>
  <c r="U53" i="4"/>
  <c r="V53" i="4"/>
  <c r="W53" i="4"/>
  <c r="X53" i="4"/>
  <c r="Y53" i="4"/>
  <c r="Z53" i="4"/>
  <c r="T54" i="4"/>
  <c r="U54" i="4"/>
  <c r="V54" i="4"/>
  <c r="W54" i="4"/>
  <c r="X54" i="4"/>
  <c r="Y54" i="4"/>
  <c r="Z54" i="4"/>
  <c r="T55" i="4"/>
  <c r="U55" i="4"/>
  <c r="V55" i="4"/>
  <c r="W55" i="4"/>
  <c r="X55" i="4"/>
  <c r="Y55" i="4"/>
  <c r="Z55" i="4"/>
  <c r="T56" i="4"/>
  <c r="U56" i="4"/>
  <c r="V56" i="4"/>
  <c r="W56" i="4"/>
  <c r="X56" i="4"/>
  <c r="Y56" i="4"/>
  <c r="Z56" i="4"/>
  <c r="T57" i="4"/>
  <c r="U57" i="4"/>
  <c r="V57" i="4"/>
  <c r="W57" i="4"/>
  <c r="X57" i="4"/>
  <c r="Y57" i="4"/>
  <c r="Z57" i="4"/>
  <c r="T58" i="4"/>
  <c r="U58" i="4"/>
  <c r="V58" i="4"/>
  <c r="W58" i="4"/>
  <c r="X58" i="4"/>
  <c r="Y58" i="4"/>
  <c r="Z58" i="4"/>
  <c r="Y2" i="4"/>
  <c r="Z2" i="4"/>
  <c r="T2" i="4"/>
  <c r="U2" i="4"/>
  <c r="V2" i="4"/>
  <c r="W2" i="4"/>
  <c r="X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2" i="4"/>
  <c r="G8" i="1" l="1"/>
  <c r="G7" i="1"/>
  <c r="G6" i="1"/>
  <c r="G5" i="1"/>
  <c r="G4" i="1"/>
  <c r="J3" i="1"/>
  <c r="G3" i="1"/>
  <c r="J2" i="1"/>
  <c r="G2" i="1"/>
  <c r="D5" i="7" l="1"/>
  <c r="D6" i="7"/>
  <c r="D9" i="7"/>
  <c r="D10" i="7"/>
  <c r="D11" i="7"/>
  <c r="D12" i="7"/>
  <c r="D57" i="7"/>
  <c r="D2" i="7"/>
  <c r="D4" i="7"/>
  <c r="D13" i="7"/>
  <c r="D14" i="7"/>
  <c r="D7" i="7"/>
  <c r="D58" i="7"/>
  <c r="D8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29" i="7"/>
  <c r="D30" i="7"/>
  <c r="D31" i="7"/>
  <c r="D32" i="7"/>
  <c r="D33" i="7"/>
  <c r="D34" i="7"/>
  <c r="D35" i="7"/>
  <c r="D36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3" i="7"/>
  <c r="E27" i="7"/>
  <c r="J43" i="7"/>
  <c r="E43" i="7"/>
  <c r="G2" i="9"/>
  <c r="J2" i="9"/>
  <c r="G3" i="9"/>
  <c r="J3" i="9"/>
  <c r="G4" i="9"/>
  <c r="G5" i="9"/>
  <c r="G6" i="9"/>
  <c r="G7" i="9"/>
  <c r="G8" i="9"/>
  <c r="G9" i="9"/>
  <c r="G10" i="9"/>
  <c r="G11" i="9"/>
  <c r="G12" i="9"/>
  <c r="G13" i="9"/>
  <c r="G2" i="3"/>
  <c r="J3" i="3"/>
  <c r="J2" i="3"/>
  <c r="G3" i="3"/>
  <c r="G4" i="3"/>
  <c r="G5" i="3"/>
  <c r="G6" i="3"/>
  <c r="G7" i="3"/>
  <c r="G13" i="3"/>
  <c r="G12" i="3"/>
  <c r="G11" i="3"/>
  <c r="G10" i="3"/>
  <c r="G9" i="3"/>
  <c r="G8" i="3"/>
</calcChain>
</file>

<file path=xl/sharedStrings.xml><?xml version="1.0" encoding="utf-8"?>
<sst xmlns="http://schemas.openxmlformats.org/spreadsheetml/2006/main" count="1686" uniqueCount="306">
  <si>
    <t>名字</t>
  </si>
  <si>
    <t>學號</t>
  </si>
  <si>
    <t>Quiz1</t>
    <phoneticPr fontId="1" type="noConversion"/>
  </si>
  <si>
    <t>Quiz2</t>
    <phoneticPr fontId="1" type="noConversion"/>
  </si>
  <si>
    <t>Quiz3</t>
    <phoneticPr fontId="1" type="noConversion"/>
  </si>
  <si>
    <t>hw1</t>
    <phoneticPr fontId="1" type="noConversion"/>
  </si>
  <si>
    <t>hw2</t>
    <phoneticPr fontId="1" type="noConversion"/>
  </si>
  <si>
    <t>hw3</t>
    <phoneticPr fontId="1" type="noConversion"/>
  </si>
  <si>
    <t>hw4</t>
    <phoneticPr fontId="1" type="noConversion"/>
  </si>
  <si>
    <t>hw5</t>
    <phoneticPr fontId="1" type="noConversion"/>
  </si>
  <si>
    <t>山川紗依</t>
  </si>
  <si>
    <t>H34097019</t>
  </si>
  <si>
    <t>尤建忠</t>
  </si>
  <si>
    <t>B24091414</t>
  </si>
  <si>
    <t>王晏國</t>
  </si>
  <si>
    <t>H44114025</t>
  </si>
  <si>
    <t>王鈞儀</t>
  </si>
  <si>
    <t>H34111156</t>
  </si>
  <si>
    <t>王榆凱</t>
  </si>
  <si>
    <t>H34116059</t>
  </si>
  <si>
    <t>伍埞承</t>
  </si>
  <si>
    <t>H34116122</t>
  </si>
  <si>
    <t>朱可馨</t>
  </si>
  <si>
    <t>H14116063</t>
  </si>
  <si>
    <t>余承恩</t>
  </si>
  <si>
    <t>H34111025</t>
  </si>
  <si>
    <t>吳欣祐</t>
  </si>
  <si>
    <t>C24091122</t>
  </si>
  <si>
    <t>吳芯妘</t>
  </si>
  <si>
    <t>H34111091</t>
  </si>
  <si>
    <t>吳唯贊</t>
  </si>
  <si>
    <t>H34114065</t>
  </si>
  <si>
    <t>李惠如</t>
  </si>
  <si>
    <t>H34114015</t>
  </si>
  <si>
    <t>周尚緯</t>
  </si>
  <si>
    <t>H34116198</t>
  </si>
  <si>
    <t>林子揚</t>
  </si>
  <si>
    <t>P16114064</t>
  </si>
  <si>
    <t>林宏叡</t>
  </si>
  <si>
    <t>F64109022</t>
  </si>
  <si>
    <t>林昱捷</t>
  </si>
  <si>
    <t>H34116287</t>
  </si>
  <si>
    <t>林靖雯</t>
  </si>
  <si>
    <t>H34116279</t>
  </si>
  <si>
    <t>邱妍頤</t>
  </si>
  <si>
    <t>H34114031</t>
  </si>
  <si>
    <t>侯昱彰</t>
  </si>
  <si>
    <t>H34116164</t>
  </si>
  <si>
    <t>洪　恩</t>
  </si>
  <si>
    <t>H34111033</t>
  </si>
  <si>
    <t>洪妤瑄</t>
  </si>
  <si>
    <t>B54086180</t>
  </si>
  <si>
    <t>范峻嘉</t>
  </si>
  <si>
    <t>H34114023</t>
  </si>
  <si>
    <t>徐健華</t>
  </si>
  <si>
    <t>H34085054</t>
  </si>
  <si>
    <t>高枘瑄</t>
  </si>
  <si>
    <t>H34111041</t>
  </si>
  <si>
    <t>高榆涵</t>
  </si>
  <si>
    <t>H34116148</t>
  </si>
  <si>
    <t>張　睿</t>
  </si>
  <si>
    <t>H34116033</t>
  </si>
  <si>
    <t>張幼澄</t>
  </si>
  <si>
    <t>H24096037</t>
  </si>
  <si>
    <t>許寀褀</t>
  </si>
  <si>
    <t>H34111067</t>
  </si>
  <si>
    <t>郭大化</t>
  </si>
  <si>
    <t>H34116180</t>
  </si>
  <si>
    <t>陳廷豪</t>
  </si>
  <si>
    <t>H34111130</t>
  </si>
  <si>
    <t>陳宥豪</t>
  </si>
  <si>
    <t>H34116130</t>
  </si>
  <si>
    <t>陳柏霏</t>
  </si>
  <si>
    <t>H34116245</t>
  </si>
  <si>
    <t>傅紹宸</t>
  </si>
  <si>
    <t>H34116512</t>
  </si>
  <si>
    <t>黃大衛</t>
  </si>
  <si>
    <t>H34111180</t>
  </si>
  <si>
    <t>黃宇炫</t>
  </si>
  <si>
    <t>H34105016</t>
  </si>
  <si>
    <t>黃宏森</t>
  </si>
  <si>
    <t>H34116067</t>
  </si>
  <si>
    <t>黃和毅</t>
  </si>
  <si>
    <t>H34111148</t>
  </si>
  <si>
    <t>黃昶文</t>
  </si>
  <si>
    <t>H34111075</t>
  </si>
  <si>
    <t>楊鼎宏</t>
  </si>
  <si>
    <t>H34116106</t>
  </si>
  <si>
    <t>葉允中</t>
  </si>
  <si>
    <t>H34111083</t>
  </si>
  <si>
    <t>解子佩</t>
  </si>
  <si>
    <t>E14071910</t>
  </si>
  <si>
    <t>詹閩華</t>
  </si>
  <si>
    <t>H34116091</t>
  </si>
  <si>
    <t>劉子維</t>
  </si>
  <si>
    <t>H34096013</t>
  </si>
  <si>
    <t>劉邦佑</t>
  </si>
  <si>
    <t>H34114049</t>
  </si>
  <si>
    <t>劉耿宏</t>
  </si>
  <si>
    <t>H34116237</t>
  </si>
  <si>
    <t>劉朝勝</t>
  </si>
  <si>
    <t>E14086591</t>
  </si>
  <si>
    <t>潘威仰</t>
  </si>
  <si>
    <t>H34114099</t>
  </si>
  <si>
    <t>蔡安承</t>
  </si>
  <si>
    <t>H34116017</t>
  </si>
  <si>
    <t>蔡政儒</t>
  </si>
  <si>
    <t>H54096122</t>
  </si>
  <si>
    <t>蔡喬安</t>
  </si>
  <si>
    <t>H34116253</t>
  </si>
  <si>
    <t>鄭伊荏</t>
  </si>
  <si>
    <t>H34111106</t>
  </si>
  <si>
    <t>鄭宇翔</t>
  </si>
  <si>
    <t>H34116203</t>
  </si>
  <si>
    <t>鄭嘉銘</t>
  </si>
  <si>
    <t>H34114081</t>
  </si>
  <si>
    <t>盧冠妤</t>
  </si>
  <si>
    <t>H34106119</t>
  </si>
  <si>
    <t>羅元佐</t>
  </si>
  <si>
    <t>H34111114</t>
  </si>
  <si>
    <t>蘇冠中</t>
  </si>
  <si>
    <t>H34111172</t>
  </si>
  <si>
    <t>蘇苡榕</t>
  </si>
  <si>
    <t>H34114057</t>
  </si>
  <si>
    <t>人數</t>
  </si>
  <si>
    <t>59以下</t>
  </si>
  <si>
    <t>平均</t>
  </si>
  <si>
    <t>60-69</t>
  </si>
  <si>
    <t>標準差</t>
  </si>
  <si>
    <t>70-79</t>
  </si>
  <si>
    <t>80-89</t>
  </si>
  <si>
    <t>90-99</t>
  </si>
  <si>
    <t>100-109</t>
  </si>
  <si>
    <t>110以上</t>
  </si>
  <si>
    <t>林冠妤</t>
  </si>
  <si>
    <t>F64091203</t>
  </si>
  <si>
    <t>王子恆</t>
  </si>
  <si>
    <t>F14101066</t>
  </si>
  <si>
    <t>余柏穎</t>
  </si>
  <si>
    <t>H34111122</t>
  </si>
  <si>
    <t>陳海欣</t>
  </si>
  <si>
    <t>H34115037</t>
  </si>
  <si>
    <t>陳暐妮</t>
  </si>
  <si>
    <t>D84081023</t>
  </si>
  <si>
    <t>陳威霖</t>
  </si>
  <si>
    <t>P96111169</t>
  </si>
  <si>
    <t>眞鍋 和奏</t>
  </si>
  <si>
    <t>H34117021</t>
  </si>
  <si>
    <t>李芸萱</t>
  </si>
  <si>
    <t>H34116211</t>
  </si>
  <si>
    <t>林俐㦤</t>
  </si>
  <si>
    <t>H34111017</t>
  </si>
  <si>
    <t>鄭佳芬</t>
  </si>
  <si>
    <t>H34115312</t>
  </si>
  <si>
    <t>林楚惟</t>
  </si>
  <si>
    <t>H34116172</t>
  </si>
  <si>
    <t>尤建忠 John (Luciano)</t>
  </si>
  <si>
    <t>趙誠全</t>
  </si>
  <si>
    <t>H34115053</t>
  </si>
  <si>
    <t>楊政穎</t>
  </si>
  <si>
    <t>H34116025</t>
  </si>
  <si>
    <t>賈安琳</t>
  </si>
  <si>
    <t>H34115045</t>
  </si>
  <si>
    <t>徐坤農</t>
  </si>
  <si>
    <t>H34096039</t>
  </si>
  <si>
    <t>Quiz2</t>
  </si>
  <si>
    <t>10以下</t>
  </si>
  <si>
    <t>10-19</t>
  </si>
  <si>
    <t>20-29</t>
  </si>
  <si>
    <t>30-39</t>
  </si>
  <si>
    <t>40-49</t>
  </si>
  <si>
    <t>50-59</t>
  </si>
  <si>
    <t>Quiz3</t>
  </si>
  <si>
    <t>hw1</t>
  </si>
  <si>
    <t>沒有輸出f(0)(-5)</t>
  </si>
  <si>
    <t>x只能讀整數(-10)</t>
  </si>
  <si>
    <t>檔名寫死(-5)</t>
  </si>
  <si>
    <t>係數變數間未空格(-5)</t>
  </si>
  <si>
    <t>沒有印出f(X)(-5)</t>
  </si>
  <si>
    <t>只能輸一次x(-10)</t>
  </si>
  <si>
    <t>係數順序錯誤(-5)</t>
  </si>
  <si>
    <t xml:space="preserve">沒印f(0)(-5) </t>
  </si>
  <si>
    <t>只寫了輸出的function</t>
  </si>
  <si>
    <t>不能跑回圈</t>
  </si>
  <si>
    <t>f(x)計算錯誤(-10)</t>
  </si>
  <si>
    <t>變數X寫死(-10)</t>
  </si>
  <si>
    <t>沒有輸出f(0)的值(-5)</t>
  </si>
  <si>
    <t>常數項印出x^0(-5)</t>
  </si>
  <si>
    <t xml:space="preserve">沒有輸出方程式(-20) </t>
  </si>
  <si>
    <t>係數只能讀整數(-10)</t>
  </si>
  <si>
    <t>少讀一個係數(-10)</t>
  </si>
  <si>
    <t xml:space="preserve">沒有輸出原始方程式(-10) </t>
  </si>
  <si>
    <t>comments 沒有加在最前面(-1)</t>
  </si>
  <si>
    <t>退選</t>
  </si>
  <si>
    <t xml:space="preserve">沒有輸出f(0)(-5) </t>
  </si>
  <si>
    <t>符號錯誤(-10)</t>
  </si>
  <si>
    <t>hw2</t>
  </si>
  <si>
    <r>
      <rPr>
        <sz val="12"/>
        <color rgb="FF000000"/>
        <rFont val="微軟正黑體"/>
        <family val="2"/>
        <charset val="136"/>
      </rPr>
      <t>沒</t>
    </r>
    <r>
      <rPr>
        <sz val="12"/>
        <color rgb="FF000000"/>
        <rFont val="Calibri"/>
        <family val="2"/>
      </rPr>
      <t>outgoing arc</t>
    </r>
    <phoneticPr fontId="1" type="noConversion"/>
  </si>
  <si>
    <r>
      <t>input</t>
    </r>
    <r>
      <rPr>
        <sz val="12"/>
        <color rgb="FF000000"/>
        <rFont val="細明體"/>
        <family val="3"/>
        <charset val="136"/>
      </rPr>
      <t>不能重複</t>
    </r>
    <phoneticPr fontId="1" type="noConversion"/>
  </si>
  <si>
    <r>
      <t xml:space="preserve">adjacency </t>
    </r>
    <r>
      <rPr>
        <sz val="12"/>
        <color rgb="FF000000"/>
        <rFont val="微軟正黑體"/>
        <family val="2"/>
        <charset val="136"/>
      </rPr>
      <t>只有輸出</t>
    </r>
    <r>
      <rPr>
        <sz val="12"/>
        <color rgb="FF000000"/>
        <rFont val="Calibri"/>
        <family val="2"/>
      </rPr>
      <t xml:space="preserve"> outgoing arc</t>
    </r>
    <phoneticPr fontId="1" type="noConversion"/>
  </si>
  <si>
    <r>
      <t>adjacency matrix</t>
    </r>
    <r>
      <rPr>
        <sz val="12"/>
        <color rgb="FF000000"/>
        <rFont val="微軟正黑體"/>
        <family val="2"/>
        <charset val="136"/>
      </rPr>
      <t>沒印指定的</t>
    </r>
    <r>
      <rPr>
        <sz val="12"/>
        <color rgb="FF000000"/>
        <rFont val="Calibri"/>
        <family val="2"/>
      </rPr>
      <t>node</t>
    </r>
    <phoneticPr fontId="1" type="noConversion"/>
  </si>
  <si>
    <t xml:space="preserve">尤建忠 </t>
  </si>
  <si>
    <t>兩種方法輸出都失敗</t>
    <phoneticPr fontId="1" type="noConversion"/>
  </si>
  <si>
    <t>沒有標明誰是outgoing誰是incoming</t>
  </si>
  <si>
    <t>輸0沒結束</t>
  </si>
  <si>
    <t>沒有A matrix</t>
  </si>
  <si>
    <t xml:space="preserve"> inputs 0 as the filename not the source vertex index to terminate the code</t>
  </si>
  <si>
    <t>list沒用index</t>
  </si>
  <si>
    <t>沒有incoming arc</t>
  </si>
  <si>
    <t>檔案寫死</t>
  </si>
  <si>
    <t>沒打 comments</t>
  </si>
  <si>
    <t>matrix不是輸出各arc</t>
  </si>
  <si>
    <t>沒有標outgoing incoming</t>
  </si>
  <si>
    <t>程式無法執行 建立matrix和list部分沒問題 程式流程有問題</t>
  </si>
  <si>
    <t>只有輸出 Outgoing arcs</t>
  </si>
  <si>
    <t>function 跟H34111172寫得一樣</t>
  </si>
  <si>
    <t>輸出答案錯誤</t>
  </si>
  <si>
    <t>檔案路徑寫死</t>
  </si>
  <si>
    <t>function 跟H34111148寫得一樣</t>
  </si>
  <si>
    <t>成績</t>
    <phoneticPr fontId="1" type="noConversion"/>
  </si>
  <si>
    <t>沒交</t>
  </si>
  <si>
    <t>matrix印不了</t>
  </si>
  <si>
    <t>輸入0沒有stop</t>
  </si>
  <si>
    <t>兩種方法輸出都失敗</t>
  </si>
  <si>
    <t>輸0沒停</t>
  </si>
  <si>
    <t>沒輸出檔名和n和m</t>
  </si>
  <si>
    <t>讀檔有問題</t>
  </si>
  <si>
    <t>無法讀取小數的edge length (小例子)</t>
  </si>
  <si>
    <t>n讀錯(小例子)</t>
  </si>
  <si>
    <t>沒寫comments</t>
  </si>
  <si>
    <t>matrix 跑不動</t>
  </si>
  <si>
    <t>部分答案有誤</t>
  </si>
  <si>
    <t>無法成功讀檔（bfs的部分是對的）</t>
  </si>
  <si>
    <t>程式無法執行</t>
  </si>
  <si>
    <t>hw4成績</t>
    <phoneticPr fontId="1" type="noConversion"/>
  </si>
  <si>
    <t>成績41</t>
  </si>
  <si>
    <t>成績42</t>
  </si>
  <si>
    <t>缺交</t>
    <phoneticPr fontId="1" type="noConversion"/>
  </si>
  <si>
    <t>輸入起訖點後無法執行，沒有輸出結果</t>
  </si>
  <si>
    <t>答案不對</t>
  </si>
  <si>
    <t>沒有while loop</t>
  </si>
  <si>
    <t>沒輸出路徑</t>
    <phoneticPr fontId="1" type="noConversion"/>
  </si>
  <si>
    <t>讀黨失敗</t>
  </si>
  <si>
    <t>只輸出距離沒有path</t>
  </si>
  <si>
    <t>沒有用 matrix multiplication 做</t>
  </si>
  <si>
    <t>comments沒說明問題</t>
  </si>
  <si>
    <t>讀檔失敗</t>
  </si>
  <si>
    <t>沒有乘log2(n-1)</t>
  </si>
  <si>
    <t>沒有任何輸出結果</t>
  </si>
  <si>
    <t>方法也不能跑</t>
  </si>
  <si>
    <t>function 跟 伍埞承 寫得一樣</t>
  </si>
  <si>
    <t>function 跟 王榆凱 寫得一樣</t>
  </si>
  <si>
    <t>沒寫 comments</t>
  </si>
  <si>
    <t>相乘的次數不對</t>
  </si>
  <si>
    <t>沒辦法正常停止</t>
  </si>
  <si>
    <t xml:space="preserve"> matrix multiplication死迴圈</t>
  </si>
  <si>
    <t>沒寫input</t>
  </si>
  <si>
    <t>沒有輸出路徑</t>
    <phoneticPr fontId="1" type="noConversion"/>
  </si>
  <si>
    <t>comments 用 print 的</t>
  </si>
  <si>
    <t>檔名寫死</t>
  </si>
  <si>
    <t>印不出path</t>
  </si>
  <si>
    <t>無法算出距離</t>
  </si>
  <si>
    <t>comments 沒改名字</t>
  </si>
  <si>
    <t>PRED 錯誤</t>
  </si>
  <si>
    <t>function 跟蘇冠中寫得一樣</t>
  </si>
  <si>
    <t>function 跟黃和毅寫得一樣</t>
  </si>
  <si>
    <t>檔案跟hw41交一樣的</t>
  </si>
  <si>
    <t>執行不了</t>
  </si>
  <si>
    <t>不成重複</t>
  </si>
  <si>
    <t>讀檔寫錯</t>
  </si>
  <si>
    <t>遲交</t>
  </si>
  <si>
    <t>沒有輸出path</t>
  </si>
  <si>
    <t>只能enter一次s</t>
  </si>
  <si>
    <t>沒有用adjacency list</t>
  </si>
  <si>
    <t>comments沒說明不能跑</t>
  </si>
  <si>
    <t>缺交</t>
  </si>
  <si>
    <t xml:space="preserve"> </t>
  </si>
  <si>
    <t>整體跟 伍埞承 寫得非常像</t>
  </si>
  <si>
    <t>無法讀最後一個node</t>
  </si>
  <si>
    <t>無法處理不能到的path</t>
  </si>
  <si>
    <t>整體跟 王榆凱 寫得非常像</t>
  </si>
  <si>
    <t>沒有印出路徑</t>
    <phoneticPr fontId="1" type="noConversion"/>
  </si>
  <si>
    <t>輸出格式很難看</t>
  </si>
  <si>
    <t>無法成功執行小例子</t>
  </si>
  <si>
    <t>無法讀取小例子(test.sp)</t>
  </si>
  <si>
    <t>最短路徑輸出格式有問題</t>
    <phoneticPr fontId="1" type="noConversion"/>
  </si>
  <si>
    <t>只能跑一次</t>
    <phoneticPr fontId="1" type="noConversion"/>
  </si>
  <si>
    <t>程式流程有誤、調整之後才能跑</t>
    <phoneticPr fontId="1" type="noConversion"/>
  </si>
  <si>
    <t>程式無法執行</t>
    <phoneticPr fontId="1" type="noConversion"/>
  </si>
  <si>
    <t>要輸入兩次0才會停止</t>
  </si>
  <si>
    <t>沒有輸出路徑</t>
  </si>
  <si>
    <t>檔名格式錯誤</t>
  </si>
  <si>
    <t>無法成功執行大例子</t>
  </si>
  <si>
    <t>x</t>
    <phoneticPr fontId="1" type="noConversion"/>
  </si>
  <si>
    <t>周呈陽</t>
  </si>
  <si>
    <t>吳嘉豪</t>
  </si>
  <si>
    <t>許雅筑</t>
  </si>
  <si>
    <t>眞鍋和奏</t>
  </si>
  <si>
    <t>林承慶</t>
  </si>
  <si>
    <t>高邦修</t>
  </si>
  <si>
    <t>林大惟</t>
  </si>
  <si>
    <t>彭駿瑚</t>
  </si>
  <si>
    <t>黃沛瑜</t>
  </si>
  <si>
    <t>許文蜞</t>
  </si>
  <si>
    <t>張幼澄</t>
    <phoneticPr fontId="1" type="noConversion"/>
  </si>
  <si>
    <t>黃宏森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</si>
</sst>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</font>
    <font>
      <sz val="9"/>
      <name val="細明體"/>
      <family val="3"/>
      <charset val="136"/>
    </font>
    <font>
      <sz val="11"/>
      <color rgb="FF444444"/>
      <name val="Calibri"/>
      <family val="2"/>
      <charset val="1"/>
    </font>
    <font>
      <sz val="12"/>
      <color rgb="FFFF0000"/>
      <name val="Calibri"/>
      <family val="2"/>
    </font>
    <font>
      <sz val="12"/>
      <color theme="4"/>
      <name val="Calibri"/>
      <family val="2"/>
    </font>
    <font>
      <sz val="12"/>
      <color rgb="FF000000"/>
      <name val="Calibri"/>
      <family val="2"/>
    </font>
    <font>
      <sz val="12"/>
      <color rgb="FF000000"/>
      <name val="細明體"/>
      <family val="3"/>
      <charset val="136"/>
    </font>
    <font>
      <sz val="12"/>
      <color theme="4" tint="-0.249977111117893"/>
      <name val="Calibri"/>
      <family val="2"/>
    </font>
    <font>
      <sz val="12"/>
      <color rgb="FF000000"/>
      <name val="微軟正黑體"/>
      <family val="2"/>
      <charset val="136"/>
    </font>
    <font>
      <sz val="12"/>
      <color rgb="FF000000"/>
      <name val="Calibri"/>
      <family val="2"/>
      <charset val="136"/>
    </font>
    <font>
      <sz val="12"/>
      <color rgb="FF000000"/>
      <name val="Microsoft JhengHei"/>
      <family val="2"/>
      <charset val="136"/>
    </font>
    <font>
      <sz val="12"/>
      <color rgb="FF000000"/>
      <name val="Microsoft JhengHei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 1</a:t>
            </a:r>
          </a:p>
        </c:rich>
      </c:tx>
      <c:layout>
        <c:manualLayout>
          <c:xMode val="edge"/>
          <c:yMode val="edge"/>
          <c:x val="0.438888888888888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quiz1!$F$2:$F$8</c:f>
              <c:strCache>
                <c:ptCount val="7"/>
                <c:pt idx="0">
                  <c:v>59以下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100-109</c:v>
                </c:pt>
                <c:pt idx="6">
                  <c:v>110以上</c:v>
                </c:pt>
              </c:strCache>
            </c:strRef>
          </c:cat>
          <c:val>
            <c:numRef>
              <c:f>quiz1!$G$2:$G$8</c:f>
              <c:numCache>
                <c:formatCode>General</c:formatCode>
                <c:ptCount val="7"/>
                <c:pt idx="0">
                  <c:v>7</c:v>
                </c:pt>
                <c:pt idx="1">
                  <c:v>5</c:v>
                </c:pt>
                <c:pt idx="2">
                  <c:v>9</c:v>
                </c:pt>
                <c:pt idx="3">
                  <c:v>18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D-454D-A23F-EC81557AD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24543"/>
        <c:axId val="1313949503"/>
      </c:barChart>
      <c:catAx>
        <c:axId val="12282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949503"/>
        <c:crosses val="autoZero"/>
        <c:auto val="1"/>
        <c:lblAlgn val="ctr"/>
        <c:lblOffset val="100"/>
        <c:noMultiLvlLbl val="0"/>
      </c:catAx>
      <c:valAx>
        <c:axId val="13139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2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 1</a:t>
            </a:r>
          </a:p>
        </c:rich>
      </c:tx>
      <c:layout>
        <c:manualLayout>
          <c:xMode val="edge"/>
          <c:yMode val="edge"/>
          <c:x val="0.438888888888888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[1]quiz1!$F$2:$F$8</c:f>
              <c:strCache>
                <c:ptCount val="7"/>
                <c:pt idx="0">
                  <c:v>59以下</c:v>
                </c:pt>
                <c:pt idx="1">
                  <c:v>60-69</c:v>
                </c:pt>
                <c:pt idx="2">
                  <c:v>70-79</c:v>
                </c:pt>
                <c:pt idx="3">
                  <c:v>80-89</c:v>
                </c:pt>
                <c:pt idx="4">
                  <c:v>90-99</c:v>
                </c:pt>
                <c:pt idx="5">
                  <c:v>100-109</c:v>
                </c:pt>
                <c:pt idx="6">
                  <c:v>110以上</c:v>
                </c:pt>
              </c:strCache>
            </c:strRef>
          </c:cat>
          <c:val>
            <c:numRef>
              <c:f>[1]quiz1!$G$2:$G$8</c:f>
              <c:numCache>
                <c:formatCode>General</c:formatCode>
                <c:ptCount val="7"/>
                <c:pt idx="0">
                  <c:v>16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2-4851-91F5-0FD38FD5E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24543"/>
        <c:axId val="1313949503"/>
      </c:barChart>
      <c:catAx>
        <c:axId val="12282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949503"/>
        <c:crosses val="autoZero"/>
        <c:auto val="1"/>
        <c:lblAlgn val="ctr"/>
        <c:lblOffset val="100"/>
        <c:noMultiLvlLbl val="0"/>
      </c:catAx>
      <c:valAx>
        <c:axId val="13139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2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 2</a:t>
            </a:r>
          </a:p>
        </c:rich>
      </c:tx>
      <c:layout>
        <c:manualLayout>
          <c:xMode val="edge"/>
          <c:yMode val="edge"/>
          <c:x val="0.4388888888888889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quiz2!$F$2:$F$13</c:f>
              <c:strCache>
                <c:ptCount val="12"/>
                <c:pt idx="0">
                  <c:v>10以下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  <c:pt idx="11">
                  <c:v>110以上</c:v>
                </c:pt>
              </c:strCache>
            </c:strRef>
          </c:cat>
          <c:val>
            <c:numRef>
              <c:f>quiz2!$G$2:$G$13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12</c:v>
                </c:pt>
                <c:pt idx="6">
                  <c:v>15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2-4CAB-98F6-B5A75D65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224543"/>
        <c:axId val="1313949503"/>
      </c:barChart>
      <c:catAx>
        <c:axId val="122822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3949503"/>
        <c:crosses val="autoZero"/>
        <c:auto val="1"/>
        <c:lblAlgn val="ctr"/>
        <c:lblOffset val="100"/>
        <c:noMultiLvlLbl val="0"/>
      </c:catAx>
      <c:valAx>
        <c:axId val="131394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28224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Quiz3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quiz3!$F$2:$F$12</c:f>
              <c:strCache>
                <c:ptCount val="11"/>
                <c:pt idx="0">
                  <c:v>10以下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90-99</c:v>
                </c:pt>
                <c:pt idx="10">
                  <c:v>100-109</c:v>
                </c:pt>
              </c:strCache>
            </c:strRef>
          </c:cat>
          <c:val>
            <c:numRef>
              <c:f>quiz3!$G$2:$G$12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13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F-4FC2-A743-99282E03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040072"/>
        <c:axId val="686042120"/>
      </c:barChart>
      <c:catAx>
        <c:axId val="68604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042120"/>
        <c:crosses val="autoZero"/>
        <c:auto val="1"/>
        <c:lblAlgn val="ctr"/>
        <c:lblOffset val="100"/>
        <c:noMultiLvlLbl val="0"/>
      </c:catAx>
      <c:valAx>
        <c:axId val="6860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6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549822</xdr:colOff>
      <xdr:row>8</xdr:row>
      <xdr:rowOff>24306</xdr:rowOff>
    </xdr:from>
    <xdr:to>
      <xdr:col>12</xdr:col>
      <xdr:colOff>438150</xdr:colOff>
      <xdr:row>19</xdr:row>
      <xdr:rowOff>90981</xdr:rowOff>
    </xdr:to>
    <xdr:graphicFrame macro="">
      <xdr:nvGraphicFramePr>
        <xdr:cNvPr id="2" name="圖表 6">
          <a:extLst>
            <a:ext uri="{FF2B5EF4-FFF2-40B4-BE49-F238E27FC236}">
              <a16:creationId xmlns:a16="http://schemas.microsoft.com/office/drawing/2014/main" id="{53E08A08-A80C-CBCA-A185-C79D4009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8</xdr:row>
      <xdr:rowOff>57150</xdr:rowOff>
    </xdr:from>
    <xdr:to>
      <xdr:col>9</xdr:col>
      <xdr:colOff>628650</xdr:colOff>
      <xdr:row>19</xdr:row>
      <xdr:rowOff>123825</xdr:rowOff>
    </xdr:to>
    <xdr:graphicFrame macro="">
      <xdr:nvGraphicFramePr>
        <xdr:cNvPr id="3" name="圖表 6">
          <a:extLst>
            <a:ext uri="{FF2B5EF4-FFF2-40B4-BE49-F238E27FC236}">
              <a16:creationId xmlns:a16="http://schemas.microsoft.com/office/drawing/2014/main" id="{BD7F6F79-0F73-4576-B2FE-8522F62A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0</xdr:rowOff>
    </xdr:from>
    <xdr:to>
      <xdr:col>19</xdr:col>
      <xdr:colOff>190500</xdr:colOff>
      <xdr:row>13</xdr:row>
      <xdr:rowOff>38100</xdr:rowOff>
    </xdr:to>
    <xdr:graphicFrame macro="">
      <xdr:nvGraphicFramePr>
        <xdr:cNvPr id="3" name="圖表 1">
          <a:extLst>
            <a:ext uri="{FF2B5EF4-FFF2-40B4-BE49-F238E27FC236}">
              <a16:creationId xmlns:a16="http://schemas.microsoft.com/office/drawing/2014/main" id="{100C5D42-1FB3-4ECC-8399-61C7F3DE8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5</xdr:row>
      <xdr:rowOff>123825</xdr:rowOff>
    </xdr:from>
    <xdr:to>
      <xdr:col>15</xdr:col>
      <xdr:colOff>38100</xdr:colOff>
      <xdr:row>19</xdr:row>
      <xdr:rowOff>66675</xdr:rowOff>
    </xdr:to>
    <xdr:graphicFrame macro="">
      <xdr:nvGraphicFramePr>
        <xdr:cNvPr id="8" name="圖表 2">
          <a:extLst>
            <a:ext uri="{FF2B5EF4-FFF2-40B4-BE49-F238E27FC236}">
              <a16:creationId xmlns:a16="http://schemas.microsoft.com/office/drawing/2014/main" id="{82DFCC8A-8A7D-1EE0-69CE-8096CDF0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04;&#32318;&#32000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績整理"/>
      <sheetName val="quiz1"/>
      <sheetName val="quiz2"/>
      <sheetName val="quiz3"/>
      <sheetName val="hw1"/>
      <sheetName val="hw2"/>
      <sheetName val="hw3"/>
      <sheetName val="hw4"/>
      <sheetName val="hw5"/>
    </sheetNames>
    <sheetDataSet>
      <sheetData sheetId="0"/>
      <sheetData sheetId="1">
        <row r="2">
          <cell r="F2" t="str">
            <v>59以下</v>
          </cell>
          <cell r="G2">
            <v>16</v>
          </cell>
        </row>
        <row r="3">
          <cell r="F3" t="str">
            <v>60-69</v>
          </cell>
          <cell r="G3">
            <v>8</v>
          </cell>
        </row>
        <row r="4">
          <cell r="F4" t="str">
            <v>70-79</v>
          </cell>
          <cell r="G4">
            <v>12</v>
          </cell>
        </row>
        <row r="5">
          <cell r="F5" t="str">
            <v>80-89</v>
          </cell>
          <cell r="G5">
            <v>18</v>
          </cell>
        </row>
        <row r="6">
          <cell r="F6" t="str">
            <v>90-99</v>
          </cell>
          <cell r="G6">
            <v>7</v>
          </cell>
        </row>
        <row r="7">
          <cell r="F7" t="str">
            <v>100-109</v>
          </cell>
          <cell r="G7">
            <v>7</v>
          </cell>
        </row>
        <row r="8">
          <cell r="F8" t="str">
            <v>110以上</v>
          </cell>
          <cell r="G8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AB58"/>
  <sheetViews>
    <sheetView topLeftCell="A55" workbookViewId="0">
      <selection activeCell="A2" sqref="A2:B58"/>
    </sheetView>
  </sheetViews>
  <sheetFormatPr defaultRowHeight="15.75"/>
  <cols>
    <col min="1" max="1" width="10.125" bestFit="1" customWidth="1"/>
    <col min="2" max="2" width="11.125" bestFit="1" customWidth="1"/>
    <col min="3" max="10" width="9" style="2"/>
    <col min="11" max="16" width="4.5" bestFit="1" customWidth="1"/>
    <col min="17" max="17" width="4.125" customWidth="1"/>
    <col min="18" max="18" width="4.5" bestFit="1" customWidth="1"/>
    <col min="19" max="26" width="2.5" bestFit="1" customWidth="1"/>
    <col min="27" max="27" width="10.875" bestFit="1" customWidth="1"/>
    <col min="28" max="28" width="2.5" bestFit="1" customWidth="1"/>
  </cols>
  <sheetData>
    <row r="1" spans="1:28">
      <c r="A1" s="6" t="s">
        <v>0</v>
      </c>
      <c r="B1" s="6" t="s">
        <v>1</v>
      </c>
      <c r="C1" s="2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N1" s="2"/>
    </row>
    <row r="2" spans="1:28">
      <c r="A2" s="6" t="s">
        <v>12</v>
      </c>
      <c r="B2" s="6" t="s">
        <v>13</v>
      </c>
      <c r="C2" s="2">
        <v>32</v>
      </c>
      <c r="D2" s="2">
        <v>66</v>
      </c>
      <c r="E2" s="2">
        <v>34</v>
      </c>
      <c r="F2" s="2">
        <v>90</v>
      </c>
      <c r="G2" s="16">
        <v>100</v>
      </c>
      <c r="H2" s="2">
        <v>100</v>
      </c>
      <c r="I2" s="16">
        <v>60</v>
      </c>
      <c r="J2" s="2">
        <v>70</v>
      </c>
      <c r="K2">
        <v>32</v>
      </c>
      <c r="L2">
        <v>66</v>
      </c>
      <c r="M2">
        <v>34</v>
      </c>
      <c r="N2">
        <v>90</v>
      </c>
      <c r="O2">
        <v>100</v>
      </c>
      <c r="P2">
        <v>100</v>
      </c>
      <c r="Q2">
        <v>60</v>
      </c>
      <c r="R2">
        <v>70</v>
      </c>
      <c r="S2">
        <f>IF(K2&lt;&gt;C2,1,0)</f>
        <v>0</v>
      </c>
      <c r="T2">
        <f t="shared" ref="T2:X2" si="0">IF(L2&lt;&gt;D2,1,0)</f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>IF(Q2&lt;&gt;I2,1,0)</f>
        <v>0</v>
      </c>
      <c r="Z2">
        <f t="shared" ref="Z2" si="1">IF(R2&lt;&gt;J2,1,0)</f>
        <v>0</v>
      </c>
      <c r="AA2" t="s">
        <v>13</v>
      </c>
      <c r="AB2">
        <f>IF(B2&lt;&gt;AA2,1,0)</f>
        <v>0</v>
      </c>
    </row>
    <row r="3" spans="1:28">
      <c r="A3" s="6" t="s">
        <v>50</v>
      </c>
      <c r="B3" s="6" t="s">
        <v>51</v>
      </c>
      <c r="C3" s="2">
        <v>76</v>
      </c>
      <c r="D3" s="16">
        <v>64</v>
      </c>
      <c r="E3" s="2">
        <v>30</v>
      </c>
      <c r="F3" s="16">
        <v>85</v>
      </c>
      <c r="G3" s="16">
        <v>80</v>
      </c>
      <c r="H3" s="2">
        <v>100</v>
      </c>
      <c r="I3" s="16">
        <v>100</v>
      </c>
      <c r="J3" s="2">
        <v>40</v>
      </c>
      <c r="K3">
        <v>76</v>
      </c>
      <c r="L3">
        <v>64</v>
      </c>
      <c r="M3">
        <v>30</v>
      </c>
      <c r="N3">
        <v>85</v>
      </c>
      <c r="O3">
        <v>80</v>
      </c>
      <c r="P3">
        <v>100</v>
      </c>
      <c r="Q3">
        <v>100</v>
      </c>
      <c r="R3">
        <v>40</v>
      </c>
      <c r="S3">
        <f t="shared" ref="S3:S58" si="2">IF(K3&lt;&gt;C3,1,0)</f>
        <v>0</v>
      </c>
      <c r="T3">
        <f t="shared" ref="T3:T58" si="3">IF(L3&lt;&gt;D3,1,0)</f>
        <v>0</v>
      </c>
      <c r="U3">
        <f t="shared" ref="U3:U58" si="4">IF(M3&lt;&gt;E3,1,0)</f>
        <v>0</v>
      </c>
      <c r="V3">
        <f t="shared" ref="V3:V58" si="5">IF(N3&lt;&gt;F3,1,0)</f>
        <v>0</v>
      </c>
      <c r="W3">
        <f t="shared" ref="W3:W58" si="6">IF(O3&lt;&gt;G3,1,0)</f>
        <v>0</v>
      </c>
      <c r="X3">
        <f t="shared" ref="X3:X58" si="7">IF(P3&lt;&gt;H3,1,0)</f>
        <v>0</v>
      </c>
      <c r="Y3">
        <f t="shared" ref="Y3:Y58" si="8">IF(Q3&lt;&gt;I3,1,0)</f>
        <v>0</v>
      </c>
      <c r="Z3">
        <f t="shared" ref="Z3:Z58" si="9">IF(R3&lt;&gt;J3,1,0)</f>
        <v>0</v>
      </c>
      <c r="AA3" t="s">
        <v>51</v>
      </c>
      <c r="AB3">
        <f t="shared" ref="AB3:AB58" si="10">IF(B3&lt;&gt;AA3,1,0)</f>
        <v>0</v>
      </c>
    </row>
    <row r="4" spans="1:28">
      <c r="A4" s="6" t="s">
        <v>26</v>
      </c>
      <c r="B4" s="6" t="s">
        <v>27</v>
      </c>
      <c r="C4" s="2">
        <v>82</v>
      </c>
      <c r="D4" s="16">
        <v>67</v>
      </c>
      <c r="E4" s="2">
        <v>48</v>
      </c>
      <c r="F4" s="16">
        <v>100</v>
      </c>
      <c r="G4" s="16">
        <v>100</v>
      </c>
      <c r="H4" s="2">
        <v>40</v>
      </c>
      <c r="I4" s="16">
        <v>60</v>
      </c>
      <c r="J4" s="2">
        <v>60</v>
      </c>
      <c r="K4">
        <v>82</v>
      </c>
      <c r="L4">
        <v>67</v>
      </c>
      <c r="M4">
        <v>48</v>
      </c>
      <c r="N4">
        <v>100</v>
      </c>
      <c r="O4">
        <v>100</v>
      </c>
      <c r="P4">
        <v>40</v>
      </c>
      <c r="Q4">
        <v>60</v>
      </c>
      <c r="R4">
        <v>60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  <c r="Y4">
        <f t="shared" si="8"/>
        <v>0</v>
      </c>
      <c r="Z4">
        <f t="shared" si="9"/>
        <v>0</v>
      </c>
      <c r="AA4" t="s">
        <v>27</v>
      </c>
      <c r="AB4">
        <f t="shared" si="10"/>
        <v>0</v>
      </c>
    </row>
    <row r="5" spans="1:28">
      <c r="A5" s="6" t="s">
        <v>90</v>
      </c>
      <c r="B5" s="6" t="s">
        <v>91</v>
      </c>
      <c r="C5" s="2">
        <v>84</v>
      </c>
      <c r="D5" s="16">
        <v>59</v>
      </c>
      <c r="E5" s="2">
        <v>28</v>
      </c>
      <c r="F5" s="2">
        <v>75</v>
      </c>
      <c r="G5" s="16">
        <v>90</v>
      </c>
      <c r="H5" s="2">
        <v>100</v>
      </c>
      <c r="I5" s="16">
        <v>0</v>
      </c>
      <c r="J5" s="2">
        <v>100</v>
      </c>
      <c r="K5">
        <v>84</v>
      </c>
      <c r="L5">
        <v>59</v>
      </c>
      <c r="M5">
        <v>28</v>
      </c>
      <c r="N5">
        <v>75</v>
      </c>
      <c r="O5">
        <v>90</v>
      </c>
      <c r="P5">
        <v>100</v>
      </c>
      <c r="Q5">
        <v>0</v>
      </c>
      <c r="R5">
        <v>100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 t="s">
        <v>91</v>
      </c>
      <c r="AB5">
        <f t="shared" si="10"/>
        <v>0</v>
      </c>
    </row>
    <row r="6" spans="1:28">
      <c r="A6" s="6" t="s">
        <v>100</v>
      </c>
      <c r="B6" s="6" t="s">
        <v>101</v>
      </c>
      <c r="C6" s="2">
        <v>106</v>
      </c>
      <c r="D6" s="16">
        <v>93</v>
      </c>
      <c r="E6" s="2">
        <v>71</v>
      </c>
      <c r="F6" s="16">
        <v>100</v>
      </c>
      <c r="G6" s="16">
        <v>100</v>
      </c>
      <c r="H6" s="2">
        <v>0</v>
      </c>
      <c r="I6" s="16">
        <v>65</v>
      </c>
      <c r="J6" s="2">
        <v>100</v>
      </c>
      <c r="K6">
        <v>106</v>
      </c>
      <c r="L6">
        <v>93</v>
      </c>
      <c r="M6">
        <v>71</v>
      </c>
      <c r="N6">
        <v>100</v>
      </c>
      <c r="O6">
        <v>100</v>
      </c>
      <c r="P6">
        <v>0</v>
      </c>
      <c r="Q6">
        <v>65</v>
      </c>
      <c r="R6">
        <v>100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 t="s">
        <v>101</v>
      </c>
      <c r="AB6">
        <f t="shared" si="10"/>
        <v>0</v>
      </c>
    </row>
    <row r="7" spans="1:28">
      <c r="A7" s="6" t="s">
        <v>38</v>
      </c>
      <c r="B7" s="6" t="s">
        <v>39</v>
      </c>
      <c r="C7" s="2">
        <v>78</v>
      </c>
      <c r="D7" s="16">
        <v>92</v>
      </c>
      <c r="E7" s="2">
        <v>65</v>
      </c>
      <c r="F7" s="16">
        <v>100</v>
      </c>
      <c r="G7" s="16">
        <v>80</v>
      </c>
      <c r="H7" s="2">
        <v>90</v>
      </c>
      <c r="I7" s="16">
        <v>100</v>
      </c>
      <c r="J7" s="2">
        <v>100</v>
      </c>
      <c r="K7">
        <v>78</v>
      </c>
      <c r="L7">
        <v>92</v>
      </c>
      <c r="M7">
        <v>65</v>
      </c>
      <c r="N7">
        <v>100</v>
      </c>
      <c r="O7">
        <v>80</v>
      </c>
      <c r="P7">
        <v>90</v>
      </c>
      <c r="Q7">
        <v>100</v>
      </c>
      <c r="R7">
        <v>100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 t="s">
        <v>39</v>
      </c>
      <c r="AB7">
        <f t="shared" si="10"/>
        <v>0</v>
      </c>
    </row>
    <row r="8" spans="1:28">
      <c r="A8" s="6" t="s">
        <v>22</v>
      </c>
      <c r="B8" s="6" t="s">
        <v>23</v>
      </c>
      <c r="C8" s="2">
        <v>78</v>
      </c>
      <c r="D8" s="16">
        <v>63</v>
      </c>
      <c r="E8" s="2">
        <v>50</v>
      </c>
      <c r="F8" s="16">
        <v>90</v>
      </c>
      <c r="G8" s="16">
        <v>100</v>
      </c>
      <c r="H8" s="2">
        <v>90</v>
      </c>
      <c r="I8" s="16">
        <v>100</v>
      </c>
      <c r="J8" s="2">
        <v>100</v>
      </c>
      <c r="K8">
        <v>78</v>
      </c>
      <c r="L8">
        <v>63</v>
      </c>
      <c r="M8">
        <v>50</v>
      </c>
      <c r="N8">
        <v>90</v>
      </c>
      <c r="O8">
        <v>100</v>
      </c>
      <c r="P8">
        <v>90</v>
      </c>
      <c r="Q8">
        <v>100</v>
      </c>
      <c r="R8">
        <v>100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 t="s">
        <v>23</v>
      </c>
      <c r="AB8">
        <f t="shared" si="10"/>
        <v>0</v>
      </c>
    </row>
    <row r="9" spans="1:28">
      <c r="A9" s="6" t="s">
        <v>62</v>
      </c>
      <c r="B9" s="6" t="s">
        <v>63</v>
      </c>
      <c r="C9" s="2">
        <v>77</v>
      </c>
      <c r="D9" s="16">
        <v>95</v>
      </c>
      <c r="E9" s="2">
        <v>83</v>
      </c>
      <c r="F9" s="16">
        <v>90</v>
      </c>
      <c r="G9" s="16">
        <v>100</v>
      </c>
      <c r="H9" s="2">
        <v>100</v>
      </c>
      <c r="I9" s="16">
        <v>100</v>
      </c>
      <c r="J9" s="2">
        <v>100</v>
      </c>
      <c r="K9">
        <v>77</v>
      </c>
      <c r="L9">
        <v>95</v>
      </c>
      <c r="M9">
        <v>83</v>
      </c>
      <c r="N9">
        <v>90</v>
      </c>
      <c r="O9">
        <v>100</v>
      </c>
      <c r="P9">
        <v>100</v>
      </c>
      <c r="Q9">
        <v>100</v>
      </c>
      <c r="R9">
        <v>100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 t="s">
        <v>63</v>
      </c>
      <c r="AB9">
        <f t="shared" si="10"/>
        <v>0</v>
      </c>
    </row>
    <row r="10" spans="1:28">
      <c r="A10" s="6" t="s">
        <v>54</v>
      </c>
      <c r="B10" s="6" t="s">
        <v>55</v>
      </c>
      <c r="C10" s="2">
        <v>39</v>
      </c>
      <c r="D10" s="16">
        <v>53</v>
      </c>
      <c r="E10" s="2">
        <v>29</v>
      </c>
      <c r="F10" s="16">
        <v>95</v>
      </c>
      <c r="G10" s="16">
        <v>100</v>
      </c>
      <c r="H10" s="2">
        <v>100</v>
      </c>
      <c r="I10" s="16">
        <v>100</v>
      </c>
      <c r="J10" s="2">
        <v>100</v>
      </c>
      <c r="K10">
        <v>39</v>
      </c>
      <c r="L10">
        <v>53</v>
      </c>
      <c r="M10">
        <v>29</v>
      </c>
      <c r="N10">
        <v>95</v>
      </c>
      <c r="O10">
        <v>100</v>
      </c>
      <c r="P10">
        <v>100</v>
      </c>
      <c r="Q10">
        <v>100</v>
      </c>
      <c r="R10">
        <v>100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 t="s">
        <v>55</v>
      </c>
      <c r="AB10">
        <f t="shared" si="10"/>
        <v>0</v>
      </c>
    </row>
    <row r="11" spans="1:28">
      <c r="A11" s="6" t="s">
        <v>94</v>
      </c>
      <c r="B11" s="6" t="s">
        <v>95</v>
      </c>
      <c r="C11" s="2">
        <v>73</v>
      </c>
      <c r="D11" s="16">
        <v>62</v>
      </c>
      <c r="E11" s="2">
        <v>34</v>
      </c>
      <c r="F11" s="16">
        <v>100</v>
      </c>
      <c r="G11" s="16">
        <v>90</v>
      </c>
      <c r="H11" s="2">
        <v>80</v>
      </c>
      <c r="I11" s="16">
        <v>70</v>
      </c>
      <c r="J11" s="2">
        <v>100</v>
      </c>
      <c r="K11">
        <v>73</v>
      </c>
      <c r="L11">
        <v>62</v>
      </c>
      <c r="M11">
        <v>34</v>
      </c>
      <c r="N11">
        <v>100</v>
      </c>
      <c r="O11">
        <v>90</v>
      </c>
      <c r="P11">
        <v>80</v>
      </c>
      <c r="Q11">
        <v>70</v>
      </c>
      <c r="R11">
        <v>100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 t="s">
        <v>95</v>
      </c>
      <c r="AB11">
        <f t="shared" si="10"/>
        <v>0</v>
      </c>
    </row>
    <row r="12" spans="1:28">
      <c r="A12" s="6" t="s">
        <v>10</v>
      </c>
      <c r="B12" s="6" t="s">
        <v>11</v>
      </c>
      <c r="C12" s="2">
        <v>48</v>
      </c>
      <c r="D12" s="2">
        <v>48</v>
      </c>
      <c r="E12" s="2">
        <v>32</v>
      </c>
      <c r="F12" s="2">
        <v>95</v>
      </c>
      <c r="G12" s="16">
        <v>100</v>
      </c>
      <c r="H12" s="2">
        <v>100</v>
      </c>
      <c r="I12" s="16">
        <v>95</v>
      </c>
      <c r="J12" s="2">
        <v>90</v>
      </c>
      <c r="K12">
        <v>48</v>
      </c>
      <c r="L12">
        <v>48</v>
      </c>
      <c r="M12">
        <v>32</v>
      </c>
      <c r="N12">
        <v>95</v>
      </c>
      <c r="O12">
        <v>100</v>
      </c>
      <c r="P12">
        <v>100</v>
      </c>
      <c r="Q12">
        <v>95</v>
      </c>
      <c r="R12">
        <v>90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 t="s">
        <v>11</v>
      </c>
      <c r="AB12">
        <f t="shared" si="10"/>
        <v>0</v>
      </c>
    </row>
    <row r="13" spans="1:28">
      <c r="A13" s="6" t="s">
        <v>78</v>
      </c>
      <c r="B13" s="6" t="s">
        <v>79</v>
      </c>
      <c r="C13" s="2">
        <v>89</v>
      </c>
      <c r="D13" s="16">
        <v>77</v>
      </c>
      <c r="E13" s="2">
        <v>62</v>
      </c>
      <c r="F13" s="16">
        <v>90</v>
      </c>
      <c r="G13" s="16">
        <v>100</v>
      </c>
      <c r="H13" s="2">
        <v>100</v>
      </c>
      <c r="I13" s="16">
        <v>100</v>
      </c>
      <c r="J13" s="2">
        <v>100</v>
      </c>
      <c r="K13">
        <v>89</v>
      </c>
      <c r="L13">
        <v>77</v>
      </c>
      <c r="M13">
        <v>62</v>
      </c>
      <c r="N13">
        <v>90</v>
      </c>
      <c r="O13">
        <v>100</v>
      </c>
      <c r="P13">
        <v>100</v>
      </c>
      <c r="Q13">
        <v>100</v>
      </c>
      <c r="R13">
        <v>100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 t="s">
        <v>79</v>
      </c>
      <c r="AB13">
        <f t="shared" si="10"/>
        <v>0</v>
      </c>
    </row>
    <row r="14" spans="1:28">
      <c r="A14" s="6" t="s">
        <v>116</v>
      </c>
      <c r="B14" s="6" t="s">
        <v>117</v>
      </c>
      <c r="C14" s="2">
        <v>72</v>
      </c>
      <c r="D14" s="16">
        <v>60</v>
      </c>
      <c r="E14" s="2">
        <v>17</v>
      </c>
      <c r="F14" s="2">
        <v>95</v>
      </c>
      <c r="G14" s="16">
        <v>70</v>
      </c>
      <c r="H14" s="2">
        <v>40</v>
      </c>
      <c r="I14" s="16">
        <v>60</v>
      </c>
      <c r="J14" s="2">
        <v>75</v>
      </c>
      <c r="K14">
        <v>72</v>
      </c>
      <c r="L14">
        <v>60</v>
      </c>
      <c r="M14">
        <v>17</v>
      </c>
      <c r="N14">
        <v>95</v>
      </c>
      <c r="O14">
        <v>70</v>
      </c>
      <c r="P14">
        <v>40</v>
      </c>
      <c r="Q14">
        <v>60</v>
      </c>
      <c r="R14">
        <v>75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 t="s">
        <v>117</v>
      </c>
      <c r="AB14">
        <f t="shared" si="10"/>
        <v>0</v>
      </c>
    </row>
    <row r="15" spans="1:28">
      <c r="A15" s="6" t="s">
        <v>24</v>
      </c>
      <c r="B15" s="6" t="s">
        <v>25</v>
      </c>
      <c r="C15" s="2">
        <v>101</v>
      </c>
      <c r="D15" s="16">
        <v>86</v>
      </c>
      <c r="E15" s="2">
        <v>65</v>
      </c>
      <c r="F15" s="16">
        <v>95</v>
      </c>
      <c r="G15" s="16">
        <v>100</v>
      </c>
      <c r="H15" s="2">
        <v>100</v>
      </c>
      <c r="I15" s="16">
        <v>90</v>
      </c>
      <c r="J15" s="2">
        <v>100</v>
      </c>
      <c r="K15">
        <v>101</v>
      </c>
      <c r="L15">
        <v>86</v>
      </c>
      <c r="M15">
        <v>65</v>
      </c>
      <c r="N15">
        <v>95</v>
      </c>
      <c r="O15">
        <v>100</v>
      </c>
      <c r="P15">
        <v>100</v>
      </c>
      <c r="Q15">
        <v>90</v>
      </c>
      <c r="R15">
        <v>100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 t="s">
        <v>25</v>
      </c>
      <c r="AB15">
        <f t="shared" si="10"/>
        <v>0</v>
      </c>
    </row>
    <row r="16" spans="1:28">
      <c r="A16" s="6" t="s">
        <v>48</v>
      </c>
      <c r="B16" s="6" t="s">
        <v>49</v>
      </c>
      <c r="C16" s="2">
        <v>85</v>
      </c>
      <c r="D16" s="16">
        <v>71</v>
      </c>
      <c r="E16" s="2">
        <v>48</v>
      </c>
      <c r="F16" s="16">
        <v>100</v>
      </c>
      <c r="G16" s="16">
        <v>90</v>
      </c>
      <c r="H16" s="2">
        <v>80</v>
      </c>
      <c r="I16" s="16">
        <v>100</v>
      </c>
      <c r="J16" s="2">
        <v>100</v>
      </c>
      <c r="K16">
        <v>85</v>
      </c>
      <c r="L16">
        <v>71</v>
      </c>
      <c r="M16">
        <v>48</v>
      </c>
      <c r="N16">
        <v>100</v>
      </c>
      <c r="O16">
        <v>90</v>
      </c>
      <c r="P16">
        <v>80</v>
      </c>
      <c r="Q16">
        <v>100</v>
      </c>
      <c r="R16">
        <v>100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 t="s">
        <v>49</v>
      </c>
      <c r="AB16">
        <f t="shared" si="10"/>
        <v>0</v>
      </c>
    </row>
    <row r="17" spans="1:28">
      <c r="A17" s="6" t="s">
        <v>56</v>
      </c>
      <c r="B17" s="6" t="s">
        <v>57</v>
      </c>
      <c r="C17" s="2">
        <v>64</v>
      </c>
      <c r="D17" s="16">
        <v>55</v>
      </c>
      <c r="E17" s="2">
        <v>34</v>
      </c>
      <c r="F17" s="16">
        <v>100</v>
      </c>
      <c r="G17" s="16">
        <v>90</v>
      </c>
      <c r="H17" s="2">
        <v>100</v>
      </c>
      <c r="I17" s="16">
        <v>100</v>
      </c>
      <c r="J17" s="2">
        <v>100</v>
      </c>
      <c r="K17">
        <v>64</v>
      </c>
      <c r="L17">
        <v>55</v>
      </c>
      <c r="M17">
        <v>34</v>
      </c>
      <c r="N17">
        <v>100</v>
      </c>
      <c r="O17">
        <v>90</v>
      </c>
      <c r="P17">
        <v>100</v>
      </c>
      <c r="Q17">
        <v>100</v>
      </c>
      <c r="R17">
        <v>100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 t="s">
        <v>57</v>
      </c>
      <c r="AB17">
        <f t="shared" si="10"/>
        <v>0</v>
      </c>
    </row>
    <row r="18" spans="1:28">
      <c r="A18" s="6" t="s">
        <v>64</v>
      </c>
      <c r="B18" s="6" t="s">
        <v>65</v>
      </c>
      <c r="C18" s="2">
        <v>87</v>
      </c>
      <c r="D18" s="16">
        <v>51</v>
      </c>
      <c r="E18" s="2">
        <v>36</v>
      </c>
      <c r="F18" s="2">
        <v>95</v>
      </c>
      <c r="G18" s="16">
        <v>90</v>
      </c>
      <c r="H18" s="2">
        <v>100</v>
      </c>
      <c r="I18" s="16">
        <v>100</v>
      </c>
      <c r="J18" s="2">
        <v>100</v>
      </c>
      <c r="K18">
        <v>87</v>
      </c>
      <c r="L18">
        <v>51</v>
      </c>
      <c r="M18">
        <v>36</v>
      </c>
      <c r="N18">
        <v>95</v>
      </c>
      <c r="O18">
        <v>90</v>
      </c>
      <c r="P18">
        <v>100</v>
      </c>
      <c r="Q18">
        <v>100</v>
      </c>
      <c r="R18">
        <v>100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 t="s">
        <v>65</v>
      </c>
      <c r="AB18">
        <f t="shared" si="10"/>
        <v>0</v>
      </c>
    </row>
    <row r="19" spans="1:28">
      <c r="A19" s="6" t="s">
        <v>84</v>
      </c>
      <c r="B19" s="6" t="s">
        <v>85</v>
      </c>
      <c r="C19" s="2">
        <v>85</v>
      </c>
      <c r="D19" s="16">
        <v>62</v>
      </c>
      <c r="E19" s="2">
        <v>46</v>
      </c>
      <c r="F19" s="16">
        <v>95</v>
      </c>
      <c r="G19" s="16">
        <v>100</v>
      </c>
      <c r="H19" s="2">
        <v>100</v>
      </c>
      <c r="I19" s="16">
        <v>95</v>
      </c>
      <c r="J19" s="2">
        <v>50</v>
      </c>
      <c r="K19">
        <v>85</v>
      </c>
      <c r="L19">
        <v>62</v>
      </c>
      <c r="M19">
        <v>46</v>
      </c>
      <c r="N19">
        <v>95</v>
      </c>
      <c r="O19">
        <v>100</v>
      </c>
      <c r="P19">
        <v>100</v>
      </c>
      <c r="Q19">
        <v>95</v>
      </c>
      <c r="R19">
        <v>50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 t="s">
        <v>85</v>
      </c>
      <c r="AB19">
        <f t="shared" si="10"/>
        <v>0</v>
      </c>
    </row>
    <row r="20" spans="1:28">
      <c r="A20" s="6" t="s">
        <v>88</v>
      </c>
      <c r="B20" s="6" t="s">
        <v>89</v>
      </c>
      <c r="C20" s="2">
        <v>29</v>
      </c>
      <c r="D20" s="16">
        <v>9</v>
      </c>
      <c r="E20" s="2">
        <v>22</v>
      </c>
      <c r="F20" s="2">
        <v>75</v>
      </c>
      <c r="G20" s="16">
        <v>60</v>
      </c>
      <c r="H20" s="2">
        <v>30</v>
      </c>
      <c r="I20" s="16">
        <v>80</v>
      </c>
      <c r="J20" s="2">
        <v>32</v>
      </c>
      <c r="K20">
        <v>29</v>
      </c>
      <c r="L20">
        <v>9</v>
      </c>
      <c r="M20">
        <v>22</v>
      </c>
      <c r="N20">
        <v>75</v>
      </c>
      <c r="O20">
        <v>60</v>
      </c>
      <c r="P20">
        <v>30</v>
      </c>
      <c r="Q20">
        <v>80</v>
      </c>
      <c r="R20">
        <v>32</v>
      </c>
      <c r="S20">
        <f t="shared" si="2"/>
        <v>0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 t="s">
        <v>89</v>
      </c>
      <c r="AB20">
        <f t="shared" si="10"/>
        <v>0</v>
      </c>
    </row>
    <row r="21" spans="1:28">
      <c r="A21" s="6" t="s">
        <v>28</v>
      </c>
      <c r="B21" s="6" t="s">
        <v>29</v>
      </c>
      <c r="C21" s="2">
        <v>81</v>
      </c>
      <c r="D21" s="16">
        <v>75</v>
      </c>
      <c r="E21" s="2">
        <v>35</v>
      </c>
      <c r="F21" s="16">
        <v>85</v>
      </c>
      <c r="G21" s="16">
        <v>100</v>
      </c>
      <c r="H21" s="2">
        <v>100</v>
      </c>
      <c r="I21" s="16">
        <v>75</v>
      </c>
      <c r="J21" s="2">
        <v>90</v>
      </c>
      <c r="K21">
        <v>81</v>
      </c>
      <c r="L21">
        <v>75</v>
      </c>
      <c r="M21">
        <v>35</v>
      </c>
      <c r="N21">
        <v>85</v>
      </c>
      <c r="O21">
        <v>100</v>
      </c>
      <c r="P21">
        <v>100</v>
      </c>
      <c r="Q21">
        <v>75</v>
      </c>
      <c r="R21">
        <v>90</v>
      </c>
      <c r="S21">
        <f t="shared" si="2"/>
        <v>0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 t="s">
        <v>29</v>
      </c>
      <c r="AB21">
        <f t="shared" si="10"/>
        <v>0</v>
      </c>
    </row>
    <row r="22" spans="1:28">
      <c r="A22" s="6" t="s">
        <v>110</v>
      </c>
      <c r="B22" s="6" t="s">
        <v>111</v>
      </c>
      <c r="C22" s="2">
        <v>90</v>
      </c>
      <c r="D22" s="16">
        <v>78</v>
      </c>
      <c r="E22" s="2">
        <v>43</v>
      </c>
      <c r="F22" s="2">
        <v>99</v>
      </c>
      <c r="G22" s="16">
        <v>100</v>
      </c>
      <c r="H22" s="2">
        <v>100</v>
      </c>
      <c r="I22" s="16">
        <v>80</v>
      </c>
      <c r="J22" s="2">
        <v>100</v>
      </c>
      <c r="K22">
        <v>90</v>
      </c>
      <c r="L22">
        <v>78</v>
      </c>
      <c r="M22">
        <v>43</v>
      </c>
      <c r="N22">
        <v>99</v>
      </c>
      <c r="O22">
        <v>100</v>
      </c>
      <c r="P22">
        <v>100</v>
      </c>
      <c r="Q22">
        <v>80</v>
      </c>
      <c r="R22">
        <v>100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 t="s">
        <v>111</v>
      </c>
      <c r="AB22">
        <f t="shared" si="10"/>
        <v>0</v>
      </c>
    </row>
    <row r="23" spans="1:28">
      <c r="A23" s="6" t="s">
        <v>118</v>
      </c>
      <c r="B23" s="6" t="s">
        <v>119</v>
      </c>
      <c r="C23" s="2">
        <v>98</v>
      </c>
      <c r="D23" s="16">
        <v>100</v>
      </c>
      <c r="E23" s="2">
        <v>82</v>
      </c>
      <c r="F23" s="2">
        <v>90</v>
      </c>
      <c r="G23" s="16">
        <v>100</v>
      </c>
      <c r="H23" s="2">
        <v>100</v>
      </c>
      <c r="I23" s="16">
        <v>80</v>
      </c>
      <c r="J23" s="2">
        <v>90</v>
      </c>
      <c r="K23">
        <v>98</v>
      </c>
      <c r="L23">
        <v>100</v>
      </c>
      <c r="M23">
        <v>82</v>
      </c>
      <c r="N23">
        <v>90</v>
      </c>
      <c r="O23">
        <v>100</v>
      </c>
      <c r="P23">
        <v>100</v>
      </c>
      <c r="Q23">
        <v>80</v>
      </c>
      <c r="R23">
        <v>90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 t="s">
        <v>119</v>
      </c>
      <c r="AB23">
        <f t="shared" si="10"/>
        <v>0</v>
      </c>
    </row>
    <row r="24" spans="1:28">
      <c r="A24" s="6" t="s">
        <v>68</v>
      </c>
      <c r="B24" s="6" t="s">
        <v>69</v>
      </c>
      <c r="C24" s="2">
        <v>102</v>
      </c>
      <c r="D24" s="16">
        <v>57</v>
      </c>
      <c r="E24" s="2">
        <v>68</v>
      </c>
      <c r="F24" s="16">
        <v>90</v>
      </c>
      <c r="G24" s="16">
        <v>90</v>
      </c>
      <c r="H24" s="2">
        <v>80</v>
      </c>
      <c r="I24" s="16">
        <v>80</v>
      </c>
      <c r="J24" s="2">
        <v>100</v>
      </c>
      <c r="K24">
        <v>102</v>
      </c>
      <c r="L24">
        <v>57</v>
      </c>
      <c r="M24">
        <v>68</v>
      </c>
      <c r="N24">
        <v>90</v>
      </c>
      <c r="O24">
        <v>90</v>
      </c>
      <c r="P24">
        <v>80</v>
      </c>
      <c r="Q24">
        <v>80</v>
      </c>
      <c r="R24">
        <v>100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 t="s">
        <v>69</v>
      </c>
      <c r="AB24">
        <f t="shared" si="10"/>
        <v>0</v>
      </c>
    </row>
    <row r="25" spans="1:28">
      <c r="A25" s="6" t="s">
        <v>82</v>
      </c>
      <c r="B25" s="6" t="s">
        <v>83</v>
      </c>
      <c r="C25" s="2">
        <v>83</v>
      </c>
      <c r="D25" s="16">
        <v>68</v>
      </c>
      <c r="E25" s="2">
        <v>61</v>
      </c>
      <c r="F25" s="16">
        <v>100</v>
      </c>
      <c r="G25" s="16">
        <v>65</v>
      </c>
      <c r="H25" s="2">
        <v>100</v>
      </c>
      <c r="I25" s="16">
        <v>82.5</v>
      </c>
      <c r="J25" s="2">
        <v>80</v>
      </c>
      <c r="K25">
        <v>83</v>
      </c>
      <c r="L25">
        <v>68</v>
      </c>
      <c r="M25">
        <v>61</v>
      </c>
      <c r="N25">
        <v>100</v>
      </c>
      <c r="O25">
        <v>65</v>
      </c>
      <c r="P25">
        <v>100</v>
      </c>
      <c r="Q25">
        <v>82.5</v>
      </c>
      <c r="R25">
        <v>80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 t="s">
        <v>83</v>
      </c>
      <c r="AB25">
        <f t="shared" si="10"/>
        <v>0</v>
      </c>
    </row>
    <row r="26" spans="1:28">
      <c r="A26" s="6" t="s">
        <v>16</v>
      </c>
      <c r="B26" s="6" t="s">
        <v>17</v>
      </c>
      <c r="C26" s="2">
        <v>62</v>
      </c>
      <c r="D26" s="16">
        <v>53</v>
      </c>
      <c r="E26" s="2">
        <v>46</v>
      </c>
      <c r="F26" s="2">
        <v>95</v>
      </c>
      <c r="G26" s="16">
        <v>70</v>
      </c>
      <c r="H26" s="2">
        <v>80</v>
      </c>
      <c r="I26" s="16">
        <v>80</v>
      </c>
      <c r="J26" s="2">
        <v>90</v>
      </c>
      <c r="K26">
        <v>62</v>
      </c>
      <c r="L26">
        <v>53</v>
      </c>
      <c r="M26">
        <v>46</v>
      </c>
      <c r="N26">
        <v>95</v>
      </c>
      <c r="O26">
        <v>70</v>
      </c>
      <c r="P26">
        <v>80</v>
      </c>
      <c r="Q26">
        <v>80</v>
      </c>
      <c r="R26">
        <v>90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 t="s">
        <v>17</v>
      </c>
      <c r="AB26">
        <f t="shared" si="10"/>
        <v>0</v>
      </c>
    </row>
    <row r="27" spans="1:28">
      <c r="A27" s="6" t="s">
        <v>120</v>
      </c>
      <c r="B27" s="6" t="s">
        <v>121</v>
      </c>
      <c r="C27" s="2">
        <v>62</v>
      </c>
      <c r="D27" s="16">
        <v>45</v>
      </c>
      <c r="E27" s="2">
        <v>34</v>
      </c>
      <c r="F27" s="2">
        <v>84</v>
      </c>
      <c r="G27" s="16">
        <v>65</v>
      </c>
      <c r="H27" s="2">
        <v>95</v>
      </c>
      <c r="I27" s="16">
        <v>62.625</v>
      </c>
      <c r="J27" s="2">
        <v>65</v>
      </c>
      <c r="K27">
        <v>62</v>
      </c>
      <c r="L27">
        <v>45</v>
      </c>
      <c r="M27">
        <v>34</v>
      </c>
      <c r="N27">
        <v>84</v>
      </c>
      <c r="O27">
        <v>65</v>
      </c>
      <c r="P27">
        <v>95</v>
      </c>
      <c r="Q27">
        <v>62.625</v>
      </c>
      <c r="R27">
        <v>65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 t="s">
        <v>121</v>
      </c>
      <c r="AB27">
        <f t="shared" si="10"/>
        <v>0</v>
      </c>
    </row>
    <row r="28" spans="1:28">
      <c r="A28" s="6" t="s">
        <v>76</v>
      </c>
      <c r="B28" s="6" t="s">
        <v>77</v>
      </c>
      <c r="C28" s="2">
        <v>118</v>
      </c>
      <c r="D28" s="16">
        <v>80</v>
      </c>
      <c r="E28" s="2">
        <v>101</v>
      </c>
      <c r="F28" s="16">
        <v>100</v>
      </c>
      <c r="G28" s="16">
        <v>100</v>
      </c>
      <c r="H28" s="2">
        <v>100</v>
      </c>
      <c r="I28" s="16">
        <v>80</v>
      </c>
      <c r="J28" s="2">
        <v>80</v>
      </c>
      <c r="K28">
        <v>118</v>
      </c>
      <c r="L28">
        <v>80</v>
      </c>
      <c r="M28">
        <v>101</v>
      </c>
      <c r="N28">
        <v>100</v>
      </c>
      <c r="O28">
        <v>100</v>
      </c>
      <c r="P28">
        <v>100</v>
      </c>
      <c r="Q28">
        <v>80</v>
      </c>
      <c r="R28">
        <v>80</v>
      </c>
      <c r="S28">
        <f t="shared" si="2"/>
        <v>0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 t="s">
        <v>77</v>
      </c>
      <c r="AB28">
        <f t="shared" si="10"/>
        <v>0</v>
      </c>
    </row>
    <row r="29" spans="1:28">
      <c r="A29" s="6" t="s">
        <v>32</v>
      </c>
      <c r="B29" s="6" t="s">
        <v>33</v>
      </c>
      <c r="C29" s="2">
        <v>87</v>
      </c>
      <c r="D29" s="16">
        <v>66</v>
      </c>
      <c r="E29" s="2">
        <v>49</v>
      </c>
      <c r="F29" s="16">
        <v>95</v>
      </c>
      <c r="G29" s="16">
        <v>100</v>
      </c>
      <c r="H29" s="2">
        <v>100</v>
      </c>
      <c r="I29" s="16">
        <v>95</v>
      </c>
      <c r="J29" s="2">
        <v>100</v>
      </c>
      <c r="K29">
        <v>87</v>
      </c>
      <c r="L29">
        <v>66</v>
      </c>
      <c r="M29">
        <v>49</v>
      </c>
      <c r="N29">
        <v>95</v>
      </c>
      <c r="O29">
        <v>100</v>
      </c>
      <c r="P29">
        <v>100</v>
      </c>
      <c r="Q29">
        <v>95</v>
      </c>
      <c r="R29">
        <v>100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 t="s">
        <v>33</v>
      </c>
      <c r="AB29">
        <f t="shared" si="10"/>
        <v>0</v>
      </c>
    </row>
    <row r="30" spans="1:28">
      <c r="A30" s="6" t="s">
        <v>52</v>
      </c>
      <c r="B30" s="6" t="s">
        <v>53</v>
      </c>
      <c r="C30" s="2">
        <v>108</v>
      </c>
      <c r="D30" s="16">
        <v>122</v>
      </c>
      <c r="E30" s="2">
        <v>72</v>
      </c>
      <c r="F30" s="16">
        <v>100</v>
      </c>
      <c r="G30" s="16">
        <v>100</v>
      </c>
      <c r="H30" s="2">
        <v>100</v>
      </c>
      <c r="I30" s="16">
        <v>80</v>
      </c>
      <c r="J30" s="2">
        <v>100</v>
      </c>
      <c r="K30">
        <v>108</v>
      </c>
      <c r="L30">
        <v>122</v>
      </c>
      <c r="M30">
        <v>72</v>
      </c>
      <c r="N30">
        <v>100</v>
      </c>
      <c r="O30">
        <v>100</v>
      </c>
      <c r="P30">
        <v>100</v>
      </c>
      <c r="Q30">
        <v>80</v>
      </c>
      <c r="R30">
        <v>100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 t="s">
        <v>53</v>
      </c>
      <c r="AB30">
        <f t="shared" si="10"/>
        <v>0</v>
      </c>
    </row>
    <row r="31" spans="1:28">
      <c r="A31" s="6" t="s">
        <v>44</v>
      </c>
      <c r="B31" s="6" t="s">
        <v>45</v>
      </c>
      <c r="C31" s="2">
        <v>93</v>
      </c>
      <c r="D31" s="16">
        <v>93</v>
      </c>
      <c r="E31" s="2">
        <v>78</v>
      </c>
      <c r="F31" s="2">
        <v>100</v>
      </c>
      <c r="G31" s="16">
        <v>100</v>
      </c>
      <c r="H31" s="2">
        <v>80</v>
      </c>
      <c r="I31" s="16">
        <v>80</v>
      </c>
      <c r="J31" s="2">
        <v>95</v>
      </c>
      <c r="K31">
        <v>93</v>
      </c>
      <c r="L31">
        <v>93</v>
      </c>
      <c r="M31">
        <v>78</v>
      </c>
      <c r="N31">
        <v>100</v>
      </c>
      <c r="O31">
        <v>100</v>
      </c>
      <c r="P31">
        <v>80</v>
      </c>
      <c r="Q31">
        <v>80</v>
      </c>
      <c r="R31">
        <v>95</v>
      </c>
      <c r="S31">
        <f t="shared" si="2"/>
        <v>0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 t="s">
        <v>45</v>
      </c>
      <c r="AB31">
        <f t="shared" si="10"/>
        <v>0</v>
      </c>
    </row>
    <row r="32" spans="1:28">
      <c r="A32" s="6" t="s">
        <v>96</v>
      </c>
      <c r="B32" s="6" t="s">
        <v>97</v>
      </c>
      <c r="C32" s="2">
        <v>113</v>
      </c>
      <c r="D32" s="16">
        <v>84</v>
      </c>
      <c r="E32" s="2">
        <v>58</v>
      </c>
      <c r="F32" s="16">
        <v>95</v>
      </c>
      <c r="G32" s="16">
        <v>100</v>
      </c>
      <c r="H32" s="2">
        <v>100</v>
      </c>
      <c r="I32" s="16">
        <v>80</v>
      </c>
      <c r="J32" s="2">
        <v>80</v>
      </c>
      <c r="K32">
        <v>113</v>
      </c>
      <c r="L32">
        <v>84</v>
      </c>
      <c r="M32">
        <v>58</v>
      </c>
      <c r="N32">
        <v>95</v>
      </c>
      <c r="O32">
        <v>100</v>
      </c>
      <c r="P32">
        <v>100</v>
      </c>
      <c r="Q32">
        <v>80</v>
      </c>
      <c r="R32">
        <v>80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 t="s">
        <v>97</v>
      </c>
      <c r="AB32">
        <f t="shared" si="10"/>
        <v>0</v>
      </c>
    </row>
    <row r="33" spans="1:28">
      <c r="A33" s="6" t="s">
        <v>122</v>
      </c>
      <c r="B33" s="6" t="s">
        <v>123</v>
      </c>
      <c r="C33" s="2">
        <v>74</v>
      </c>
      <c r="D33" s="16">
        <v>58</v>
      </c>
      <c r="E33" s="2">
        <v>60</v>
      </c>
      <c r="F33" s="2">
        <v>95</v>
      </c>
      <c r="G33" s="16">
        <v>100</v>
      </c>
      <c r="H33" s="2">
        <v>80</v>
      </c>
      <c r="I33" s="16">
        <v>70</v>
      </c>
      <c r="J33" s="2">
        <v>80</v>
      </c>
      <c r="K33">
        <v>74</v>
      </c>
      <c r="L33">
        <v>58</v>
      </c>
      <c r="M33">
        <v>60</v>
      </c>
      <c r="N33">
        <v>95</v>
      </c>
      <c r="O33">
        <v>100</v>
      </c>
      <c r="P33">
        <v>80</v>
      </c>
      <c r="Q33">
        <v>70</v>
      </c>
      <c r="R33">
        <v>80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 t="s">
        <v>123</v>
      </c>
      <c r="AB33">
        <f t="shared" si="10"/>
        <v>0</v>
      </c>
    </row>
    <row r="34" spans="1:28">
      <c r="A34" s="6" t="s">
        <v>30</v>
      </c>
      <c r="B34" s="6" t="s">
        <v>31</v>
      </c>
      <c r="C34" s="2">
        <v>68</v>
      </c>
      <c r="D34" s="16">
        <v>56</v>
      </c>
      <c r="E34" s="2">
        <v>72</v>
      </c>
      <c r="F34" s="16">
        <v>95</v>
      </c>
      <c r="G34" s="16">
        <v>100</v>
      </c>
      <c r="H34" s="2">
        <v>100</v>
      </c>
      <c r="I34" s="16">
        <v>100</v>
      </c>
      <c r="J34" s="2">
        <v>80</v>
      </c>
      <c r="K34">
        <v>68</v>
      </c>
      <c r="L34">
        <v>56</v>
      </c>
      <c r="M34">
        <v>72</v>
      </c>
      <c r="N34">
        <v>95</v>
      </c>
      <c r="O34">
        <v>100</v>
      </c>
      <c r="P34">
        <v>100</v>
      </c>
      <c r="Q34">
        <v>100</v>
      </c>
      <c r="R34">
        <v>80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 t="s">
        <v>31</v>
      </c>
      <c r="AB34">
        <f t="shared" si="10"/>
        <v>0</v>
      </c>
    </row>
    <row r="35" spans="1:28">
      <c r="A35" s="6" t="s">
        <v>114</v>
      </c>
      <c r="B35" s="6" t="s">
        <v>115</v>
      </c>
      <c r="C35" s="2">
        <v>71</v>
      </c>
      <c r="D35" s="16">
        <v>64</v>
      </c>
      <c r="E35" s="2">
        <v>40</v>
      </c>
      <c r="F35" s="2">
        <v>95</v>
      </c>
      <c r="G35" s="16">
        <v>95</v>
      </c>
      <c r="H35" s="2">
        <v>75</v>
      </c>
      <c r="I35" s="16">
        <v>75</v>
      </c>
      <c r="J35" s="2">
        <v>55</v>
      </c>
      <c r="K35">
        <v>71</v>
      </c>
      <c r="L35">
        <v>64</v>
      </c>
      <c r="M35">
        <v>40</v>
      </c>
      <c r="N35">
        <v>95</v>
      </c>
      <c r="O35">
        <v>95</v>
      </c>
      <c r="P35">
        <v>75</v>
      </c>
      <c r="Q35">
        <v>75</v>
      </c>
      <c r="R35">
        <v>55</v>
      </c>
      <c r="S35">
        <f t="shared" si="2"/>
        <v>0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A35" t="s">
        <v>115</v>
      </c>
      <c r="AB35">
        <f t="shared" si="10"/>
        <v>0</v>
      </c>
    </row>
    <row r="36" spans="1:28">
      <c r="A36" s="6" t="s">
        <v>102</v>
      </c>
      <c r="B36" s="6" t="s">
        <v>103</v>
      </c>
      <c r="C36" s="2">
        <v>90</v>
      </c>
      <c r="D36" s="16">
        <v>54</v>
      </c>
      <c r="E36" s="2">
        <v>71</v>
      </c>
      <c r="F36" s="16">
        <v>100</v>
      </c>
      <c r="G36" s="16">
        <v>100</v>
      </c>
      <c r="H36" s="2">
        <v>100</v>
      </c>
      <c r="I36" s="16">
        <v>80</v>
      </c>
      <c r="J36" s="2">
        <v>100</v>
      </c>
      <c r="K36">
        <v>90</v>
      </c>
      <c r="L36">
        <v>54</v>
      </c>
      <c r="M36">
        <v>71</v>
      </c>
      <c r="N36">
        <v>100</v>
      </c>
      <c r="O36">
        <v>100</v>
      </c>
      <c r="P36">
        <v>100</v>
      </c>
      <c r="Q36">
        <v>80</v>
      </c>
      <c r="R36">
        <v>100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A36" t="s">
        <v>103</v>
      </c>
      <c r="AB36">
        <f t="shared" si="10"/>
        <v>0</v>
      </c>
    </row>
    <row r="37" spans="1:28">
      <c r="A37" s="6" t="s">
        <v>104</v>
      </c>
      <c r="B37" s="6" t="s">
        <v>105</v>
      </c>
      <c r="C37" s="2">
        <v>88</v>
      </c>
      <c r="D37" s="16">
        <v>79</v>
      </c>
      <c r="E37" s="2">
        <v>57</v>
      </c>
      <c r="F37" s="16">
        <v>85</v>
      </c>
      <c r="G37" s="16">
        <v>100</v>
      </c>
      <c r="H37" s="2">
        <v>90</v>
      </c>
      <c r="I37" s="16">
        <v>100</v>
      </c>
      <c r="J37" s="2">
        <v>100</v>
      </c>
      <c r="K37">
        <v>88</v>
      </c>
      <c r="L37">
        <v>79</v>
      </c>
      <c r="M37">
        <v>57</v>
      </c>
      <c r="N37">
        <v>85</v>
      </c>
      <c r="O37">
        <v>100</v>
      </c>
      <c r="P37">
        <v>90</v>
      </c>
      <c r="Q37">
        <v>100</v>
      </c>
      <c r="R37">
        <v>100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A37" t="s">
        <v>105</v>
      </c>
      <c r="AB37">
        <f t="shared" si="10"/>
        <v>0</v>
      </c>
    </row>
    <row r="38" spans="1:28">
      <c r="A38" s="6" t="s">
        <v>60</v>
      </c>
      <c r="B38" s="6" t="s">
        <v>61</v>
      </c>
      <c r="C38" s="2">
        <v>75</v>
      </c>
      <c r="D38" s="16">
        <v>39</v>
      </c>
      <c r="E38" s="2">
        <v>60</v>
      </c>
      <c r="F38" s="16">
        <v>90</v>
      </c>
      <c r="G38" s="16">
        <v>100</v>
      </c>
      <c r="H38" s="2">
        <v>100</v>
      </c>
      <c r="I38" s="16">
        <v>100</v>
      </c>
      <c r="J38" s="2">
        <v>50</v>
      </c>
      <c r="K38">
        <v>75</v>
      </c>
      <c r="L38">
        <v>39</v>
      </c>
      <c r="M38">
        <v>60</v>
      </c>
      <c r="N38">
        <v>90</v>
      </c>
      <c r="O38">
        <v>100</v>
      </c>
      <c r="P38">
        <v>100</v>
      </c>
      <c r="Q38">
        <v>100</v>
      </c>
      <c r="R38">
        <v>50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A38" t="s">
        <v>61</v>
      </c>
      <c r="AB38">
        <f t="shared" si="10"/>
        <v>0</v>
      </c>
    </row>
    <row r="39" spans="1:28">
      <c r="A39" s="6" t="s">
        <v>18</v>
      </c>
      <c r="B39" s="6" t="s">
        <v>19</v>
      </c>
      <c r="C39" s="2">
        <v>109</v>
      </c>
      <c r="D39" s="16">
        <v>106</v>
      </c>
      <c r="E39" s="2">
        <v>86</v>
      </c>
      <c r="F39" s="2">
        <v>95</v>
      </c>
      <c r="G39" s="16">
        <v>100</v>
      </c>
      <c r="H39" s="2">
        <v>100</v>
      </c>
      <c r="I39" s="16">
        <v>65</v>
      </c>
      <c r="J39" s="2">
        <v>52</v>
      </c>
      <c r="K39">
        <v>109</v>
      </c>
      <c r="L39">
        <v>106</v>
      </c>
      <c r="M39">
        <v>86</v>
      </c>
      <c r="N39">
        <v>95</v>
      </c>
      <c r="O39">
        <v>100</v>
      </c>
      <c r="P39">
        <v>100</v>
      </c>
      <c r="Q39">
        <v>65</v>
      </c>
      <c r="R39">
        <v>52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W39">
        <f t="shared" si="6"/>
        <v>0</v>
      </c>
      <c r="X39">
        <f t="shared" si="7"/>
        <v>0</v>
      </c>
      <c r="Y39">
        <f t="shared" si="8"/>
        <v>0</v>
      </c>
      <c r="Z39">
        <f t="shared" si="9"/>
        <v>0</v>
      </c>
      <c r="AA39" t="s">
        <v>19</v>
      </c>
      <c r="AB39">
        <f t="shared" si="10"/>
        <v>0</v>
      </c>
    </row>
    <row r="40" spans="1:28">
      <c r="A40" s="6" t="s">
        <v>80</v>
      </c>
      <c r="B40" s="6" t="s">
        <v>81</v>
      </c>
      <c r="C40" s="2">
        <v>83</v>
      </c>
      <c r="D40" s="16">
        <v>70</v>
      </c>
      <c r="E40" s="2">
        <v>52</v>
      </c>
      <c r="F40" s="16">
        <v>85</v>
      </c>
      <c r="G40" s="16">
        <v>90</v>
      </c>
      <c r="H40" s="2">
        <v>80</v>
      </c>
      <c r="I40" s="16">
        <v>80</v>
      </c>
      <c r="J40" s="2">
        <v>70</v>
      </c>
      <c r="K40">
        <v>83</v>
      </c>
      <c r="L40">
        <v>70</v>
      </c>
      <c r="M40">
        <v>52</v>
      </c>
      <c r="N40">
        <v>85</v>
      </c>
      <c r="O40">
        <v>90</v>
      </c>
      <c r="P40">
        <v>80</v>
      </c>
      <c r="Q40">
        <v>80</v>
      </c>
      <c r="R40">
        <v>70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A40" t="s">
        <v>81</v>
      </c>
      <c r="AB40">
        <f t="shared" si="10"/>
        <v>0</v>
      </c>
    </row>
    <row r="41" spans="1:28">
      <c r="A41" s="6" t="s">
        <v>92</v>
      </c>
      <c r="B41" s="6" t="s">
        <v>93</v>
      </c>
      <c r="C41" s="2">
        <v>16</v>
      </c>
      <c r="D41" s="16">
        <v>40</v>
      </c>
      <c r="E41" s="2">
        <v>36</v>
      </c>
      <c r="F41" s="2">
        <v>80</v>
      </c>
      <c r="G41" s="16">
        <v>100</v>
      </c>
      <c r="H41" s="2">
        <v>90</v>
      </c>
      <c r="I41" s="16">
        <v>100</v>
      </c>
      <c r="J41" s="2">
        <v>70</v>
      </c>
      <c r="K41">
        <v>16</v>
      </c>
      <c r="L41">
        <v>40</v>
      </c>
      <c r="M41">
        <v>36</v>
      </c>
      <c r="N41">
        <v>80</v>
      </c>
      <c r="O41">
        <v>100</v>
      </c>
      <c r="P41">
        <v>90</v>
      </c>
      <c r="Q41">
        <v>100</v>
      </c>
      <c r="R41">
        <v>70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A41" t="s">
        <v>93</v>
      </c>
      <c r="AB41">
        <f t="shared" si="10"/>
        <v>0</v>
      </c>
    </row>
    <row r="42" spans="1:28">
      <c r="A42" s="6" t="s">
        <v>86</v>
      </c>
      <c r="B42" s="6" t="s">
        <v>87</v>
      </c>
      <c r="C42" s="2">
        <v>92</v>
      </c>
      <c r="D42" s="16">
        <v>64</v>
      </c>
      <c r="E42" s="2">
        <v>36</v>
      </c>
      <c r="F42" s="2">
        <v>90</v>
      </c>
      <c r="G42" s="16">
        <v>90</v>
      </c>
      <c r="H42" s="2">
        <v>100</v>
      </c>
      <c r="I42" s="16">
        <v>80</v>
      </c>
      <c r="J42" s="2">
        <v>60</v>
      </c>
      <c r="K42">
        <v>92</v>
      </c>
      <c r="L42">
        <v>64</v>
      </c>
      <c r="M42">
        <v>36</v>
      </c>
      <c r="N42">
        <v>90</v>
      </c>
      <c r="O42">
        <v>90</v>
      </c>
      <c r="P42">
        <v>100</v>
      </c>
      <c r="Q42">
        <v>80</v>
      </c>
      <c r="R42">
        <v>60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A42" t="s">
        <v>87</v>
      </c>
      <c r="AB42">
        <f t="shared" si="10"/>
        <v>0</v>
      </c>
    </row>
    <row r="43" spans="1:28">
      <c r="A43" s="6" t="s">
        <v>20</v>
      </c>
      <c r="B43" s="6" t="s">
        <v>21</v>
      </c>
      <c r="C43" s="2">
        <v>53</v>
      </c>
      <c r="D43" s="16">
        <v>46</v>
      </c>
      <c r="E43" s="2">
        <v>43</v>
      </c>
      <c r="F43" s="16">
        <v>80</v>
      </c>
      <c r="G43" s="16">
        <v>100</v>
      </c>
      <c r="H43" s="2">
        <v>90</v>
      </c>
      <c r="I43" s="16">
        <v>58.5</v>
      </c>
      <c r="J43" s="2">
        <v>52</v>
      </c>
      <c r="K43">
        <v>53</v>
      </c>
      <c r="L43">
        <v>46</v>
      </c>
      <c r="M43">
        <v>43</v>
      </c>
      <c r="N43">
        <v>80</v>
      </c>
      <c r="O43">
        <v>100</v>
      </c>
      <c r="P43">
        <v>90</v>
      </c>
      <c r="Q43">
        <v>58.5</v>
      </c>
      <c r="R43">
        <v>52</v>
      </c>
      <c r="S43">
        <f t="shared" si="2"/>
        <v>0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A43" t="s">
        <v>21</v>
      </c>
      <c r="AB43">
        <f t="shared" si="10"/>
        <v>0</v>
      </c>
    </row>
    <row r="44" spans="1:28">
      <c r="A44" s="6" t="s">
        <v>70</v>
      </c>
      <c r="B44" s="6" t="s">
        <v>71</v>
      </c>
      <c r="C44" s="2">
        <v>114</v>
      </c>
      <c r="D44" s="16">
        <v>81</v>
      </c>
      <c r="E44" s="2">
        <v>34</v>
      </c>
      <c r="F44" s="16">
        <v>85</v>
      </c>
      <c r="G44" s="16">
        <v>100</v>
      </c>
      <c r="H44" s="2">
        <v>90</v>
      </c>
      <c r="I44" s="16">
        <v>92.5</v>
      </c>
      <c r="J44" s="2">
        <v>75</v>
      </c>
      <c r="K44">
        <v>114</v>
      </c>
      <c r="L44">
        <v>81</v>
      </c>
      <c r="M44">
        <v>34</v>
      </c>
      <c r="N44">
        <v>85</v>
      </c>
      <c r="O44">
        <v>100</v>
      </c>
      <c r="P44">
        <v>90</v>
      </c>
      <c r="Q44">
        <v>92.5</v>
      </c>
      <c r="R44">
        <v>75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A44" t="s">
        <v>71</v>
      </c>
      <c r="AB44">
        <f t="shared" si="10"/>
        <v>0</v>
      </c>
    </row>
    <row r="45" spans="1:28">
      <c r="A45" s="6" t="s">
        <v>58</v>
      </c>
      <c r="B45" s="6" t="s">
        <v>59</v>
      </c>
      <c r="C45" s="2">
        <v>86</v>
      </c>
      <c r="D45" s="16">
        <v>62</v>
      </c>
      <c r="E45" s="2">
        <v>55</v>
      </c>
      <c r="F45" s="16">
        <v>100</v>
      </c>
      <c r="G45" s="16">
        <v>100</v>
      </c>
      <c r="H45" s="2">
        <v>80</v>
      </c>
      <c r="I45" s="16">
        <v>95</v>
      </c>
      <c r="J45" s="2">
        <v>100</v>
      </c>
      <c r="K45">
        <v>86</v>
      </c>
      <c r="L45">
        <v>62</v>
      </c>
      <c r="M45">
        <v>55</v>
      </c>
      <c r="N45">
        <v>100</v>
      </c>
      <c r="O45">
        <v>100</v>
      </c>
      <c r="P45">
        <v>80</v>
      </c>
      <c r="Q45">
        <v>95</v>
      </c>
      <c r="R45">
        <v>100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A45" t="s">
        <v>59</v>
      </c>
      <c r="AB45">
        <f t="shared" si="10"/>
        <v>0</v>
      </c>
    </row>
    <row r="46" spans="1:28">
      <c r="A46" s="6" t="s">
        <v>46</v>
      </c>
      <c r="B46" s="6" t="s">
        <v>47</v>
      </c>
      <c r="C46" s="2">
        <v>97</v>
      </c>
      <c r="D46" s="16">
        <v>79</v>
      </c>
      <c r="E46" s="2">
        <v>74</v>
      </c>
      <c r="F46" s="2">
        <v>95</v>
      </c>
      <c r="G46" s="16">
        <v>100</v>
      </c>
      <c r="H46" s="2">
        <v>100</v>
      </c>
      <c r="I46" s="16">
        <v>100</v>
      </c>
      <c r="J46" s="2">
        <v>90</v>
      </c>
      <c r="K46">
        <v>97</v>
      </c>
      <c r="L46">
        <v>79</v>
      </c>
      <c r="M46">
        <v>74</v>
      </c>
      <c r="N46">
        <v>95</v>
      </c>
      <c r="O46">
        <v>100</v>
      </c>
      <c r="P46">
        <v>100</v>
      </c>
      <c r="Q46">
        <v>100</v>
      </c>
      <c r="R46">
        <v>90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0</v>
      </c>
      <c r="X46">
        <f t="shared" si="7"/>
        <v>0</v>
      </c>
      <c r="Y46">
        <f t="shared" si="8"/>
        <v>0</v>
      </c>
      <c r="Z46">
        <f t="shared" si="9"/>
        <v>0</v>
      </c>
      <c r="AA46" t="s">
        <v>47</v>
      </c>
      <c r="AB46">
        <f t="shared" si="10"/>
        <v>0</v>
      </c>
    </row>
    <row r="47" spans="1:28">
      <c r="A47" s="6" t="s">
        <v>66</v>
      </c>
      <c r="B47" s="6" t="s">
        <v>67</v>
      </c>
      <c r="C47" s="2">
        <v>86</v>
      </c>
      <c r="D47" s="16">
        <v>59</v>
      </c>
      <c r="E47" s="2">
        <v>33</v>
      </c>
      <c r="F47" s="16">
        <v>90</v>
      </c>
      <c r="G47" s="16">
        <v>90</v>
      </c>
      <c r="H47" s="2">
        <v>100</v>
      </c>
      <c r="I47" s="16">
        <v>95</v>
      </c>
      <c r="J47" s="2">
        <v>100</v>
      </c>
      <c r="K47">
        <v>86</v>
      </c>
      <c r="L47">
        <v>59</v>
      </c>
      <c r="M47">
        <v>33</v>
      </c>
      <c r="N47">
        <v>90</v>
      </c>
      <c r="O47">
        <v>90</v>
      </c>
      <c r="P47">
        <v>100</v>
      </c>
      <c r="Q47">
        <v>95</v>
      </c>
      <c r="R47">
        <v>100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A47" t="s">
        <v>67</v>
      </c>
      <c r="AB47">
        <f t="shared" si="10"/>
        <v>0</v>
      </c>
    </row>
    <row r="48" spans="1:28">
      <c r="A48" s="6" t="s">
        <v>34</v>
      </c>
      <c r="B48" s="6" t="s">
        <v>35</v>
      </c>
      <c r="C48" s="2">
        <v>105</v>
      </c>
      <c r="D48" s="16">
        <v>67</v>
      </c>
      <c r="E48" s="2">
        <v>98</v>
      </c>
      <c r="F48" s="16">
        <v>90</v>
      </c>
      <c r="G48" s="16">
        <v>100</v>
      </c>
      <c r="H48" s="2">
        <v>80</v>
      </c>
      <c r="I48" s="16">
        <v>100</v>
      </c>
      <c r="J48" s="2">
        <v>100</v>
      </c>
      <c r="K48">
        <v>105</v>
      </c>
      <c r="L48">
        <v>67</v>
      </c>
      <c r="M48">
        <v>98</v>
      </c>
      <c r="N48">
        <v>90</v>
      </c>
      <c r="O48">
        <v>100</v>
      </c>
      <c r="P48">
        <v>80</v>
      </c>
      <c r="Q48">
        <v>100</v>
      </c>
      <c r="R48">
        <v>100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A48" t="s">
        <v>35</v>
      </c>
      <c r="AB48">
        <f t="shared" si="10"/>
        <v>0</v>
      </c>
    </row>
    <row r="49" spans="1:28">
      <c r="A49" s="6" t="s">
        <v>112</v>
      </c>
      <c r="B49" s="6" t="s">
        <v>113</v>
      </c>
      <c r="C49" s="2">
        <v>87</v>
      </c>
      <c r="D49" s="16">
        <v>102</v>
      </c>
      <c r="E49" s="2">
        <v>59</v>
      </c>
      <c r="F49" s="2">
        <v>90</v>
      </c>
      <c r="G49" s="16">
        <v>100</v>
      </c>
      <c r="H49" s="2">
        <v>100</v>
      </c>
      <c r="I49" s="16">
        <v>100</v>
      </c>
      <c r="J49" s="2">
        <v>100</v>
      </c>
      <c r="K49">
        <v>87</v>
      </c>
      <c r="L49">
        <v>102</v>
      </c>
      <c r="M49">
        <v>59</v>
      </c>
      <c r="N49">
        <v>90</v>
      </c>
      <c r="O49">
        <v>100</v>
      </c>
      <c r="P49">
        <v>100</v>
      </c>
      <c r="Q49">
        <v>100</v>
      </c>
      <c r="R49">
        <v>100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A49" t="s">
        <v>113</v>
      </c>
      <c r="AB49">
        <f t="shared" si="10"/>
        <v>0</v>
      </c>
    </row>
    <row r="50" spans="1:28">
      <c r="A50" s="6" t="s">
        <v>98</v>
      </c>
      <c r="B50" s="6" t="s">
        <v>99</v>
      </c>
      <c r="C50" s="2">
        <v>109</v>
      </c>
      <c r="D50" s="16">
        <v>94</v>
      </c>
      <c r="E50" s="2">
        <v>59</v>
      </c>
      <c r="F50" s="16">
        <v>90</v>
      </c>
      <c r="G50" s="16">
        <v>90</v>
      </c>
      <c r="H50" s="2">
        <v>90</v>
      </c>
      <c r="I50" s="16">
        <v>95</v>
      </c>
      <c r="J50" s="2">
        <v>100</v>
      </c>
      <c r="K50">
        <v>109</v>
      </c>
      <c r="L50">
        <v>94</v>
      </c>
      <c r="M50">
        <v>59</v>
      </c>
      <c r="N50">
        <v>90</v>
      </c>
      <c r="O50">
        <v>90</v>
      </c>
      <c r="P50">
        <v>90</v>
      </c>
      <c r="Q50">
        <v>95</v>
      </c>
      <c r="R50">
        <v>100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A50" t="s">
        <v>99</v>
      </c>
      <c r="AB50">
        <f t="shared" si="10"/>
        <v>0</v>
      </c>
    </row>
    <row r="51" spans="1:28">
      <c r="A51" s="6" t="s">
        <v>72</v>
      </c>
      <c r="B51" s="6" t="s">
        <v>73</v>
      </c>
      <c r="C51" s="2">
        <v>113</v>
      </c>
      <c r="D51" s="16">
        <v>97</v>
      </c>
      <c r="E51" s="2">
        <v>78</v>
      </c>
      <c r="F51" s="16">
        <v>90</v>
      </c>
      <c r="G51" s="16">
        <v>90</v>
      </c>
      <c r="H51" s="2">
        <v>100</v>
      </c>
      <c r="I51" s="16">
        <v>100</v>
      </c>
      <c r="J51" s="2">
        <v>100</v>
      </c>
      <c r="K51">
        <v>113</v>
      </c>
      <c r="L51">
        <v>97</v>
      </c>
      <c r="M51">
        <v>78</v>
      </c>
      <c r="N51">
        <v>90</v>
      </c>
      <c r="O51">
        <v>90</v>
      </c>
      <c r="P51">
        <v>100</v>
      </c>
      <c r="Q51">
        <v>100</v>
      </c>
      <c r="R51">
        <v>100</v>
      </c>
      <c r="S51">
        <f t="shared" si="2"/>
        <v>0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A51" t="s">
        <v>73</v>
      </c>
      <c r="AB51">
        <f t="shared" si="10"/>
        <v>0</v>
      </c>
    </row>
    <row r="52" spans="1:28">
      <c r="A52" s="6" t="s">
        <v>108</v>
      </c>
      <c r="B52" s="6" t="s">
        <v>109</v>
      </c>
      <c r="C52" s="2">
        <v>88</v>
      </c>
      <c r="D52" s="16">
        <v>45</v>
      </c>
      <c r="E52" s="2">
        <v>78</v>
      </c>
      <c r="F52" s="2">
        <v>95</v>
      </c>
      <c r="G52" s="16">
        <v>100</v>
      </c>
      <c r="H52" s="2">
        <v>100</v>
      </c>
      <c r="I52" s="16">
        <v>100</v>
      </c>
      <c r="J52" s="2">
        <v>100</v>
      </c>
      <c r="K52">
        <v>88</v>
      </c>
      <c r="L52">
        <v>45</v>
      </c>
      <c r="M52">
        <v>78</v>
      </c>
      <c r="N52">
        <v>95</v>
      </c>
      <c r="O52">
        <v>100</v>
      </c>
      <c r="P52">
        <v>100</v>
      </c>
      <c r="Q52">
        <v>100</v>
      </c>
      <c r="R52">
        <v>100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W52">
        <f t="shared" si="6"/>
        <v>0</v>
      </c>
      <c r="X52">
        <f t="shared" si="7"/>
        <v>0</v>
      </c>
      <c r="Y52">
        <f t="shared" si="8"/>
        <v>0</v>
      </c>
      <c r="Z52">
        <f t="shared" si="9"/>
        <v>0</v>
      </c>
      <c r="AA52" t="s">
        <v>109</v>
      </c>
      <c r="AB52">
        <f t="shared" si="10"/>
        <v>0</v>
      </c>
    </row>
    <row r="53" spans="1:28">
      <c r="A53" s="6" t="s">
        <v>42</v>
      </c>
      <c r="B53" s="6" t="s">
        <v>43</v>
      </c>
      <c r="C53" s="2">
        <v>94</v>
      </c>
      <c r="D53" s="16">
        <v>83</v>
      </c>
      <c r="E53" s="2">
        <v>68</v>
      </c>
      <c r="F53" s="2">
        <v>90</v>
      </c>
      <c r="G53" s="16">
        <v>100</v>
      </c>
      <c r="H53" s="2">
        <v>100</v>
      </c>
      <c r="I53" s="16">
        <v>80</v>
      </c>
      <c r="J53" s="2">
        <v>100</v>
      </c>
      <c r="K53">
        <v>94</v>
      </c>
      <c r="L53">
        <v>83</v>
      </c>
      <c r="M53">
        <v>68</v>
      </c>
      <c r="N53">
        <v>90</v>
      </c>
      <c r="O53">
        <v>100</v>
      </c>
      <c r="P53">
        <v>100</v>
      </c>
      <c r="Q53">
        <v>80</v>
      </c>
      <c r="R53">
        <v>100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0</v>
      </c>
      <c r="AA53" t="s">
        <v>43</v>
      </c>
      <c r="AB53">
        <f t="shared" si="10"/>
        <v>0</v>
      </c>
    </row>
    <row r="54" spans="1:28">
      <c r="A54" s="6" t="s">
        <v>40</v>
      </c>
      <c r="B54" s="6" t="s">
        <v>41</v>
      </c>
      <c r="C54" s="2">
        <v>87</v>
      </c>
      <c r="D54" s="16">
        <v>65</v>
      </c>
      <c r="E54" s="2">
        <v>51</v>
      </c>
      <c r="F54" s="2">
        <v>100</v>
      </c>
      <c r="G54" s="16">
        <v>100</v>
      </c>
      <c r="H54" s="2">
        <v>80</v>
      </c>
      <c r="I54" s="16">
        <v>100</v>
      </c>
      <c r="J54" s="2">
        <v>100</v>
      </c>
      <c r="K54">
        <v>87</v>
      </c>
      <c r="L54">
        <v>65</v>
      </c>
      <c r="M54">
        <v>51</v>
      </c>
      <c r="N54">
        <v>100</v>
      </c>
      <c r="O54">
        <v>100</v>
      </c>
      <c r="P54">
        <v>80</v>
      </c>
      <c r="Q54">
        <v>100</v>
      </c>
      <c r="R54">
        <v>100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A54" t="s">
        <v>41</v>
      </c>
      <c r="AB54">
        <f t="shared" si="10"/>
        <v>0</v>
      </c>
    </row>
    <row r="55" spans="1:28">
      <c r="A55" s="6" t="s">
        <v>74</v>
      </c>
      <c r="B55" s="6" t="s">
        <v>75</v>
      </c>
      <c r="C55" s="2">
        <v>59</v>
      </c>
      <c r="D55" s="16">
        <v>44</v>
      </c>
      <c r="E55" s="2">
        <v>63</v>
      </c>
      <c r="F55" s="16">
        <v>90</v>
      </c>
      <c r="G55" s="16">
        <v>100</v>
      </c>
      <c r="H55" s="2">
        <v>100</v>
      </c>
      <c r="I55" s="16">
        <v>100</v>
      </c>
      <c r="J55" s="2">
        <v>100</v>
      </c>
      <c r="K55">
        <v>59</v>
      </c>
      <c r="L55">
        <v>44</v>
      </c>
      <c r="M55">
        <v>63</v>
      </c>
      <c r="N55">
        <v>90</v>
      </c>
      <c r="O55">
        <v>100</v>
      </c>
      <c r="P55">
        <v>100</v>
      </c>
      <c r="Q55">
        <v>100</v>
      </c>
      <c r="R55">
        <v>100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A55" t="s">
        <v>75</v>
      </c>
      <c r="AB55">
        <f t="shared" si="10"/>
        <v>0</v>
      </c>
    </row>
    <row r="56" spans="1:28">
      <c r="A56" s="6" t="s">
        <v>14</v>
      </c>
      <c r="B56" s="6" t="s">
        <v>15</v>
      </c>
      <c r="C56" s="2">
        <v>87</v>
      </c>
      <c r="D56" s="16">
        <v>97</v>
      </c>
      <c r="E56" s="2">
        <v>59</v>
      </c>
      <c r="F56" s="2">
        <v>100</v>
      </c>
      <c r="G56" s="16">
        <v>70</v>
      </c>
      <c r="H56" s="2">
        <v>100</v>
      </c>
      <c r="I56" s="16">
        <v>100</v>
      </c>
      <c r="J56" s="2">
        <v>100</v>
      </c>
      <c r="K56">
        <v>87</v>
      </c>
      <c r="L56">
        <v>97</v>
      </c>
      <c r="M56">
        <v>59</v>
      </c>
      <c r="N56">
        <v>100</v>
      </c>
      <c r="O56">
        <v>70</v>
      </c>
      <c r="P56">
        <v>100</v>
      </c>
      <c r="Q56">
        <v>100</v>
      </c>
      <c r="R56">
        <v>100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A56" t="s">
        <v>15</v>
      </c>
      <c r="AB56">
        <f t="shared" si="10"/>
        <v>0</v>
      </c>
    </row>
    <row r="57" spans="1:28">
      <c r="A57" s="6" t="s">
        <v>106</v>
      </c>
      <c r="B57" s="6" t="s">
        <v>107</v>
      </c>
      <c r="C57" s="2">
        <v>80</v>
      </c>
      <c r="D57" s="16">
        <v>76</v>
      </c>
      <c r="E57" s="2">
        <v>39</v>
      </c>
      <c r="F57" s="16">
        <v>100</v>
      </c>
      <c r="G57" s="16">
        <v>100</v>
      </c>
      <c r="H57" s="2">
        <v>100</v>
      </c>
      <c r="I57" s="16">
        <v>75</v>
      </c>
      <c r="J57" s="2">
        <v>64</v>
      </c>
      <c r="K57">
        <v>80</v>
      </c>
      <c r="L57">
        <v>76</v>
      </c>
      <c r="M57">
        <v>39</v>
      </c>
      <c r="N57">
        <v>100</v>
      </c>
      <c r="O57">
        <v>100</v>
      </c>
      <c r="P57">
        <v>100</v>
      </c>
      <c r="Q57">
        <v>75</v>
      </c>
      <c r="R57">
        <v>64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A57" t="s">
        <v>107</v>
      </c>
      <c r="AB57">
        <f t="shared" si="10"/>
        <v>0</v>
      </c>
    </row>
    <row r="58" spans="1:28">
      <c r="A58" s="6" t="s">
        <v>36</v>
      </c>
      <c r="B58" s="6" t="s">
        <v>37</v>
      </c>
      <c r="C58" s="2">
        <v>63</v>
      </c>
      <c r="D58" s="16">
        <v>56</v>
      </c>
      <c r="E58" s="2">
        <v>0</v>
      </c>
      <c r="F58" s="16">
        <v>100</v>
      </c>
      <c r="G58" s="16">
        <v>100</v>
      </c>
      <c r="H58" s="2">
        <v>80</v>
      </c>
      <c r="I58" s="16">
        <v>0</v>
      </c>
      <c r="J58" s="2">
        <v>0</v>
      </c>
      <c r="K58">
        <v>63</v>
      </c>
      <c r="L58">
        <v>56</v>
      </c>
      <c r="M58">
        <v>0</v>
      </c>
      <c r="N58">
        <v>100</v>
      </c>
      <c r="O58">
        <v>100</v>
      </c>
      <c r="P58">
        <v>80</v>
      </c>
      <c r="Q58">
        <v>0</v>
      </c>
      <c r="R58"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A58" t="s">
        <v>37</v>
      </c>
      <c r="AB58">
        <f t="shared" si="10"/>
        <v>0</v>
      </c>
    </row>
  </sheetData>
  <sortState ref="A2:J58">
    <sortCondition ref="B2:B58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5B12-F8A9-406D-80CE-B365856F2806}">
  <dimension ref="A1:J58"/>
  <sheetViews>
    <sheetView topLeftCell="A46" workbookViewId="0">
      <selection activeCell="D2" sqref="D2:D58"/>
    </sheetView>
  </sheetViews>
  <sheetFormatPr defaultRowHeight="15.75"/>
  <cols>
    <col min="1" max="1" width="9.625" bestFit="1" customWidth="1"/>
    <col min="2" max="2" width="9.625" customWidth="1"/>
    <col min="3" max="3" width="2.125" customWidth="1"/>
    <col min="5" max="5" width="35.375" bestFit="1" customWidth="1"/>
    <col min="6" max="6" width="23.375" bestFit="1" customWidth="1"/>
    <col min="7" max="7" width="22.625" bestFit="1" customWidth="1"/>
  </cols>
  <sheetData>
    <row r="1" spans="1:10" ht="16.5">
      <c r="A1" s="6" t="s">
        <v>0</v>
      </c>
      <c r="B1" s="6"/>
      <c r="D1" s="7" t="s">
        <v>219</v>
      </c>
    </row>
    <row r="2" spans="1:10">
      <c r="A2" s="6" t="s">
        <v>201</v>
      </c>
      <c r="B2" s="6" t="s">
        <v>13</v>
      </c>
      <c r="D2">
        <v>70</v>
      </c>
      <c r="E2" t="s">
        <v>227</v>
      </c>
      <c r="F2" t="s">
        <v>271</v>
      </c>
    </row>
    <row r="3" spans="1:10">
      <c r="A3" s="6" t="s">
        <v>50</v>
      </c>
      <c r="B3" s="6" t="s">
        <v>51</v>
      </c>
      <c r="D3">
        <v>40</v>
      </c>
      <c r="E3" t="s">
        <v>267</v>
      </c>
    </row>
    <row r="4" spans="1:10">
      <c r="A4" s="6" t="s">
        <v>26</v>
      </c>
      <c r="B4" s="6" t="s">
        <v>27</v>
      </c>
      <c r="D4">
        <v>60</v>
      </c>
      <c r="E4" t="s">
        <v>272</v>
      </c>
      <c r="F4" t="s">
        <v>273</v>
      </c>
    </row>
    <row r="5" spans="1:10">
      <c r="A5" s="6" t="s">
        <v>90</v>
      </c>
      <c r="B5" s="6" t="s">
        <v>91</v>
      </c>
      <c r="D5">
        <v>100</v>
      </c>
    </row>
    <row r="6" spans="1:10">
      <c r="A6" s="6" t="s">
        <v>100</v>
      </c>
      <c r="B6" s="6" t="s">
        <v>101</v>
      </c>
      <c r="D6">
        <v>100</v>
      </c>
    </row>
    <row r="7" spans="1:10">
      <c r="A7" s="6" t="s">
        <v>38</v>
      </c>
      <c r="B7" s="6" t="s">
        <v>39</v>
      </c>
      <c r="D7">
        <v>100</v>
      </c>
    </row>
    <row r="8" spans="1:10">
      <c r="A8" s="6" t="s">
        <v>22</v>
      </c>
      <c r="B8" s="6" t="s">
        <v>23</v>
      </c>
      <c r="D8">
        <v>100</v>
      </c>
      <c r="F8" t="s">
        <v>276</v>
      </c>
    </row>
    <row r="9" spans="1:10">
      <c r="A9" s="6" t="s">
        <v>62</v>
      </c>
      <c r="B9" s="6" t="s">
        <v>63</v>
      </c>
      <c r="D9">
        <v>100</v>
      </c>
    </row>
    <row r="10" spans="1:10">
      <c r="A10" s="6" t="s">
        <v>54</v>
      </c>
      <c r="B10" s="6" t="s">
        <v>55</v>
      </c>
      <c r="D10">
        <v>100</v>
      </c>
    </row>
    <row r="11" spans="1:10">
      <c r="A11" s="6" t="s">
        <v>94</v>
      </c>
      <c r="B11" s="6" t="s">
        <v>95</v>
      </c>
      <c r="D11">
        <v>100</v>
      </c>
    </row>
    <row r="12" spans="1:10">
      <c r="A12" s="6" t="s">
        <v>10</v>
      </c>
      <c r="B12" s="6" t="s">
        <v>11</v>
      </c>
      <c r="D12">
        <v>90</v>
      </c>
      <c r="E12" t="s">
        <v>268</v>
      </c>
    </row>
    <row r="13" spans="1:10">
      <c r="A13" s="6" t="s">
        <v>78</v>
      </c>
      <c r="B13" s="6" t="s">
        <v>79</v>
      </c>
      <c r="D13">
        <v>100</v>
      </c>
      <c r="J13" s="9"/>
    </row>
    <row r="14" spans="1:10">
      <c r="A14" s="6" t="s">
        <v>116</v>
      </c>
      <c r="B14" s="6" t="s">
        <v>117</v>
      </c>
      <c r="D14">
        <v>75</v>
      </c>
      <c r="E14" t="s">
        <v>246</v>
      </c>
      <c r="F14" t="s">
        <v>274</v>
      </c>
      <c r="J14" s="23"/>
    </row>
    <row r="15" spans="1:10">
      <c r="A15" s="6" t="s">
        <v>24</v>
      </c>
      <c r="B15" s="6" t="s">
        <v>25</v>
      </c>
      <c r="D15">
        <v>100</v>
      </c>
    </row>
    <row r="16" spans="1:10">
      <c r="A16" s="6" t="s">
        <v>48</v>
      </c>
      <c r="B16" s="6" t="s">
        <v>49</v>
      </c>
      <c r="D16">
        <v>100</v>
      </c>
    </row>
    <row r="17" spans="1:7">
      <c r="A17" s="6" t="s">
        <v>56</v>
      </c>
      <c r="B17" s="6" t="s">
        <v>57</v>
      </c>
      <c r="D17">
        <v>100</v>
      </c>
    </row>
    <row r="18" spans="1:7">
      <c r="A18" s="6" t="s">
        <v>64</v>
      </c>
      <c r="B18" s="6" t="s">
        <v>65</v>
      </c>
      <c r="D18">
        <v>100</v>
      </c>
    </row>
    <row r="19" spans="1:7">
      <c r="A19" s="6" t="s">
        <v>84</v>
      </c>
      <c r="B19" s="6" t="s">
        <v>85</v>
      </c>
      <c r="D19">
        <v>50</v>
      </c>
      <c r="E19" s="14" t="s">
        <v>285</v>
      </c>
      <c r="F19" s="15" t="s">
        <v>286</v>
      </c>
      <c r="G19" s="14" t="s">
        <v>287</v>
      </c>
    </row>
    <row r="20" spans="1:7">
      <c r="A20" s="6" t="s">
        <v>88</v>
      </c>
      <c r="B20" s="6" t="s">
        <v>89</v>
      </c>
      <c r="D20">
        <v>32</v>
      </c>
      <c r="E20" s="14" t="s">
        <v>288</v>
      </c>
      <c r="F20" t="s">
        <v>270</v>
      </c>
    </row>
    <row r="21" spans="1:7">
      <c r="A21" s="6" t="s">
        <v>28</v>
      </c>
      <c r="B21" s="6" t="s">
        <v>29</v>
      </c>
      <c r="D21">
        <v>90</v>
      </c>
      <c r="E21" t="s">
        <v>284</v>
      </c>
    </row>
    <row r="22" spans="1:7">
      <c r="A22" s="6" t="s">
        <v>110</v>
      </c>
      <c r="B22" s="6" t="s">
        <v>111</v>
      </c>
      <c r="D22">
        <v>100</v>
      </c>
    </row>
    <row r="23" spans="1:7">
      <c r="A23" s="6" t="s">
        <v>118</v>
      </c>
      <c r="B23" s="6" t="s">
        <v>119</v>
      </c>
      <c r="D23">
        <v>90</v>
      </c>
      <c r="E23" t="s">
        <v>289</v>
      </c>
    </row>
    <row r="24" spans="1:7">
      <c r="A24" s="6" t="s">
        <v>68</v>
      </c>
      <c r="B24" s="6" t="s">
        <v>69</v>
      </c>
      <c r="D24">
        <v>100</v>
      </c>
    </row>
    <row r="25" spans="1:7">
      <c r="A25" s="6" t="s">
        <v>82</v>
      </c>
      <c r="B25" s="6" t="s">
        <v>83</v>
      </c>
      <c r="D25">
        <v>80</v>
      </c>
      <c r="E25" t="s">
        <v>290</v>
      </c>
      <c r="F25" t="s">
        <v>284</v>
      </c>
    </row>
    <row r="26" spans="1:7">
      <c r="A26" s="6" t="s">
        <v>16</v>
      </c>
      <c r="B26" s="6" t="s">
        <v>17</v>
      </c>
      <c r="D26">
        <v>90</v>
      </c>
      <c r="E26" t="s">
        <v>291</v>
      </c>
    </row>
    <row r="27" spans="1:7">
      <c r="A27" s="6" t="s">
        <v>120</v>
      </c>
      <c r="B27" s="6" t="s">
        <v>121</v>
      </c>
      <c r="D27">
        <v>65</v>
      </c>
      <c r="E27" t="s">
        <v>292</v>
      </c>
      <c r="F27" t="s">
        <v>229</v>
      </c>
    </row>
    <row r="28" spans="1:7">
      <c r="A28" s="6" t="s">
        <v>76</v>
      </c>
      <c r="B28" s="6" t="s">
        <v>77</v>
      </c>
      <c r="D28">
        <v>80</v>
      </c>
      <c r="E28" t="s">
        <v>227</v>
      </c>
    </row>
    <row r="29" spans="1:7">
      <c r="A29" s="6" t="s">
        <v>32</v>
      </c>
      <c r="B29" s="6" t="s">
        <v>33</v>
      </c>
      <c r="D29">
        <v>100</v>
      </c>
    </row>
    <row r="30" spans="1:7">
      <c r="A30" s="6" t="s">
        <v>52</v>
      </c>
      <c r="B30" s="6" t="s">
        <v>53</v>
      </c>
      <c r="D30">
        <v>100</v>
      </c>
    </row>
    <row r="31" spans="1:7">
      <c r="A31" s="6" t="s">
        <v>44</v>
      </c>
      <c r="B31" s="6" t="s">
        <v>45</v>
      </c>
      <c r="D31">
        <v>95</v>
      </c>
      <c r="E31" t="s">
        <v>282</v>
      </c>
    </row>
    <row r="32" spans="1:7">
      <c r="A32" s="6" t="s">
        <v>96</v>
      </c>
      <c r="B32" s="6" t="s">
        <v>97</v>
      </c>
      <c r="D32">
        <v>80</v>
      </c>
      <c r="E32" t="s">
        <v>283</v>
      </c>
    </row>
    <row r="33" spans="1:7">
      <c r="A33" s="6" t="s">
        <v>122</v>
      </c>
      <c r="B33" s="6" t="s">
        <v>123</v>
      </c>
      <c r="D33">
        <v>80</v>
      </c>
      <c r="E33" t="s">
        <v>284</v>
      </c>
    </row>
    <row r="34" spans="1:7">
      <c r="A34" s="6" t="s">
        <v>30</v>
      </c>
      <c r="B34" s="6" t="s">
        <v>31</v>
      </c>
      <c r="D34">
        <v>80</v>
      </c>
      <c r="E34" t="s">
        <v>284</v>
      </c>
    </row>
    <row r="35" spans="1:7">
      <c r="A35" s="6" t="s">
        <v>114</v>
      </c>
      <c r="B35" s="6" t="s">
        <v>115</v>
      </c>
      <c r="D35">
        <v>55</v>
      </c>
      <c r="E35" t="s">
        <v>229</v>
      </c>
      <c r="F35" t="s">
        <v>231</v>
      </c>
      <c r="G35" t="s">
        <v>279</v>
      </c>
    </row>
    <row r="36" spans="1:7">
      <c r="A36" s="6" t="s">
        <v>102</v>
      </c>
      <c r="B36" s="6" t="s">
        <v>103</v>
      </c>
      <c r="D36">
        <v>100</v>
      </c>
    </row>
    <row r="37" spans="1:7">
      <c r="A37" s="6" t="s">
        <v>104</v>
      </c>
      <c r="B37" s="6" t="s">
        <v>105</v>
      </c>
      <c r="D37">
        <v>100</v>
      </c>
    </row>
    <row r="38" spans="1:7">
      <c r="A38" s="6" t="s">
        <v>60</v>
      </c>
      <c r="B38" s="6" t="s">
        <v>61</v>
      </c>
      <c r="D38">
        <v>50</v>
      </c>
      <c r="E38" t="s">
        <v>227</v>
      </c>
      <c r="F38" t="s">
        <v>273</v>
      </c>
    </row>
    <row r="39" spans="1:7">
      <c r="A39" s="6" t="s">
        <v>18</v>
      </c>
      <c r="B39" s="6" t="s">
        <v>19</v>
      </c>
      <c r="D39">
        <v>52</v>
      </c>
      <c r="E39" s="11" t="s">
        <v>277</v>
      </c>
      <c r="F39" t="s">
        <v>278</v>
      </c>
      <c r="G39" t="s">
        <v>279</v>
      </c>
    </row>
    <row r="40" spans="1:7">
      <c r="A40" s="6" t="s">
        <v>80</v>
      </c>
      <c r="B40" s="6" t="s">
        <v>81</v>
      </c>
      <c r="D40">
        <v>70</v>
      </c>
      <c r="E40" t="s">
        <v>227</v>
      </c>
      <c r="F40" t="s">
        <v>279</v>
      </c>
    </row>
    <row r="41" spans="1:7">
      <c r="A41" s="6" t="s">
        <v>92</v>
      </c>
      <c r="B41" s="6" t="s">
        <v>93</v>
      </c>
      <c r="D41">
        <v>70</v>
      </c>
      <c r="E41" t="s">
        <v>227</v>
      </c>
      <c r="F41" t="s">
        <v>279</v>
      </c>
    </row>
    <row r="42" spans="1:7">
      <c r="A42" s="6" t="s">
        <v>86</v>
      </c>
      <c r="B42" s="6" t="s">
        <v>87</v>
      </c>
      <c r="D42">
        <v>60</v>
      </c>
      <c r="E42" t="s">
        <v>227</v>
      </c>
      <c r="F42" t="s">
        <v>246</v>
      </c>
      <c r="G42" t="s">
        <v>279</v>
      </c>
    </row>
    <row r="43" spans="1:7">
      <c r="A43" s="6" t="s">
        <v>20</v>
      </c>
      <c r="B43" s="6" t="s">
        <v>21</v>
      </c>
      <c r="D43">
        <v>52</v>
      </c>
      <c r="E43" s="11" t="s">
        <v>280</v>
      </c>
      <c r="F43" t="s">
        <v>278</v>
      </c>
      <c r="G43" t="s">
        <v>279</v>
      </c>
    </row>
    <row r="44" spans="1:7">
      <c r="A44" s="6" t="s">
        <v>70</v>
      </c>
      <c r="B44" s="6" t="s">
        <v>71</v>
      </c>
      <c r="D44">
        <v>75</v>
      </c>
      <c r="E44" t="s">
        <v>252</v>
      </c>
      <c r="F44" t="s">
        <v>278</v>
      </c>
      <c r="G44" t="s">
        <v>279</v>
      </c>
    </row>
    <row r="45" spans="1:7">
      <c r="A45" s="6" t="s">
        <v>58</v>
      </c>
      <c r="B45" s="6" t="s">
        <v>59</v>
      </c>
      <c r="D45">
        <v>100</v>
      </c>
    </row>
    <row r="46" spans="1:7">
      <c r="A46" s="6" t="s">
        <v>46</v>
      </c>
      <c r="B46" s="6" t="s">
        <v>47</v>
      </c>
      <c r="D46">
        <v>90</v>
      </c>
      <c r="E46" s="14" t="s">
        <v>281</v>
      </c>
    </row>
    <row r="47" spans="1:7">
      <c r="A47" s="6" t="s">
        <v>66</v>
      </c>
      <c r="B47" s="6" t="s">
        <v>67</v>
      </c>
      <c r="D47">
        <v>100</v>
      </c>
    </row>
    <row r="48" spans="1:7">
      <c r="A48" s="6" t="s">
        <v>34</v>
      </c>
      <c r="B48" s="6" t="s">
        <v>35</v>
      </c>
      <c r="D48">
        <v>100</v>
      </c>
    </row>
    <row r="49" spans="1:6">
      <c r="A49" s="6" t="s">
        <v>112</v>
      </c>
      <c r="B49" s="6" t="s">
        <v>113</v>
      </c>
      <c r="D49">
        <v>100</v>
      </c>
    </row>
    <row r="50" spans="1:6">
      <c r="A50" s="6" t="s">
        <v>98</v>
      </c>
      <c r="B50" s="6" t="s">
        <v>99</v>
      </c>
      <c r="D50">
        <v>100</v>
      </c>
    </row>
    <row r="51" spans="1:6">
      <c r="A51" s="6" t="s">
        <v>72</v>
      </c>
      <c r="B51" s="6" t="s">
        <v>73</v>
      </c>
      <c r="D51">
        <v>100</v>
      </c>
    </row>
    <row r="52" spans="1:6">
      <c r="A52" s="6" t="s">
        <v>108</v>
      </c>
      <c r="B52" s="6" t="s">
        <v>109</v>
      </c>
      <c r="D52">
        <v>100</v>
      </c>
    </row>
    <row r="53" spans="1:6">
      <c r="A53" s="6" t="s">
        <v>42</v>
      </c>
      <c r="B53" s="6" t="s">
        <v>43</v>
      </c>
      <c r="D53">
        <v>100</v>
      </c>
    </row>
    <row r="54" spans="1:6">
      <c r="A54" s="6" t="s">
        <v>40</v>
      </c>
      <c r="B54" s="6" t="s">
        <v>41</v>
      </c>
      <c r="D54">
        <v>100</v>
      </c>
    </row>
    <row r="55" spans="1:6">
      <c r="A55" s="6" t="s">
        <v>74</v>
      </c>
      <c r="B55" s="6" t="s">
        <v>75</v>
      </c>
      <c r="D55">
        <v>100</v>
      </c>
    </row>
    <row r="56" spans="1:6">
      <c r="A56" s="6" t="s">
        <v>14</v>
      </c>
      <c r="B56" s="6" t="s">
        <v>15</v>
      </c>
      <c r="D56">
        <v>100</v>
      </c>
    </row>
    <row r="57" spans="1:6">
      <c r="A57" s="6" t="s">
        <v>106</v>
      </c>
      <c r="B57" s="6" t="s">
        <v>107</v>
      </c>
      <c r="D57">
        <v>64</v>
      </c>
      <c r="E57" t="s">
        <v>269</v>
      </c>
      <c r="F57" t="s">
        <v>270</v>
      </c>
    </row>
    <row r="58" spans="1:6">
      <c r="A58" s="6" t="s">
        <v>36</v>
      </c>
      <c r="B58" s="6" t="s">
        <v>37</v>
      </c>
      <c r="D58">
        <v>0</v>
      </c>
      <c r="E58" t="s">
        <v>275</v>
      </c>
    </row>
  </sheetData>
  <sortState ref="A2:J58">
    <sortCondition ref="B2:B5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zoomScale="118" zoomScaleNormal="118" workbookViewId="0">
      <selection activeCell="C2" sqref="C2:C58"/>
    </sheetView>
  </sheetViews>
  <sheetFormatPr defaultRowHeight="15.75" customHeight="1"/>
  <cols>
    <col min="2" max="2" width="15.75" customWidth="1"/>
    <col min="3" max="4" width="9" style="2"/>
  </cols>
  <sheetData>
    <row r="1" spans="1:10" ht="15.75" customHeight="1">
      <c r="A1" t="s">
        <v>0</v>
      </c>
      <c r="B1" t="s">
        <v>1</v>
      </c>
      <c r="C1" s="2" t="s">
        <v>2</v>
      </c>
      <c r="F1" t="s">
        <v>2</v>
      </c>
      <c r="G1" t="s">
        <v>124</v>
      </c>
    </row>
    <row r="2" spans="1:10" ht="15.75" customHeight="1">
      <c r="A2" t="s">
        <v>156</v>
      </c>
      <c r="B2" t="s">
        <v>13</v>
      </c>
      <c r="C2" s="2">
        <v>32</v>
      </c>
      <c r="F2" t="s">
        <v>125</v>
      </c>
      <c r="G2">
        <f>COUNTIF($C$2:$C$58,"&lt;60")</f>
        <v>7</v>
      </c>
      <c r="I2" t="s">
        <v>126</v>
      </c>
      <c r="J2">
        <f>AVERAGE($C$2:$C$58)</f>
        <v>81.684210526315795</v>
      </c>
    </row>
    <row r="3" spans="1:10" ht="15.75" customHeight="1">
      <c r="A3" t="s">
        <v>50</v>
      </c>
      <c r="B3" t="s">
        <v>51</v>
      </c>
      <c r="C3" s="2">
        <v>76</v>
      </c>
      <c r="F3" t="s">
        <v>127</v>
      </c>
      <c r="G3">
        <f>COUNTIFS($C$2:$C$58,"&gt;=60",$C$2:$C$58,"&lt;70")</f>
        <v>5</v>
      </c>
      <c r="I3" t="s">
        <v>128</v>
      </c>
      <c r="J3">
        <f>STDEV($C$2:$C$58)</f>
        <v>21.441913139870351</v>
      </c>
    </row>
    <row r="4" spans="1:10" ht="15.75" customHeight="1">
      <c r="A4" t="s">
        <v>26</v>
      </c>
      <c r="B4" t="s">
        <v>27</v>
      </c>
      <c r="C4" s="2">
        <v>82</v>
      </c>
      <c r="F4" t="s">
        <v>129</v>
      </c>
      <c r="G4">
        <f>COUNTIFS($C$2:$C$58,"&gt;=70",$C$2:$C$58,"&lt;80")</f>
        <v>9</v>
      </c>
    </row>
    <row r="5" spans="1:10" ht="15.75" customHeight="1">
      <c r="A5" t="s">
        <v>90</v>
      </c>
      <c r="B5" t="s">
        <v>91</v>
      </c>
      <c r="C5" s="2">
        <v>84</v>
      </c>
      <c r="F5" t="s">
        <v>130</v>
      </c>
      <c r="G5">
        <f>COUNTIFS($C$2:$C$58,"&gt;=80",$C$2:$C$58,"&lt;90")</f>
        <v>18</v>
      </c>
    </row>
    <row r="6" spans="1:10" ht="15.75" customHeight="1">
      <c r="A6" t="s">
        <v>100</v>
      </c>
      <c r="B6" t="s">
        <v>101</v>
      </c>
      <c r="C6" s="2">
        <v>106</v>
      </c>
      <c r="F6" t="s">
        <v>131</v>
      </c>
      <c r="G6">
        <f>COUNTIFS($C$2:$C$58,"&gt;=90",$C$2:$C$58,"&lt;100")</f>
        <v>7</v>
      </c>
    </row>
    <row r="7" spans="1:10" ht="15.75" customHeight="1">
      <c r="A7" t="s">
        <v>38</v>
      </c>
      <c r="B7" t="s">
        <v>39</v>
      </c>
      <c r="C7" s="2">
        <v>78</v>
      </c>
      <c r="F7" t="s">
        <v>132</v>
      </c>
      <c r="G7">
        <f>COUNTIFS($C$2:$C$58,"&gt;=100",$C$2:$C$58,"&lt;110")</f>
        <v>7</v>
      </c>
    </row>
    <row r="8" spans="1:10" ht="15.75" customHeight="1">
      <c r="A8" t="s">
        <v>22</v>
      </c>
      <c r="B8" t="s">
        <v>23</v>
      </c>
      <c r="C8" s="2">
        <v>78</v>
      </c>
      <c r="F8" t="s">
        <v>133</v>
      </c>
      <c r="G8">
        <f>COUNTIFS($C$2:$C$58,"&gt;=110",$C$2:$C$58,"&lt;120")</f>
        <v>4</v>
      </c>
    </row>
    <row r="9" spans="1:10" ht="15.75" customHeight="1">
      <c r="A9" t="s">
        <v>62</v>
      </c>
      <c r="B9" t="s">
        <v>63</v>
      </c>
      <c r="C9" s="2">
        <v>77</v>
      </c>
    </row>
    <row r="10" spans="1:10" ht="15.75" customHeight="1">
      <c r="A10" t="s">
        <v>54</v>
      </c>
      <c r="B10" t="s">
        <v>55</v>
      </c>
      <c r="C10" s="2">
        <v>39</v>
      </c>
    </row>
    <row r="11" spans="1:10" ht="15.75" customHeight="1">
      <c r="A11" t="s">
        <v>94</v>
      </c>
      <c r="B11" t="s">
        <v>95</v>
      </c>
      <c r="C11" s="2">
        <v>73</v>
      </c>
    </row>
    <row r="12" spans="1:10" ht="15.75" customHeight="1">
      <c r="A12" t="s">
        <v>10</v>
      </c>
      <c r="B12" t="s">
        <v>11</v>
      </c>
      <c r="C12" s="2">
        <v>48</v>
      </c>
    </row>
    <row r="13" spans="1:10" ht="15.75" customHeight="1">
      <c r="A13" t="s">
        <v>78</v>
      </c>
      <c r="B13" t="s">
        <v>79</v>
      </c>
      <c r="C13" s="2">
        <v>89</v>
      </c>
    </row>
    <row r="14" spans="1:10" ht="15.75" customHeight="1">
      <c r="A14" t="s">
        <v>116</v>
      </c>
      <c r="B14" t="s">
        <v>117</v>
      </c>
      <c r="C14" s="2">
        <v>72</v>
      </c>
    </row>
    <row r="15" spans="1:10" ht="15.75" customHeight="1">
      <c r="A15" t="s">
        <v>24</v>
      </c>
      <c r="B15" t="s">
        <v>25</v>
      </c>
      <c r="C15" s="2">
        <v>101</v>
      </c>
    </row>
    <row r="16" spans="1:10" ht="15.75" customHeight="1">
      <c r="A16" t="s">
        <v>48</v>
      </c>
      <c r="B16" t="s">
        <v>49</v>
      </c>
      <c r="C16" s="2">
        <v>85</v>
      </c>
    </row>
    <row r="17" spans="1:3" ht="15.75" customHeight="1">
      <c r="A17" t="s">
        <v>56</v>
      </c>
      <c r="B17" t="s">
        <v>57</v>
      </c>
      <c r="C17" s="2">
        <v>64</v>
      </c>
    </row>
    <row r="18" spans="1:3" ht="15.75" customHeight="1">
      <c r="A18" t="s">
        <v>64</v>
      </c>
      <c r="B18" t="s">
        <v>65</v>
      </c>
      <c r="C18" s="2">
        <v>87</v>
      </c>
    </row>
    <row r="19" spans="1:3" ht="15.75" customHeight="1">
      <c r="A19" t="s">
        <v>84</v>
      </c>
      <c r="B19" t="s">
        <v>85</v>
      </c>
      <c r="C19" s="2">
        <v>85</v>
      </c>
    </row>
    <row r="20" spans="1:3" ht="15.75" customHeight="1">
      <c r="A20" t="s">
        <v>88</v>
      </c>
      <c r="B20" t="s">
        <v>89</v>
      </c>
      <c r="C20" s="2">
        <v>29</v>
      </c>
    </row>
    <row r="21" spans="1:3" ht="15.75" customHeight="1">
      <c r="A21" t="s">
        <v>28</v>
      </c>
      <c r="B21" t="s">
        <v>29</v>
      </c>
      <c r="C21" s="2">
        <v>81</v>
      </c>
    </row>
    <row r="22" spans="1:3" ht="15.75" customHeight="1">
      <c r="A22" t="s">
        <v>110</v>
      </c>
      <c r="B22" t="s">
        <v>111</v>
      </c>
      <c r="C22" s="2">
        <v>90</v>
      </c>
    </row>
    <row r="23" spans="1:3" ht="15.75" customHeight="1">
      <c r="A23" t="s">
        <v>118</v>
      </c>
      <c r="B23" t="s">
        <v>119</v>
      </c>
      <c r="C23" s="2">
        <v>98</v>
      </c>
    </row>
    <row r="24" spans="1:3" ht="15.75" customHeight="1">
      <c r="A24" t="s">
        <v>68</v>
      </c>
      <c r="B24" t="s">
        <v>69</v>
      </c>
      <c r="C24" s="2">
        <v>102</v>
      </c>
    </row>
    <row r="25" spans="1:3" ht="15.75" customHeight="1">
      <c r="A25" t="s">
        <v>82</v>
      </c>
      <c r="B25" t="s">
        <v>83</v>
      </c>
      <c r="C25" s="2">
        <v>83</v>
      </c>
    </row>
    <row r="26" spans="1:3" ht="15.75" customHeight="1">
      <c r="A26" t="s">
        <v>16</v>
      </c>
      <c r="B26" t="s">
        <v>17</v>
      </c>
      <c r="C26" s="2">
        <v>62</v>
      </c>
    </row>
    <row r="27" spans="1:3" ht="15.75" customHeight="1">
      <c r="A27" t="s">
        <v>120</v>
      </c>
      <c r="B27" t="s">
        <v>121</v>
      </c>
      <c r="C27" s="2">
        <v>62</v>
      </c>
    </row>
    <row r="28" spans="1:3" ht="15.75" customHeight="1">
      <c r="A28" t="s">
        <v>76</v>
      </c>
      <c r="B28" t="s">
        <v>77</v>
      </c>
      <c r="C28" s="2">
        <v>118</v>
      </c>
    </row>
    <row r="29" spans="1:3" ht="15.75" customHeight="1">
      <c r="A29" t="s">
        <v>32</v>
      </c>
      <c r="B29" t="s">
        <v>33</v>
      </c>
      <c r="C29" s="2">
        <v>87</v>
      </c>
    </row>
    <row r="30" spans="1:3" ht="15.75" customHeight="1">
      <c r="A30" t="s">
        <v>52</v>
      </c>
      <c r="B30" t="s">
        <v>53</v>
      </c>
      <c r="C30" s="2">
        <v>108</v>
      </c>
    </row>
    <row r="31" spans="1:3" ht="15.75" customHeight="1">
      <c r="A31" t="s">
        <v>44</v>
      </c>
      <c r="B31" t="s">
        <v>45</v>
      </c>
      <c r="C31" s="2">
        <v>93</v>
      </c>
    </row>
    <row r="32" spans="1:3" ht="15.75" customHeight="1">
      <c r="A32" t="s">
        <v>96</v>
      </c>
      <c r="B32" t="s">
        <v>97</v>
      </c>
      <c r="C32" s="2">
        <v>113</v>
      </c>
    </row>
    <row r="33" spans="1:3" ht="15.75" customHeight="1">
      <c r="A33" t="s">
        <v>122</v>
      </c>
      <c r="B33" t="s">
        <v>123</v>
      </c>
      <c r="C33" s="2">
        <v>74</v>
      </c>
    </row>
    <row r="34" spans="1:3" ht="15.75" customHeight="1">
      <c r="A34" t="s">
        <v>30</v>
      </c>
      <c r="B34" t="s">
        <v>31</v>
      </c>
      <c r="C34" s="2">
        <v>68</v>
      </c>
    </row>
    <row r="35" spans="1:3" ht="15.75" customHeight="1">
      <c r="A35" t="s">
        <v>114</v>
      </c>
      <c r="B35" t="s">
        <v>115</v>
      </c>
      <c r="C35" s="2">
        <v>71</v>
      </c>
    </row>
    <row r="36" spans="1:3" ht="15.75" customHeight="1">
      <c r="A36" t="s">
        <v>102</v>
      </c>
      <c r="B36" t="s">
        <v>103</v>
      </c>
      <c r="C36" s="2">
        <v>90</v>
      </c>
    </row>
    <row r="37" spans="1:3">
      <c r="A37" t="s">
        <v>104</v>
      </c>
      <c r="B37" t="s">
        <v>105</v>
      </c>
      <c r="C37" s="2">
        <v>88</v>
      </c>
    </row>
    <row r="38" spans="1:3">
      <c r="A38" t="s">
        <v>60</v>
      </c>
      <c r="B38" t="s">
        <v>61</v>
      </c>
      <c r="C38" s="2">
        <v>75</v>
      </c>
    </row>
    <row r="39" spans="1:3">
      <c r="A39" t="s">
        <v>18</v>
      </c>
      <c r="B39" t="s">
        <v>19</v>
      </c>
      <c r="C39" s="2">
        <v>109</v>
      </c>
    </row>
    <row r="40" spans="1:3">
      <c r="A40" t="s">
        <v>80</v>
      </c>
      <c r="B40" t="s">
        <v>81</v>
      </c>
      <c r="C40" s="2">
        <v>83</v>
      </c>
    </row>
    <row r="41" spans="1:3">
      <c r="A41" t="s">
        <v>92</v>
      </c>
      <c r="B41" t="s">
        <v>93</v>
      </c>
      <c r="C41" s="2">
        <v>16</v>
      </c>
    </row>
    <row r="42" spans="1:3">
      <c r="A42" t="s">
        <v>86</v>
      </c>
      <c r="B42" t="s">
        <v>87</v>
      </c>
      <c r="C42" s="2">
        <v>92</v>
      </c>
    </row>
    <row r="43" spans="1:3">
      <c r="A43" t="s">
        <v>20</v>
      </c>
      <c r="B43" t="s">
        <v>21</v>
      </c>
      <c r="C43" s="2">
        <v>53</v>
      </c>
    </row>
    <row r="44" spans="1:3">
      <c r="A44" t="s">
        <v>70</v>
      </c>
      <c r="B44" t="s">
        <v>71</v>
      </c>
      <c r="C44" s="2">
        <v>114</v>
      </c>
    </row>
    <row r="45" spans="1:3">
      <c r="A45" t="s">
        <v>58</v>
      </c>
      <c r="B45" t="s">
        <v>59</v>
      </c>
      <c r="C45" s="2">
        <v>86</v>
      </c>
    </row>
    <row r="46" spans="1:3">
      <c r="A46" t="s">
        <v>46</v>
      </c>
      <c r="B46" t="s">
        <v>47</v>
      </c>
      <c r="C46" s="2">
        <v>97</v>
      </c>
    </row>
    <row r="47" spans="1:3">
      <c r="A47" t="s">
        <v>66</v>
      </c>
      <c r="B47" t="s">
        <v>67</v>
      </c>
      <c r="C47" s="2">
        <v>86</v>
      </c>
    </row>
    <row r="48" spans="1:3">
      <c r="A48" t="s">
        <v>34</v>
      </c>
      <c r="B48" t="s">
        <v>35</v>
      </c>
      <c r="C48" s="2">
        <v>105</v>
      </c>
    </row>
    <row r="49" spans="1:4">
      <c r="A49" t="s">
        <v>112</v>
      </c>
      <c r="B49" t="s">
        <v>113</v>
      </c>
      <c r="C49" s="2">
        <v>87</v>
      </c>
    </row>
    <row r="50" spans="1:4">
      <c r="A50" t="s">
        <v>98</v>
      </c>
      <c r="B50" t="s">
        <v>99</v>
      </c>
      <c r="C50" s="2">
        <v>109</v>
      </c>
    </row>
    <row r="51" spans="1:4">
      <c r="A51" t="s">
        <v>72</v>
      </c>
      <c r="B51" t="s">
        <v>73</v>
      </c>
      <c r="C51" s="2">
        <v>113</v>
      </c>
    </row>
    <row r="52" spans="1:4">
      <c r="A52" t="s">
        <v>108</v>
      </c>
      <c r="B52" t="s">
        <v>109</v>
      </c>
      <c r="C52" s="2">
        <v>88</v>
      </c>
    </row>
    <row r="53" spans="1:4">
      <c r="A53" t="s">
        <v>42</v>
      </c>
      <c r="B53" t="s">
        <v>43</v>
      </c>
      <c r="C53" s="2">
        <v>94</v>
      </c>
    </row>
    <row r="54" spans="1:4">
      <c r="A54" t="s">
        <v>40</v>
      </c>
      <c r="B54" t="s">
        <v>41</v>
      </c>
      <c r="C54" s="2">
        <v>87</v>
      </c>
    </row>
    <row r="55" spans="1:4">
      <c r="A55" t="s">
        <v>74</v>
      </c>
      <c r="B55" t="s">
        <v>75</v>
      </c>
      <c r="C55" s="2">
        <v>59</v>
      </c>
    </row>
    <row r="56" spans="1:4">
      <c r="A56" t="s">
        <v>14</v>
      </c>
      <c r="B56" t="s">
        <v>15</v>
      </c>
      <c r="C56" s="2">
        <v>87</v>
      </c>
    </row>
    <row r="57" spans="1:4">
      <c r="A57" t="s">
        <v>106</v>
      </c>
      <c r="B57" t="s">
        <v>107</v>
      </c>
      <c r="C57" s="2">
        <v>80</v>
      </c>
    </row>
    <row r="58" spans="1:4">
      <c r="A58" t="s">
        <v>36</v>
      </c>
      <c r="B58" t="s">
        <v>37</v>
      </c>
      <c r="C58" s="2">
        <v>63</v>
      </c>
    </row>
    <row r="60" spans="1:4">
      <c r="A60" s="4" t="s">
        <v>142</v>
      </c>
      <c r="B60" s="4" t="s">
        <v>143</v>
      </c>
      <c r="C60" s="17">
        <v>63</v>
      </c>
      <c r="D60" s="17" t="s">
        <v>293</v>
      </c>
    </row>
    <row r="61" spans="1:4">
      <c r="A61" s="4" t="s">
        <v>136</v>
      </c>
      <c r="B61" s="4" t="s">
        <v>137</v>
      </c>
      <c r="C61" s="17">
        <v>72</v>
      </c>
      <c r="D61" s="17" t="s">
        <v>293</v>
      </c>
    </row>
    <row r="62" spans="1:4">
      <c r="A62" s="4" t="s">
        <v>134</v>
      </c>
      <c r="B62" s="4" t="s">
        <v>135</v>
      </c>
      <c r="C62" s="17">
        <v>79</v>
      </c>
      <c r="D62" s="17" t="s">
        <v>293</v>
      </c>
    </row>
    <row r="63" spans="1:4">
      <c r="A63" s="4" t="s">
        <v>163</v>
      </c>
      <c r="B63" s="4" t="s">
        <v>164</v>
      </c>
      <c r="C63" s="17">
        <v>7</v>
      </c>
      <c r="D63" s="17" t="s">
        <v>293</v>
      </c>
    </row>
    <row r="64" spans="1:4">
      <c r="A64" s="4" t="s">
        <v>150</v>
      </c>
      <c r="B64" s="4" t="s">
        <v>151</v>
      </c>
      <c r="C64" s="17">
        <v>39</v>
      </c>
      <c r="D64" s="17" t="s">
        <v>293</v>
      </c>
    </row>
    <row r="65" spans="1:4">
      <c r="A65" s="4" t="s">
        <v>138</v>
      </c>
      <c r="B65" s="4" t="s">
        <v>139</v>
      </c>
      <c r="C65" s="17">
        <v>70</v>
      </c>
      <c r="D65" s="17" t="s">
        <v>293</v>
      </c>
    </row>
    <row r="66" spans="1:4">
      <c r="A66" s="4" t="s">
        <v>140</v>
      </c>
      <c r="B66" s="4" t="s">
        <v>141</v>
      </c>
      <c r="C66" s="17">
        <v>64</v>
      </c>
      <c r="D66" s="17" t="s">
        <v>293</v>
      </c>
    </row>
    <row r="67" spans="1:4">
      <c r="A67" s="4" t="s">
        <v>161</v>
      </c>
      <c r="B67" s="4" t="s">
        <v>162</v>
      </c>
      <c r="C67" s="17">
        <v>21</v>
      </c>
      <c r="D67" s="17" t="s">
        <v>293</v>
      </c>
    </row>
    <row r="68" spans="1:4">
      <c r="A68" s="4" t="s">
        <v>157</v>
      </c>
      <c r="B68" s="4" t="s">
        <v>158</v>
      </c>
      <c r="C68" s="17">
        <v>30</v>
      </c>
      <c r="D68" s="17" t="s">
        <v>293</v>
      </c>
    </row>
    <row r="69" spans="1:4">
      <c r="A69" s="4" t="s">
        <v>152</v>
      </c>
      <c r="B69" s="4" t="s">
        <v>153</v>
      </c>
      <c r="C69" s="17">
        <v>37</v>
      </c>
      <c r="D69" s="17" t="s">
        <v>293</v>
      </c>
    </row>
    <row r="70" spans="1:4">
      <c r="A70" s="4" t="s">
        <v>159</v>
      </c>
      <c r="B70" s="4" t="s">
        <v>160</v>
      </c>
      <c r="C70" s="17">
        <v>29</v>
      </c>
      <c r="D70" s="17" t="s">
        <v>293</v>
      </c>
    </row>
    <row r="71" spans="1:4">
      <c r="A71" s="4" t="s">
        <v>154</v>
      </c>
      <c r="B71" s="4" t="s">
        <v>155</v>
      </c>
      <c r="C71" s="17">
        <v>35</v>
      </c>
      <c r="D71" s="17" t="s">
        <v>293</v>
      </c>
    </row>
    <row r="72" spans="1:4">
      <c r="A72" s="4" t="s">
        <v>148</v>
      </c>
      <c r="B72" s="4" t="s">
        <v>149</v>
      </c>
      <c r="C72" s="17">
        <v>47</v>
      </c>
      <c r="D72" s="17" t="s">
        <v>293</v>
      </c>
    </row>
    <row r="73" spans="1:4">
      <c r="A73" s="4" t="s">
        <v>146</v>
      </c>
      <c r="B73" s="4" t="s">
        <v>147</v>
      </c>
      <c r="C73" s="17">
        <v>52</v>
      </c>
      <c r="D73" s="17" t="s">
        <v>293</v>
      </c>
    </row>
    <row r="74" spans="1:4" ht="15.75" customHeight="1">
      <c r="A74" s="4" t="s">
        <v>144</v>
      </c>
      <c r="B74" s="4" t="s">
        <v>145</v>
      </c>
      <c r="C74" s="17">
        <v>63</v>
      </c>
      <c r="D74" s="17" t="s">
        <v>293</v>
      </c>
    </row>
  </sheetData>
  <sortState ref="A2:D62">
    <sortCondition ref="D2:D62"/>
    <sortCondition ref="B2:B6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6"/>
  <sheetViews>
    <sheetView workbookViewId="0">
      <selection activeCell="G9" sqref="G9"/>
    </sheetView>
  </sheetViews>
  <sheetFormatPr defaultRowHeight="15.75"/>
  <cols>
    <col min="1" max="1" width="16.375" customWidth="1"/>
    <col min="2" max="2" width="13.875" customWidth="1"/>
    <col min="4" max="4" width="9" style="16"/>
    <col min="6" max="6" width="9.625" bestFit="1" customWidth="1"/>
  </cols>
  <sheetData>
    <row r="1" spans="1:10">
      <c r="A1" t="s">
        <v>0</v>
      </c>
      <c r="B1" t="s">
        <v>1</v>
      </c>
      <c r="C1" s="2" t="s">
        <v>165</v>
      </c>
      <c r="F1" s="2" t="s">
        <v>165</v>
      </c>
      <c r="G1" t="s">
        <v>124</v>
      </c>
    </row>
    <row r="2" spans="1:10">
      <c r="A2" t="s">
        <v>12</v>
      </c>
      <c r="B2" t="s">
        <v>13</v>
      </c>
      <c r="C2">
        <v>66</v>
      </c>
      <c r="F2" t="s">
        <v>166</v>
      </c>
      <c r="G2">
        <f>COUNTIFS($C$2:$C$66,"&gt;=0",$C$2:$C$66,"&lt;10")</f>
        <v>2</v>
      </c>
      <c r="I2" t="s">
        <v>126</v>
      </c>
      <c r="J2">
        <f>AVERAGE($C$2:$C$58)</f>
        <v>69.070175438596493</v>
      </c>
    </row>
    <row r="3" spans="1:10">
      <c r="A3" t="s">
        <v>50</v>
      </c>
      <c r="B3" t="s">
        <v>51</v>
      </c>
      <c r="C3">
        <v>64</v>
      </c>
      <c r="F3" s="3" t="s">
        <v>167</v>
      </c>
      <c r="G3">
        <f>COUNTIFS($C$2:$C$66,"&gt;=10",$C$2:$C$66,"&lt;20")</f>
        <v>1</v>
      </c>
      <c r="I3" t="s">
        <v>128</v>
      </c>
      <c r="J3">
        <f>STDEV($C$2:$C$58)</f>
        <v>20.141339550716165</v>
      </c>
    </row>
    <row r="4" spans="1:10">
      <c r="A4" t="s">
        <v>26</v>
      </c>
      <c r="B4" t="s">
        <v>27</v>
      </c>
      <c r="C4">
        <v>67</v>
      </c>
      <c r="F4" t="s">
        <v>168</v>
      </c>
      <c r="G4">
        <f>COUNTIFS($C$2:$C$66,"&gt;=20",$C$2:$C$66,"&lt;30")</f>
        <v>1</v>
      </c>
    </row>
    <row r="5" spans="1:10">
      <c r="A5" t="s">
        <v>90</v>
      </c>
      <c r="B5" t="s">
        <v>91</v>
      </c>
      <c r="C5">
        <v>59</v>
      </c>
      <c r="F5" t="s">
        <v>169</v>
      </c>
      <c r="G5">
        <f>COUNTIFS($C$2:$C$66,"&gt;=30",$C$2:$C$66,"&lt;40")</f>
        <v>2</v>
      </c>
    </row>
    <row r="6" spans="1:10">
      <c r="A6" t="s">
        <v>100</v>
      </c>
      <c r="B6" t="s">
        <v>101</v>
      </c>
      <c r="C6">
        <v>93</v>
      </c>
      <c r="F6" t="s">
        <v>170</v>
      </c>
      <c r="G6">
        <f>COUNTIFS($C$2:$C$66,"&gt;=40",$C$2:$C$66,"&lt;50")</f>
        <v>7</v>
      </c>
    </row>
    <row r="7" spans="1:10">
      <c r="A7" t="s">
        <v>38</v>
      </c>
      <c r="B7" t="s">
        <v>39</v>
      </c>
      <c r="C7">
        <v>92</v>
      </c>
      <c r="F7" t="s">
        <v>171</v>
      </c>
      <c r="G7">
        <f>COUNTIFS($C$2:$C$66,"&gt;=50",$C$2:$C$66,"&lt;60")</f>
        <v>12</v>
      </c>
    </row>
    <row r="8" spans="1:10">
      <c r="A8" t="s">
        <v>22</v>
      </c>
      <c r="B8" t="s">
        <v>23</v>
      </c>
      <c r="C8">
        <v>63</v>
      </c>
      <c r="F8" t="s">
        <v>127</v>
      </c>
      <c r="G8">
        <f>COUNTIFS($C$2:$C$66,"&gt;=60",$C$2:$C$66,"&lt;70")</f>
        <v>15</v>
      </c>
    </row>
    <row r="9" spans="1:10">
      <c r="A9" t="s">
        <v>62</v>
      </c>
      <c r="B9" t="s">
        <v>63</v>
      </c>
      <c r="C9">
        <v>95</v>
      </c>
      <c r="F9" t="s">
        <v>129</v>
      </c>
      <c r="G9">
        <f>COUNTIFS($C$2:$C$66,"&gt;=70",$C$2:$C$66,"&lt;80")</f>
        <v>8</v>
      </c>
    </row>
    <row r="10" spans="1:10">
      <c r="A10" t="s">
        <v>54</v>
      </c>
      <c r="B10" t="s">
        <v>55</v>
      </c>
      <c r="C10">
        <v>53</v>
      </c>
      <c r="F10" t="s">
        <v>130</v>
      </c>
      <c r="G10">
        <f>COUNTIFS($C$2:$C$66,"&gt;=80",$C$2:$C$66,"&lt;90")</f>
        <v>5</v>
      </c>
    </row>
    <row r="11" spans="1:10">
      <c r="A11" t="s">
        <v>94</v>
      </c>
      <c r="B11" t="s">
        <v>95</v>
      </c>
      <c r="C11">
        <v>62</v>
      </c>
      <c r="F11" t="s">
        <v>131</v>
      </c>
      <c r="G11">
        <f>COUNTIFS($C$2:$C$66,"&gt;=90",$C$2:$C$66,"&lt;100")</f>
        <v>7</v>
      </c>
    </row>
    <row r="12" spans="1:10">
      <c r="A12" t="s">
        <v>10</v>
      </c>
      <c r="B12" t="s">
        <v>11</v>
      </c>
      <c r="C12">
        <v>48</v>
      </c>
      <c r="F12" t="s">
        <v>132</v>
      </c>
      <c r="G12">
        <f>COUNTIFS($C$2:$C$66,"&gt;=100",$C$2:$C$66,"&lt;110")</f>
        <v>3</v>
      </c>
    </row>
    <row r="13" spans="1:10">
      <c r="A13" t="s">
        <v>78</v>
      </c>
      <c r="B13" t="s">
        <v>79</v>
      </c>
      <c r="C13">
        <v>77</v>
      </c>
      <c r="F13" t="s">
        <v>133</v>
      </c>
      <c r="G13">
        <f>COUNTIFS($C$2:$C$66,"&gt;=110",$C$2:$C$66,"&lt;130")</f>
        <v>1</v>
      </c>
    </row>
    <row r="14" spans="1:10">
      <c r="A14" t="s">
        <v>116</v>
      </c>
      <c r="B14" t="s">
        <v>117</v>
      </c>
      <c r="C14">
        <v>60</v>
      </c>
    </row>
    <row r="15" spans="1:10">
      <c r="A15" t="s">
        <v>24</v>
      </c>
      <c r="B15" t="s">
        <v>25</v>
      </c>
      <c r="C15">
        <v>86</v>
      </c>
    </row>
    <row r="16" spans="1:10">
      <c r="A16" t="s">
        <v>48</v>
      </c>
      <c r="B16" t="s">
        <v>49</v>
      </c>
      <c r="C16">
        <v>71</v>
      </c>
    </row>
    <row r="17" spans="1:3">
      <c r="A17" t="s">
        <v>56</v>
      </c>
      <c r="B17" t="s">
        <v>57</v>
      </c>
      <c r="C17">
        <v>55</v>
      </c>
    </row>
    <row r="18" spans="1:3">
      <c r="A18" t="s">
        <v>64</v>
      </c>
      <c r="B18" t="s">
        <v>65</v>
      </c>
      <c r="C18">
        <v>51</v>
      </c>
    </row>
    <row r="19" spans="1:3">
      <c r="A19" t="s">
        <v>84</v>
      </c>
      <c r="B19" t="s">
        <v>85</v>
      </c>
      <c r="C19">
        <v>62</v>
      </c>
    </row>
    <row r="20" spans="1:3">
      <c r="A20" t="s">
        <v>88</v>
      </c>
      <c r="B20" t="s">
        <v>89</v>
      </c>
      <c r="C20">
        <v>9</v>
      </c>
    </row>
    <row r="21" spans="1:3">
      <c r="A21" t="s">
        <v>28</v>
      </c>
      <c r="B21" t="s">
        <v>29</v>
      </c>
      <c r="C21">
        <v>75</v>
      </c>
    </row>
    <row r="22" spans="1:3">
      <c r="A22" t="s">
        <v>110</v>
      </c>
      <c r="B22" t="s">
        <v>111</v>
      </c>
      <c r="C22">
        <v>78</v>
      </c>
    </row>
    <row r="23" spans="1:3">
      <c r="A23" t="s">
        <v>118</v>
      </c>
      <c r="B23" t="s">
        <v>119</v>
      </c>
      <c r="C23">
        <v>100</v>
      </c>
    </row>
    <row r="24" spans="1:3">
      <c r="A24" t="s">
        <v>68</v>
      </c>
      <c r="B24" t="s">
        <v>69</v>
      </c>
      <c r="C24">
        <v>57</v>
      </c>
    </row>
    <row r="25" spans="1:3">
      <c r="A25" t="s">
        <v>82</v>
      </c>
      <c r="B25" t="s">
        <v>83</v>
      </c>
      <c r="C25">
        <v>68</v>
      </c>
    </row>
    <row r="26" spans="1:3">
      <c r="A26" t="s">
        <v>16</v>
      </c>
      <c r="B26" t="s">
        <v>17</v>
      </c>
      <c r="C26">
        <v>53</v>
      </c>
    </row>
    <row r="27" spans="1:3">
      <c r="A27" t="s">
        <v>120</v>
      </c>
      <c r="B27" t="s">
        <v>121</v>
      </c>
      <c r="C27">
        <v>45</v>
      </c>
    </row>
    <row r="28" spans="1:3">
      <c r="A28" t="s">
        <v>76</v>
      </c>
      <c r="B28" t="s">
        <v>77</v>
      </c>
      <c r="C28">
        <v>80</v>
      </c>
    </row>
    <row r="29" spans="1:3">
      <c r="A29" t="s">
        <v>32</v>
      </c>
      <c r="B29" t="s">
        <v>33</v>
      </c>
      <c r="C29">
        <v>66</v>
      </c>
    </row>
    <row r="30" spans="1:3">
      <c r="A30" t="s">
        <v>52</v>
      </c>
      <c r="B30" t="s">
        <v>53</v>
      </c>
      <c r="C30">
        <v>122</v>
      </c>
    </row>
    <row r="31" spans="1:3">
      <c r="A31" t="s">
        <v>44</v>
      </c>
      <c r="B31" t="s">
        <v>45</v>
      </c>
      <c r="C31">
        <v>93</v>
      </c>
    </row>
    <row r="32" spans="1:3">
      <c r="A32" t="s">
        <v>96</v>
      </c>
      <c r="B32" t="s">
        <v>97</v>
      </c>
      <c r="C32">
        <v>84</v>
      </c>
    </row>
    <row r="33" spans="1:3">
      <c r="A33" t="s">
        <v>122</v>
      </c>
      <c r="B33" t="s">
        <v>123</v>
      </c>
      <c r="C33">
        <v>58</v>
      </c>
    </row>
    <row r="34" spans="1:3">
      <c r="A34" t="s">
        <v>30</v>
      </c>
      <c r="B34" t="s">
        <v>31</v>
      </c>
      <c r="C34">
        <v>56</v>
      </c>
    </row>
    <row r="35" spans="1:3">
      <c r="A35" t="s">
        <v>114</v>
      </c>
      <c r="B35" t="s">
        <v>115</v>
      </c>
      <c r="C35">
        <v>64</v>
      </c>
    </row>
    <row r="36" spans="1:3">
      <c r="A36" t="s">
        <v>102</v>
      </c>
      <c r="B36" t="s">
        <v>103</v>
      </c>
      <c r="C36">
        <v>54</v>
      </c>
    </row>
    <row r="37" spans="1:3">
      <c r="A37" t="s">
        <v>104</v>
      </c>
      <c r="B37" t="s">
        <v>105</v>
      </c>
      <c r="C37">
        <v>79</v>
      </c>
    </row>
    <row r="38" spans="1:3">
      <c r="A38" t="s">
        <v>60</v>
      </c>
      <c r="B38" t="s">
        <v>61</v>
      </c>
      <c r="C38">
        <v>39</v>
      </c>
    </row>
    <row r="39" spans="1:3">
      <c r="A39" t="s">
        <v>18</v>
      </c>
      <c r="B39" t="s">
        <v>19</v>
      </c>
      <c r="C39">
        <v>106</v>
      </c>
    </row>
    <row r="40" spans="1:3">
      <c r="A40" t="s">
        <v>80</v>
      </c>
      <c r="B40" t="s">
        <v>81</v>
      </c>
      <c r="C40">
        <v>70</v>
      </c>
    </row>
    <row r="41" spans="1:3">
      <c r="A41" t="s">
        <v>92</v>
      </c>
      <c r="B41" t="s">
        <v>93</v>
      </c>
      <c r="C41">
        <v>40</v>
      </c>
    </row>
    <row r="42" spans="1:3">
      <c r="A42" t="s">
        <v>86</v>
      </c>
      <c r="B42" t="s">
        <v>87</v>
      </c>
      <c r="C42">
        <v>64</v>
      </c>
    </row>
    <row r="43" spans="1:3">
      <c r="A43" t="s">
        <v>20</v>
      </c>
      <c r="B43" t="s">
        <v>21</v>
      </c>
      <c r="C43">
        <v>46</v>
      </c>
    </row>
    <row r="44" spans="1:3">
      <c r="A44" t="s">
        <v>70</v>
      </c>
      <c r="B44" t="s">
        <v>71</v>
      </c>
      <c r="C44">
        <v>81</v>
      </c>
    </row>
    <row r="45" spans="1:3">
      <c r="A45" t="s">
        <v>58</v>
      </c>
      <c r="B45" t="s">
        <v>59</v>
      </c>
      <c r="C45">
        <v>62</v>
      </c>
    </row>
    <row r="46" spans="1:3">
      <c r="A46" t="s">
        <v>46</v>
      </c>
      <c r="B46" t="s">
        <v>47</v>
      </c>
      <c r="C46">
        <v>79</v>
      </c>
    </row>
    <row r="47" spans="1:3">
      <c r="A47" t="s">
        <v>66</v>
      </c>
      <c r="B47" t="s">
        <v>67</v>
      </c>
      <c r="C47">
        <v>59</v>
      </c>
    </row>
    <row r="48" spans="1:3">
      <c r="A48" t="s">
        <v>34</v>
      </c>
      <c r="B48" t="s">
        <v>35</v>
      </c>
      <c r="C48">
        <v>67</v>
      </c>
    </row>
    <row r="49" spans="1:4">
      <c r="A49" t="s">
        <v>112</v>
      </c>
      <c r="B49" t="s">
        <v>113</v>
      </c>
      <c r="C49">
        <v>102</v>
      </c>
    </row>
    <row r="50" spans="1:4">
      <c r="A50" t="s">
        <v>98</v>
      </c>
      <c r="B50" t="s">
        <v>99</v>
      </c>
      <c r="C50">
        <v>94</v>
      </c>
    </row>
    <row r="51" spans="1:4">
      <c r="A51" t="s">
        <v>72</v>
      </c>
      <c r="B51" t="s">
        <v>73</v>
      </c>
      <c r="C51">
        <v>97</v>
      </c>
    </row>
    <row r="52" spans="1:4">
      <c r="A52" t="s">
        <v>108</v>
      </c>
      <c r="B52" t="s">
        <v>109</v>
      </c>
      <c r="C52">
        <v>45</v>
      </c>
    </row>
    <row r="53" spans="1:4">
      <c r="A53" t="s">
        <v>42</v>
      </c>
      <c r="B53" t="s">
        <v>43</v>
      </c>
      <c r="C53">
        <v>83</v>
      </c>
    </row>
    <row r="54" spans="1:4">
      <c r="A54" t="s">
        <v>40</v>
      </c>
      <c r="B54" t="s">
        <v>41</v>
      </c>
      <c r="C54">
        <v>65</v>
      </c>
    </row>
    <row r="55" spans="1:4">
      <c r="A55" t="s">
        <v>74</v>
      </c>
      <c r="B55" t="s">
        <v>75</v>
      </c>
      <c r="C55">
        <v>44</v>
      </c>
    </row>
    <row r="56" spans="1:4">
      <c r="A56" t="s">
        <v>14</v>
      </c>
      <c r="B56" t="s">
        <v>15</v>
      </c>
      <c r="C56">
        <v>97</v>
      </c>
    </row>
    <row r="57" spans="1:4">
      <c r="A57" t="s">
        <v>106</v>
      </c>
      <c r="B57" t="s">
        <v>107</v>
      </c>
      <c r="C57">
        <v>76</v>
      </c>
    </row>
    <row r="58" spans="1:4">
      <c r="A58" t="s">
        <v>36</v>
      </c>
      <c r="B58" t="s">
        <v>37</v>
      </c>
      <c r="C58">
        <v>56</v>
      </c>
    </row>
    <row r="60" spans="1:4">
      <c r="A60" s="4" t="s">
        <v>136</v>
      </c>
      <c r="B60" s="4" t="s">
        <v>137</v>
      </c>
      <c r="C60" s="4">
        <v>58</v>
      </c>
      <c r="D60" s="18" t="s">
        <v>293</v>
      </c>
    </row>
    <row r="61" spans="1:4">
      <c r="A61" s="4" t="s">
        <v>150</v>
      </c>
      <c r="B61" s="4" t="s">
        <v>151</v>
      </c>
      <c r="C61" s="4">
        <v>61</v>
      </c>
      <c r="D61" s="18" t="s">
        <v>293</v>
      </c>
    </row>
    <row r="62" spans="1:4">
      <c r="A62" s="4" t="s">
        <v>157</v>
      </c>
      <c r="B62" s="4" t="s">
        <v>158</v>
      </c>
      <c r="C62" s="4">
        <v>24</v>
      </c>
      <c r="D62" s="18" t="s">
        <v>293</v>
      </c>
    </row>
    <row r="63" spans="1:4">
      <c r="A63" s="4" t="s">
        <v>152</v>
      </c>
      <c r="B63" s="4" t="s">
        <v>153</v>
      </c>
      <c r="C63" s="4">
        <v>40</v>
      </c>
      <c r="D63" s="18" t="s">
        <v>293</v>
      </c>
    </row>
    <row r="64" spans="1:4">
      <c r="A64" s="4" t="s">
        <v>159</v>
      </c>
      <c r="B64" s="4" t="s">
        <v>160</v>
      </c>
      <c r="C64" s="4">
        <v>2</v>
      </c>
      <c r="D64" s="18" t="s">
        <v>293</v>
      </c>
    </row>
    <row r="65" spans="1:4">
      <c r="A65" s="4" t="s">
        <v>148</v>
      </c>
      <c r="B65" s="4" t="s">
        <v>149</v>
      </c>
      <c r="C65" s="4">
        <v>13</v>
      </c>
      <c r="D65" s="18" t="s">
        <v>293</v>
      </c>
    </row>
    <row r="66" spans="1:4">
      <c r="A66" s="4" t="s">
        <v>146</v>
      </c>
      <c r="B66" s="4" t="s">
        <v>147</v>
      </c>
      <c r="C66" s="4">
        <v>30</v>
      </c>
      <c r="D66" s="18" t="s">
        <v>293</v>
      </c>
    </row>
  </sheetData>
  <sortState ref="A2:D58">
    <sortCondition descending="1" ref="D2:D58"/>
    <sortCondition ref="B2:B58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A7BB-BF1D-4BA8-929E-FAA43B2C5456}">
  <dimension ref="A1:H57"/>
  <sheetViews>
    <sheetView tabSelected="1" topLeftCell="A52" workbookViewId="0">
      <selection activeCell="F61" sqref="F61"/>
    </sheetView>
  </sheetViews>
  <sheetFormatPr defaultRowHeight="15.75"/>
  <sheetData>
    <row r="1" spans="1:8">
      <c r="A1" t="s">
        <v>12</v>
      </c>
      <c r="B1">
        <v>11</v>
      </c>
      <c r="C1" t="s">
        <v>12</v>
      </c>
      <c r="D1" t="s">
        <v>13</v>
      </c>
      <c r="F1">
        <f>IF(A1&lt;&gt;C1,1,0)</f>
        <v>0</v>
      </c>
      <c r="G1" t="s">
        <v>295</v>
      </c>
      <c r="H1">
        <v>0</v>
      </c>
    </row>
    <row r="2" spans="1:8">
      <c r="A2" t="s">
        <v>50</v>
      </c>
      <c r="B2">
        <v>13</v>
      </c>
      <c r="C2" t="s">
        <v>50</v>
      </c>
      <c r="D2" t="s">
        <v>51</v>
      </c>
      <c r="F2">
        <f t="shared" ref="F2:F57" si="0">IF(A2&lt;&gt;C2,1,0)</f>
        <v>0</v>
      </c>
      <c r="G2" t="s">
        <v>296</v>
      </c>
      <c r="H2">
        <v>0</v>
      </c>
    </row>
    <row r="3" spans="1:8">
      <c r="A3" t="s">
        <v>26</v>
      </c>
      <c r="B3">
        <v>11</v>
      </c>
      <c r="C3" t="s">
        <v>26</v>
      </c>
      <c r="D3" t="s">
        <v>27</v>
      </c>
      <c r="F3">
        <f t="shared" si="0"/>
        <v>0</v>
      </c>
      <c r="G3" t="s">
        <v>300</v>
      </c>
      <c r="H3">
        <v>0</v>
      </c>
    </row>
    <row r="4" spans="1:8">
      <c r="A4" t="s">
        <v>90</v>
      </c>
      <c r="B4">
        <v>6</v>
      </c>
      <c r="C4" t="s">
        <v>90</v>
      </c>
      <c r="D4" t="s">
        <v>91</v>
      </c>
      <c r="F4">
        <f t="shared" si="0"/>
        <v>0</v>
      </c>
      <c r="G4" t="s">
        <v>301</v>
      </c>
      <c r="H4">
        <v>0</v>
      </c>
    </row>
    <row r="5" spans="1:8">
      <c r="A5" t="s">
        <v>100</v>
      </c>
      <c r="B5">
        <v>10</v>
      </c>
      <c r="C5" t="s">
        <v>100</v>
      </c>
      <c r="D5" t="s">
        <v>101</v>
      </c>
      <c r="F5">
        <f t="shared" si="0"/>
        <v>0</v>
      </c>
      <c r="G5" t="s">
        <v>302</v>
      </c>
      <c r="H5">
        <v>0</v>
      </c>
    </row>
    <row r="6" spans="1:8">
      <c r="A6" t="s">
        <v>38</v>
      </c>
      <c r="B6">
        <v>11</v>
      </c>
      <c r="C6" t="s">
        <v>38</v>
      </c>
      <c r="D6" t="s">
        <v>39</v>
      </c>
      <c r="F6">
        <f t="shared" si="0"/>
        <v>0</v>
      </c>
      <c r="G6" t="s">
        <v>303</v>
      </c>
      <c r="H6">
        <v>0</v>
      </c>
    </row>
    <row r="7" spans="1:8">
      <c r="A7" t="s">
        <v>22</v>
      </c>
      <c r="B7">
        <v>11</v>
      </c>
      <c r="C7" t="s">
        <v>22</v>
      </c>
      <c r="D7" t="s">
        <v>23</v>
      </c>
      <c r="F7">
        <f t="shared" si="0"/>
        <v>0</v>
      </c>
      <c r="G7" t="s">
        <v>294</v>
      </c>
      <c r="H7">
        <v>1</v>
      </c>
    </row>
    <row r="8" spans="1:8">
      <c r="A8" s="13" t="s">
        <v>304</v>
      </c>
      <c r="B8">
        <v>11</v>
      </c>
      <c r="C8" t="s">
        <v>62</v>
      </c>
      <c r="D8" t="s">
        <v>63</v>
      </c>
      <c r="F8">
        <f t="shared" si="0"/>
        <v>0</v>
      </c>
      <c r="G8" t="s">
        <v>298</v>
      </c>
      <c r="H8">
        <v>1</v>
      </c>
    </row>
    <row r="9" spans="1:8">
      <c r="A9" t="s">
        <v>54</v>
      </c>
      <c r="B9">
        <v>8</v>
      </c>
      <c r="C9" t="s">
        <v>54</v>
      </c>
      <c r="D9" t="s">
        <v>55</v>
      </c>
      <c r="F9">
        <f t="shared" si="0"/>
        <v>0</v>
      </c>
      <c r="G9" t="s">
        <v>299</v>
      </c>
      <c r="H9">
        <v>1</v>
      </c>
    </row>
    <row r="10" spans="1:8">
      <c r="A10" t="s">
        <v>94</v>
      </c>
      <c r="B10">
        <v>12</v>
      </c>
      <c r="C10" t="s">
        <v>94</v>
      </c>
      <c r="D10" t="s">
        <v>95</v>
      </c>
      <c r="F10">
        <f t="shared" si="0"/>
        <v>0</v>
      </c>
      <c r="G10" t="s">
        <v>161</v>
      </c>
      <c r="H10">
        <v>1</v>
      </c>
    </row>
    <row r="11" spans="1:8">
      <c r="A11" t="s">
        <v>10</v>
      </c>
      <c r="B11">
        <v>12</v>
      </c>
      <c r="C11" t="s">
        <v>10</v>
      </c>
      <c r="D11" t="s">
        <v>11</v>
      </c>
      <c r="F11">
        <f t="shared" si="0"/>
        <v>0</v>
      </c>
      <c r="G11" t="s">
        <v>157</v>
      </c>
      <c r="H11">
        <v>4</v>
      </c>
    </row>
    <row r="12" spans="1:8">
      <c r="A12" t="s">
        <v>78</v>
      </c>
      <c r="B12">
        <v>13</v>
      </c>
      <c r="C12" t="s">
        <v>78</v>
      </c>
      <c r="D12" t="s">
        <v>79</v>
      </c>
      <c r="F12">
        <f t="shared" si="0"/>
        <v>0</v>
      </c>
      <c r="G12" t="s">
        <v>154</v>
      </c>
      <c r="H12">
        <v>4</v>
      </c>
    </row>
    <row r="13" spans="1:8">
      <c r="A13" t="s">
        <v>116</v>
      </c>
      <c r="B13">
        <v>13</v>
      </c>
      <c r="C13" t="s">
        <v>116</v>
      </c>
      <c r="D13" t="s">
        <v>117</v>
      </c>
      <c r="F13">
        <f t="shared" si="0"/>
        <v>0</v>
      </c>
      <c r="G13" t="s">
        <v>136</v>
      </c>
      <c r="H13">
        <v>6</v>
      </c>
    </row>
    <row r="14" spans="1:8">
      <c r="A14" t="s">
        <v>24</v>
      </c>
      <c r="B14">
        <v>12</v>
      </c>
      <c r="C14" t="s">
        <v>24</v>
      </c>
      <c r="D14" t="s">
        <v>25</v>
      </c>
      <c r="F14">
        <f t="shared" si="0"/>
        <v>0</v>
      </c>
      <c r="G14" t="s">
        <v>138</v>
      </c>
      <c r="H14">
        <v>6</v>
      </c>
    </row>
    <row r="15" spans="1:8">
      <c r="A15" t="s">
        <v>48</v>
      </c>
      <c r="B15">
        <v>10</v>
      </c>
      <c r="C15" t="s">
        <v>48</v>
      </c>
      <c r="D15" t="s">
        <v>49</v>
      </c>
      <c r="F15">
        <f t="shared" si="0"/>
        <v>0</v>
      </c>
      <c r="G15" t="s">
        <v>148</v>
      </c>
      <c r="H15">
        <v>8</v>
      </c>
    </row>
    <row r="16" spans="1:8">
      <c r="A16" t="s">
        <v>56</v>
      </c>
      <c r="B16">
        <v>9</v>
      </c>
      <c r="C16" t="s">
        <v>56</v>
      </c>
      <c r="D16" t="s">
        <v>57</v>
      </c>
      <c r="F16">
        <f t="shared" si="0"/>
        <v>0</v>
      </c>
      <c r="G16" t="s">
        <v>150</v>
      </c>
      <c r="H16">
        <v>6</v>
      </c>
    </row>
    <row r="17" spans="1:8">
      <c r="A17" t="s">
        <v>64</v>
      </c>
      <c r="B17">
        <v>10</v>
      </c>
      <c r="C17" t="s">
        <v>64</v>
      </c>
      <c r="D17" t="s">
        <v>65</v>
      </c>
      <c r="F17">
        <f t="shared" si="0"/>
        <v>0</v>
      </c>
      <c r="G17" t="s">
        <v>134</v>
      </c>
      <c r="H17">
        <v>8</v>
      </c>
    </row>
    <row r="18" spans="1:8">
      <c r="A18" t="s">
        <v>84</v>
      </c>
      <c r="B18">
        <v>13</v>
      </c>
      <c r="C18" t="s">
        <v>84</v>
      </c>
      <c r="D18" t="s">
        <v>85</v>
      </c>
      <c r="F18">
        <f t="shared" si="0"/>
        <v>0</v>
      </c>
      <c r="G18" t="s">
        <v>163</v>
      </c>
      <c r="H18">
        <v>4</v>
      </c>
    </row>
    <row r="19" spans="1:8">
      <c r="A19" t="s">
        <v>88</v>
      </c>
      <c r="B19">
        <v>10</v>
      </c>
      <c r="C19" t="s">
        <v>88</v>
      </c>
      <c r="D19" t="s">
        <v>89</v>
      </c>
      <c r="F19">
        <f t="shared" si="0"/>
        <v>0</v>
      </c>
      <c r="G19" t="s">
        <v>297</v>
      </c>
      <c r="H19">
        <v>7</v>
      </c>
    </row>
    <row r="20" spans="1:8">
      <c r="A20" t="s">
        <v>28</v>
      </c>
      <c r="B20">
        <v>10</v>
      </c>
      <c r="C20" t="s">
        <v>28</v>
      </c>
      <c r="D20" t="s">
        <v>29</v>
      </c>
      <c r="F20">
        <f t="shared" si="0"/>
        <v>0</v>
      </c>
      <c r="G20" t="s">
        <v>144</v>
      </c>
      <c r="H20">
        <v>4</v>
      </c>
    </row>
    <row r="21" spans="1:8">
      <c r="A21" t="s">
        <v>110</v>
      </c>
      <c r="B21">
        <v>12</v>
      </c>
      <c r="C21" t="s">
        <v>110</v>
      </c>
      <c r="D21" t="s">
        <v>111</v>
      </c>
      <c r="F21">
        <f t="shared" si="0"/>
        <v>0</v>
      </c>
      <c r="G21" t="s">
        <v>140</v>
      </c>
      <c r="H21">
        <v>8</v>
      </c>
    </row>
    <row r="22" spans="1:8">
      <c r="A22" t="s">
        <v>118</v>
      </c>
      <c r="B22">
        <v>13</v>
      </c>
      <c r="C22" t="s">
        <v>118</v>
      </c>
      <c r="D22" t="s">
        <v>119</v>
      </c>
      <c r="F22">
        <f t="shared" si="0"/>
        <v>0</v>
      </c>
      <c r="G22" t="s">
        <v>142</v>
      </c>
      <c r="H22">
        <v>7</v>
      </c>
    </row>
    <row r="23" spans="1:8">
      <c r="A23" t="s">
        <v>68</v>
      </c>
      <c r="B23">
        <v>12</v>
      </c>
      <c r="C23" t="s">
        <v>68</v>
      </c>
      <c r="D23" t="s">
        <v>69</v>
      </c>
      <c r="F23">
        <f t="shared" si="0"/>
        <v>0</v>
      </c>
      <c r="G23" t="s">
        <v>159</v>
      </c>
      <c r="H23">
        <v>6</v>
      </c>
    </row>
    <row r="24" spans="1:8">
      <c r="A24" t="s">
        <v>82</v>
      </c>
      <c r="B24">
        <v>7</v>
      </c>
      <c r="C24" t="s">
        <v>82</v>
      </c>
      <c r="D24" t="s">
        <v>83</v>
      </c>
      <c r="F24">
        <f t="shared" si="0"/>
        <v>0</v>
      </c>
      <c r="G24" t="s">
        <v>152</v>
      </c>
      <c r="H24">
        <v>7</v>
      </c>
    </row>
    <row r="25" spans="1:8">
      <c r="A25" t="s">
        <v>16</v>
      </c>
      <c r="B25">
        <v>13</v>
      </c>
      <c r="C25" t="s">
        <v>16</v>
      </c>
      <c r="D25" t="s">
        <v>17</v>
      </c>
      <c r="F25">
        <f t="shared" si="0"/>
        <v>0</v>
      </c>
    </row>
    <row r="26" spans="1:8">
      <c r="A26" t="s">
        <v>120</v>
      </c>
      <c r="B26">
        <v>7</v>
      </c>
      <c r="C26" t="s">
        <v>120</v>
      </c>
      <c r="D26" t="s">
        <v>121</v>
      </c>
      <c r="F26">
        <f t="shared" si="0"/>
        <v>0</v>
      </c>
    </row>
    <row r="27" spans="1:8">
      <c r="A27" t="s">
        <v>76</v>
      </c>
      <c r="B27">
        <v>13</v>
      </c>
      <c r="C27" t="s">
        <v>76</v>
      </c>
      <c r="D27" t="s">
        <v>77</v>
      </c>
      <c r="F27">
        <f t="shared" si="0"/>
        <v>0</v>
      </c>
    </row>
    <row r="28" spans="1:8">
      <c r="A28" t="s">
        <v>32</v>
      </c>
      <c r="B28">
        <v>13</v>
      </c>
      <c r="C28" t="s">
        <v>32</v>
      </c>
      <c r="D28" t="s">
        <v>33</v>
      </c>
      <c r="F28">
        <f t="shared" si="0"/>
        <v>0</v>
      </c>
    </row>
    <row r="29" spans="1:8">
      <c r="A29" t="s">
        <v>52</v>
      </c>
      <c r="B29">
        <v>11</v>
      </c>
      <c r="C29" t="s">
        <v>52</v>
      </c>
      <c r="D29" t="s">
        <v>53</v>
      </c>
      <c r="F29">
        <f t="shared" si="0"/>
        <v>0</v>
      </c>
    </row>
    <row r="30" spans="1:8">
      <c r="A30" t="s">
        <v>44</v>
      </c>
      <c r="B30">
        <v>13</v>
      </c>
      <c r="C30" t="s">
        <v>44</v>
      </c>
      <c r="D30" t="s">
        <v>45</v>
      </c>
      <c r="F30">
        <f t="shared" si="0"/>
        <v>0</v>
      </c>
    </row>
    <row r="31" spans="1:8">
      <c r="A31" t="s">
        <v>96</v>
      </c>
      <c r="B31">
        <v>13</v>
      </c>
      <c r="C31" t="s">
        <v>96</v>
      </c>
      <c r="D31" t="s">
        <v>97</v>
      </c>
      <c r="F31">
        <f t="shared" si="0"/>
        <v>0</v>
      </c>
    </row>
    <row r="32" spans="1:8">
      <c r="A32" t="s">
        <v>122</v>
      </c>
      <c r="B32">
        <v>11</v>
      </c>
      <c r="C32" t="s">
        <v>122</v>
      </c>
      <c r="D32" t="s">
        <v>123</v>
      </c>
      <c r="F32">
        <f t="shared" si="0"/>
        <v>0</v>
      </c>
    </row>
    <row r="33" spans="1:6">
      <c r="A33" t="s">
        <v>30</v>
      </c>
      <c r="B33">
        <v>12</v>
      </c>
      <c r="C33" t="s">
        <v>30</v>
      </c>
      <c r="D33" t="s">
        <v>31</v>
      </c>
      <c r="F33">
        <f t="shared" si="0"/>
        <v>0</v>
      </c>
    </row>
    <row r="34" spans="1:6">
      <c r="A34" t="s">
        <v>114</v>
      </c>
      <c r="B34">
        <v>13</v>
      </c>
      <c r="C34" t="s">
        <v>114</v>
      </c>
      <c r="D34" t="s">
        <v>115</v>
      </c>
      <c r="F34">
        <f t="shared" si="0"/>
        <v>0</v>
      </c>
    </row>
    <row r="35" spans="1:6">
      <c r="A35" t="s">
        <v>102</v>
      </c>
      <c r="B35">
        <v>13</v>
      </c>
      <c r="C35" t="s">
        <v>102</v>
      </c>
      <c r="D35" t="s">
        <v>103</v>
      </c>
      <c r="F35">
        <f t="shared" si="0"/>
        <v>0</v>
      </c>
    </row>
    <row r="36" spans="1:6">
      <c r="A36" t="s">
        <v>104</v>
      </c>
      <c r="B36">
        <v>9</v>
      </c>
      <c r="C36" t="s">
        <v>104</v>
      </c>
      <c r="D36" t="s">
        <v>105</v>
      </c>
      <c r="F36">
        <f t="shared" si="0"/>
        <v>0</v>
      </c>
    </row>
    <row r="37" spans="1:6">
      <c r="A37" t="s">
        <v>60</v>
      </c>
      <c r="B37">
        <v>9</v>
      </c>
      <c r="C37" t="s">
        <v>60</v>
      </c>
      <c r="D37" t="s">
        <v>61</v>
      </c>
      <c r="F37">
        <f t="shared" si="0"/>
        <v>0</v>
      </c>
    </row>
    <row r="38" spans="1:6">
      <c r="A38" t="s">
        <v>18</v>
      </c>
      <c r="B38">
        <v>10</v>
      </c>
      <c r="C38" t="s">
        <v>18</v>
      </c>
      <c r="D38" t="s">
        <v>19</v>
      </c>
      <c r="F38">
        <f t="shared" si="0"/>
        <v>0</v>
      </c>
    </row>
    <row r="39" spans="1:6">
      <c r="A39" s="13" t="s">
        <v>305</v>
      </c>
      <c r="B39">
        <v>9</v>
      </c>
      <c r="C39" t="s">
        <v>80</v>
      </c>
      <c r="D39" t="s">
        <v>81</v>
      </c>
      <c r="F39">
        <f t="shared" si="0"/>
        <v>0</v>
      </c>
    </row>
    <row r="40" spans="1:6">
      <c r="A40" t="s">
        <v>92</v>
      </c>
      <c r="B40">
        <v>6</v>
      </c>
      <c r="C40" t="s">
        <v>92</v>
      </c>
      <c r="D40" t="s">
        <v>93</v>
      </c>
      <c r="F40">
        <f t="shared" si="0"/>
        <v>0</v>
      </c>
    </row>
    <row r="41" spans="1:6">
      <c r="A41" t="s">
        <v>86</v>
      </c>
      <c r="B41">
        <v>13</v>
      </c>
      <c r="C41" t="s">
        <v>86</v>
      </c>
      <c r="D41" t="s">
        <v>87</v>
      </c>
      <c r="F41">
        <f t="shared" si="0"/>
        <v>0</v>
      </c>
    </row>
    <row r="42" spans="1:6">
      <c r="A42" t="s">
        <v>20</v>
      </c>
      <c r="B42">
        <v>5</v>
      </c>
      <c r="C42" t="s">
        <v>20</v>
      </c>
      <c r="D42" t="s">
        <v>21</v>
      </c>
      <c r="F42">
        <f t="shared" si="0"/>
        <v>0</v>
      </c>
    </row>
    <row r="43" spans="1:6">
      <c r="A43" t="s">
        <v>70</v>
      </c>
      <c r="B43">
        <v>12</v>
      </c>
      <c r="C43" t="s">
        <v>70</v>
      </c>
      <c r="D43" t="s">
        <v>71</v>
      </c>
      <c r="F43">
        <f t="shared" si="0"/>
        <v>0</v>
      </c>
    </row>
    <row r="44" spans="1:6">
      <c r="A44" t="s">
        <v>58</v>
      </c>
      <c r="B44">
        <v>13</v>
      </c>
      <c r="C44" t="s">
        <v>58</v>
      </c>
      <c r="D44" t="s">
        <v>59</v>
      </c>
      <c r="F44">
        <f t="shared" si="0"/>
        <v>0</v>
      </c>
    </row>
    <row r="45" spans="1:6">
      <c r="A45" t="s">
        <v>46</v>
      </c>
      <c r="B45">
        <v>13</v>
      </c>
      <c r="C45" t="s">
        <v>46</v>
      </c>
      <c r="D45" t="s">
        <v>47</v>
      </c>
      <c r="F45">
        <f t="shared" si="0"/>
        <v>0</v>
      </c>
    </row>
    <row r="46" spans="1:6">
      <c r="A46" t="s">
        <v>66</v>
      </c>
      <c r="B46">
        <v>12</v>
      </c>
      <c r="C46" t="s">
        <v>66</v>
      </c>
      <c r="D46" t="s">
        <v>67</v>
      </c>
      <c r="F46">
        <f t="shared" si="0"/>
        <v>0</v>
      </c>
    </row>
    <row r="47" spans="1:6">
      <c r="A47" t="s">
        <v>34</v>
      </c>
      <c r="B47">
        <v>11</v>
      </c>
      <c r="C47" t="s">
        <v>34</v>
      </c>
      <c r="D47" t="s">
        <v>35</v>
      </c>
      <c r="F47">
        <f t="shared" si="0"/>
        <v>0</v>
      </c>
    </row>
    <row r="48" spans="1:6">
      <c r="A48" t="s">
        <v>112</v>
      </c>
      <c r="B48">
        <v>4</v>
      </c>
      <c r="C48" t="s">
        <v>112</v>
      </c>
      <c r="D48" t="s">
        <v>113</v>
      </c>
      <c r="F48">
        <f t="shared" si="0"/>
        <v>0</v>
      </c>
    </row>
    <row r="49" spans="1:6">
      <c r="A49" t="s">
        <v>98</v>
      </c>
      <c r="B49">
        <v>9</v>
      </c>
      <c r="C49" t="s">
        <v>98</v>
      </c>
      <c r="D49" t="s">
        <v>99</v>
      </c>
      <c r="F49">
        <f t="shared" si="0"/>
        <v>0</v>
      </c>
    </row>
    <row r="50" spans="1:6">
      <c r="A50" t="s">
        <v>72</v>
      </c>
      <c r="B50">
        <v>11</v>
      </c>
      <c r="C50" t="s">
        <v>72</v>
      </c>
      <c r="D50" t="s">
        <v>73</v>
      </c>
      <c r="F50">
        <f t="shared" si="0"/>
        <v>0</v>
      </c>
    </row>
    <row r="51" spans="1:6">
      <c r="A51" t="s">
        <v>108</v>
      </c>
      <c r="B51">
        <v>11</v>
      </c>
      <c r="C51" t="s">
        <v>108</v>
      </c>
      <c r="D51" t="s">
        <v>109</v>
      </c>
      <c r="F51">
        <f t="shared" si="0"/>
        <v>0</v>
      </c>
    </row>
    <row r="52" spans="1:6">
      <c r="A52" t="s">
        <v>42</v>
      </c>
      <c r="B52">
        <v>13</v>
      </c>
      <c r="C52" t="s">
        <v>42</v>
      </c>
      <c r="D52" t="s">
        <v>43</v>
      </c>
      <c r="F52">
        <f t="shared" si="0"/>
        <v>0</v>
      </c>
    </row>
    <row r="53" spans="1:6">
      <c r="A53" t="s">
        <v>40</v>
      </c>
      <c r="B53">
        <v>9</v>
      </c>
      <c r="C53" t="s">
        <v>40</v>
      </c>
      <c r="D53" t="s">
        <v>41</v>
      </c>
      <c r="F53">
        <f t="shared" si="0"/>
        <v>0</v>
      </c>
    </row>
    <row r="54" spans="1:6">
      <c r="A54" t="s">
        <v>74</v>
      </c>
      <c r="B54">
        <v>9</v>
      </c>
      <c r="C54" t="s">
        <v>74</v>
      </c>
      <c r="D54" t="s">
        <v>75</v>
      </c>
      <c r="F54">
        <f t="shared" si="0"/>
        <v>0</v>
      </c>
    </row>
    <row r="55" spans="1:6">
      <c r="A55" t="s">
        <v>14</v>
      </c>
      <c r="B55">
        <v>13</v>
      </c>
      <c r="C55" t="s">
        <v>14</v>
      </c>
      <c r="D55" t="s">
        <v>15</v>
      </c>
      <c r="F55">
        <f t="shared" si="0"/>
        <v>0</v>
      </c>
    </row>
    <row r="56" spans="1:6">
      <c r="A56" t="s">
        <v>106</v>
      </c>
      <c r="B56">
        <v>7</v>
      </c>
      <c r="C56" t="s">
        <v>106</v>
      </c>
      <c r="D56" t="s">
        <v>107</v>
      </c>
      <c r="F56">
        <f t="shared" si="0"/>
        <v>0</v>
      </c>
    </row>
    <row r="57" spans="1:6">
      <c r="A57" t="s">
        <v>36</v>
      </c>
      <c r="B57">
        <v>9</v>
      </c>
      <c r="C57" t="s">
        <v>36</v>
      </c>
      <c r="D57" t="s">
        <v>37</v>
      </c>
      <c r="F57">
        <f t="shared" si="0"/>
        <v>0</v>
      </c>
    </row>
  </sheetData>
  <sortState ref="A1:D57">
    <sortCondition ref="D1:D5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C446-15DB-47D2-B143-5F257941910B}">
  <dimension ref="A1:J58"/>
  <sheetViews>
    <sheetView workbookViewId="0">
      <selection activeCell="C58" sqref="C2:C58"/>
    </sheetView>
  </sheetViews>
  <sheetFormatPr defaultRowHeight="15.75"/>
  <cols>
    <col min="1" max="1" width="19.75" bestFit="1" customWidth="1"/>
    <col min="2" max="2" width="10.375" bestFit="1" customWidth="1"/>
  </cols>
  <sheetData>
    <row r="1" spans="1:10">
      <c r="A1" t="s">
        <v>0</v>
      </c>
      <c r="B1" t="s">
        <v>1</v>
      </c>
      <c r="F1" s="2" t="s">
        <v>172</v>
      </c>
      <c r="G1" t="s">
        <v>124</v>
      </c>
    </row>
    <row r="2" spans="1:10">
      <c r="A2" t="s">
        <v>156</v>
      </c>
      <c r="B2" t="s">
        <v>13</v>
      </c>
      <c r="C2">
        <v>34</v>
      </c>
      <c r="F2" t="s">
        <v>166</v>
      </c>
      <c r="G2">
        <f>COUNTIFS($C$2:$C$73,"&gt;=0",$C$2:$C$73,"&lt;10")</f>
        <v>1</v>
      </c>
      <c r="I2" t="s">
        <v>126</v>
      </c>
      <c r="J2">
        <f>AVERAGE($C$2:$C$65)</f>
        <v>53.017543859649123</v>
      </c>
    </row>
    <row r="3" spans="1:10">
      <c r="A3" t="s">
        <v>50</v>
      </c>
      <c r="B3" t="s">
        <v>51</v>
      </c>
      <c r="C3">
        <v>30</v>
      </c>
      <c r="F3" s="3" t="s">
        <v>167</v>
      </c>
      <c r="G3">
        <f>COUNTIFS($C$2:$C$73,"&gt;=10",$C$2:$C$73,"&lt;20")</f>
        <v>1</v>
      </c>
      <c r="I3" t="s">
        <v>128</v>
      </c>
      <c r="J3">
        <f>STDEV($C$2:$C$65)</f>
        <v>20.465555756711748</v>
      </c>
    </row>
    <row r="4" spans="1:10">
      <c r="A4" t="s">
        <v>26</v>
      </c>
      <c r="B4" t="s">
        <v>27</v>
      </c>
      <c r="C4">
        <v>48</v>
      </c>
      <c r="F4" t="s">
        <v>168</v>
      </c>
      <c r="G4">
        <f>COUNTIFS($C$2:$C$73,"&gt;=20",$C$2:$C$73,"&lt;30")</f>
        <v>3</v>
      </c>
    </row>
    <row r="5" spans="1:10">
      <c r="A5" t="s">
        <v>90</v>
      </c>
      <c r="B5" t="s">
        <v>91</v>
      </c>
      <c r="C5">
        <v>28</v>
      </c>
      <c r="F5" t="s">
        <v>169</v>
      </c>
      <c r="G5">
        <f>COUNTIFS($C$2:$C$73,"&gt;=30",$C$2:$C$73,"&lt;40")</f>
        <v>13</v>
      </c>
    </row>
    <row r="6" spans="1:10">
      <c r="A6" t="s">
        <v>100</v>
      </c>
      <c r="B6" t="s">
        <v>101</v>
      </c>
      <c r="C6">
        <v>71</v>
      </c>
      <c r="F6" t="s">
        <v>170</v>
      </c>
      <c r="G6">
        <f>COUNTIFS($C$2:$C$73,"&gt;=40",$C$2:$C$73,"&lt;50")</f>
        <v>8</v>
      </c>
    </row>
    <row r="7" spans="1:10">
      <c r="A7" t="s">
        <v>38</v>
      </c>
      <c r="B7" t="s">
        <v>39</v>
      </c>
      <c r="C7">
        <v>65</v>
      </c>
      <c r="F7" t="s">
        <v>171</v>
      </c>
      <c r="G7">
        <f>COUNTIFS($C$2:$C$73,"&gt;=50",$C$2:$C$73,"&lt;60")</f>
        <v>9</v>
      </c>
    </row>
    <row r="8" spans="1:10">
      <c r="A8" t="s">
        <v>22</v>
      </c>
      <c r="B8" t="s">
        <v>23</v>
      </c>
      <c r="C8">
        <v>50</v>
      </c>
      <c r="F8" t="s">
        <v>127</v>
      </c>
      <c r="G8">
        <f>COUNTIFS($C$2:$C$73,"&gt;=60",$C$2:$C$73,"&lt;70")</f>
        <v>9</v>
      </c>
    </row>
    <row r="9" spans="1:10">
      <c r="A9" t="s">
        <v>62</v>
      </c>
      <c r="B9" t="s">
        <v>63</v>
      </c>
      <c r="C9">
        <v>83</v>
      </c>
      <c r="F9" t="s">
        <v>129</v>
      </c>
      <c r="G9">
        <f>COUNTIFS($C$2:$C$73,"&gt;=70",$C$2:$C$73,"&lt;80")</f>
        <v>8</v>
      </c>
    </row>
    <row r="10" spans="1:10">
      <c r="A10" t="s">
        <v>54</v>
      </c>
      <c r="B10" t="s">
        <v>55</v>
      </c>
      <c r="C10">
        <v>29</v>
      </c>
      <c r="F10" t="s">
        <v>130</v>
      </c>
      <c r="G10">
        <f>COUNTIFS($C$2:$C$73,"&gt;=80",$C$2:$C$73,"&lt;90")</f>
        <v>3</v>
      </c>
    </row>
    <row r="11" spans="1:10">
      <c r="A11" t="s">
        <v>94</v>
      </c>
      <c r="B11" t="s">
        <v>95</v>
      </c>
      <c r="C11">
        <v>34</v>
      </c>
      <c r="F11" t="s">
        <v>131</v>
      </c>
      <c r="G11">
        <f>COUNTIFS($C$2:$C$73,"&gt;=90",$C$2:$C$73,"&lt;100")</f>
        <v>1</v>
      </c>
    </row>
    <row r="12" spans="1:10">
      <c r="A12" t="s">
        <v>10</v>
      </c>
      <c r="B12" t="s">
        <v>11</v>
      </c>
      <c r="C12">
        <v>32</v>
      </c>
      <c r="F12" t="s">
        <v>132</v>
      </c>
      <c r="G12">
        <f>COUNTIFS($C$2:$C$73,"&gt;=100",$C$2:$C$73,"&lt;110")</f>
        <v>1</v>
      </c>
    </row>
    <row r="13" spans="1:10">
      <c r="A13" t="s">
        <v>78</v>
      </c>
      <c r="B13" t="s">
        <v>79</v>
      </c>
      <c r="C13">
        <v>62</v>
      </c>
      <c r="F13" t="s">
        <v>133</v>
      </c>
      <c r="G13">
        <f>COUNTIFS($C$2:$C$73,"&gt;=110",$C$2:$C$73,"&lt;130")</f>
        <v>0</v>
      </c>
    </row>
    <row r="14" spans="1:10">
      <c r="A14" t="s">
        <v>116</v>
      </c>
      <c r="B14" t="s">
        <v>117</v>
      </c>
      <c r="C14">
        <v>17</v>
      </c>
    </row>
    <row r="15" spans="1:10">
      <c r="A15" t="s">
        <v>24</v>
      </c>
      <c r="B15" t="s">
        <v>25</v>
      </c>
      <c r="C15">
        <v>65</v>
      </c>
    </row>
    <row r="16" spans="1:10">
      <c r="A16" t="s">
        <v>48</v>
      </c>
      <c r="B16" t="s">
        <v>49</v>
      </c>
      <c r="C16">
        <v>48</v>
      </c>
    </row>
    <row r="17" spans="1:3">
      <c r="A17" t="s">
        <v>56</v>
      </c>
      <c r="B17" t="s">
        <v>57</v>
      </c>
      <c r="C17">
        <v>34</v>
      </c>
    </row>
    <row r="18" spans="1:3">
      <c r="A18" t="s">
        <v>64</v>
      </c>
      <c r="B18" t="s">
        <v>65</v>
      </c>
      <c r="C18">
        <v>36</v>
      </c>
    </row>
    <row r="19" spans="1:3">
      <c r="A19" t="s">
        <v>84</v>
      </c>
      <c r="B19" t="s">
        <v>85</v>
      </c>
      <c r="C19">
        <v>46</v>
      </c>
    </row>
    <row r="20" spans="1:3">
      <c r="A20" t="s">
        <v>88</v>
      </c>
      <c r="B20" t="s">
        <v>89</v>
      </c>
      <c r="C20">
        <v>22</v>
      </c>
    </row>
    <row r="21" spans="1:3">
      <c r="A21" t="s">
        <v>28</v>
      </c>
      <c r="B21" t="s">
        <v>29</v>
      </c>
      <c r="C21">
        <v>35</v>
      </c>
    </row>
    <row r="22" spans="1:3">
      <c r="A22" t="s">
        <v>110</v>
      </c>
      <c r="B22" t="s">
        <v>111</v>
      </c>
      <c r="C22">
        <v>43</v>
      </c>
    </row>
    <row r="23" spans="1:3">
      <c r="A23" t="s">
        <v>118</v>
      </c>
      <c r="B23" t="s">
        <v>119</v>
      </c>
      <c r="C23">
        <v>82</v>
      </c>
    </row>
    <row r="24" spans="1:3">
      <c r="A24" t="s">
        <v>68</v>
      </c>
      <c r="B24" t="s">
        <v>69</v>
      </c>
      <c r="C24">
        <v>68</v>
      </c>
    </row>
    <row r="25" spans="1:3">
      <c r="A25" t="s">
        <v>82</v>
      </c>
      <c r="B25" t="s">
        <v>83</v>
      </c>
      <c r="C25">
        <v>61</v>
      </c>
    </row>
    <row r="26" spans="1:3">
      <c r="A26" t="s">
        <v>16</v>
      </c>
      <c r="B26" t="s">
        <v>17</v>
      </c>
      <c r="C26">
        <v>46</v>
      </c>
    </row>
    <row r="27" spans="1:3">
      <c r="A27" t="s">
        <v>120</v>
      </c>
      <c r="B27" t="s">
        <v>121</v>
      </c>
      <c r="C27">
        <v>34</v>
      </c>
    </row>
    <row r="28" spans="1:3">
      <c r="A28" t="s">
        <v>76</v>
      </c>
      <c r="B28" t="s">
        <v>77</v>
      </c>
      <c r="C28">
        <v>101</v>
      </c>
    </row>
    <row r="29" spans="1:3">
      <c r="A29" t="s">
        <v>32</v>
      </c>
      <c r="B29" t="s">
        <v>33</v>
      </c>
      <c r="C29">
        <v>49</v>
      </c>
    </row>
    <row r="30" spans="1:3">
      <c r="A30" t="s">
        <v>52</v>
      </c>
      <c r="B30" t="s">
        <v>53</v>
      </c>
      <c r="C30">
        <v>72</v>
      </c>
    </row>
    <row r="31" spans="1:3">
      <c r="A31" t="s">
        <v>44</v>
      </c>
      <c r="B31" t="s">
        <v>45</v>
      </c>
      <c r="C31">
        <v>78</v>
      </c>
    </row>
    <row r="32" spans="1:3">
      <c r="A32" t="s">
        <v>96</v>
      </c>
      <c r="B32" t="s">
        <v>97</v>
      </c>
      <c r="C32">
        <v>58</v>
      </c>
    </row>
    <row r="33" spans="1:3">
      <c r="A33" t="s">
        <v>122</v>
      </c>
      <c r="B33" t="s">
        <v>123</v>
      </c>
      <c r="C33">
        <v>60</v>
      </c>
    </row>
    <row r="34" spans="1:3">
      <c r="A34" t="s">
        <v>30</v>
      </c>
      <c r="B34" t="s">
        <v>31</v>
      </c>
      <c r="C34">
        <v>72</v>
      </c>
    </row>
    <row r="35" spans="1:3">
      <c r="A35" t="s">
        <v>114</v>
      </c>
      <c r="B35" t="s">
        <v>115</v>
      </c>
      <c r="C35">
        <v>40</v>
      </c>
    </row>
    <row r="36" spans="1:3">
      <c r="A36" t="s">
        <v>102</v>
      </c>
      <c r="B36" t="s">
        <v>103</v>
      </c>
      <c r="C36">
        <v>71</v>
      </c>
    </row>
    <row r="37" spans="1:3">
      <c r="A37" t="s">
        <v>104</v>
      </c>
      <c r="B37" t="s">
        <v>105</v>
      </c>
      <c r="C37">
        <v>57</v>
      </c>
    </row>
    <row r="38" spans="1:3">
      <c r="A38" t="s">
        <v>60</v>
      </c>
      <c r="B38" t="s">
        <v>61</v>
      </c>
      <c r="C38">
        <v>60</v>
      </c>
    </row>
    <row r="39" spans="1:3">
      <c r="A39" t="s">
        <v>18</v>
      </c>
      <c r="B39" t="s">
        <v>19</v>
      </c>
      <c r="C39">
        <v>86</v>
      </c>
    </row>
    <row r="40" spans="1:3">
      <c r="A40" t="s">
        <v>80</v>
      </c>
      <c r="B40" t="s">
        <v>81</v>
      </c>
      <c r="C40">
        <v>52</v>
      </c>
    </row>
    <row r="41" spans="1:3">
      <c r="A41" t="s">
        <v>92</v>
      </c>
      <c r="B41" t="s">
        <v>93</v>
      </c>
      <c r="C41">
        <v>36</v>
      </c>
    </row>
    <row r="42" spans="1:3">
      <c r="A42" t="s">
        <v>86</v>
      </c>
      <c r="B42" t="s">
        <v>87</v>
      </c>
      <c r="C42">
        <v>36</v>
      </c>
    </row>
    <row r="43" spans="1:3">
      <c r="A43" t="s">
        <v>20</v>
      </c>
      <c r="B43" t="s">
        <v>21</v>
      </c>
      <c r="C43">
        <v>43</v>
      </c>
    </row>
    <row r="44" spans="1:3">
      <c r="A44" t="s">
        <v>70</v>
      </c>
      <c r="B44" t="s">
        <v>71</v>
      </c>
      <c r="C44">
        <v>34</v>
      </c>
    </row>
    <row r="45" spans="1:3">
      <c r="A45" t="s">
        <v>58</v>
      </c>
      <c r="B45" t="s">
        <v>59</v>
      </c>
      <c r="C45">
        <v>55</v>
      </c>
    </row>
    <row r="46" spans="1:3">
      <c r="A46" t="s">
        <v>46</v>
      </c>
      <c r="B46" t="s">
        <v>47</v>
      </c>
      <c r="C46">
        <v>74</v>
      </c>
    </row>
    <row r="47" spans="1:3">
      <c r="A47" t="s">
        <v>66</v>
      </c>
      <c r="B47" t="s">
        <v>67</v>
      </c>
      <c r="C47">
        <v>33</v>
      </c>
    </row>
    <row r="48" spans="1:3">
      <c r="A48" t="s">
        <v>34</v>
      </c>
      <c r="B48" t="s">
        <v>35</v>
      </c>
      <c r="C48">
        <v>98</v>
      </c>
    </row>
    <row r="49" spans="1:3">
      <c r="A49" t="s">
        <v>112</v>
      </c>
      <c r="B49" t="s">
        <v>113</v>
      </c>
      <c r="C49">
        <v>59</v>
      </c>
    </row>
    <row r="50" spans="1:3">
      <c r="A50" t="s">
        <v>98</v>
      </c>
      <c r="B50" t="s">
        <v>99</v>
      </c>
      <c r="C50">
        <v>59</v>
      </c>
    </row>
    <row r="51" spans="1:3">
      <c r="A51" t="s">
        <v>72</v>
      </c>
      <c r="B51" t="s">
        <v>73</v>
      </c>
      <c r="C51">
        <v>78</v>
      </c>
    </row>
    <row r="52" spans="1:3">
      <c r="A52" t="s">
        <v>108</v>
      </c>
      <c r="B52" t="s">
        <v>109</v>
      </c>
      <c r="C52">
        <v>78</v>
      </c>
    </row>
    <row r="53" spans="1:3">
      <c r="A53" t="s">
        <v>42</v>
      </c>
      <c r="B53" t="s">
        <v>43</v>
      </c>
      <c r="C53">
        <v>68</v>
      </c>
    </row>
    <row r="54" spans="1:3">
      <c r="A54" t="s">
        <v>40</v>
      </c>
      <c r="B54" t="s">
        <v>41</v>
      </c>
      <c r="C54">
        <v>51</v>
      </c>
    </row>
    <row r="55" spans="1:3">
      <c r="A55" t="s">
        <v>74</v>
      </c>
      <c r="B55" t="s">
        <v>75</v>
      </c>
      <c r="C55">
        <v>63</v>
      </c>
    </row>
    <row r="56" spans="1:3">
      <c r="A56" t="s">
        <v>14</v>
      </c>
      <c r="B56" t="s">
        <v>15</v>
      </c>
      <c r="C56">
        <v>59</v>
      </c>
    </row>
    <row r="57" spans="1:3">
      <c r="A57" t="s">
        <v>106</v>
      </c>
      <c r="B57" t="s">
        <v>107</v>
      </c>
      <c r="C57">
        <v>39</v>
      </c>
    </row>
    <row r="58" spans="1:3">
      <c r="A58" t="s">
        <v>36</v>
      </c>
      <c r="B58" t="s">
        <v>37</v>
      </c>
      <c r="C58">
        <v>0</v>
      </c>
    </row>
  </sheetData>
  <sortState ref="A2:C58">
    <sortCondition ref="B2:B58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6"/>
  <sheetViews>
    <sheetView workbookViewId="0">
      <selection activeCell="D58" sqref="D2:D58"/>
    </sheetView>
  </sheetViews>
  <sheetFormatPr defaultRowHeight="15.75"/>
  <cols>
    <col min="2" max="2" width="10.875" bestFit="1" customWidth="1"/>
    <col min="3" max="3" width="9" style="16" customWidth="1"/>
    <col min="5" max="5" width="29.375" bestFit="1" customWidth="1"/>
    <col min="6" max="6" width="22.75" bestFit="1" customWidth="1"/>
    <col min="7" max="7" width="29.375" bestFit="1" customWidth="1"/>
  </cols>
  <sheetData>
    <row r="1" spans="1:7" s="19" customFormat="1">
      <c r="A1" s="19" t="s">
        <v>0</v>
      </c>
      <c r="B1" s="19" t="s">
        <v>1</v>
      </c>
      <c r="C1" s="20"/>
      <c r="D1" s="19" t="s">
        <v>173</v>
      </c>
    </row>
    <row r="2" spans="1:7">
      <c r="A2" t="s">
        <v>156</v>
      </c>
      <c r="B2" t="s">
        <v>13</v>
      </c>
      <c r="D2">
        <v>90</v>
      </c>
      <c r="E2" t="s">
        <v>175</v>
      </c>
    </row>
    <row r="3" spans="1:7">
      <c r="A3" t="s">
        <v>50</v>
      </c>
      <c r="B3" t="s">
        <v>51</v>
      </c>
      <c r="D3">
        <v>85</v>
      </c>
      <c r="E3" t="s">
        <v>176</v>
      </c>
      <c r="F3" t="s">
        <v>183</v>
      </c>
    </row>
    <row r="4" spans="1:7">
      <c r="A4" t="s">
        <v>26</v>
      </c>
      <c r="B4" t="s">
        <v>27</v>
      </c>
      <c r="D4">
        <v>100</v>
      </c>
    </row>
    <row r="5" spans="1:7">
      <c r="A5" t="s">
        <v>90</v>
      </c>
      <c r="B5" t="s">
        <v>91</v>
      </c>
      <c r="D5">
        <v>75</v>
      </c>
      <c r="E5" t="s">
        <v>189</v>
      </c>
      <c r="F5" t="s">
        <v>176</v>
      </c>
      <c r="G5" t="s">
        <v>190</v>
      </c>
    </row>
    <row r="6" spans="1:7">
      <c r="A6" t="s">
        <v>100</v>
      </c>
      <c r="B6" t="s">
        <v>101</v>
      </c>
      <c r="D6">
        <v>100</v>
      </c>
    </row>
    <row r="7" spans="1:7">
      <c r="A7" t="s">
        <v>38</v>
      </c>
      <c r="B7" t="s">
        <v>39</v>
      </c>
      <c r="D7">
        <v>100</v>
      </c>
    </row>
    <row r="8" spans="1:7">
      <c r="A8" t="s">
        <v>22</v>
      </c>
      <c r="B8" t="s">
        <v>23</v>
      </c>
      <c r="D8">
        <v>90</v>
      </c>
      <c r="E8" t="s">
        <v>179</v>
      </c>
    </row>
    <row r="9" spans="1:7">
      <c r="A9" t="s">
        <v>62</v>
      </c>
      <c r="B9" t="s">
        <v>63</v>
      </c>
      <c r="D9">
        <v>90</v>
      </c>
      <c r="E9" t="s">
        <v>176</v>
      </c>
      <c r="F9" t="s">
        <v>174</v>
      </c>
    </row>
    <row r="10" spans="1:7">
      <c r="A10" t="s">
        <v>54</v>
      </c>
      <c r="B10" t="s">
        <v>55</v>
      </c>
      <c r="D10">
        <v>95</v>
      </c>
      <c r="E10" t="s">
        <v>174</v>
      </c>
    </row>
    <row r="11" spans="1:7">
      <c r="A11" t="s">
        <v>94</v>
      </c>
      <c r="B11" t="s">
        <v>95</v>
      </c>
      <c r="D11">
        <v>100</v>
      </c>
    </row>
    <row r="12" spans="1:7">
      <c r="A12" t="s">
        <v>10</v>
      </c>
      <c r="B12" t="s">
        <v>11</v>
      </c>
      <c r="D12">
        <v>95</v>
      </c>
      <c r="E12" t="s">
        <v>174</v>
      </c>
    </row>
    <row r="13" spans="1:7">
      <c r="A13" t="s">
        <v>78</v>
      </c>
      <c r="B13" t="s">
        <v>79</v>
      </c>
      <c r="D13">
        <v>90</v>
      </c>
      <c r="E13" t="s">
        <v>185</v>
      </c>
    </row>
    <row r="14" spans="1:7">
      <c r="A14" t="s">
        <v>116</v>
      </c>
      <c r="B14" t="s">
        <v>117</v>
      </c>
      <c r="D14" s="4">
        <v>95</v>
      </c>
      <c r="E14" t="s">
        <v>177</v>
      </c>
    </row>
    <row r="15" spans="1:7">
      <c r="A15" t="s">
        <v>24</v>
      </c>
      <c r="B15" t="s">
        <v>25</v>
      </c>
      <c r="D15">
        <v>95</v>
      </c>
      <c r="E15" t="s">
        <v>176</v>
      </c>
    </row>
    <row r="16" spans="1:7">
      <c r="A16" t="s">
        <v>48</v>
      </c>
      <c r="B16" t="s">
        <v>49</v>
      </c>
      <c r="D16">
        <v>100</v>
      </c>
    </row>
    <row r="17" spans="1:7">
      <c r="A17" t="s">
        <v>56</v>
      </c>
      <c r="B17" t="s">
        <v>57</v>
      </c>
      <c r="D17">
        <v>100</v>
      </c>
    </row>
    <row r="18" spans="1:7">
      <c r="A18" t="s">
        <v>64</v>
      </c>
      <c r="B18" t="s">
        <v>65</v>
      </c>
      <c r="D18" s="4">
        <v>95</v>
      </c>
      <c r="E18" t="s">
        <v>177</v>
      </c>
    </row>
    <row r="19" spans="1:7">
      <c r="A19" t="s">
        <v>84</v>
      </c>
      <c r="B19" t="s">
        <v>85</v>
      </c>
      <c r="D19">
        <v>95</v>
      </c>
      <c r="E19" t="s">
        <v>186</v>
      </c>
    </row>
    <row r="20" spans="1:7">
      <c r="A20" t="s">
        <v>88</v>
      </c>
      <c r="B20" t="s">
        <v>89</v>
      </c>
      <c r="D20">
        <v>75</v>
      </c>
      <c r="E20" t="s">
        <v>188</v>
      </c>
      <c r="F20" t="s">
        <v>174</v>
      </c>
    </row>
    <row r="21" spans="1:7">
      <c r="A21" t="s">
        <v>28</v>
      </c>
      <c r="B21" t="s">
        <v>29</v>
      </c>
      <c r="D21">
        <v>85</v>
      </c>
      <c r="E21" t="s">
        <v>180</v>
      </c>
      <c r="F21" t="s">
        <v>176</v>
      </c>
      <c r="G21" t="s">
        <v>174</v>
      </c>
    </row>
    <row r="22" spans="1:7">
      <c r="A22" t="s">
        <v>110</v>
      </c>
      <c r="B22" t="s">
        <v>111</v>
      </c>
      <c r="D22">
        <v>99</v>
      </c>
      <c r="E22" t="s">
        <v>192</v>
      </c>
    </row>
    <row r="23" spans="1:7">
      <c r="A23" t="s">
        <v>118</v>
      </c>
      <c r="B23" t="s">
        <v>119</v>
      </c>
      <c r="D23">
        <v>90</v>
      </c>
      <c r="E23" t="s">
        <v>189</v>
      </c>
    </row>
    <row r="24" spans="1:7">
      <c r="A24" t="s">
        <v>68</v>
      </c>
      <c r="B24" t="s">
        <v>69</v>
      </c>
      <c r="D24">
        <v>90</v>
      </c>
      <c r="E24" t="s">
        <v>175</v>
      </c>
    </row>
    <row r="25" spans="1:7">
      <c r="A25" t="s">
        <v>82</v>
      </c>
      <c r="B25" t="s">
        <v>83</v>
      </c>
      <c r="D25">
        <v>100</v>
      </c>
    </row>
    <row r="26" spans="1:7">
      <c r="A26" t="s">
        <v>16</v>
      </c>
      <c r="B26" t="s">
        <v>17</v>
      </c>
      <c r="D26" s="4">
        <v>95</v>
      </c>
      <c r="E26" t="s">
        <v>177</v>
      </c>
    </row>
    <row r="27" spans="1:7">
      <c r="A27" t="s">
        <v>120</v>
      </c>
      <c r="B27" t="s">
        <v>121</v>
      </c>
      <c r="D27">
        <v>84</v>
      </c>
      <c r="E27" t="s">
        <v>177</v>
      </c>
      <c r="F27" t="s">
        <v>195</v>
      </c>
      <c r="G27" t="s">
        <v>192</v>
      </c>
    </row>
    <row r="28" spans="1:7">
      <c r="A28" t="s">
        <v>76</v>
      </c>
      <c r="B28" t="s">
        <v>77</v>
      </c>
      <c r="D28">
        <v>100</v>
      </c>
    </row>
    <row r="29" spans="1:7">
      <c r="A29" t="s">
        <v>32</v>
      </c>
      <c r="B29" t="s">
        <v>33</v>
      </c>
      <c r="D29">
        <v>95</v>
      </c>
      <c r="E29" s="1" t="s">
        <v>176</v>
      </c>
    </row>
    <row r="30" spans="1:7">
      <c r="A30" t="s">
        <v>52</v>
      </c>
      <c r="B30" t="s">
        <v>53</v>
      </c>
      <c r="D30">
        <v>100</v>
      </c>
    </row>
    <row r="31" spans="1:7">
      <c r="A31" t="s">
        <v>44</v>
      </c>
      <c r="B31" t="s">
        <v>45</v>
      </c>
      <c r="D31">
        <v>100</v>
      </c>
    </row>
    <row r="32" spans="1:7">
      <c r="A32" t="s">
        <v>96</v>
      </c>
      <c r="B32" t="s">
        <v>97</v>
      </c>
      <c r="D32">
        <v>95</v>
      </c>
      <c r="E32" t="s">
        <v>176</v>
      </c>
    </row>
    <row r="33" spans="1:8">
      <c r="A33" t="s">
        <v>122</v>
      </c>
      <c r="B33" t="s">
        <v>123</v>
      </c>
      <c r="D33">
        <v>95</v>
      </c>
      <c r="E33" t="s">
        <v>174</v>
      </c>
    </row>
    <row r="34" spans="1:8">
      <c r="A34" t="s">
        <v>30</v>
      </c>
      <c r="B34" t="s">
        <v>31</v>
      </c>
      <c r="D34">
        <v>95</v>
      </c>
      <c r="E34" t="s">
        <v>174</v>
      </c>
    </row>
    <row r="35" spans="1:8">
      <c r="A35" t="s">
        <v>114</v>
      </c>
      <c r="B35" t="s">
        <v>115</v>
      </c>
      <c r="D35">
        <v>95</v>
      </c>
      <c r="E35" t="s">
        <v>176</v>
      </c>
    </row>
    <row r="36" spans="1:8">
      <c r="A36" t="s">
        <v>102</v>
      </c>
      <c r="B36" t="s">
        <v>103</v>
      </c>
      <c r="D36">
        <v>100</v>
      </c>
    </row>
    <row r="37" spans="1:8">
      <c r="A37" t="s">
        <v>104</v>
      </c>
      <c r="B37" t="s">
        <v>105</v>
      </c>
      <c r="D37">
        <v>85</v>
      </c>
      <c r="E37" t="s">
        <v>194</v>
      </c>
      <c r="F37" t="s">
        <v>175</v>
      </c>
    </row>
    <row r="38" spans="1:8">
      <c r="A38" t="s">
        <v>60</v>
      </c>
      <c r="B38" t="s">
        <v>61</v>
      </c>
      <c r="D38">
        <v>90</v>
      </c>
      <c r="E38" t="s">
        <v>176</v>
      </c>
      <c r="F38" t="s">
        <v>174</v>
      </c>
    </row>
    <row r="39" spans="1:8">
      <c r="A39" t="s">
        <v>18</v>
      </c>
      <c r="B39" t="s">
        <v>19</v>
      </c>
      <c r="D39">
        <v>95</v>
      </c>
      <c r="E39" s="1" t="s">
        <v>178</v>
      </c>
    </row>
    <row r="40" spans="1:8">
      <c r="A40" t="s">
        <v>80</v>
      </c>
      <c r="B40" t="s">
        <v>81</v>
      </c>
      <c r="D40">
        <v>85</v>
      </c>
      <c r="E40" t="s">
        <v>176</v>
      </c>
      <c r="F40" t="s">
        <v>175</v>
      </c>
    </row>
    <row r="41" spans="1:8">
      <c r="A41" t="s">
        <v>92</v>
      </c>
      <c r="B41" t="s">
        <v>93</v>
      </c>
      <c r="D41">
        <v>80</v>
      </c>
      <c r="E41" t="s">
        <v>176</v>
      </c>
      <c r="F41" t="s">
        <v>186</v>
      </c>
      <c r="G41" t="s">
        <v>191</v>
      </c>
    </row>
    <row r="42" spans="1:8" s="5" customFormat="1">
      <c r="A42" t="s">
        <v>86</v>
      </c>
      <c r="B42" t="s">
        <v>87</v>
      </c>
      <c r="C42" s="16"/>
      <c r="D42">
        <v>90</v>
      </c>
      <c r="E42" t="s">
        <v>175</v>
      </c>
      <c r="F42"/>
      <c r="G42"/>
      <c r="H42"/>
    </row>
    <row r="43" spans="1:8">
      <c r="A43" t="s">
        <v>20</v>
      </c>
      <c r="B43" t="s">
        <v>21</v>
      </c>
      <c r="D43">
        <v>80</v>
      </c>
      <c r="E43" t="s">
        <v>175</v>
      </c>
      <c r="F43" t="s">
        <v>176</v>
      </c>
      <c r="G43" t="s">
        <v>174</v>
      </c>
    </row>
    <row r="44" spans="1:8">
      <c r="A44" t="s">
        <v>70</v>
      </c>
      <c r="B44" t="s">
        <v>71</v>
      </c>
      <c r="D44">
        <v>85</v>
      </c>
      <c r="E44" t="s">
        <v>175</v>
      </c>
      <c r="F44" t="s">
        <v>174</v>
      </c>
    </row>
    <row r="45" spans="1:8">
      <c r="A45" t="s">
        <v>58</v>
      </c>
      <c r="B45" t="s">
        <v>59</v>
      </c>
      <c r="D45">
        <v>100</v>
      </c>
    </row>
    <row r="46" spans="1:8">
      <c r="A46" t="s">
        <v>46</v>
      </c>
      <c r="B46" t="s">
        <v>47</v>
      </c>
      <c r="D46">
        <v>95</v>
      </c>
      <c r="E46" t="s">
        <v>176</v>
      </c>
    </row>
    <row r="47" spans="1:8">
      <c r="A47" t="s">
        <v>66</v>
      </c>
      <c r="B47" t="s">
        <v>67</v>
      </c>
      <c r="D47">
        <v>90</v>
      </c>
    </row>
    <row r="48" spans="1:8">
      <c r="A48" t="s">
        <v>34</v>
      </c>
      <c r="B48" t="s">
        <v>35</v>
      </c>
      <c r="D48">
        <v>90</v>
      </c>
      <c r="E48" t="s">
        <v>181</v>
      </c>
      <c r="F48" s="1" t="s">
        <v>176</v>
      </c>
    </row>
    <row r="49" spans="1:8">
      <c r="A49" t="s">
        <v>112</v>
      </c>
      <c r="B49" t="s">
        <v>113</v>
      </c>
      <c r="D49">
        <v>90</v>
      </c>
      <c r="E49" t="s">
        <v>175</v>
      </c>
    </row>
    <row r="50" spans="1:8">
      <c r="A50" t="s">
        <v>98</v>
      </c>
      <c r="B50" t="s">
        <v>99</v>
      </c>
      <c r="D50">
        <v>90</v>
      </c>
      <c r="E50" t="s">
        <v>175</v>
      </c>
    </row>
    <row r="51" spans="1:8">
      <c r="A51" t="s">
        <v>72</v>
      </c>
      <c r="B51" t="s">
        <v>73</v>
      </c>
      <c r="D51">
        <v>90</v>
      </c>
      <c r="E51" t="s">
        <v>175</v>
      </c>
    </row>
    <row r="52" spans="1:8">
      <c r="A52" t="s">
        <v>108</v>
      </c>
      <c r="B52" t="s">
        <v>109</v>
      </c>
      <c r="D52">
        <v>95</v>
      </c>
      <c r="E52" t="s">
        <v>174</v>
      </c>
    </row>
    <row r="53" spans="1:8">
      <c r="A53" t="s">
        <v>42</v>
      </c>
      <c r="B53" t="s">
        <v>43</v>
      </c>
      <c r="D53">
        <v>90</v>
      </c>
      <c r="E53" t="s">
        <v>175</v>
      </c>
    </row>
    <row r="54" spans="1:8">
      <c r="A54" t="s">
        <v>40</v>
      </c>
      <c r="B54" t="s">
        <v>41</v>
      </c>
      <c r="D54">
        <v>100</v>
      </c>
    </row>
    <row r="55" spans="1:8">
      <c r="A55" t="s">
        <v>74</v>
      </c>
      <c r="B55" t="s">
        <v>75</v>
      </c>
      <c r="D55">
        <v>90</v>
      </c>
      <c r="E55" t="s">
        <v>176</v>
      </c>
      <c r="F55" t="s">
        <v>174</v>
      </c>
    </row>
    <row r="56" spans="1:8">
      <c r="A56" t="s">
        <v>14</v>
      </c>
      <c r="B56" t="s">
        <v>15</v>
      </c>
      <c r="D56">
        <v>100</v>
      </c>
    </row>
    <row r="57" spans="1:8">
      <c r="A57" t="s">
        <v>106</v>
      </c>
      <c r="B57" t="s">
        <v>107</v>
      </c>
      <c r="D57">
        <v>100</v>
      </c>
    </row>
    <row r="58" spans="1:8">
      <c r="A58" t="s">
        <v>36</v>
      </c>
      <c r="B58" t="s">
        <v>37</v>
      </c>
      <c r="D58">
        <v>100</v>
      </c>
    </row>
    <row r="60" spans="1:8" s="21" customFormat="1">
      <c r="A60" s="21" t="s">
        <v>136</v>
      </c>
      <c r="B60" s="21" t="s">
        <v>137</v>
      </c>
      <c r="C60" s="22" t="s">
        <v>293</v>
      </c>
      <c r="D60" s="21">
        <v>85</v>
      </c>
      <c r="E60" s="21" t="s">
        <v>175</v>
      </c>
      <c r="F60" s="21" t="s">
        <v>176</v>
      </c>
    </row>
    <row r="61" spans="1:8" s="21" customFormat="1">
      <c r="A61" s="21" t="s">
        <v>150</v>
      </c>
      <c r="B61" s="21" t="s">
        <v>151</v>
      </c>
      <c r="C61" s="22" t="s">
        <v>293</v>
      </c>
      <c r="D61" s="21">
        <v>30</v>
      </c>
      <c r="E61" s="21" t="s">
        <v>182</v>
      </c>
    </row>
    <row r="62" spans="1:8" s="21" customFormat="1">
      <c r="A62" s="21" t="s">
        <v>157</v>
      </c>
      <c r="B62" s="21" t="s">
        <v>158</v>
      </c>
      <c r="C62" s="22" t="s">
        <v>293</v>
      </c>
      <c r="D62" s="21">
        <v>89</v>
      </c>
      <c r="E62" s="21" t="s">
        <v>192</v>
      </c>
      <c r="F62" s="21" t="s">
        <v>177</v>
      </c>
      <c r="G62" s="21" t="s">
        <v>174</v>
      </c>
      <c r="H62" s="21" t="s">
        <v>193</v>
      </c>
    </row>
    <row r="63" spans="1:8" s="21" customFormat="1">
      <c r="A63" s="21" t="s">
        <v>152</v>
      </c>
      <c r="B63" s="21" t="s">
        <v>153</v>
      </c>
      <c r="C63" s="22" t="s">
        <v>293</v>
      </c>
      <c r="D63" s="21">
        <v>95</v>
      </c>
      <c r="E63" s="21" t="s">
        <v>176</v>
      </c>
    </row>
    <row r="64" spans="1:8" s="21" customFormat="1">
      <c r="A64" s="21" t="s">
        <v>159</v>
      </c>
      <c r="B64" s="21" t="s">
        <v>160</v>
      </c>
      <c r="C64" s="22" t="s">
        <v>293</v>
      </c>
      <c r="D64" s="21">
        <v>95</v>
      </c>
      <c r="E64" s="21" t="s">
        <v>187</v>
      </c>
    </row>
    <row r="65" spans="1:5" s="21" customFormat="1">
      <c r="A65" s="21" t="s">
        <v>148</v>
      </c>
      <c r="B65" s="21" t="s">
        <v>149</v>
      </c>
      <c r="C65" s="22" t="s">
        <v>293</v>
      </c>
      <c r="D65" s="21">
        <v>100</v>
      </c>
    </row>
    <row r="66" spans="1:5" s="21" customFormat="1">
      <c r="A66" s="21" t="s">
        <v>146</v>
      </c>
      <c r="B66" s="21" t="s">
        <v>147</v>
      </c>
      <c r="C66" s="22" t="s">
        <v>293</v>
      </c>
      <c r="D66" s="21">
        <v>90</v>
      </c>
      <c r="E66" s="21" t="s">
        <v>184</v>
      </c>
    </row>
  </sheetData>
  <sortState ref="A2:H59">
    <sortCondition descending="1" ref="C2:C59"/>
    <sortCondition ref="B2:B59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topLeftCell="A40" workbookViewId="0">
      <selection activeCell="D2" sqref="D2:D58"/>
    </sheetView>
  </sheetViews>
  <sheetFormatPr defaultRowHeight="15.75"/>
  <cols>
    <col min="1" max="1" width="9.625" bestFit="1" customWidth="1"/>
    <col min="2" max="2" width="11.125" bestFit="1" customWidth="1"/>
    <col min="3" max="3" width="4.125" customWidth="1"/>
    <col min="4" max="4" width="7.125" customWidth="1"/>
    <col min="5" max="5" width="68.25" bestFit="1" customWidth="1"/>
    <col min="6" max="6" width="19" customWidth="1"/>
    <col min="7" max="7" width="21.875" customWidth="1"/>
  </cols>
  <sheetData>
    <row r="1" spans="1:6">
      <c r="A1" s="6" t="s">
        <v>0</v>
      </c>
      <c r="B1" s="6" t="s">
        <v>1</v>
      </c>
      <c r="C1" s="6"/>
      <c r="D1" t="s">
        <v>196</v>
      </c>
    </row>
    <row r="2" spans="1:6">
      <c r="A2" s="6" t="s">
        <v>201</v>
      </c>
      <c r="B2" s="6" t="s">
        <v>13</v>
      </c>
      <c r="C2" s="6"/>
      <c r="D2">
        <v>100</v>
      </c>
    </row>
    <row r="3" spans="1:6" ht="16.5">
      <c r="A3" s="6" t="s">
        <v>50</v>
      </c>
      <c r="B3" s="6" t="s">
        <v>51</v>
      </c>
      <c r="C3" s="6"/>
      <c r="D3">
        <v>80</v>
      </c>
      <c r="E3" s="12" t="s">
        <v>197</v>
      </c>
      <c r="F3" s="6" t="s">
        <v>198</v>
      </c>
    </row>
    <row r="4" spans="1:6">
      <c r="A4" s="6" t="s">
        <v>26</v>
      </c>
      <c r="B4" s="6" t="s">
        <v>27</v>
      </c>
      <c r="C4" s="6"/>
      <c r="D4">
        <v>100</v>
      </c>
    </row>
    <row r="5" spans="1:6">
      <c r="A5" s="6" t="s">
        <v>90</v>
      </c>
      <c r="B5" s="6" t="s">
        <v>91</v>
      </c>
      <c r="C5" s="6"/>
      <c r="D5">
        <v>90</v>
      </c>
      <c r="E5" s="6" t="s">
        <v>199</v>
      </c>
    </row>
    <row r="6" spans="1:6">
      <c r="A6" s="6" t="s">
        <v>100</v>
      </c>
      <c r="B6" s="6" t="s">
        <v>101</v>
      </c>
      <c r="C6" s="6"/>
      <c r="D6">
        <v>100</v>
      </c>
    </row>
    <row r="7" spans="1:6">
      <c r="A7" s="6" t="s">
        <v>38</v>
      </c>
      <c r="B7" s="6" t="s">
        <v>39</v>
      </c>
      <c r="C7" s="6"/>
      <c r="D7">
        <v>80</v>
      </c>
      <c r="E7" t="s">
        <v>203</v>
      </c>
      <c r="F7" t="s">
        <v>204</v>
      </c>
    </row>
    <row r="8" spans="1:6">
      <c r="A8" s="6" t="s">
        <v>22</v>
      </c>
      <c r="B8" s="6" t="s">
        <v>23</v>
      </c>
      <c r="C8" s="6"/>
      <c r="D8">
        <v>100</v>
      </c>
    </row>
    <row r="9" spans="1:6">
      <c r="A9" s="6" t="s">
        <v>62</v>
      </c>
      <c r="B9" s="6" t="s">
        <v>63</v>
      </c>
      <c r="C9" s="6"/>
      <c r="D9">
        <v>100</v>
      </c>
    </row>
    <row r="10" spans="1:6">
      <c r="A10" s="6" t="s">
        <v>54</v>
      </c>
      <c r="B10" s="6" t="s">
        <v>55</v>
      </c>
      <c r="C10" s="6"/>
      <c r="D10">
        <v>100</v>
      </c>
    </row>
    <row r="11" spans="1:6">
      <c r="A11" s="6" t="s">
        <v>94</v>
      </c>
      <c r="B11" s="6" t="s">
        <v>95</v>
      </c>
      <c r="C11" s="6"/>
      <c r="D11">
        <v>90</v>
      </c>
      <c r="E11" s="6" t="s">
        <v>200</v>
      </c>
    </row>
    <row r="12" spans="1:6">
      <c r="A12" s="6" t="s">
        <v>10</v>
      </c>
      <c r="B12" s="6" t="s">
        <v>11</v>
      </c>
      <c r="C12" s="6"/>
      <c r="D12">
        <v>100</v>
      </c>
    </row>
    <row r="13" spans="1:6">
      <c r="A13" s="6" t="s">
        <v>78</v>
      </c>
      <c r="B13" s="6" t="s">
        <v>79</v>
      </c>
      <c r="C13" s="6"/>
      <c r="D13">
        <v>100</v>
      </c>
    </row>
    <row r="14" spans="1:6">
      <c r="A14" s="6" t="s">
        <v>116</v>
      </c>
      <c r="B14" s="6" t="s">
        <v>117</v>
      </c>
      <c r="C14" s="6"/>
      <c r="D14">
        <v>70</v>
      </c>
      <c r="E14" s="13" t="s">
        <v>202</v>
      </c>
    </row>
    <row r="15" spans="1:6">
      <c r="A15" s="6" t="s">
        <v>24</v>
      </c>
      <c r="B15" s="6" t="s">
        <v>25</v>
      </c>
      <c r="C15" s="6"/>
      <c r="D15">
        <v>100</v>
      </c>
    </row>
    <row r="16" spans="1:6">
      <c r="A16" s="6" t="s">
        <v>48</v>
      </c>
      <c r="B16" s="6" t="s">
        <v>49</v>
      </c>
      <c r="C16" s="6"/>
      <c r="D16">
        <v>90</v>
      </c>
      <c r="E16" t="s">
        <v>211</v>
      </c>
    </row>
    <row r="17" spans="1:7">
      <c r="A17" s="6" t="s">
        <v>56</v>
      </c>
      <c r="B17" s="6" t="s">
        <v>57</v>
      </c>
      <c r="C17" s="6"/>
      <c r="D17">
        <v>90</v>
      </c>
      <c r="E17" t="s">
        <v>212</v>
      </c>
    </row>
    <row r="18" spans="1:7">
      <c r="A18" s="6" t="s">
        <v>64</v>
      </c>
      <c r="B18" s="6" t="s">
        <v>65</v>
      </c>
      <c r="C18" s="6"/>
      <c r="D18">
        <v>90</v>
      </c>
      <c r="E18" t="s">
        <v>212</v>
      </c>
    </row>
    <row r="19" spans="1:7">
      <c r="A19" s="6" t="s">
        <v>84</v>
      </c>
      <c r="B19" s="6" t="s">
        <v>85</v>
      </c>
      <c r="C19" s="6"/>
      <c r="D19">
        <v>100</v>
      </c>
    </row>
    <row r="20" spans="1:7">
      <c r="A20" s="6" t="s">
        <v>88</v>
      </c>
      <c r="B20" s="6" t="s">
        <v>89</v>
      </c>
      <c r="C20" s="6"/>
      <c r="D20">
        <v>60</v>
      </c>
      <c r="E20" t="s">
        <v>213</v>
      </c>
    </row>
    <row r="21" spans="1:7">
      <c r="A21" s="6" t="s">
        <v>28</v>
      </c>
      <c r="B21" s="6" t="s">
        <v>29</v>
      </c>
      <c r="C21" s="6"/>
      <c r="D21">
        <v>100</v>
      </c>
    </row>
    <row r="22" spans="1:7">
      <c r="A22" s="6" t="s">
        <v>110</v>
      </c>
      <c r="B22" s="6" t="s">
        <v>111</v>
      </c>
      <c r="C22" s="6"/>
      <c r="D22">
        <v>100</v>
      </c>
    </row>
    <row r="23" spans="1:7">
      <c r="A23" s="6" t="s">
        <v>118</v>
      </c>
      <c r="B23" s="6" t="s">
        <v>119</v>
      </c>
      <c r="C23" s="6"/>
      <c r="D23">
        <v>100</v>
      </c>
    </row>
    <row r="24" spans="1:7">
      <c r="A24" s="6" t="s">
        <v>68</v>
      </c>
      <c r="B24" s="6" t="s">
        <v>69</v>
      </c>
      <c r="C24" s="6"/>
      <c r="D24">
        <v>90</v>
      </c>
      <c r="E24" t="s">
        <v>214</v>
      </c>
    </row>
    <row r="25" spans="1:7">
      <c r="A25" s="6" t="s">
        <v>82</v>
      </c>
      <c r="B25" s="6" t="s">
        <v>83</v>
      </c>
      <c r="C25" s="6"/>
      <c r="D25">
        <v>65</v>
      </c>
      <c r="E25" s="11" t="s">
        <v>215</v>
      </c>
    </row>
    <row r="26" spans="1:7">
      <c r="A26" s="6" t="s">
        <v>16</v>
      </c>
      <c r="B26" s="6" t="s">
        <v>17</v>
      </c>
      <c r="C26" s="6"/>
      <c r="D26">
        <v>70</v>
      </c>
      <c r="E26" t="s">
        <v>214</v>
      </c>
      <c r="F26" t="s">
        <v>216</v>
      </c>
      <c r="G26" t="s">
        <v>217</v>
      </c>
    </row>
    <row r="27" spans="1:7">
      <c r="A27" s="6" t="s">
        <v>120</v>
      </c>
      <c r="B27" s="6" t="s">
        <v>121</v>
      </c>
      <c r="C27" s="6"/>
      <c r="D27">
        <v>65</v>
      </c>
      <c r="E27" s="11" t="s">
        <v>218</v>
      </c>
    </row>
    <row r="28" spans="1:7">
      <c r="A28" s="6" t="s">
        <v>76</v>
      </c>
      <c r="B28" s="6" t="s">
        <v>77</v>
      </c>
      <c r="C28" s="6"/>
      <c r="D28">
        <v>100</v>
      </c>
    </row>
    <row r="29" spans="1:7">
      <c r="A29" s="6" t="s">
        <v>32</v>
      </c>
      <c r="B29" s="6" t="s">
        <v>33</v>
      </c>
      <c r="C29" s="6"/>
      <c r="D29">
        <v>100</v>
      </c>
    </row>
    <row r="30" spans="1:7">
      <c r="A30" s="6" t="s">
        <v>52</v>
      </c>
      <c r="B30" s="6" t="s">
        <v>53</v>
      </c>
      <c r="C30" s="6"/>
      <c r="D30">
        <v>100</v>
      </c>
    </row>
    <row r="31" spans="1:7">
      <c r="A31" s="6" t="s">
        <v>44</v>
      </c>
      <c r="B31" s="6" t="s">
        <v>45</v>
      </c>
      <c r="C31" s="6"/>
      <c r="D31">
        <v>100</v>
      </c>
    </row>
    <row r="32" spans="1:7">
      <c r="A32" s="6" t="s">
        <v>96</v>
      </c>
      <c r="B32" s="6" t="s">
        <v>97</v>
      </c>
      <c r="C32" s="6"/>
      <c r="D32">
        <v>100</v>
      </c>
    </row>
    <row r="33" spans="1:5">
      <c r="A33" s="6" t="s">
        <v>122</v>
      </c>
      <c r="B33" s="6" t="s">
        <v>123</v>
      </c>
      <c r="C33" s="6"/>
      <c r="D33">
        <v>100</v>
      </c>
    </row>
    <row r="34" spans="1:5">
      <c r="A34" s="6" t="s">
        <v>30</v>
      </c>
      <c r="B34" s="6" t="s">
        <v>31</v>
      </c>
      <c r="C34" s="6"/>
      <c r="D34">
        <v>100</v>
      </c>
    </row>
    <row r="35" spans="1:5">
      <c r="A35" s="6" t="s">
        <v>114</v>
      </c>
      <c r="B35" s="6" t="s">
        <v>115</v>
      </c>
      <c r="C35" s="6"/>
      <c r="D35">
        <v>95</v>
      </c>
      <c r="E35" t="s">
        <v>210</v>
      </c>
    </row>
    <row r="36" spans="1:5">
      <c r="A36" s="6" t="s">
        <v>102</v>
      </c>
      <c r="B36" s="6" t="s">
        <v>103</v>
      </c>
      <c r="C36" s="6"/>
      <c r="D36">
        <v>100</v>
      </c>
    </row>
    <row r="37" spans="1:5">
      <c r="A37" s="6" t="s">
        <v>104</v>
      </c>
      <c r="B37" s="6" t="s">
        <v>105</v>
      </c>
      <c r="C37" s="6"/>
      <c r="D37">
        <v>100</v>
      </c>
    </row>
    <row r="38" spans="1:5">
      <c r="A38" s="6" t="s">
        <v>60</v>
      </c>
      <c r="B38" s="6" t="s">
        <v>61</v>
      </c>
      <c r="C38" s="6"/>
      <c r="D38">
        <v>100</v>
      </c>
    </row>
    <row r="39" spans="1:5">
      <c r="A39" s="6" t="s">
        <v>18</v>
      </c>
      <c r="B39" s="6" t="s">
        <v>19</v>
      </c>
      <c r="C39" s="6"/>
      <c r="D39">
        <v>100</v>
      </c>
    </row>
    <row r="40" spans="1:5">
      <c r="A40" s="6" t="s">
        <v>80</v>
      </c>
      <c r="B40" s="6" t="s">
        <v>81</v>
      </c>
      <c r="C40" s="6"/>
      <c r="D40">
        <v>90</v>
      </c>
      <c r="E40" t="s">
        <v>205</v>
      </c>
    </row>
    <row r="41" spans="1:5">
      <c r="A41" s="6" t="s">
        <v>92</v>
      </c>
      <c r="B41" s="6" t="s">
        <v>93</v>
      </c>
      <c r="C41" s="6"/>
      <c r="D41">
        <v>100</v>
      </c>
    </row>
    <row r="42" spans="1:5">
      <c r="A42" s="6" t="s">
        <v>86</v>
      </c>
      <c r="B42" s="6" t="s">
        <v>87</v>
      </c>
      <c r="C42" s="6"/>
      <c r="D42">
        <v>90</v>
      </c>
      <c r="E42" t="s">
        <v>206</v>
      </c>
    </row>
    <row r="43" spans="1:5">
      <c r="A43" s="6" t="s">
        <v>20</v>
      </c>
      <c r="B43" s="6" t="s">
        <v>21</v>
      </c>
      <c r="C43" s="6"/>
      <c r="D43">
        <v>100</v>
      </c>
    </row>
    <row r="44" spans="1:5">
      <c r="A44" s="6" t="s">
        <v>70</v>
      </c>
      <c r="B44" s="6" t="s">
        <v>71</v>
      </c>
      <c r="C44" s="6"/>
      <c r="D44">
        <v>100</v>
      </c>
    </row>
    <row r="45" spans="1:5">
      <c r="A45" s="6" t="s">
        <v>58</v>
      </c>
      <c r="B45" s="6" t="s">
        <v>59</v>
      </c>
      <c r="C45" s="6"/>
      <c r="D45">
        <v>100</v>
      </c>
    </row>
    <row r="46" spans="1:5">
      <c r="A46" s="6" t="s">
        <v>46</v>
      </c>
      <c r="B46" s="6" t="s">
        <v>47</v>
      </c>
      <c r="C46" s="6"/>
      <c r="D46">
        <v>100</v>
      </c>
    </row>
    <row r="47" spans="1:5">
      <c r="A47" s="6" t="s">
        <v>66</v>
      </c>
      <c r="B47" s="6" t="s">
        <v>67</v>
      </c>
      <c r="C47" s="6"/>
      <c r="D47">
        <v>90</v>
      </c>
      <c r="E47" t="s">
        <v>207</v>
      </c>
    </row>
    <row r="48" spans="1:5">
      <c r="A48" s="6" t="s">
        <v>34</v>
      </c>
      <c r="B48" s="6" t="s">
        <v>35</v>
      </c>
      <c r="C48" s="6"/>
      <c r="D48">
        <v>100</v>
      </c>
    </row>
    <row r="49" spans="1:7">
      <c r="A49" s="6" t="s">
        <v>112</v>
      </c>
      <c r="B49" s="6" t="s">
        <v>113</v>
      </c>
      <c r="C49" s="6"/>
      <c r="D49">
        <v>100</v>
      </c>
    </row>
    <row r="50" spans="1:7">
      <c r="A50" s="6" t="s">
        <v>98</v>
      </c>
      <c r="B50" s="6" t="s">
        <v>99</v>
      </c>
      <c r="C50" s="6"/>
      <c r="D50">
        <v>90</v>
      </c>
      <c r="E50" t="s">
        <v>207</v>
      </c>
    </row>
    <row r="51" spans="1:7">
      <c r="A51" s="6" t="s">
        <v>72</v>
      </c>
      <c r="B51" s="6" t="s">
        <v>73</v>
      </c>
      <c r="C51" s="6"/>
      <c r="D51">
        <v>90</v>
      </c>
      <c r="E51" t="s">
        <v>207</v>
      </c>
    </row>
    <row r="52" spans="1:7">
      <c r="A52" s="6" t="s">
        <v>108</v>
      </c>
      <c r="B52" s="6" t="s">
        <v>109</v>
      </c>
      <c r="C52" s="6"/>
      <c r="D52">
        <v>100</v>
      </c>
    </row>
    <row r="53" spans="1:7">
      <c r="A53" s="6" t="s">
        <v>42</v>
      </c>
      <c r="B53" s="6" t="s">
        <v>43</v>
      </c>
      <c r="C53" s="6"/>
      <c r="D53">
        <v>100</v>
      </c>
    </row>
    <row r="54" spans="1:7">
      <c r="A54" s="6" t="s">
        <v>40</v>
      </c>
      <c r="B54" s="6" t="s">
        <v>41</v>
      </c>
      <c r="C54" s="6"/>
      <c r="D54">
        <v>100</v>
      </c>
    </row>
    <row r="55" spans="1:7">
      <c r="A55" s="6" t="s">
        <v>74</v>
      </c>
      <c r="B55" s="6" t="s">
        <v>75</v>
      </c>
      <c r="C55" s="6"/>
      <c r="D55">
        <v>100</v>
      </c>
    </row>
    <row r="56" spans="1:7">
      <c r="A56" s="6" t="s">
        <v>14</v>
      </c>
      <c r="B56" s="6" t="s">
        <v>15</v>
      </c>
      <c r="C56" s="6"/>
      <c r="D56">
        <v>70</v>
      </c>
      <c r="E56" t="s">
        <v>207</v>
      </c>
      <c r="F56" t="s">
        <v>208</v>
      </c>
      <c r="G56" t="s">
        <v>209</v>
      </c>
    </row>
    <row r="57" spans="1:7">
      <c r="A57" s="6" t="s">
        <v>106</v>
      </c>
      <c r="B57" s="6" t="s">
        <v>107</v>
      </c>
      <c r="C57" s="6"/>
      <c r="D57">
        <v>100</v>
      </c>
    </row>
    <row r="58" spans="1:7">
      <c r="A58" s="6" t="s">
        <v>36</v>
      </c>
      <c r="B58" s="6" t="s">
        <v>37</v>
      </c>
      <c r="C58" s="6"/>
      <c r="D58">
        <v>100</v>
      </c>
    </row>
  </sheetData>
  <sortState ref="A2:G58">
    <sortCondition ref="B2:B58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8"/>
  <sheetViews>
    <sheetView workbookViewId="0">
      <selection activeCell="D58" sqref="D2:D58"/>
    </sheetView>
  </sheetViews>
  <sheetFormatPr defaultRowHeight="15.75"/>
  <cols>
    <col min="1" max="1" width="9.625" bestFit="1" customWidth="1"/>
    <col min="2" max="2" width="11.125" bestFit="1" customWidth="1"/>
    <col min="3" max="3" width="5.25" customWidth="1"/>
    <col min="5" max="6" width="35.375" bestFit="1" customWidth="1"/>
  </cols>
  <sheetData>
    <row r="1" spans="1:6" ht="16.5">
      <c r="A1" s="6" t="s">
        <v>0</v>
      </c>
      <c r="B1" s="6" t="s">
        <v>1</v>
      </c>
      <c r="C1" s="6"/>
      <c r="D1" s="7" t="s">
        <v>219</v>
      </c>
    </row>
    <row r="2" spans="1:6">
      <c r="A2" s="6" t="s">
        <v>201</v>
      </c>
      <c r="B2" s="6" t="s">
        <v>13</v>
      </c>
      <c r="C2" s="6"/>
      <c r="D2">
        <v>100</v>
      </c>
    </row>
    <row r="3" spans="1:6">
      <c r="A3" s="6" t="s">
        <v>50</v>
      </c>
      <c r="B3" s="6" t="s">
        <v>51</v>
      </c>
      <c r="C3" s="6"/>
      <c r="D3">
        <v>100</v>
      </c>
    </row>
    <row r="4" spans="1:6">
      <c r="A4" s="6" t="s">
        <v>26</v>
      </c>
      <c r="B4" s="6" t="s">
        <v>27</v>
      </c>
      <c r="C4" s="6"/>
      <c r="D4">
        <v>40</v>
      </c>
      <c r="E4" t="s">
        <v>222</v>
      </c>
      <c r="F4" t="s">
        <v>223</v>
      </c>
    </row>
    <row r="5" spans="1:6">
      <c r="A5" s="6" t="s">
        <v>90</v>
      </c>
      <c r="B5" s="6" t="s">
        <v>91</v>
      </c>
      <c r="C5" s="6"/>
      <c r="D5">
        <v>100</v>
      </c>
    </row>
    <row r="6" spans="1:6">
      <c r="A6" s="6" t="s">
        <v>100</v>
      </c>
      <c r="B6" s="6" t="s">
        <v>101</v>
      </c>
      <c r="C6" s="6"/>
      <c r="D6">
        <v>0</v>
      </c>
      <c r="E6" t="s">
        <v>220</v>
      </c>
    </row>
    <row r="7" spans="1:6">
      <c r="A7" s="6" t="s">
        <v>38</v>
      </c>
      <c r="B7" s="6" t="s">
        <v>39</v>
      </c>
      <c r="C7" s="6"/>
      <c r="D7">
        <v>90</v>
      </c>
      <c r="E7" t="s">
        <v>224</v>
      </c>
    </row>
    <row r="8" spans="1:6">
      <c r="A8" s="6" t="s">
        <v>22</v>
      </c>
      <c r="B8" s="6" t="s">
        <v>23</v>
      </c>
      <c r="C8" s="6"/>
      <c r="D8">
        <v>90</v>
      </c>
      <c r="E8" t="s">
        <v>226</v>
      </c>
    </row>
    <row r="9" spans="1:6">
      <c r="A9" s="6" t="s">
        <v>62</v>
      </c>
      <c r="B9" s="6" t="s">
        <v>63</v>
      </c>
      <c r="C9" s="6"/>
      <c r="D9">
        <v>100</v>
      </c>
    </row>
    <row r="10" spans="1:6">
      <c r="A10" s="6" t="s">
        <v>54</v>
      </c>
      <c r="B10" s="6" t="s">
        <v>55</v>
      </c>
      <c r="C10" s="6"/>
      <c r="D10">
        <v>100</v>
      </c>
    </row>
    <row r="11" spans="1:6">
      <c r="A11" s="6" t="s">
        <v>94</v>
      </c>
      <c r="B11" s="6" t="s">
        <v>95</v>
      </c>
      <c r="C11" s="6"/>
      <c r="D11">
        <v>80</v>
      </c>
      <c r="E11" t="s">
        <v>221</v>
      </c>
    </row>
    <row r="12" spans="1:6">
      <c r="A12" s="6" t="s">
        <v>10</v>
      </c>
      <c r="B12" s="6" t="s">
        <v>11</v>
      </c>
      <c r="C12" s="6"/>
      <c r="D12">
        <v>100</v>
      </c>
    </row>
    <row r="13" spans="1:6">
      <c r="A13" s="6" t="s">
        <v>78</v>
      </c>
      <c r="B13" s="6" t="s">
        <v>79</v>
      </c>
      <c r="C13" s="6"/>
      <c r="D13">
        <v>100</v>
      </c>
    </row>
    <row r="14" spans="1:6">
      <c r="A14" s="6" t="s">
        <v>116</v>
      </c>
      <c r="B14" s="6" t="s">
        <v>117</v>
      </c>
      <c r="C14" s="6"/>
      <c r="D14">
        <v>40</v>
      </c>
      <c r="E14" t="s">
        <v>223</v>
      </c>
    </row>
    <row r="15" spans="1:6">
      <c r="A15" s="6" t="s">
        <v>24</v>
      </c>
      <c r="B15" s="6" t="s">
        <v>25</v>
      </c>
      <c r="C15" s="6"/>
      <c r="D15">
        <v>100</v>
      </c>
    </row>
    <row r="16" spans="1:6">
      <c r="A16" s="6" t="s">
        <v>48</v>
      </c>
      <c r="B16" s="6" t="s">
        <v>49</v>
      </c>
      <c r="C16" s="6"/>
      <c r="D16">
        <v>80</v>
      </c>
      <c r="E16" t="s">
        <v>227</v>
      </c>
    </row>
    <row r="17" spans="1:5">
      <c r="A17" s="6" t="s">
        <v>56</v>
      </c>
      <c r="B17" s="6" t="s">
        <v>57</v>
      </c>
      <c r="C17" s="6"/>
      <c r="D17">
        <v>100</v>
      </c>
    </row>
    <row r="18" spans="1:5">
      <c r="A18" s="6" t="s">
        <v>64</v>
      </c>
      <c r="B18" s="6" t="s">
        <v>65</v>
      </c>
      <c r="C18" s="6"/>
      <c r="D18">
        <v>100</v>
      </c>
    </row>
    <row r="19" spans="1:5">
      <c r="A19" s="6" t="s">
        <v>84</v>
      </c>
      <c r="B19" s="6" t="s">
        <v>85</v>
      </c>
      <c r="C19" s="6"/>
      <c r="D19">
        <v>100</v>
      </c>
    </row>
    <row r="20" spans="1:5">
      <c r="A20" s="6" t="s">
        <v>88</v>
      </c>
      <c r="B20" s="6" t="s">
        <v>89</v>
      </c>
      <c r="C20" s="6"/>
      <c r="D20">
        <v>30</v>
      </c>
      <c r="E20" t="s">
        <v>233</v>
      </c>
    </row>
    <row r="21" spans="1:5">
      <c r="A21" s="6" t="s">
        <v>28</v>
      </c>
      <c r="B21" s="6" t="s">
        <v>29</v>
      </c>
      <c r="C21" s="6"/>
      <c r="D21">
        <v>100</v>
      </c>
    </row>
    <row r="22" spans="1:5">
      <c r="A22" s="6" t="s">
        <v>110</v>
      </c>
      <c r="B22" s="6" t="s">
        <v>111</v>
      </c>
      <c r="C22" s="6"/>
      <c r="D22">
        <v>100</v>
      </c>
    </row>
    <row r="23" spans="1:5">
      <c r="A23" s="6" t="s">
        <v>118</v>
      </c>
      <c r="B23" s="6" t="s">
        <v>119</v>
      </c>
      <c r="C23" s="6"/>
      <c r="D23">
        <v>100</v>
      </c>
    </row>
    <row r="24" spans="1:5">
      <c r="A24" s="6" t="s">
        <v>68</v>
      </c>
      <c r="B24" s="6" t="s">
        <v>69</v>
      </c>
      <c r="C24" s="6"/>
      <c r="D24">
        <v>80</v>
      </c>
      <c r="E24" t="s">
        <v>227</v>
      </c>
    </row>
    <row r="25" spans="1:5">
      <c r="A25" s="6" t="s">
        <v>82</v>
      </c>
      <c r="B25" s="6" t="s">
        <v>83</v>
      </c>
      <c r="C25" s="6"/>
      <c r="D25">
        <v>100</v>
      </c>
    </row>
    <row r="26" spans="1:5">
      <c r="A26" s="6" t="s">
        <v>16</v>
      </c>
      <c r="B26" s="6" t="s">
        <v>17</v>
      </c>
      <c r="C26" s="6"/>
      <c r="D26">
        <v>80</v>
      </c>
      <c r="E26" t="s">
        <v>231</v>
      </c>
    </row>
    <row r="27" spans="1:5">
      <c r="A27" s="6" t="s">
        <v>120</v>
      </c>
      <c r="B27" s="6" t="s">
        <v>121</v>
      </c>
      <c r="C27" s="6"/>
      <c r="D27">
        <v>95</v>
      </c>
      <c r="E27" t="s">
        <v>229</v>
      </c>
    </row>
    <row r="28" spans="1:5">
      <c r="A28" s="6" t="s">
        <v>76</v>
      </c>
      <c r="B28" s="6" t="s">
        <v>77</v>
      </c>
      <c r="C28" s="6"/>
      <c r="D28">
        <v>100</v>
      </c>
    </row>
    <row r="29" spans="1:5">
      <c r="A29" s="6" t="s">
        <v>32</v>
      </c>
      <c r="B29" s="6" t="s">
        <v>33</v>
      </c>
      <c r="C29" s="6"/>
      <c r="D29">
        <v>100</v>
      </c>
    </row>
    <row r="30" spans="1:5">
      <c r="A30" s="6" t="s">
        <v>52</v>
      </c>
      <c r="B30" s="6" t="s">
        <v>53</v>
      </c>
      <c r="C30" s="6"/>
      <c r="D30">
        <v>100</v>
      </c>
    </row>
    <row r="31" spans="1:5">
      <c r="A31" s="6" t="s">
        <v>44</v>
      </c>
      <c r="B31" s="6" t="s">
        <v>45</v>
      </c>
      <c r="C31" s="6"/>
      <c r="D31">
        <v>80</v>
      </c>
      <c r="E31" t="s">
        <v>231</v>
      </c>
    </row>
    <row r="32" spans="1:5">
      <c r="A32" s="6" t="s">
        <v>96</v>
      </c>
      <c r="B32" s="6" t="s">
        <v>97</v>
      </c>
      <c r="C32" s="6"/>
      <c r="D32">
        <v>100</v>
      </c>
    </row>
    <row r="33" spans="1:6">
      <c r="A33" s="6" t="s">
        <v>122</v>
      </c>
      <c r="B33" s="6" t="s">
        <v>123</v>
      </c>
      <c r="C33" s="6"/>
      <c r="D33">
        <v>80</v>
      </c>
      <c r="E33" t="s">
        <v>232</v>
      </c>
    </row>
    <row r="34" spans="1:6">
      <c r="A34" s="6" t="s">
        <v>30</v>
      </c>
      <c r="B34" s="6" t="s">
        <v>31</v>
      </c>
      <c r="C34" s="6"/>
      <c r="D34">
        <v>100</v>
      </c>
    </row>
    <row r="35" spans="1:6">
      <c r="A35" s="6" t="s">
        <v>114</v>
      </c>
      <c r="B35" s="6" t="s">
        <v>115</v>
      </c>
      <c r="C35" s="6"/>
      <c r="D35">
        <v>75</v>
      </c>
      <c r="E35" t="s">
        <v>229</v>
      </c>
      <c r="F35" t="s">
        <v>227</v>
      </c>
    </row>
    <row r="36" spans="1:6">
      <c r="A36" s="6" t="s">
        <v>102</v>
      </c>
      <c r="B36" s="6" t="s">
        <v>103</v>
      </c>
      <c r="C36" s="6"/>
      <c r="D36">
        <v>100</v>
      </c>
    </row>
    <row r="37" spans="1:6">
      <c r="A37" s="6" t="s">
        <v>104</v>
      </c>
      <c r="B37" s="6" t="s">
        <v>105</v>
      </c>
      <c r="C37" s="6"/>
      <c r="D37">
        <v>90</v>
      </c>
      <c r="E37" t="s">
        <v>226</v>
      </c>
    </row>
    <row r="38" spans="1:6">
      <c r="A38" s="6" t="s">
        <v>60</v>
      </c>
      <c r="B38" s="6" t="s">
        <v>61</v>
      </c>
      <c r="C38" s="6"/>
      <c r="D38">
        <v>100</v>
      </c>
    </row>
    <row r="39" spans="1:6">
      <c r="A39" s="6" t="s">
        <v>18</v>
      </c>
      <c r="B39" s="6" t="s">
        <v>19</v>
      </c>
      <c r="C39" s="6"/>
      <c r="D39">
        <v>100</v>
      </c>
    </row>
    <row r="40" spans="1:6">
      <c r="A40" s="6" t="s">
        <v>80</v>
      </c>
      <c r="B40" s="6" t="s">
        <v>81</v>
      </c>
      <c r="C40" s="6"/>
      <c r="D40">
        <v>80</v>
      </c>
      <c r="E40" t="s">
        <v>227</v>
      </c>
    </row>
    <row r="41" spans="1:6">
      <c r="A41" s="6" t="s">
        <v>92</v>
      </c>
      <c r="B41" s="6" t="s">
        <v>93</v>
      </c>
      <c r="C41" s="6"/>
      <c r="D41">
        <v>90</v>
      </c>
      <c r="E41" t="s">
        <v>228</v>
      </c>
    </row>
    <row r="42" spans="1:6">
      <c r="A42" s="6" t="s">
        <v>86</v>
      </c>
      <c r="B42" s="6" t="s">
        <v>87</v>
      </c>
      <c r="C42" s="6"/>
      <c r="D42">
        <v>100</v>
      </c>
    </row>
    <row r="43" spans="1:6">
      <c r="A43" s="6" t="s">
        <v>20</v>
      </c>
      <c r="B43" s="6" t="s">
        <v>21</v>
      </c>
      <c r="C43" s="6"/>
      <c r="D43">
        <v>90</v>
      </c>
      <c r="E43" t="s">
        <v>222</v>
      </c>
      <c r="F43" t="s">
        <v>229</v>
      </c>
    </row>
    <row r="44" spans="1:6">
      <c r="A44" s="6" t="s">
        <v>70</v>
      </c>
      <c r="B44" s="6" t="s">
        <v>71</v>
      </c>
      <c r="C44" s="6"/>
      <c r="D44">
        <v>90</v>
      </c>
      <c r="E44" t="s">
        <v>229</v>
      </c>
    </row>
    <row r="45" spans="1:6">
      <c r="A45" s="6" t="s">
        <v>58</v>
      </c>
      <c r="B45" s="6" t="s">
        <v>59</v>
      </c>
      <c r="C45" s="6"/>
      <c r="D45">
        <v>80</v>
      </c>
      <c r="E45" t="s">
        <v>227</v>
      </c>
    </row>
    <row r="46" spans="1:6">
      <c r="A46" s="6" t="s">
        <v>46</v>
      </c>
      <c r="B46" s="6" t="s">
        <v>47</v>
      </c>
      <c r="C46" s="6"/>
      <c r="D46">
        <v>100</v>
      </c>
    </row>
    <row r="47" spans="1:6">
      <c r="A47" s="6" t="s">
        <v>66</v>
      </c>
      <c r="B47" s="6" t="s">
        <v>67</v>
      </c>
      <c r="C47" s="6"/>
      <c r="D47">
        <v>100</v>
      </c>
    </row>
    <row r="48" spans="1:6">
      <c r="A48" s="6" t="s">
        <v>34</v>
      </c>
      <c r="B48" s="6" t="s">
        <v>35</v>
      </c>
      <c r="C48" s="6"/>
      <c r="D48">
        <v>80</v>
      </c>
      <c r="E48" t="s">
        <v>227</v>
      </c>
    </row>
    <row r="49" spans="1:5">
      <c r="A49" s="6" t="s">
        <v>112</v>
      </c>
      <c r="B49" s="6" t="s">
        <v>113</v>
      </c>
      <c r="C49" s="6"/>
      <c r="D49">
        <v>100</v>
      </c>
    </row>
    <row r="50" spans="1:5">
      <c r="A50" s="6" t="s">
        <v>98</v>
      </c>
      <c r="B50" s="6" t="s">
        <v>99</v>
      </c>
      <c r="C50" s="6"/>
      <c r="D50">
        <v>90</v>
      </c>
      <c r="E50" t="s">
        <v>222</v>
      </c>
    </row>
    <row r="51" spans="1:5">
      <c r="A51" s="6" t="s">
        <v>72</v>
      </c>
      <c r="B51" s="6" t="s">
        <v>73</v>
      </c>
      <c r="C51" s="6"/>
      <c r="D51">
        <v>100</v>
      </c>
    </row>
    <row r="52" spans="1:5">
      <c r="A52" s="6" t="s">
        <v>108</v>
      </c>
      <c r="B52" s="6" t="s">
        <v>109</v>
      </c>
      <c r="C52" s="6"/>
      <c r="D52">
        <v>100</v>
      </c>
    </row>
    <row r="53" spans="1:5">
      <c r="A53" s="6" t="s">
        <v>42</v>
      </c>
      <c r="B53" s="6" t="s">
        <v>43</v>
      </c>
      <c r="C53" s="6"/>
      <c r="D53">
        <v>100</v>
      </c>
    </row>
    <row r="54" spans="1:5">
      <c r="A54" s="6" t="s">
        <v>40</v>
      </c>
      <c r="B54" s="6" t="s">
        <v>41</v>
      </c>
      <c r="C54" s="6"/>
      <c r="D54">
        <v>80</v>
      </c>
      <c r="E54" t="s">
        <v>230</v>
      </c>
    </row>
    <row r="55" spans="1:5">
      <c r="A55" s="6" t="s">
        <v>74</v>
      </c>
      <c r="B55" s="6" t="s">
        <v>75</v>
      </c>
      <c r="C55" s="6"/>
      <c r="D55">
        <v>100</v>
      </c>
    </row>
    <row r="56" spans="1:5">
      <c r="A56" s="6" t="s">
        <v>14</v>
      </c>
      <c r="B56" s="6" t="s">
        <v>15</v>
      </c>
      <c r="C56" s="6"/>
      <c r="D56">
        <v>100</v>
      </c>
    </row>
    <row r="57" spans="1:5">
      <c r="A57" s="6" t="s">
        <v>106</v>
      </c>
      <c r="B57" s="6" t="s">
        <v>107</v>
      </c>
      <c r="C57" s="6"/>
      <c r="D57">
        <v>100</v>
      </c>
    </row>
    <row r="58" spans="1:5">
      <c r="A58" s="6" t="s">
        <v>36</v>
      </c>
      <c r="B58" s="6" t="s">
        <v>37</v>
      </c>
      <c r="C58" s="6"/>
      <c r="D58">
        <v>80</v>
      </c>
      <c r="E58" t="s">
        <v>225</v>
      </c>
    </row>
  </sheetData>
  <sortState ref="A2:F58">
    <sortCondition ref="B2:B5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8"/>
  <sheetViews>
    <sheetView topLeftCell="A40" workbookViewId="0">
      <selection activeCell="D2" sqref="D2:D58"/>
    </sheetView>
  </sheetViews>
  <sheetFormatPr defaultRowHeight="15.75"/>
  <cols>
    <col min="1" max="1" width="9.625" bestFit="1" customWidth="1"/>
    <col min="2" max="2" width="11.125" bestFit="1" customWidth="1"/>
    <col min="3" max="3" width="4.625" customWidth="1"/>
    <col min="5" max="5" width="6.125" customWidth="1"/>
    <col min="6" max="6" width="29.25" bestFit="1" customWidth="1"/>
    <col min="7" max="7" width="20.5" bestFit="1" customWidth="1"/>
    <col min="8" max="8" width="18.5" bestFit="1" customWidth="1"/>
    <col min="9" max="9" width="20.25" style="9" bestFit="1" customWidth="1"/>
    <col min="10" max="10" width="7.625" bestFit="1" customWidth="1"/>
    <col min="11" max="11" width="38.375" bestFit="1" customWidth="1"/>
    <col min="12" max="12" width="22.375" bestFit="1" customWidth="1"/>
    <col min="13" max="13" width="20.25" bestFit="1" customWidth="1"/>
  </cols>
  <sheetData>
    <row r="1" spans="1:13" ht="16.5">
      <c r="A1" t="s">
        <v>0</v>
      </c>
      <c r="B1" t="s">
        <v>1</v>
      </c>
      <c r="D1" s="14" t="s">
        <v>234</v>
      </c>
      <c r="E1" s="7" t="s">
        <v>235</v>
      </c>
      <c r="J1" s="7" t="s">
        <v>236</v>
      </c>
    </row>
    <row r="2" spans="1:13">
      <c r="A2" t="s">
        <v>201</v>
      </c>
      <c r="B2" t="s">
        <v>13</v>
      </c>
      <c r="D2">
        <f t="shared" ref="D2:D33" si="0">0.5*E2+0.5*J2</f>
        <v>60</v>
      </c>
      <c r="E2">
        <v>50</v>
      </c>
      <c r="F2" t="s">
        <v>244</v>
      </c>
      <c r="H2" t="s">
        <v>239</v>
      </c>
      <c r="I2" s="10" t="s">
        <v>245</v>
      </c>
      <c r="J2">
        <v>70</v>
      </c>
      <c r="K2" t="s">
        <v>239</v>
      </c>
      <c r="L2" s="1" t="s">
        <v>245</v>
      </c>
    </row>
    <row r="3" spans="1:13">
      <c r="A3" t="s">
        <v>50</v>
      </c>
      <c r="B3" t="s">
        <v>51</v>
      </c>
      <c r="D3">
        <f t="shared" si="0"/>
        <v>100</v>
      </c>
      <c r="E3">
        <v>100</v>
      </c>
      <c r="J3">
        <v>100</v>
      </c>
    </row>
    <row r="4" spans="1:13">
      <c r="A4" t="s">
        <v>26</v>
      </c>
      <c r="B4" t="s">
        <v>27</v>
      </c>
      <c r="D4">
        <f t="shared" si="0"/>
        <v>60</v>
      </c>
      <c r="E4">
        <v>60</v>
      </c>
      <c r="F4" t="s">
        <v>244</v>
      </c>
      <c r="J4">
        <v>60</v>
      </c>
      <c r="K4" t="s">
        <v>238</v>
      </c>
      <c r="L4" s="1" t="s">
        <v>245</v>
      </c>
    </row>
    <row r="5" spans="1:13">
      <c r="A5" t="s">
        <v>90</v>
      </c>
      <c r="B5" t="s">
        <v>91</v>
      </c>
      <c r="D5">
        <f t="shared" si="0"/>
        <v>0</v>
      </c>
      <c r="E5">
        <v>0</v>
      </c>
      <c r="F5" s="14" t="s">
        <v>237</v>
      </c>
      <c r="J5">
        <v>0</v>
      </c>
    </row>
    <row r="6" spans="1:13">
      <c r="A6" t="s">
        <v>100</v>
      </c>
      <c r="B6" t="s">
        <v>101</v>
      </c>
      <c r="D6">
        <f t="shared" si="0"/>
        <v>65</v>
      </c>
      <c r="E6">
        <v>60</v>
      </c>
      <c r="F6" t="s">
        <v>238</v>
      </c>
      <c r="J6">
        <v>70</v>
      </c>
      <c r="K6" t="s">
        <v>239</v>
      </c>
    </row>
    <row r="7" spans="1:13">
      <c r="A7" t="s">
        <v>38</v>
      </c>
      <c r="B7" t="s">
        <v>39</v>
      </c>
      <c r="D7">
        <f t="shared" si="0"/>
        <v>100</v>
      </c>
      <c r="E7">
        <v>100</v>
      </c>
      <c r="J7">
        <v>100</v>
      </c>
    </row>
    <row r="8" spans="1:13">
      <c r="A8" t="s">
        <v>22</v>
      </c>
      <c r="B8" t="s">
        <v>23</v>
      </c>
      <c r="D8">
        <f t="shared" si="0"/>
        <v>100</v>
      </c>
      <c r="E8">
        <v>100</v>
      </c>
      <c r="J8">
        <v>100</v>
      </c>
    </row>
    <row r="9" spans="1:13">
      <c r="A9" t="s">
        <v>62</v>
      </c>
      <c r="B9" t="s">
        <v>63</v>
      </c>
      <c r="D9">
        <f t="shared" si="0"/>
        <v>100</v>
      </c>
      <c r="E9">
        <v>100</v>
      </c>
      <c r="J9">
        <v>100</v>
      </c>
    </row>
    <row r="10" spans="1:13">
      <c r="A10" t="s">
        <v>54</v>
      </c>
      <c r="B10" t="s">
        <v>55</v>
      </c>
      <c r="D10">
        <f t="shared" si="0"/>
        <v>100</v>
      </c>
      <c r="E10">
        <v>100</v>
      </c>
      <c r="J10">
        <v>100</v>
      </c>
    </row>
    <row r="11" spans="1:13">
      <c r="A11" t="s">
        <v>94</v>
      </c>
      <c r="B11" t="s">
        <v>95</v>
      </c>
      <c r="D11">
        <f t="shared" si="0"/>
        <v>70</v>
      </c>
      <c r="E11">
        <v>70</v>
      </c>
      <c r="F11" t="s">
        <v>240</v>
      </c>
      <c r="J11">
        <v>70</v>
      </c>
      <c r="K11" t="s">
        <v>240</v>
      </c>
    </row>
    <row r="12" spans="1:13">
      <c r="A12" t="s">
        <v>10</v>
      </c>
      <c r="B12" t="s">
        <v>11</v>
      </c>
      <c r="D12">
        <f t="shared" si="0"/>
        <v>95</v>
      </c>
      <c r="E12">
        <v>100</v>
      </c>
      <c r="J12">
        <v>90</v>
      </c>
      <c r="K12" s="14" t="s">
        <v>241</v>
      </c>
    </row>
    <row r="13" spans="1:13">
      <c r="A13" t="s">
        <v>78</v>
      </c>
      <c r="B13" t="s">
        <v>79</v>
      </c>
      <c r="D13">
        <f t="shared" si="0"/>
        <v>100</v>
      </c>
      <c r="E13">
        <v>100</v>
      </c>
      <c r="J13">
        <v>100</v>
      </c>
    </row>
    <row r="14" spans="1:13">
      <c r="A14" t="s">
        <v>116</v>
      </c>
      <c r="B14" t="s">
        <v>117</v>
      </c>
      <c r="D14">
        <f t="shared" si="0"/>
        <v>60</v>
      </c>
      <c r="E14">
        <v>50</v>
      </c>
      <c r="F14" t="s">
        <v>246</v>
      </c>
      <c r="G14" t="s">
        <v>247</v>
      </c>
      <c r="H14" t="s">
        <v>248</v>
      </c>
      <c r="I14" s="10" t="s">
        <v>245</v>
      </c>
      <c r="J14">
        <v>70</v>
      </c>
      <c r="K14" t="s">
        <v>246</v>
      </c>
      <c r="L14" s="1" t="s">
        <v>249</v>
      </c>
      <c r="M14" s="1" t="s">
        <v>245</v>
      </c>
    </row>
    <row r="15" spans="1:13">
      <c r="A15" t="s">
        <v>24</v>
      </c>
      <c r="B15" t="s">
        <v>25</v>
      </c>
      <c r="D15">
        <f t="shared" si="0"/>
        <v>90</v>
      </c>
      <c r="E15">
        <v>90</v>
      </c>
      <c r="F15" t="s">
        <v>259</v>
      </c>
      <c r="J15">
        <v>90</v>
      </c>
      <c r="K15" t="s">
        <v>259</v>
      </c>
    </row>
    <row r="16" spans="1:13">
      <c r="A16" t="s">
        <v>48</v>
      </c>
      <c r="B16" t="s">
        <v>49</v>
      </c>
      <c r="D16">
        <f t="shared" si="0"/>
        <v>100</v>
      </c>
      <c r="E16">
        <v>100</v>
      </c>
      <c r="J16">
        <v>100</v>
      </c>
    </row>
    <row r="17" spans="1:13">
      <c r="A17" t="s">
        <v>56</v>
      </c>
      <c r="B17" t="s">
        <v>57</v>
      </c>
      <c r="D17">
        <f t="shared" si="0"/>
        <v>100</v>
      </c>
      <c r="E17">
        <v>100</v>
      </c>
      <c r="J17">
        <v>100</v>
      </c>
    </row>
    <row r="18" spans="1:13">
      <c r="A18" t="s">
        <v>64</v>
      </c>
      <c r="B18" t="s">
        <v>65</v>
      </c>
      <c r="D18">
        <f t="shared" si="0"/>
        <v>100</v>
      </c>
      <c r="E18">
        <v>100</v>
      </c>
      <c r="J18">
        <v>100</v>
      </c>
    </row>
    <row r="19" spans="1:13">
      <c r="A19" t="s">
        <v>84</v>
      </c>
      <c r="B19" t="s">
        <v>85</v>
      </c>
      <c r="D19">
        <f t="shared" si="0"/>
        <v>95</v>
      </c>
      <c r="E19">
        <v>100</v>
      </c>
      <c r="J19">
        <v>90</v>
      </c>
      <c r="K19" t="s">
        <v>260</v>
      </c>
    </row>
    <row r="20" spans="1:13">
      <c r="A20" t="s">
        <v>88</v>
      </c>
      <c r="B20" t="s">
        <v>89</v>
      </c>
      <c r="D20">
        <f t="shared" si="0"/>
        <v>80</v>
      </c>
      <c r="E20">
        <v>70</v>
      </c>
      <c r="F20" t="s">
        <v>233</v>
      </c>
      <c r="J20">
        <v>90</v>
      </c>
    </row>
    <row r="21" spans="1:13">
      <c r="A21" t="s">
        <v>28</v>
      </c>
      <c r="B21" t="s">
        <v>29</v>
      </c>
      <c r="D21">
        <f t="shared" si="0"/>
        <v>75</v>
      </c>
      <c r="E21">
        <v>60</v>
      </c>
      <c r="F21" t="s">
        <v>244</v>
      </c>
      <c r="J21">
        <v>90</v>
      </c>
      <c r="K21" t="s">
        <v>231</v>
      </c>
    </row>
    <row r="22" spans="1:13">
      <c r="A22" t="s">
        <v>110</v>
      </c>
      <c r="B22" t="s">
        <v>111</v>
      </c>
      <c r="D22">
        <f t="shared" si="0"/>
        <v>80</v>
      </c>
      <c r="E22">
        <v>85</v>
      </c>
      <c r="F22" t="s">
        <v>261</v>
      </c>
      <c r="G22" t="s">
        <v>262</v>
      </c>
      <c r="J22">
        <v>75</v>
      </c>
      <c r="K22" t="s">
        <v>262</v>
      </c>
      <c r="L22" t="s">
        <v>261</v>
      </c>
      <c r="M22" t="s">
        <v>263</v>
      </c>
    </row>
    <row r="23" spans="1:13">
      <c r="A23" t="s">
        <v>118</v>
      </c>
      <c r="B23" t="s">
        <v>119</v>
      </c>
      <c r="D23">
        <f t="shared" si="0"/>
        <v>80</v>
      </c>
      <c r="E23">
        <v>60</v>
      </c>
      <c r="F23" t="s">
        <v>244</v>
      </c>
      <c r="J23">
        <v>100</v>
      </c>
    </row>
    <row r="24" spans="1:13">
      <c r="A24" t="s">
        <v>68</v>
      </c>
      <c r="B24" t="s">
        <v>69</v>
      </c>
      <c r="D24">
        <f t="shared" si="0"/>
        <v>80</v>
      </c>
      <c r="E24">
        <v>60</v>
      </c>
      <c r="F24" t="s">
        <v>244</v>
      </c>
      <c r="J24">
        <v>100</v>
      </c>
    </row>
    <row r="25" spans="1:13">
      <c r="A25" t="s">
        <v>82</v>
      </c>
      <c r="B25" t="s">
        <v>83</v>
      </c>
      <c r="D25">
        <f t="shared" si="0"/>
        <v>82.5</v>
      </c>
      <c r="E25">
        <v>65</v>
      </c>
      <c r="F25" s="11" t="s">
        <v>264</v>
      </c>
      <c r="J25">
        <v>100</v>
      </c>
    </row>
    <row r="26" spans="1:13">
      <c r="A26" t="s">
        <v>16</v>
      </c>
      <c r="B26" t="s">
        <v>17</v>
      </c>
      <c r="D26">
        <f t="shared" si="0"/>
        <v>80</v>
      </c>
      <c r="E26">
        <v>60</v>
      </c>
      <c r="F26" t="s">
        <v>244</v>
      </c>
      <c r="J26">
        <v>100</v>
      </c>
    </row>
    <row r="27" spans="1:13">
      <c r="A27" t="s">
        <v>120</v>
      </c>
      <c r="B27" t="s">
        <v>121</v>
      </c>
      <c r="D27">
        <f t="shared" si="0"/>
        <v>62.625</v>
      </c>
      <c r="E27">
        <f>85*0.65</f>
        <v>55.25</v>
      </c>
      <c r="F27" s="11" t="s">
        <v>265</v>
      </c>
      <c r="G27" t="s">
        <v>246</v>
      </c>
      <c r="H27" t="s">
        <v>229</v>
      </c>
      <c r="J27">
        <v>70</v>
      </c>
      <c r="K27" t="s">
        <v>266</v>
      </c>
      <c r="L27" t="s">
        <v>246</v>
      </c>
      <c r="M27" t="s">
        <v>229</v>
      </c>
    </row>
    <row r="28" spans="1:13">
      <c r="A28" t="s">
        <v>76</v>
      </c>
      <c r="B28" t="s">
        <v>77</v>
      </c>
      <c r="D28">
        <f t="shared" si="0"/>
        <v>80</v>
      </c>
      <c r="E28">
        <v>60</v>
      </c>
      <c r="F28" t="s">
        <v>244</v>
      </c>
      <c r="J28">
        <v>100</v>
      </c>
    </row>
    <row r="29" spans="1:13">
      <c r="A29" t="s">
        <v>32</v>
      </c>
      <c r="B29" t="s">
        <v>33</v>
      </c>
      <c r="D29">
        <f t="shared" si="0"/>
        <v>95</v>
      </c>
      <c r="E29">
        <v>100</v>
      </c>
      <c r="J29">
        <v>90</v>
      </c>
      <c r="K29" t="s">
        <v>254</v>
      </c>
    </row>
    <row r="30" spans="1:13">
      <c r="A30" t="s">
        <v>52</v>
      </c>
      <c r="B30" t="s">
        <v>53</v>
      </c>
      <c r="D30">
        <f t="shared" si="0"/>
        <v>80</v>
      </c>
      <c r="E30">
        <v>60</v>
      </c>
      <c r="F30" t="s">
        <v>244</v>
      </c>
      <c r="J30">
        <v>100</v>
      </c>
    </row>
    <row r="31" spans="1:13">
      <c r="A31" t="s">
        <v>44</v>
      </c>
      <c r="B31" t="s">
        <v>45</v>
      </c>
      <c r="D31">
        <f t="shared" si="0"/>
        <v>80</v>
      </c>
      <c r="E31">
        <v>60</v>
      </c>
      <c r="F31" t="s">
        <v>244</v>
      </c>
      <c r="J31">
        <v>100</v>
      </c>
    </row>
    <row r="32" spans="1:13">
      <c r="A32" t="s">
        <v>96</v>
      </c>
      <c r="B32" t="s">
        <v>97</v>
      </c>
      <c r="D32">
        <f t="shared" si="0"/>
        <v>80</v>
      </c>
      <c r="E32">
        <v>60</v>
      </c>
      <c r="F32" t="s">
        <v>244</v>
      </c>
      <c r="J32">
        <v>100</v>
      </c>
    </row>
    <row r="33" spans="1:12">
      <c r="A33" t="s">
        <v>122</v>
      </c>
      <c r="B33" t="s">
        <v>123</v>
      </c>
      <c r="D33">
        <f t="shared" si="0"/>
        <v>70</v>
      </c>
      <c r="E33">
        <v>50</v>
      </c>
      <c r="F33" s="14" t="s">
        <v>257</v>
      </c>
      <c r="G33" t="s">
        <v>244</v>
      </c>
      <c r="J33">
        <v>90</v>
      </c>
      <c r="K33" s="14" t="s">
        <v>257</v>
      </c>
    </row>
    <row r="34" spans="1:12">
      <c r="A34" t="s">
        <v>30</v>
      </c>
      <c r="B34" t="s">
        <v>31</v>
      </c>
      <c r="D34">
        <f t="shared" ref="D34:D65" si="1">0.5*E34+0.5*J34</f>
        <v>100</v>
      </c>
      <c r="E34">
        <v>100</v>
      </c>
      <c r="J34">
        <v>100</v>
      </c>
    </row>
    <row r="35" spans="1:12">
      <c r="A35" t="s">
        <v>114</v>
      </c>
      <c r="B35" t="s">
        <v>115</v>
      </c>
      <c r="D35">
        <f t="shared" si="1"/>
        <v>75</v>
      </c>
      <c r="E35">
        <v>55</v>
      </c>
      <c r="F35" t="s">
        <v>244</v>
      </c>
      <c r="G35" t="s">
        <v>258</v>
      </c>
      <c r="J35">
        <v>95</v>
      </c>
      <c r="K35" t="s">
        <v>258</v>
      </c>
    </row>
    <row r="36" spans="1:12">
      <c r="A36" t="s">
        <v>102</v>
      </c>
      <c r="B36" t="s">
        <v>103</v>
      </c>
      <c r="D36">
        <f t="shared" si="1"/>
        <v>80</v>
      </c>
      <c r="E36">
        <v>60</v>
      </c>
      <c r="F36" t="s">
        <v>244</v>
      </c>
      <c r="J36">
        <v>100</v>
      </c>
    </row>
    <row r="37" spans="1:12">
      <c r="A37" t="s">
        <v>104</v>
      </c>
      <c r="B37" t="s">
        <v>105</v>
      </c>
      <c r="D37">
        <f t="shared" si="1"/>
        <v>100</v>
      </c>
      <c r="E37">
        <v>100</v>
      </c>
      <c r="J37">
        <v>100</v>
      </c>
    </row>
    <row r="38" spans="1:12">
      <c r="A38" t="s">
        <v>60</v>
      </c>
      <c r="B38" t="s">
        <v>61</v>
      </c>
      <c r="D38">
        <f t="shared" si="1"/>
        <v>100</v>
      </c>
      <c r="E38">
        <v>100</v>
      </c>
      <c r="J38">
        <v>100</v>
      </c>
    </row>
    <row r="39" spans="1:12">
      <c r="A39" t="s">
        <v>18</v>
      </c>
      <c r="B39" t="s">
        <v>19</v>
      </c>
      <c r="D39">
        <f t="shared" si="1"/>
        <v>65</v>
      </c>
      <c r="E39">
        <v>65</v>
      </c>
      <c r="F39" s="11" t="s">
        <v>250</v>
      </c>
      <c r="J39">
        <v>65</v>
      </c>
      <c r="K39" s="11" t="s">
        <v>250</v>
      </c>
    </row>
    <row r="40" spans="1:12">
      <c r="A40" t="s">
        <v>80</v>
      </c>
      <c r="B40" t="s">
        <v>81</v>
      </c>
      <c r="D40">
        <f t="shared" si="1"/>
        <v>80</v>
      </c>
      <c r="E40">
        <v>60</v>
      </c>
      <c r="F40" t="s">
        <v>244</v>
      </c>
      <c r="J40">
        <v>100</v>
      </c>
    </row>
    <row r="41" spans="1:12">
      <c r="A41" t="s">
        <v>92</v>
      </c>
      <c r="B41" t="s">
        <v>93</v>
      </c>
      <c r="D41">
        <f t="shared" si="1"/>
        <v>100</v>
      </c>
      <c r="E41">
        <v>100</v>
      </c>
      <c r="J41">
        <v>100</v>
      </c>
    </row>
    <row r="42" spans="1:12">
      <c r="A42" t="s">
        <v>86</v>
      </c>
      <c r="B42" t="s">
        <v>87</v>
      </c>
      <c r="D42">
        <f t="shared" si="1"/>
        <v>80</v>
      </c>
      <c r="E42">
        <v>60</v>
      </c>
      <c r="F42" t="s">
        <v>244</v>
      </c>
      <c r="J42">
        <v>100</v>
      </c>
    </row>
    <row r="43" spans="1:12">
      <c r="A43" t="s">
        <v>20</v>
      </c>
      <c r="B43" t="s">
        <v>21</v>
      </c>
      <c r="D43">
        <f t="shared" si="1"/>
        <v>58.5</v>
      </c>
      <c r="E43" s="6">
        <f>90*0.65</f>
        <v>58.5</v>
      </c>
      <c r="F43" s="11" t="s">
        <v>251</v>
      </c>
      <c r="G43" t="s">
        <v>222</v>
      </c>
      <c r="J43" s="6">
        <f>90*0.65</f>
        <v>58.5</v>
      </c>
      <c r="K43" s="11" t="s">
        <v>251</v>
      </c>
      <c r="L43" t="s">
        <v>222</v>
      </c>
    </row>
    <row r="44" spans="1:12">
      <c r="A44" t="s">
        <v>70</v>
      </c>
      <c r="B44" t="s">
        <v>71</v>
      </c>
      <c r="D44">
        <f t="shared" si="1"/>
        <v>92.5</v>
      </c>
      <c r="E44" s="6">
        <v>85</v>
      </c>
      <c r="F44" t="s">
        <v>252</v>
      </c>
      <c r="G44" t="s">
        <v>253</v>
      </c>
      <c r="J44">
        <v>100</v>
      </c>
    </row>
    <row r="45" spans="1:12">
      <c r="A45" t="s">
        <v>58</v>
      </c>
      <c r="B45" t="s">
        <v>59</v>
      </c>
      <c r="D45">
        <f t="shared" si="1"/>
        <v>95</v>
      </c>
      <c r="E45">
        <v>100</v>
      </c>
      <c r="J45">
        <v>90</v>
      </c>
      <c r="K45" t="s">
        <v>254</v>
      </c>
    </row>
    <row r="46" spans="1:12">
      <c r="A46" t="s">
        <v>46</v>
      </c>
      <c r="B46" t="s">
        <v>47</v>
      </c>
      <c r="D46">
        <f t="shared" si="1"/>
        <v>100</v>
      </c>
      <c r="E46">
        <v>100</v>
      </c>
      <c r="J46">
        <v>100</v>
      </c>
    </row>
    <row r="47" spans="1:12">
      <c r="A47" t="s">
        <v>66</v>
      </c>
      <c r="B47" t="s">
        <v>67</v>
      </c>
      <c r="D47">
        <f t="shared" si="1"/>
        <v>95</v>
      </c>
      <c r="E47">
        <v>90</v>
      </c>
      <c r="F47" t="s">
        <v>255</v>
      </c>
      <c r="J47">
        <v>100</v>
      </c>
    </row>
    <row r="48" spans="1:12">
      <c r="A48" t="s">
        <v>34</v>
      </c>
      <c r="B48" t="s">
        <v>35</v>
      </c>
      <c r="D48">
        <f t="shared" si="1"/>
        <v>100</v>
      </c>
      <c r="E48">
        <v>100</v>
      </c>
      <c r="J48">
        <v>100</v>
      </c>
    </row>
    <row r="49" spans="1:11">
      <c r="A49" t="s">
        <v>112</v>
      </c>
      <c r="B49" t="s">
        <v>113</v>
      </c>
      <c r="D49">
        <f t="shared" si="1"/>
        <v>100</v>
      </c>
      <c r="E49">
        <v>100</v>
      </c>
      <c r="J49">
        <v>100</v>
      </c>
    </row>
    <row r="50" spans="1:11">
      <c r="A50" t="s">
        <v>98</v>
      </c>
      <c r="B50" t="s">
        <v>99</v>
      </c>
      <c r="D50">
        <f t="shared" si="1"/>
        <v>95</v>
      </c>
      <c r="E50">
        <v>90</v>
      </c>
      <c r="F50" t="s">
        <v>256</v>
      </c>
      <c r="J50">
        <v>100</v>
      </c>
    </row>
    <row r="51" spans="1:11">
      <c r="A51" t="s">
        <v>72</v>
      </c>
      <c r="B51" t="s">
        <v>73</v>
      </c>
      <c r="D51">
        <f t="shared" si="1"/>
        <v>100</v>
      </c>
      <c r="E51">
        <v>100</v>
      </c>
      <c r="J51">
        <v>100</v>
      </c>
    </row>
    <row r="52" spans="1:11">
      <c r="A52" t="s">
        <v>108</v>
      </c>
      <c r="B52" t="s">
        <v>109</v>
      </c>
      <c r="D52">
        <f t="shared" si="1"/>
        <v>100</v>
      </c>
      <c r="E52">
        <v>100</v>
      </c>
      <c r="J52">
        <v>100</v>
      </c>
    </row>
    <row r="53" spans="1:11">
      <c r="A53" t="s">
        <v>42</v>
      </c>
      <c r="B53" t="s">
        <v>43</v>
      </c>
      <c r="D53">
        <f t="shared" si="1"/>
        <v>80</v>
      </c>
      <c r="E53">
        <v>60</v>
      </c>
      <c r="F53" t="s">
        <v>244</v>
      </c>
      <c r="J53">
        <v>100</v>
      </c>
    </row>
    <row r="54" spans="1:11">
      <c r="A54" t="s">
        <v>40</v>
      </c>
      <c r="B54" t="s">
        <v>41</v>
      </c>
      <c r="D54">
        <f t="shared" si="1"/>
        <v>100</v>
      </c>
      <c r="E54">
        <v>100</v>
      </c>
      <c r="J54">
        <v>100</v>
      </c>
    </row>
    <row r="55" spans="1:11">
      <c r="A55" t="s">
        <v>74</v>
      </c>
      <c r="B55" t="s">
        <v>75</v>
      </c>
      <c r="D55">
        <f t="shared" si="1"/>
        <v>100</v>
      </c>
      <c r="E55">
        <v>100</v>
      </c>
      <c r="J55">
        <v>100</v>
      </c>
    </row>
    <row r="56" spans="1:11">
      <c r="A56" t="s">
        <v>14</v>
      </c>
      <c r="B56" t="s">
        <v>15</v>
      </c>
      <c r="D56">
        <f t="shared" si="1"/>
        <v>100</v>
      </c>
      <c r="E56">
        <v>100</v>
      </c>
      <c r="J56">
        <v>100</v>
      </c>
    </row>
    <row r="57" spans="1:11">
      <c r="A57" t="s">
        <v>106</v>
      </c>
      <c r="B57" t="s">
        <v>107</v>
      </c>
      <c r="D57">
        <f t="shared" si="1"/>
        <v>75</v>
      </c>
      <c r="E57">
        <v>70</v>
      </c>
      <c r="F57" t="s">
        <v>242</v>
      </c>
      <c r="J57">
        <v>80</v>
      </c>
      <c r="K57" t="s">
        <v>243</v>
      </c>
    </row>
    <row r="58" spans="1:11">
      <c r="A58" t="s">
        <v>36</v>
      </c>
      <c r="B58" t="s">
        <v>37</v>
      </c>
      <c r="D58">
        <f t="shared" si="1"/>
        <v>0</v>
      </c>
      <c r="E58">
        <v>0</v>
      </c>
      <c r="F58" s="14" t="s">
        <v>237</v>
      </c>
      <c r="J58">
        <v>0</v>
      </c>
    </row>
  </sheetData>
  <sortState ref="A2:M58">
    <sortCondition ref="B2:B58"/>
  </sortState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0cff3a0-cc4c-499f-8f32-b9b13875f2f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AB23E4A821A304D96CFF0771FA6ECAF" ma:contentTypeVersion="8" ma:contentTypeDescription="建立新的文件。" ma:contentTypeScope="" ma:versionID="9466023317c4f4c4fa0010ad31f6c027">
  <xsd:schema xmlns:xsd="http://www.w3.org/2001/XMLSchema" xmlns:xs="http://www.w3.org/2001/XMLSchema" xmlns:p="http://schemas.microsoft.com/office/2006/metadata/properties" xmlns:ns2="c0cff3a0-cc4c-499f-8f32-b9b13875f2f7" targetNamespace="http://schemas.microsoft.com/office/2006/metadata/properties" ma:root="true" ma:fieldsID="2232ed3f0dfcead7ee5319d696bd4e75" ns2:_="">
    <xsd:import namespace="c0cff3a0-cc4c-499f-8f32-b9b13875f2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ff3a0-cc4c-499f-8f32-b9b13875f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影像標籤" ma:readOnly="false" ma:fieldId="{5cf76f15-5ced-4ddc-b409-7134ff3c332f}" ma:taxonomyMulti="true" ma:sspId="2b7cc9c4-2e33-4c29-8e3b-fac3172d3c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05624D-82CC-4A80-999C-0BC676D4FD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627B01-5E5C-4B79-8D54-B4E944457288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c0cff3a0-cc4c-499f-8f32-b9b13875f2f7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9434512-6C52-420C-988B-FA71966FD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cff3a0-cc4c-499f-8f32-b9b13875f2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成績整理</vt:lpstr>
      <vt:lpstr>quiz1</vt:lpstr>
      <vt:lpstr>quiz2</vt:lpstr>
      <vt:lpstr>zuvio</vt:lpstr>
      <vt:lpstr>quiz3</vt:lpstr>
      <vt:lpstr>hw1</vt:lpstr>
      <vt:lpstr>hw2</vt:lpstr>
      <vt:lpstr>hw3</vt:lpstr>
      <vt:lpstr>hw4</vt:lpstr>
      <vt:lpstr>hw5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ilin</dc:creator>
  <cp:keywords/>
  <dc:description/>
  <cp:lastModifiedBy>xx</cp:lastModifiedBy>
  <cp:revision/>
  <dcterms:created xsi:type="dcterms:W3CDTF">2023-10-11T08:40:48Z</dcterms:created>
  <dcterms:modified xsi:type="dcterms:W3CDTF">2024-01-19T10:36:33Z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2023-10-11T16:15:43+08:00</dcterms:created>
  <dcterms:modified xsi:type="dcterms:W3CDTF">2023-10-11T16:15:43+08:00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0x0101006AB23E4A821A304D96CFF0771FA6ECAF</vt:lpwstr>
  </property>
  <property fmtid="{D5CDD505-2E9C-101B-9397-08002B2CF9AE}" pid="3" name="Order">
    <vt:r8>3200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