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Φύλλο1" sheetId="1" r:id="rId1"/>
  </sheets>
  <calcPr calcId="125725"/>
</workbook>
</file>

<file path=xl/calcChain.xml><?xml version="1.0" encoding="utf-8"?>
<calcChain xmlns="http://schemas.openxmlformats.org/spreadsheetml/2006/main">
  <c r="D8" i="1"/>
  <c r="E8"/>
  <c r="F8"/>
  <c r="G8"/>
  <c r="H8"/>
  <c r="I8"/>
  <c r="J8"/>
  <c r="K8"/>
  <c r="L8"/>
  <c r="D9"/>
  <c r="E9"/>
  <c r="F9"/>
  <c r="G9"/>
  <c r="H9"/>
  <c r="I9"/>
  <c r="J9"/>
  <c r="K9"/>
  <c r="L9"/>
  <c r="D10"/>
  <c r="E10"/>
  <c r="F10"/>
  <c r="G10"/>
  <c r="H10"/>
  <c r="I10"/>
  <c r="J10"/>
  <c r="K10"/>
  <c r="L10"/>
  <c r="D11"/>
  <c r="E11"/>
  <c r="F11"/>
  <c r="G11"/>
  <c r="H11"/>
  <c r="I11"/>
  <c r="J11"/>
  <c r="K11"/>
  <c r="L11"/>
  <c r="D12"/>
  <c r="E12"/>
  <c r="F12"/>
  <c r="G12"/>
  <c r="H12"/>
  <c r="I12"/>
  <c r="J12"/>
  <c r="K12"/>
  <c r="L12"/>
  <c r="D13"/>
  <c r="E13"/>
  <c r="F13"/>
  <c r="G13"/>
  <c r="H13"/>
  <c r="I13"/>
  <c r="J13"/>
  <c r="K13"/>
  <c r="L13"/>
  <c r="D14"/>
  <c r="E14"/>
  <c r="F14"/>
  <c r="G14"/>
  <c r="H14"/>
  <c r="I14"/>
  <c r="J14"/>
  <c r="K14"/>
  <c r="L14"/>
  <c r="D15"/>
  <c r="E15"/>
  <c r="F15"/>
  <c r="G15"/>
  <c r="H15"/>
  <c r="I15"/>
  <c r="J15"/>
  <c r="K15"/>
  <c r="L15"/>
  <c r="L7"/>
  <c r="K7"/>
  <c r="J7"/>
  <c r="I7"/>
  <c r="H7"/>
  <c r="G7"/>
  <c r="F7"/>
  <c r="E7"/>
  <c r="D7"/>
  <c r="C8"/>
  <c r="C9"/>
  <c r="C10"/>
  <c r="C11"/>
  <c r="C12"/>
  <c r="C13"/>
  <c r="C14"/>
  <c r="C15"/>
  <c r="C7"/>
</calcChain>
</file>

<file path=xl/sharedStrings.xml><?xml version="1.0" encoding="utf-8"?>
<sst xmlns="http://schemas.openxmlformats.org/spreadsheetml/2006/main" count="25" uniqueCount="24">
  <si>
    <t>ΕΚΤΕΛΈΣΗ ΣΥΝΤΑΓΗΣ</t>
  </si>
  <si>
    <t>ΕΛΑΙΟΛΑΔΟ</t>
  </si>
  <si>
    <t>ΤΕΛΙΚΟ ΠΡΟΪΟΝ KG:</t>
  </si>
  <si>
    <t>ΒΑΣΙΚΗ ΣΥΝΤΑΓΗ</t>
  </si>
  <si>
    <t>ΥΛΙΚΑ</t>
  </si>
  <si>
    <t>ΠΟΣΟΤΗΤΕΣ ΥΛΙΚΩΝ ΣΕ ΓΡΑΜΜΑΡΙΑ ΓΙΑ :</t>
  </si>
  <si>
    <t>10kg</t>
  </si>
  <si>
    <t>ΤΟΜΑΤΟΠΕΛΤΕΣ</t>
  </si>
  <si>
    <t>ΖΩΜΟΣ ΛΑΧΑΝΙΚΩΝ</t>
  </si>
  <si>
    <t>ΓΙΓΑΝΤΕΣ</t>
  </si>
  <si>
    <t>ΚΡΕΜΜΥΔΙ</t>
  </si>
  <si>
    <t>ΣΚΟΡΔΟ ΣΚΕΛΙΔΕΣ</t>
  </si>
  <si>
    <t>ΗΛΙΕΛΑΙΟ</t>
  </si>
  <si>
    <t>ΜΑΪΝΤΑΝΟΣ ΜΑΤΣΑΚΙ</t>
  </si>
  <si>
    <t>ΑΝΗΘΟΣ ΜΑΤΣΑΚΙ</t>
  </si>
  <si>
    <t>5kg</t>
  </si>
  <si>
    <t>15kg</t>
  </si>
  <si>
    <t>20kg</t>
  </si>
  <si>
    <t>25kg</t>
  </si>
  <si>
    <t>30kg</t>
  </si>
  <si>
    <t>35kg</t>
  </si>
  <si>
    <t>40kg</t>
  </si>
  <si>
    <t>45kg</t>
  </si>
  <si>
    <t>50kg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</si>
</sst>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sz val="9"/>
      <color theme="3" tint="0.3999755851924192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charset val="161"/>
      <scheme val="minor"/>
    </font>
    <font>
      <sz val="11"/>
      <color theme="3" tint="-0.249977111117893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theme="3" tint="-0.499984740745262"/>
      </left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/>
      <right style="hair">
        <color theme="3" tint="-0.499984740745262"/>
      </right>
      <top/>
      <bottom style="hair">
        <color theme="3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/>
      <bottom style="hair">
        <color theme="3" tint="-0.499984740745262"/>
      </bottom>
      <diagonal/>
    </border>
    <border>
      <left style="hair">
        <color theme="3" tint="-0.499984740745262"/>
      </left>
      <right/>
      <top/>
      <bottom style="hair">
        <color theme="3" tint="-0.499984740745262"/>
      </bottom>
      <diagonal/>
    </border>
    <border>
      <left/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 style="hair">
        <color theme="3" tint="-0.499984740745262"/>
      </left>
      <right/>
      <top style="hair">
        <color theme="3" tint="-0.499984740745262"/>
      </top>
      <bottom style="hair">
        <color theme="3" tint="-0.499984740745262"/>
      </bottom>
      <diagonal/>
    </border>
    <border>
      <left/>
      <right style="hair">
        <color theme="3" tint="-0.499984740745262"/>
      </right>
      <top style="hair">
        <color theme="3" tint="-0.499984740745262"/>
      </top>
      <bottom/>
      <diagonal/>
    </border>
    <border>
      <left style="hair">
        <color theme="3" tint="-0.499984740745262"/>
      </left>
      <right style="hair">
        <color theme="3" tint="-0.499984740745262"/>
      </right>
      <top style="hair">
        <color theme="3" tint="-0.499984740745262"/>
      </top>
      <bottom/>
      <diagonal/>
    </border>
    <border>
      <left style="hair">
        <color theme="3" tint="-0.499984740745262"/>
      </left>
      <right/>
      <top style="hair">
        <color theme="3" tint="-0.499984740745262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4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3" fillId="3" borderId="7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2" borderId="14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left"/>
    </xf>
    <xf numFmtId="4" fontId="3" fillId="0" borderId="7" xfId="0" applyNumberFormat="1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</cellXfs>
  <cellStyles count="1">
    <cellStyle name="Κανονικό" xfId="0" builtinId="0"/>
  </cellStyles>
  <dxfs count="17"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3" formatCode="#,##0"/>
      <alignment horizontal="center" vertical="bottom" textRotation="0" wrapText="0" indent="0" relativeIndent="0" justifyLastLine="0" shrinkToFit="0" mergeCell="0" readingOrder="0"/>
      <border diagonalUp="0" diagonalDown="0">
        <left style="hair">
          <color theme="3" tint="-0.499984740745262"/>
        </left>
        <right/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3" formatCode="#,##0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3" formatCode="#,##0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3" formatCode="#,##0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3" formatCode="#,##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alignment horizontal="left" vertical="bottom" textRotation="0" wrapText="0" indent="0" relativeIndent="255" justifyLastLine="0" shrinkToFit="0" mergeCell="0" readingOrder="0"/>
      <border diagonalUp="0" diagonalDown="0">
        <left/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border>
        <top style="hair">
          <color theme="3" tint="-0.499984740745262"/>
        </top>
        <vertical/>
        <horizontal/>
      </border>
    </dxf>
    <dxf>
      <border diagonalUp="0" diagonalDown="0">
        <left style="hair">
          <color theme="3" tint="-0.499984740745262"/>
        </left>
        <right style="hair">
          <color theme="3" tint="-0.499984740745262"/>
        </right>
        <top style="hair">
          <color theme="3" tint="-0.499984740745262"/>
        </top>
        <bottom style="hair">
          <color theme="3" tint="-0.499984740745262"/>
        </bottom>
      </border>
    </dxf>
    <dxf>
      <font>
        <strike val="0"/>
        <outline val="0"/>
        <shadow val="0"/>
        <u val="none"/>
        <vertAlign val="baseline"/>
        <color theme="3" tint="-0.249977111117893"/>
        <name val="Calibri"/>
        <scheme val="minor"/>
      </font>
      <alignment horizontal="center" vertical="bottom" textRotation="0" wrapText="0" indent="0" relativeIndent="255" justifyLastLine="0" shrinkToFit="0" readingOrder="0"/>
    </dxf>
    <dxf>
      <border>
        <bottom style="hair">
          <color theme="3" tint="-0.499984740745262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hair">
          <color theme="3" tint="-0.499984740745262"/>
        </left>
        <right style="hair">
          <color theme="3" tint="-0.499984740745262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Πίνακας1" displayName="Πίνακας1" ref="A6:L16" totalsRowShown="0" headerRowDxfId="16" dataDxfId="14" headerRowBorderDxfId="15" tableBorderDxfId="13" totalsRowBorderDxfId="12">
  <autoFilter ref="A6:L16">
    <filterColumn colId="1"/>
    <filterColumn colId="3"/>
    <filterColumn colId="8"/>
    <filterColumn colId="9"/>
    <filterColumn colId="10"/>
    <filterColumn colId="11"/>
  </autoFilter>
  <tableColumns count="12">
    <tableColumn id="1" name="ΥΛΙΚΑ" dataDxfId="11"/>
    <tableColumn id="12" name="ΒΑΣΙΚΗ ΣΥΝΤΑΓΗ" dataDxfId="10">
      <calculatedColumnFormula>Πίνακας1[[#This Row],[5kg]]/2</calculatedColumnFormula>
    </tableColumn>
    <tableColumn id="2" name="5kg" dataDxfId="9"/>
    <tableColumn id="15" name="10kg" dataDxfId="8">
      <calculatedColumnFormula>Πίνακας1[[#This Row],[5kg]]*0.8</calculatedColumnFormula>
    </tableColumn>
    <tableColumn id="4" name="15kg" dataDxfId="7">
      <calculatedColumnFormula>Πίνακας1[[#This Row],[5kg]]*3</calculatedColumnFormula>
    </tableColumn>
    <tableColumn id="6" name="20kg" dataDxfId="6">
      <calculatedColumnFormula>Πίνακας1[[#This Row],[5kg]]*5</calculatedColumnFormula>
    </tableColumn>
    <tableColumn id="8" name="25kg" dataDxfId="5">
      <calculatedColumnFormula>Πίνακας1[[#This Row],[5kg]]*7</calculatedColumnFormula>
    </tableColumn>
    <tableColumn id="10" name="30kg" dataDxfId="4">
      <calculatedColumnFormula>Πίνακας1[[#This Row],[5kg]]*9</calculatedColumnFormula>
    </tableColumn>
    <tableColumn id="3" name="35kg" dataDxfId="3">
      <calculatedColumnFormula>Πίνακας1[[#This Row],[5kg]]*5</calculatedColumnFormula>
    </tableColumn>
    <tableColumn id="5" name="40kg" dataDxfId="2">
      <calculatedColumnFormula>Πίνακας1[[#This Row],[5kg]]*5</calculatedColumnFormula>
    </tableColumn>
    <tableColumn id="7" name="45kg" dataDxfId="1">
      <calculatedColumnFormula>Πίνακας1[[#This Row],[5kg]]*5</calculatedColumnFormula>
    </tableColumn>
    <tableColumn id="11" name="50kg" dataDxfId="0">
      <calculatedColumnFormula>Πίνακας1[[#This Row],[5kg]]*10.4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42"/>
  <sheetViews>
    <sheetView tabSelected="1" workbookViewId="0">
      <selection activeCell="F25" sqref="F25"/>
    </sheetView>
  </sheetViews>
  <sheetFormatPr defaultRowHeight="15"/>
  <cols>
    <col min="1" max="1" width="20.42578125" style="1" customWidth="1"/>
    <col min="2" max="2" width="11.5703125" style="1" customWidth="1"/>
    <col min="3" max="8" width="10.7109375" style="1" customWidth="1"/>
    <col min="9" max="12" width="10.7109375" customWidth="1"/>
    <col min="13" max="13" width="12.7109375" customWidth="1"/>
  </cols>
  <sheetData>
    <row r="2" spans="1:12">
      <c r="B2" s="35" t="s">
        <v>9</v>
      </c>
      <c r="C2" s="35"/>
      <c r="D2" s="35"/>
      <c r="E2" s="35"/>
      <c r="F2" s="35"/>
      <c r="G2" s="35"/>
      <c r="H2" s="35"/>
      <c r="I2" s="36"/>
      <c r="J2" s="36"/>
      <c r="K2" s="36"/>
      <c r="L2" s="36"/>
    </row>
    <row r="5" spans="1:12">
      <c r="A5" s="6"/>
      <c r="B5" s="37" t="s">
        <v>5</v>
      </c>
      <c r="C5" s="38"/>
      <c r="D5" s="38"/>
      <c r="E5" s="38"/>
      <c r="F5" s="38"/>
      <c r="G5" s="38"/>
      <c r="H5" s="38"/>
      <c r="I5" s="39"/>
      <c r="J5" s="39"/>
      <c r="K5" s="39"/>
      <c r="L5" s="39"/>
    </row>
    <row r="6" spans="1:12" s="1" customFormat="1" ht="28.5" customHeight="1">
      <c r="A6" s="20" t="s">
        <v>4</v>
      </c>
      <c r="B6" s="21" t="s">
        <v>3</v>
      </c>
      <c r="C6" s="22" t="s">
        <v>15</v>
      </c>
      <c r="D6" s="22" t="s">
        <v>6</v>
      </c>
      <c r="E6" s="22" t="s">
        <v>16</v>
      </c>
      <c r="F6" s="22" t="s">
        <v>17</v>
      </c>
      <c r="G6" s="22" t="s">
        <v>18</v>
      </c>
      <c r="H6" s="22" t="s">
        <v>19</v>
      </c>
      <c r="I6" s="22" t="s">
        <v>20</v>
      </c>
      <c r="J6" s="22" t="s">
        <v>21</v>
      </c>
      <c r="K6" s="22" t="s">
        <v>22</v>
      </c>
      <c r="L6" s="23" t="s">
        <v>23</v>
      </c>
    </row>
    <row r="7" spans="1:12">
      <c r="A7" s="28" t="s">
        <v>9</v>
      </c>
      <c r="B7" s="24">
        <v>6000</v>
      </c>
      <c r="C7" s="25">
        <f>Πίνακας1[[#This Row],[ΒΑΣΙΚΗ ΣΥΝΤΑΓΗ]]*0.238</f>
        <v>1428</v>
      </c>
      <c r="D7" s="25">
        <f>Πίνακας1[[#This Row],[5kg]]*2</f>
        <v>2856</v>
      </c>
      <c r="E7" s="25">
        <f>Πίνακας1[[#This Row],[5kg]]*3</f>
        <v>4284</v>
      </c>
      <c r="F7" s="25">
        <f>Πίνακας1[[#This Row],[5kg]]*4</f>
        <v>5712</v>
      </c>
      <c r="G7" s="25">
        <f>Πίνακας1[[#This Row],[5kg]]*5</f>
        <v>7140</v>
      </c>
      <c r="H7" s="25">
        <f>Πίνακας1[[#This Row],[5kg]]*6</f>
        <v>8568</v>
      </c>
      <c r="I7" s="25">
        <f>Πίνακας1[[#This Row],[5kg]]*7</f>
        <v>9996</v>
      </c>
      <c r="J7" s="25">
        <f>Πίνακας1[[#This Row],[5kg]]*8</f>
        <v>11424</v>
      </c>
      <c r="K7" s="25">
        <f>Πίνακας1[[#This Row],[5kg]]*9</f>
        <v>12852</v>
      </c>
      <c r="L7" s="26">
        <f>Πίνακας1[[#This Row],[5kg]]*10</f>
        <v>14280</v>
      </c>
    </row>
    <row r="8" spans="1:12">
      <c r="A8" s="28" t="s">
        <v>10</v>
      </c>
      <c r="B8" s="24">
        <v>3000</v>
      </c>
      <c r="C8" s="25">
        <f>Πίνακας1[[#This Row],[ΒΑΣΙΚΗ ΣΥΝΤΑΓΗ]]*0.238</f>
        <v>714</v>
      </c>
      <c r="D8" s="25">
        <f>Πίνακας1[[#This Row],[5kg]]*2</f>
        <v>1428</v>
      </c>
      <c r="E8" s="25">
        <f>Πίνακας1[[#This Row],[5kg]]*3</f>
        <v>2142</v>
      </c>
      <c r="F8" s="25">
        <f>Πίνακας1[[#This Row],[5kg]]*4</f>
        <v>2856</v>
      </c>
      <c r="G8" s="25">
        <f>Πίνακας1[[#This Row],[5kg]]*5</f>
        <v>3570</v>
      </c>
      <c r="H8" s="25">
        <f>Πίνακας1[[#This Row],[5kg]]*6</f>
        <v>4284</v>
      </c>
      <c r="I8" s="25">
        <f>Πίνακας1[[#This Row],[5kg]]*7</f>
        <v>4998</v>
      </c>
      <c r="J8" s="25">
        <f>Πίνακας1[[#This Row],[5kg]]*8</f>
        <v>5712</v>
      </c>
      <c r="K8" s="25">
        <f>Πίνακας1[[#This Row],[5kg]]*9</f>
        <v>6426</v>
      </c>
      <c r="L8" s="26">
        <f>Πίνακας1[[#This Row],[5kg]]*10</f>
        <v>7140</v>
      </c>
    </row>
    <row r="9" spans="1:12">
      <c r="A9" s="28" t="s">
        <v>8</v>
      </c>
      <c r="B9" s="24">
        <v>100</v>
      </c>
      <c r="C9" s="25">
        <f>Πίνακας1[[#This Row],[ΒΑΣΙΚΗ ΣΥΝΤΑΓΗ]]*0.238</f>
        <v>23.799999999999997</v>
      </c>
      <c r="D9" s="25">
        <f>Πίνακας1[[#This Row],[5kg]]*2</f>
        <v>47.599999999999994</v>
      </c>
      <c r="E9" s="25">
        <f>Πίνακας1[[#This Row],[5kg]]*3</f>
        <v>71.399999999999991</v>
      </c>
      <c r="F9" s="25">
        <f>Πίνακας1[[#This Row],[5kg]]*4</f>
        <v>95.199999999999989</v>
      </c>
      <c r="G9" s="25">
        <f>Πίνακας1[[#This Row],[5kg]]*5</f>
        <v>118.99999999999999</v>
      </c>
      <c r="H9" s="25">
        <f>Πίνακας1[[#This Row],[5kg]]*6</f>
        <v>142.79999999999998</v>
      </c>
      <c r="I9" s="25">
        <f>Πίνακας1[[#This Row],[5kg]]*7</f>
        <v>166.59999999999997</v>
      </c>
      <c r="J9" s="25">
        <f>Πίνακας1[[#This Row],[5kg]]*8</f>
        <v>190.39999999999998</v>
      </c>
      <c r="K9" s="25">
        <f>Πίνακας1[[#This Row],[5kg]]*9</f>
        <v>214.2</v>
      </c>
      <c r="L9" s="26">
        <f>Πίνακας1[[#This Row],[5kg]]*10</f>
        <v>237.99999999999997</v>
      </c>
    </row>
    <row r="10" spans="1:12">
      <c r="A10" s="28" t="s">
        <v>7</v>
      </c>
      <c r="B10" s="24">
        <v>1200</v>
      </c>
      <c r="C10" s="25">
        <f>Πίνακας1[[#This Row],[ΒΑΣΙΚΗ ΣΥΝΤΑΓΗ]]*0.238</f>
        <v>285.59999999999997</v>
      </c>
      <c r="D10" s="25">
        <f>Πίνακας1[[#This Row],[5kg]]*2</f>
        <v>571.19999999999993</v>
      </c>
      <c r="E10" s="25">
        <f>Πίνακας1[[#This Row],[5kg]]*3</f>
        <v>856.8</v>
      </c>
      <c r="F10" s="25">
        <f>Πίνακας1[[#This Row],[5kg]]*4</f>
        <v>1142.3999999999999</v>
      </c>
      <c r="G10" s="25">
        <f>Πίνακας1[[#This Row],[5kg]]*5</f>
        <v>1427.9999999999998</v>
      </c>
      <c r="H10" s="25">
        <f>Πίνακας1[[#This Row],[5kg]]*6</f>
        <v>1713.6</v>
      </c>
      <c r="I10" s="25">
        <f>Πίνακας1[[#This Row],[5kg]]*7</f>
        <v>1999.1999999999998</v>
      </c>
      <c r="J10" s="25">
        <f>Πίνακας1[[#This Row],[5kg]]*8</f>
        <v>2284.7999999999997</v>
      </c>
      <c r="K10" s="25">
        <f>Πίνακας1[[#This Row],[5kg]]*9</f>
        <v>2570.3999999999996</v>
      </c>
      <c r="L10" s="26">
        <f>Πίνακας1[[#This Row],[5kg]]*10</f>
        <v>2855.9999999999995</v>
      </c>
    </row>
    <row r="11" spans="1:12">
      <c r="A11" s="28" t="s">
        <v>11</v>
      </c>
      <c r="B11" s="24">
        <v>2</v>
      </c>
      <c r="C11" s="42">
        <f>Πίνακας1[[#This Row],[ΒΑΣΙΚΗ ΣΥΝΤΑΓΗ]]*0.238</f>
        <v>0.47599999999999998</v>
      </c>
      <c r="D11" s="42">
        <f>Πίνακας1[[#This Row],[5kg]]*2</f>
        <v>0.95199999999999996</v>
      </c>
      <c r="E11" s="42">
        <f>Πίνακας1[[#This Row],[5kg]]*3</f>
        <v>1.4279999999999999</v>
      </c>
      <c r="F11" s="42">
        <f>Πίνακας1[[#This Row],[5kg]]*4</f>
        <v>1.9039999999999999</v>
      </c>
      <c r="G11" s="42">
        <f>Πίνακας1[[#This Row],[5kg]]*5</f>
        <v>2.38</v>
      </c>
      <c r="H11" s="42">
        <f>Πίνακας1[[#This Row],[5kg]]*6</f>
        <v>2.8559999999999999</v>
      </c>
      <c r="I11" s="42">
        <f>Πίνακας1[[#This Row],[5kg]]*7</f>
        <v>3.3319999999999999</v>
      </c>
      <c r="J11" s="42">
        <f>Πίνακας1[[#This Row],[5kg]]*8</f>
        <v>3.8079999999999998</v>
      </c>
      <c r="K11" s="42">
        <f>Πίνακας1[[#This Row],[5kg]]*9</f>
        <v>4.2839999999999998</v>
      </c>
      <c r="L11" s="43">
        <f>Πίνακας1[[#This Row],[5kg]]*10</f>
        <v>4.76</v>
      </c>
    </row>
    <row r="12" spans="1:12">
      <c r="A12" s="28" t="s">
        <v>1</v>
      </c>
      <c r="B12" s="27">
        <v>800</v>
      </c>
      <c r="C12" s="25">
        <f>Πίνακας1[[#This Row],[ΒΑΣΙΚΗ ΣΥΝΤΑΓΗ]]*0.238</f>
        <v>190.39999999999998</v>
      </c>
      <c r="D12" s="25">
        <f>Πίνακας1[[#This Row],[5kg]]*2</f>
        <v>380.79999999999995</v>
      </c>
      <c r="E12" s="25">
        <f>Πίνακας1[[#This Row],[5kg]]*3</f>
        <v>571.19999999999993</v>
      </c>
      <c r="F12" s="25">
        <f>Πίνακας1[[#This Row],[5kg]]*4</f>
        <v>761.59999999999991</v>
      </c>
      <c r="G12" s="25">
        <f>Πίνακας1[[#This Row],[5kg]]*5</f>
        <v>951.99999999999989</v>
      </c>
      <c r="H12" s="25">
        <f>Πίνακας1[[#This Row],[5kg]]*6</f>
        <v>1142.3999999999999</v>
      </c>
      <c r="I12" s="25">
        <f>Πίνακας1[[#This Row],[5kg]]*7</f>
        <v>1332.7999999999997</v>
      </c>
      <c r="J12" s="25">
        <f>Πίνακας1[[#This Row],[5kg]]*8</f>
        <v>1523.1999999999998</v>
      </c>
      <c r="K12" s="25">
        <f>Πίνακας1[[#This Row],[5kg]]*9</f>
        <v>1713.6</v>
      </c>
      <c r="L12" s="26">
        <f>Πίνακας1[[#This Row],[5kg]]*10</f>
        <v>1903.9999999999998</v>
      </c>
    </row>
    <row r="13" spans="1:12">
      <c r="A13" s="28" t="s">
        <v>12</v>
      </c>
      <c r="B13" s="27">
        <v>800</v>
      </c>
      <c r="C13" s="25">
        <f>Πίνακας1[[#This Row],[ΒΑΣΙΚΗ ΣΥΝΤΑΓΗ]]*0.238</f>
        <v>190.39999999999998</v>
      </c>
      <c r="D13" s="25">
        <f>Πίνακας1[[#This Row],[5kg]]*2</f>
        <v>380.79999999999995</v>
      </c>
      <c r="E13" s="25">
        <f>Πίνακας1[[#This Row],[5kg]]*3</f>
        <v>571.19999999999993</v>
      </c>
      <c r="F13" s="25">
        <f>Πίνακας1[[#This Row],[5kg]]*4</f>
        <v>761.59999999999991</v>
      </c>
      <c r="G13" s="25">
        <f>Πίνακας1[[#This Row],[5kg]]*5</f>
        <v>951.99999999999989</v>
      </c>
      <c r="H13" s="25">
        <f>Πίνακας1[[#This Row],[5kg]]*6</f>
        <v>1142.3999999999999</v>
      </c>
      <c r="I13" s="25">
        <f>Πίνακας1[[#This Row],[5kg]]*7</f>
        <v>1332.7999999999997</v>
      </c>
      <c r="J13" s="25">
        <f>Πίνακας1[[#This Row],[5kg]]*8</f>
        <v>1523.1999999999998</v>
      </c>
      <c r="K13" s="25">
        <f>Πίνακας1[[#This Row],[5kg]]*9</f>
        <v>1713.6</v>
      </c>
      <c r="L13" s="26">
        <f>Πίνακας1[[#This Row],[5kg]]*10</f>
        <v>1903.9999999999998</v>
      </c>
    </row>
    <row r="14" spans="1:12">
      <c r="A14" s="28" t="s">
        <v>14</v>
      </c>
      <c r="B14" s="27">
        <v>1</v>
      </c>
      <c r="C14" s="42">
        <f>Πίνακας1[[#This Row],[ΒΑΣΙΚΗ ΣΥΝΤΑΓΗ]]*0.238</f>
        <v>0.23799999999999999</v>
      </c>
      <c r="D14" s="42">
        <f>Πίνακας1[[#This Row],[5kg]]*2</f>
        <v>0.47599999999999998</v>
      </c>
      <c r="E14" s="42">
        <f>Πίνακας1[[#This Row],[5kg]]*3</f>
        <v>0.71399999999999997</v>
      </c>
      <c r="F14" s="42">
        <f>Πίνακας1[[#This Row],[5kg]]*4</f>
        <v>0.95199999999999996</v>
      </c>
      <c r="G14" s="42">
        <f>Πίνακας1[[#This Row],[5kg]]*5</f>
        <v>1.19</v>
      </c>
      <c r="H14" s="42">
        <f>Πίνακας1[[#This Row],[5kg]]*6</f>
        <v>1.4279999999999999</v>
      </c>
      <c r="I14" s="42">
        <f>Πίνακας1[[#This Row],[5kg]]*7</f>
        <v>1.6659999999999999</v>
      </c>
      <c r="J14" s="42">
        <f>Πίνακας1[[#This Row],[5kg]]*8</f>
        <v>1.9039999999999999</v>
      </c>
      <c r="K14" s="42">
        <f>Πίνακας1[[#This Row],[5kg]]*9</f>
        <v>2.1419999999999999</v>
      </c>
      <c r="L14" s="43">
        <f>Πίνακας1[[#This Row],[5kg]]*10</f>
        <v>2.38</v>
      </c>
    </row>
    <row r="15" spans="1:12">
      <c r="A15" s="28" t="s">
        <v>13</v>
      </c>
      <c r="B15" s="29">
        <v>1</v>
      </c>
      <c r="C15" s="42">
        <f>Πίνακας1[[#This Row],[ΒΑΣΙΚΗ ΣΥΝΤΑΓΗ]]*0.238</f>
        <v>0.23799999999999999</v>
      </c>
      <c r="D15" s="42">
        <f>Πίνακας1[[#This Row],[5kg]]*2</f>
        <v>0.47599999999999998</v>
      </c>
      <c r="E15" s="42">
        <f>Πίνακας1[[#This Row],[5kg]]*3</f>
        <v>0.71399999999999997</v>
      </c>
      <c r="F15" s="42">
        <f>Πίνακας1[[#This Row],[5kg]]*4</f>
        <v>0.95199999999999996</v>
      </c>
      <c r="G15" s="42">
        <f>Πίνακας1[[#This Row],[5kg]]*5</f>
        <v>1.19</v>
      </c>
      <c r="H15" s="42">
        <f>Πίνακας1[[#This Row],[5kg]]*6</f>
        <v>1.4279999999999999</v>
      </c>
      <c r="I15" s="42">
        <f>Πίνακας1[[#This Row],[5kg]]*7</f>
        <v>1.6659999999999999</v>
      </c>
      <c r="J15" s="42">
        <f>Πίνακας1[[#This Row],[5kg]]*8</f>
        <v>1.9039999999999999</v>
      </c>
      <c r="K15" s="42">
        <f>Πίνακας1[[#This Row],[5kg]]*9</f>
        <v>2.1419999999999999</v>
      </c>
      <c r="L15" s="43">
        <f>Πίνακας1[[#This Row],[5kg]]*10</f>
        <v>2.38</v>
      </c>
    </row>
    <row r="16" spans="1:12">
      <c r="A16" s="41" t="s">
        <v>2</v>
      </c>
      <c r="B16" s="40">
        <v>21</v>
      </c>
      <c r="C16" s="30"/>
      <c r="D16" s="31"/>
      <c r="E16" s="32"/>
      <c r="F16" s="32"/>
      <c r="G16" s="32"/>
      <c r="H16" s="32"/>
      <c r="I16" s="31"/>
      <c r="J16" s="31"/>
      <c r="K16" s="31"/>
      <c r="L16" s="33"/>
    </row>
    <row r="17" spans="1:12" s="5" customFormat="1">
      <c r="A17" s="14"/>
      <c r="B17" s="15"/>
      <c r="C17" s="15"/>
      <c r="D17" s="15"/>
      <c r="E17" s="16"/>
      <c r="F17" s="16"/>
      <c r="G17" s="16"/>
      <c r="H17" s="16"/>
      <c r="I17" s="17"/>
      <c r="J17" s="17"/>
      <c r="K17" s="17"/>
      <c r="L17" s="18"/>
    </row>
    <row r="18" spans="1:12">
      <c r="A18" s="19"/>
      <c r="B18" s="15"/>
      <c r="C18" s="15"/>
      <c r="D18" s="15"/>
      <c r="E18" s="34" t="s">
        <v>0</v>
      </c>
      <c r="F18" s="34"/>
      <c r="G18" s="15"/>
      <c r="H18" s="15"/>
      <c r="I18" s="17"/>
      <c r="J18" s="17"/>
      <c r="K18" s="17"/>
      <c r="L18" s="18"/>
    </row>
    <row r="19" spans="1:12">
      <c r="A19" s="19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8"/>
    </row>
    <row r="20" spans="1:12">
      <c r="A20" s="8"/>
      <c r="B20" s="3"/>
      <c r="C20" s="3"/>
      <c r="D20" s="3"/>
      <c r="E20" s="3"/>
      <c r="F20" s="3"/>
      <c r="G20" s="3"/>
      <c r="H20" s="3"/>
      <c r="I20" s="5"/>
      <c r="J20" s="5"/>
      <c r="K20" s="5"/>
      <c r="L20" s="7"/>
    </row>
    <row r="21" spans="1:12">
      <c r="A21" s="8"/>
      <c r="B21" s="3"/>
      <c r="C21" s="3"/>
      <c r="D21" s="3"/>
      <c r="E21" s="3"/>
      <c r="F21" s="3"/>
      <c r="G21" s="3"/>
      <c r="H21" s="3"/>
      <c r="I21" s="5"/>
      <c r="J21" s="5"/>
      <c r="K21" s="5"/>
      <c r="L21" s="7"/>
    </row>
    <row r="22" spans="1:12">
      <c r="A22" s="8"/>
      <c r="B22" s="3"/>
      <c r="C22" s="3"/>
      <c r="D22" s="3"/>
      <c r="E22" s="3"/>
      <c r="F22" s="3"/>
      <c r="G22" s="3"/>
      <c r="H22" s="3"/>
      <c r="I22" s="5"/>
      <c r="J22" s="5"/>
      <c r="K22" s="5"/>
      <c r="L22" s="7"/>
    </row>
    <row r="23" spans="1:12">
      <c r="A23" s="8"/>
      <c r="B23" s="3"/>
      <c r="C23" s="3"/>
      <c r="D23" s="3"/>
      <c r="E23" s="3"/>
      <c r="F23" s="3"/>
      <c r="G23" s="3"/>
      <c r="H23" s="3"/>
      <c r="I23" s="5"/>
      <c r="J23" s="5"/>
      <c r="K23" s="5"/>
      <c r="L23" s="7"/>
    </row>
    <row r="24" spans="1:12">
      <c r="A24" s="8"/>
      <c r="B24" s="3"/>
      <c r="C24" s="3"/>
      <c r="D24" s="3"/>
      <c r="E24" s="3"/>
      <c r="F24" s="3"/>
      <c r="G24" s="3"/>
      <c r="H24" s="3"/>
      <c r="I24" s="5"/>
      <c r="J24" s="5"/>
      <c r="K24" s="5"/>
      <c r="L24" s="7"/>
    </row>
    <row r="25" spans="1:12">
      <c r="A25" s="8"/>
      <c r="B25" s="3"/>
      <c r="C25" s="3"/>
      <c r="D25" s="3"/>
      <c r="E25" s="3"/>
      <c r="F25" s="3"/>
      <c r="G25" s="3"/>
      <c r="H25" s="3"/>
      <c r="I25" s="5"/>
      <c r="J25" s="5"/>
      <c r="K25" s="5"/>
      <c r="L25" s="7"/>
    </row>
    <row r="26" spans="1:12">
      <c r="A26" s="8"/>
      <c r="B26" s="3"/>
      <c r="C26" s="3"/>
      <c r="D26" s="3"/>
      <c r="E26" s="3"/>
      <c r="F26" s="3"/>
      <c r="G26" s="3"/>
      <c r="H26" s="3"/>
      <c r="I26" s="5"/>
      <c r="J26" s="5"/>
      <c r="K26" s="5"/>
      <c r="L26" s="7"/>
    </row>
    <row r="27" spans="1:12">
      <c r="A27" s="8"/>
      <c r="B27" s="3"/>
      <c r="C27" s="3"/>
      <c r="D27" s="3"/>
      <c r="E27" s="3"/>
      <c r="F27" s="3"/>
      <c r="G27" s="3"/>
      <c r="H27" s="3"/>
      <c r="I27" s="5"/>
      <c r="J27" s="5"/>
      <c r="K27" s="5"/>
      <c r="L27" s="7"/>
    </row>
    <row r="28" spans="1:12">
      <c r="A28" s="8"/>
      <c r="B28" s="3"/>
      <c r="C28" s="3"/>
      <c r="D28" s="3"/>
      <c r="E28" s="3"/>
      <c r="F28" s="3"/>
      <c r="G28" s="3"/>
      <c r="H28" s="3"/>
      <c r="I28" s="5"/>
      <c r="J28" s="5"/>
      <c r="K28" s="5"/>
      <c r="L28" s="7"/>
    </row>
    <row r="29" spans="1:12">
      <c r="A29" s="8"/>
      <c r="B29" s="3"/>
      <c r="C29" s="3"/>
      <c r="D29" s="3"/>
      <c r="E29" s="3"/>
      <c r="F29" s="3"/>
      <c r="G29" s="3"/>
      <c r="H29" s="3"/>
      <c r="I29" s="5"/>
      <c r="J29" s="5"/>
      <c r="K29" s="5"/>
      <c r="L29" s="7"/>
    </row>
    <row r="30" spans="1:12">
      <c r="A30" s="8"/>
      <c r="B30" s="3"/>
      <c r="C30" s="3"/>
      <c r="D30" s="3"/>
      <c r="E30" s="3"/>
      <c r="F30" s="3"/>
      <c r="G30" s="3"/>
      <c r="H30" s="3"/>
      <c r="I30" s="5"/>
      <c r="J30" s="5"/>
      <c r="K30" s="5"/>
      <c r="L30" s="7"/>
    </row>
    <row r="31" spans="1:12">
      <c r="A31" s="8"/>
      <c r="B31" s="3"/>
      <c r="C31" s="3"/>
      <c r="D31" s="3"/>
      <c r="E31" s="3"/>
      <c r="F31" s="3"/>
      <c r="G31" s="3"/>
      <c r="H31" s="3"/>
      <c r="I31" s="5"/>
      <c r="J31" s="5"/>
      <c r="K31" s="5"/>
      <c r="L31" s="7"/>
    </row>
    <row r="32" spans="1:12">
      <c r="A32" s="9"/>
      <c r="B32" s="10"/>
      <c r="C32" s="10"/>
      <c r="D32" s="13"/>
      <c r="E32" s="10"/>
      <c r="F32" s="10"/>
      <c r="G32" s="13"/>
      <c r="H32" s="13"/>
      <c r="I32" s="11"/>
      <c r="J32" s="11"/>
      <c r="K32" s="11"/>
      <c r="L32" s="12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2"/>
      <c r="B35" s="3"/>
      <c r="C35" s="3"/>
      <c r="D35" s="3"/>
      <c r="E35" s="3"/>
      <c r="F35" s="3"/>
      <c r="G35" s="3"/>
      <c r="H35" s="3"/>
    </row>
    <row r="36" spans="1:8">
      <c r="A36" s="2"/>
      <c r="B36" s="3"/>
      <c r="C36" s="3"/>
      <c r="D36" s="3"/>
      <c r="E36" s="3"/>
      <c r="F36" s="3"/>
      <c r="G36" s="3"/>
      <c r="H36" s="3"/>
    </row>
    <row r="37" spans="1:8">
      <c r="A37" s="2"/>
      <c r="B37" s="3"/>
      <c r="C37" s="3"/>
      <c r="D37" s="3"/>
      <c r="E37" s="3"/>
      <c r="F37" s="3"/>
      <c r="G37" s="3"/>
      <c r="H37" s="3"/>
    </row>
    <row r="38" spans="1:8">
      <c r="A38" s="2"/>
      <c r="B38" s="3"/>
      <c r="C38" s="3"/>
      <c r="D38" s="3"/>
      <c r="E38" s="3"/>
      <c r="F38" s="3"/>
      <c r="G38" s="3"/>
      <c r="H38" s="3"/>
    </row>
    <row r="39" spans="1:8">
      <c r="A39" s="2"/>
      <c r="B39" s="3"/>
      <c r="C39" s="3"/>
      <c r="D39" s="3"/>
      <c r="E39" s="4"/>
      <c r="F39" s="4"/>
      <c r="G39" s="4"/>
      <c r="H39" s="4"/>
    </row>
    <row r="40" spans="1:8">
      <c r="A40" s="2"/>
      <c r="B40" s="3"/>
      <c r="C40" s="3"/>
      <c r="D40" s="3"/>
      <c r="E40" s="4"/>
      <c r="F40" s="4"/>
      <c r="G40" s="4"/>
      <c r="H40" s="4"/>
    </row>
    <row r="41" spans="1:8">
      <c r="A41" s="2"/>
      <c r="B41" s="3"/>
      <c r="C41" s="3"/>
      <c r="D41" s="3"/>
      <c r="E41" s="3"/>
      <c r="F41" s="3"/>
      <c r="G41" s="3"/>
      <c r="H41" s="3"/>
    </row>
    <row r="42" spans="1:8">
      <c r="A42" s="2"/>
      <c r="B42" s="3"/>
      <c r="C42" s="3"/>
      <c r="D42" s="3"/>
      <c r="E42" s="4"/>
      <c r="F42" s="4"/>
      <c r="G42" s="4"/>
      <c r="H42" s="4"/>
    </row>
  </sheetData>
  <mergeCells count="3">
    <mergeCell ref="E18:F18"/>
    <mergeCell ref="B2:L2"/>
    <mergeCell ref="B5:L5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2018-05-29T09:36:45Z</dcterms:modified>
</cp:coreProperties>
</file>