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liyashafirov/Desktop/"/>
    </mc:Choice>
  </mc:AlternateContent>
  <bookViews>
    <workbookView xWindow="4480" yWindow="8600" windowWidth="214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K9" i="1"/>
  <c r="J9" i="1"/>
  <c r="I9" i="1"/>
  <c r="H9" i="1"/>
  <c r="G9" i="1"/>
  <c r="K2" i="1"/>
  <c r="J2" i="1"/>
  <c r="I2" i="1"/>
  <c r="H2" i="1"/>
  <c r="G2" i="1"/>
  <c r="F20" i="1"/>
  <c r="E20" i="1"/>
  <c r="D20" i="1"/>
  <c r="C20" i="1"/>
  <c r="B20" i="1"/>
  <c r="C12" i="1"/>
  <c r="D12" i="1"/>
  <c r="E12" i="1"/>
  <c r="F12" i="1"/>
  <c r="B12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<sst xmlns="http://schemas.openxmlformats.org/spreadsheetml/2006/main" count="41" uniqueCount="16">
  <si>
    <t>Barcelona</t>
  </si>
  <si>
    <t>Athletico Madrid</t>
  </si>
  <si>
    <t>Revenue 2012/2013</t>
  </si>
  <si>
    <t>Revenue 2013/2014</t>
  </si>
  <si>
    <t>Revenue 2014/2015</t>
  </si>
  <si>
    <t>Revenue 2015/2016</t>
  </si>
  <si>
    <t>Revenue 2016/2017</t>
  </si>
  <si>
    <t>Expenses 2012/2013</t>
  </si>
  <si>
    <t>Expenses 2013/2014</t>
  </si>
  <si>
    <t>Expenses 2014/2015</t>
  </si>
  <si>
    <t>Expenses 2015/2016</t>
  </si>
  <si>
    <t>Expenses 2016/2017</t>
  </si>
  <si>
    <t>Matchday</t>
  </si>
  <si>
    <t>Broadcasting</t>
  </si>
  <si>
    <t>Commerical</t>
  </si>
  <si>
    <t>Real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</si>
</sst>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12" sqref="E1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9</v>
      </c>
      <c r="J1" s="1" t="s">
        <v>10</v>
      </c>
      <c r="K1" s="1" t="s">
        <v>11</v>
      </c>
    </row>
    <row r="2" spans="1:11" x14ac:dyDescent="0.2">
      <c r="A2" s="1" t="s">
        <v>12</v>
      </c>
      <c r="B2" s="2">
        <v>117.6</v>
      </c>
      <c r="C2" s="1">
        <v>116.8</v>
      </c>
      <c r="D2" s="1">
        <v>116.9</v>
      </c>
      <c r="E2" s="1">
        <v>121.4</v>
      </c>
      <c r="F2" s="1">
        <v>137.19999999999999</v>
      </c>
      <c r="G2" s="3">
        <f>B5-137.1</f>
        <v>345.5</v>
      </c>
      <c r="H2" s="3">
        <f>C5-131.9</f>
        <v>352.1</v>
      </c>
      <c r="I2" s="3">
        <f>D5-149.1</f>
        <v>411.70000000000005</v>
      </c>
      <c r="J2" s="3">
        <f>E5-92.54</f>
        <v>527.66000000000008</v>
      </c>
      <c r="K2" s="3">
        <f>F5-87.49</f>
        <v>560.80999999999995</v>
      </c>
    </row>
    <row r="3" spans="1:11" x14ac:dyDescent="0.2">
      <c r="A3" s="1" t="s">
        <v>13</v>
      </c>
      <c r="B3" s="1">
        <v>188.2</v>
      </c>
      <c r="C3" s="1">
        <v>182.1</v>
      </c>
      <c r="D3" s="1">
        <v>199.8</v>
      </c>
      <c r="E3" s="1">
        <v>202.7</v>
      </c>
      <c r="F3" s="1">
        <v>214.9</v>
      </c>
    </row>
    <row r="4" spans="1:11" x14ac:dyDescent="0.2">
      <c r="A4" s="1" t="s">
        <v>14</v>
      </c>
      <c r="B4" s="1">
        <v>176.8</v>
      </c>
      <c r="C4" s="1">
        <v>185.1</v>
      </c>
      <c r="D4" s="1">
        <v>244.1</v>
      </c>
      <c r="E4" s="1">
        <v>296.10000000000002</v>
      </c>
      <c r="F4" s="1">
        <v>296.2</v>
      </c>
    </row>
    <row r="5" spans="1:11" x14ac:dyDescent="0.2">
      <c r="A5" s="1"/>
      <c r="B5" s="2">
        <f>SUM(B2:B4)</f>
        <v>482.59999999999997</v>
      </c>
      <c r="C5" s="2">
        <f t="shared" ref="C5:F5" si="0">SUM(C2:C4)</f>
        <v>484</v>
      </c>
      <c r="D5" s="2">
        <f t="shared" si="0"/>
        <v>560.80000000000007</v>
      </c>
      <c r="E5" s="2">
        <f t="shared" si="0"/>
        <v>620.20000000000005</v>
      </c>
      <c r="F5" s="2">
        <f t="shared" si="0"/>
        <v>648.29999999999995</v>
      </c>
    </row>
    <row r="6" spans="1:11" x14ac:dyDescent="0.2">
      <c r="A6" s="1"/>
      <c r="B6" s="1"/>
      <c r="C6" s="1"/>
      <c r="D6" s="1"/>
    </row>
    <row r="7" spans="1:11" x14ac:dyDescent="0.2">
      <c r="A7" s="1"/>
      <c r="B7" s="1"/>
      <c r="C7" s="1"/>
      <c r="D7" s="1"/>
    </row>
    <row r="8" spans="1:11" x14ac:dyDescent="0.2">
      <c r="A8" s="1" t="s">
        <v>15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</row>
    <row r="9" spans="1:11" x14ac:dyDescent="0.2">
      <c r="A9" s="1" t="s">
        <v>12</v>
      </c>
      <c r="B9" s="2">
        <v>119</v>
      </c>
      <c r="C9" s="1">
        <v>113.8</v>
      </c>
      <c r="D9" s="1">
        <v>129.80000000000001</v>
      </c>
      <c r="E9" s="1">
        <v>129</v>
      </c>
      <c r="F9" s="1">
        <v>136.4</v>
      </c>
      <c r="G9" s="3">
        <f>B12-145</f>
        <v>373.9</v>
      </c>
      <c r="H9" s="3">
        <f>C12-147.4</f>
        <v>402.1</v>
      </c>
      <c r="I9" s="3">
        <f>D12-147</f>
        <v>430</v>
      </c>
      <c r="J9" s="3">
        <f>E12-138.9</f>
        <v>481.19999999999993</v>
      </c>
      <c r="K9" s="3">
        <f>F12-155</f>
        <v>519.6</v>
      </c>
    </row>
    <row r="10" spans="1:11" x14ac:dyDescent="0.2">
      <c r="A10" s="1" t="s">
        <v>13</v>
      </c>
      <c r="B10" s="1">
        <v>188.3</v>
      </c>
      <c r="C10" s="1">
        <v>204.2</v>
      </c>
      <c r="D10" s="1">
        <v>199.9</v>
      </c>
      <c r="E10" s="1">
        <v>227.7</v>
      </c>
      <c r="F10" s="1">
        <v>236.8</v>
      </c>
    </row>
    <row r="11" spans="1:11" x14ac:dyDescent="0.2">
      <c r="A11" s="1" t="s">
        <v>14</v>
      </c>
      <c r="B11" s="1">
        <v>211.6</v>
      </c>
      <c r="C11" s="1">
        <v>231.5</v>
      </c>
      <c r="D11" s="1">
        <v>247.3</v>
      </c>
      <c r="E11" s="1">
        <v>263.39999999999998</v>
      </c>
      <c r="F11" s="1">
        <v>301.39999999999998</v>
      </c>
    </row>
    <row r="12" spans="1:11" x14ac:dyDescent="0.2">
      <c r="A12" s="1"/>
      <c r="B12" s="2">
        <f>SUM(B9:B11)</f>
        <v>518.9</v>
      </c>
      <c r="C12" s="2">
        <f t="shared" ref="C12:F12" si="1">SUM(C9:C11)</f>
        <v>549.5</v>
      </c>
      <c r="D12" s="2">
        <f t="shared" si="1"/>
        <v>577</v>
      </c>
      <c r="E12" s="2">
        <f t="shared" si="1"/>
        <v>620.09999999999991</v>
      </c>
      <c r="F12" s="2">
        <f t="shared" si="1"/>
        <v>674.6</v>
      </c>
    </row>
    <row r="13" spans="1:11" x14ac:dyDescent="0.2">
      <c r="A13" s="1"/>
      <c r="B13" s="1"/>
      <c r="C13" s="1"/>
      <c r="D13" s="1"/>
    </row>
    <row r="14" spans="1:11" x14ac:dyDescent="0.2">
      <c r="A14" s="1"/>
      <c r="B14" s="1"/>
      <c r="C14" s="1"/>
      <c r="D14" s="1"/>
    </row>
    <row r="15" spans="1:11" x14ac:dyDescent="0.2">
      <c r="A15" s="1"/>
      <c r="B15" s="1"/>
      <c r="C15" s="1"/>
      <c r="D15" s="1"/>
    </row>
    <row r="16" spans="1:11" x14ac:dyDescent="0.2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</row>
    <row r="17" spans="1:11" x14ac:dyDescent="0.2">
      <c r="A17" s="1" t="s">
        <v>12</v>
      </c>
      <c r="B17" s="2">
        <v>27.5</v>
      </c>
      <c r="C17" s="1">
        <v>32.5</v>
      </c>
      <c r="D17" s="1">
        <v>37.200000000000003</v>
      </c>
      <c r="E17" s="1">
        <v>36</v>
      </c>
      <c r="F17" s="1">
        <v>41</v>
      </c>
      <c r="G17" s="1"/>
      <c r="H17" s="1"/>
      <c r="I17" s="1"/>
      <c r="J17" s="1"/>
    </row>
    <row r="18" spans="1:11" x14ac:dyDescent="0.2">
      <c r="A18" s="1" t="s">
        <v>13</v>
      </c>
      <c r="B18" s="1">
        <v>52.5</v>
      </c>
      <c r="C18" s="1">
        <v>96.5</v>
      </c>
      <c r="D18" s="1">
        <v>86.6</v>
      </c>
      <c r="E18" s="1">
        <v>139.4</v>
      </c>
      <c r="F18" s="1">
        <v>161</v>
      </c>
      <c r="G18">
        <f>120-28.5</f>
        <v>91.5</v>
      </c>
      <c r="H18" s="3">
        <f>C20-30.3</f>
        <v>139.6</v>
      </c>
      <c r="I18">
        <f xml:space="preserve"> 187.1 - 45.8</f>
        <v>141.30000000000001</v>
      </c>
      <c r="J18">
        <f>228.6-41.3</f>
        <v>187.3</v>
      </c>
      <c r="K18">
        <f>272.5-47.98</f>
        <v>224.52</v>
      </c>
    </row>
    <row r="19" spans="1:11" x14ac:dyDescent="0.2">
      <c r="A19" s="1" t="s">
        <v>14</v>
      </c>
      <c r="B19" s="1">
        <v>40</v>
      </c>
      <c r="C19" s="1">
        <v>40.9</v>
      </c>
      <c r="D19" s="1">
        <v>63.3</v>
      </c>
      <c r="E19" s="1">
        <v>53.2</v>
      </c>
      <c r="F19" s="1">
        <v>70.5</v>
      </c>
    </row>
    <row r="20" spans="1:11" x14ac:dyDescent="0.2">
      <c r="A20" s="1"/>
      <c r="B20" s="2">
        <f>SUM(B17:B19)</f>
        <v>120</v>
      </c>
      <c r="C20" s="2">
        <f t="shared" ref="C20:F20" si="2">SUM(C17:C19)</f>
        <v>169.9</v>
      </c>
      <c r="D20" s="2">
        <f t="shared" si="2"/>
        <v>187.1</v>
      </c>
      <c r="E20" s="2">
        <f t="shared" si="2"/>
        <v>228.60000000000002</v>
      </c>
      <c r="F20" s="2">
        <f t="shared" si="2"/>
        <v>272.5</v>
      </c>
    </row>
    <row r="21" spans="1:11" x14ac:dyDescent="0.2">
      <c r="A21" s="1"/>
      <c r="B21" s="1"/>
      <c r="C21" s="1"/>
      <c r="D2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2018-04-09T10:48:30Z</dcterms:created>
  <dcterms:modified xsi:type="dcterms:W3CDTF">2018-06-03T13:45:35Z</dcterms:modified>
</cp:coreProperties>
</file>