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ctrolux-my.sharepoint.com/personal/ilker_yagci_electrolux_com/Documents/"/>
    </mc:Choice>
  </mc:AlternateContent>
  <xr:revisionPtr revIDLastSave="0" documentId="8_{A6AA324D-F9F7-490F-8064-6A67E9A823BA}" xr6:coauthVersionLast="45" xr6:coauthVersionMax="45" xr10:uidLastSave="{00000000-0000-0000-0000-000000000000}"/>
  <bookViews>
    <workbookView xWindow="-120" yWindow="-120" windowWidth="29040" windowHeight="15840"/>
  </bookViews>
  <sheets>
    <sheet name="Calculation" sheetId="1" r:id="rId1"/>
    <sheet name="Circu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4" i="1"/>
  <c r="B34" i="1"/>
  <c r="C34" i="1"/>
  <c r="K34" i="1" s="1"/>
  <c r="L34" i="1" s="1"/>
  <c r="Q34" i="1" s="1"/>
  <c r="D34" i="1"/>
  <c r="F34" i="1"/>
  <c r="G34" i="1"/>
  <c r="H34" i="1"/>
  <c r="I34" i="1"/>
  <c r="J34" i="1"/>
  <c r="B35" i="1"/>
  <c r="C35" i="1" s="1"/>
  <c r="D35" i="1"/>
  <c r="F35" i="1"/>
  <c r="G35" i="1"/>
  <c r="H35" i="1"/>
  <c r="I35" i="1"/>
  <c r="J35" i="1"/>
  <c r="B33" i="1"/>
  <c r="C33" i="1" s="1"/>
  <c r="D33" i="1"/>
  <c r="F33" i="1"/>
  <c r="G33" i="1"/>
  <c r="H33" i="1"/>
  <c r="I33" i="1"/>
  <c r="J3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B4" i="1"/>
  <c r="C4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6" i="1"/>
  <c r="C6" i="1" s="1"/>
  <c r="B5" i="1"/>
  <c r="C5" i="1" s="1"/>
  <c r="K35" i="1" l="1"/>
  <c r="L35" i="1" s="1"/>
  <c r="Q35" i="1" s="1"/>
  <c r="E34" i="1"/>
  <c r="E35" i="1"/>
  <c r="M34" i="1"/>
  <c r="J10" i="1"/>
  <c r="K10" i="1" s="1"/>
  <c r="M10" i="1" s="1"/>
  <c r="J21" i="1"/>
  <c r="K21" i="1" s="1"/>
  <c r="M21" i="1" s="1"/>
  <c r="J9" i="1"/>
  <c r="K9" i="1" s="1"/>
  <c r="M9" i="1" s="1"/>
  <c r="E33" i="1"/>
  <c r="K33" i="1"/>
  <c r="L33" i="1" s="1"/>
  <c r="Q33" i="1" s="1"/>
  <c r="J8" i="1"/>
  <c r="K8" i="1" s="1"/>
  <c r="M8" i="1" s="1"/>
  <c r="J32" i="1"/>
  <c r="K32" i="1" s="1"/>
  <c r="M32" i="1" s="1"/>
  <c r="J20" i="1"/>
  <c r="K20" i="1" s="1"/>
  <c r="M20" i="1" s="1"/>
  <c r="J23" i="1"/>
  <c r="K23" i="1" s="1"/>
  <c r="M23" i="1" s="1"/>
  <c r="J11" i="1"/>
  <c r="K11" i="1" s="1"/>
  <c r="M11" i="1" s="1"/>
  <c r="E7" i="1"/>
  <c r="E32" i="1"/>
  <c r="J28" i="1"/>
  <c r="K28" i="1" s="1"/>
  <c r="M28" i="1" s="1"/>
  <c r="J26" i="1"/>
  <c r="K26" i="1" s="1"/>
  <c r="M26" i="1" s="1"/>
  <c r="J14" i="1"/>
  <c r="K14" i="1" s="1"/>
  <c r="M14" i="1" s="1"/>
  <c r="J13" i="1"/>
  <c r="K13" i="1" s="1"/>
  <c r="M13" i="1" s="1"/>
  <c r="J12" i="1"/>
  <c r="K12" i="1" s="1"/>
  <c r="M12" i="1" s="1"/>
  <c r="J25" i="1"/>
  <c r="K25" i="1" s="1"/>
  <c r="M25" i="1" s="1"/>
  <c r="J27" i="1"/>
  <c r="K27" i="1" s="1"/>
  <c r="M27" i="1" s="1"/>
  <c r="J15" i="1"/>
  <c r="K15" i="1" s="1"/>
  <c r="M15" i="1" s="1"/>
  <c r="J24" i="1"/>
  <c r="K24" i="1" s="1"/>
  <c r="M24" i="1" s="1"/>
  <c r="J22" i="1"/>
  <c r="K22" i="1" s="1"/>
  <c r="M22" i="1" s="1"/>
  <c r="J4" i="1"/>
  <c r="K4" i="1" s="1"/>
  <c r="M4" i="1" s="1"/>
  <c r="J31" i="1"/>
  <c r="K31" i="1" s="1"/>
  <c r="M31" i="1" s="1"/>
  <c r="J30" i="1"/>
  <c r="K30" i="1" s="1"/>
  <c r="M30" i="1" s="1"/>
  <c r="J7" i="1"/>
  <c r="K7" i="1" s="1"/>
  <c r="M7" i="1" s="1"/>
  <c r="J18" i="1"/>
  <c r="K18" i="1" s="1"/>
  <c r="M18" i="1" s="1"/>
  <c r="J6" i="1"/>
  <c r="K6" i="1" s="1"/>
  <c r="M6" i="1" s="1"/>
  <c r="J19" i="1"/>
  <c r="K19" i="1" s="1"/>
  <c r="M19" i="1" s="1"/>
  <c r="J29" i="1"/>
  <c r="K29" i="1" s="1"/>
  <c r="M29" i="1" s="1"/>
  <c r="J17" i="1"/>
  <c r="K17" i="1" s="1"/>
  <c r="M17" i="1" s="1"/>
  <c r="J5" i="1"/>
  <c r="K5" i="1" s="1"/>
  <c r="M5" i="1" s="1"/>
  <c r="J16" i="1"/>
  <c r="K16" i="1" s="1"/>
  <c r="M16" i="1" s="1"/>
  <c r="E30" i="1"/>
  <c r="E10" i="1"/>
  <c r="E11" i="1"/>
  <c r="E31" i="1"/>
  <c r="E27" i="1"/>
  <c r="E12" i="1"/>
  <c r="E9" i="1"/>
  <c r="E24" i="1"/>
  <c r="E23" i="1"/>
  <c r="E4" i="1"/>
  <c r="E15" i="1"/>
  <c r="E5" i="1"/>
  <c r="E8" i="1"/>
  <c r="E21" i="1"/>
  <c r="E17" i="1"/>
  <c r="E25" i="1"/>
  <c r="E22" i="1"/>
  <c r="E13" i="1"/>
  <c r="E6" i="1"/>
  <c r="E20" i="1"/>
  <c r="E26" i="1"/>
  <c r="E14" i="1"/>
  <c r="M35" i="1" l="1"/>
  <c r="M33" i="1"/>
  <c r="L32" i="1"/>
  <c r="L20" i="1"/>
  <c r="L5" i="1"/>
  <c r="L30" i="1"/>
  <c r="L7" i="1"/>
  <c r="L6" i="1"/>
  <c r="L26" i="1"/>
  <c r="L31" i="1"/>
  <c r="L10" i="1"/>
  <c r="L27" i="1"/>
  <c r="L12" i="1"/>
  <c r="L11" i="1"/>
  <c r="L9" i="1"/>
  <c r="L17" i="1"/>
  <c r="L4" i="1"/>
  <c r="L24" i="1"/>
  <c r="L23" i="1"/>
  <c r="L13" i="1"/>
  <c r="L15" i="1"/>
  <c r="L25" i="1"/>
  <c r="L14" i="1"/>
  <c r="L8" i="1"/>
  <c r="L22" i="1"/>
  <c r="L21" i="1"/>
  <c r="E19" i="1"/>
  <c r="E18" i="1"/>
  <c r="E16" i="1"/>
  <c r="E29" i="1"/>
  <c r="Q23" i="1" l="1"/>
  <c r="Q14" i="1"/>
  <c r="Q10" i="1"/>
  <c r="Q31" i="1"/>
  <c r="Q15" i="1"/>
  <c r="Q13" i="1"/>
  <c r="Q7" i="1"/>
  <c r="Q24" i="1"/>
  <c r="Q5" i="1"/>
  <c r="Q17" i="1"/>
  <c r="Q21" i="1"/>
  <c r="Q25" i="1"/>
  <c r="Q26" i="1"/>
  <c r="Q6" i="1"/>
  <c r="Q30" i="1"/>
  <c r="Q4" i="1"/>
  <c r="Q20" i="1"/>
  <c r="Q9" i="1"/>
  <c r="Q32" i="1"/>
  <c r="Q11" i="1"/>
  <c r="Q22" i="1"/>
  <c r="Q12" i="1"/>
  <c r="Q8" i="1"/>
  <c r="Q27" i="1"/>
  <c r="L18" i="1"/>
  <c r="L16" i="1"/>
  <c r="E28" i="1"/>
  <c r="Q16" i="1" l="1"/>
  <c r="Q18" i="1"/>
  <c r="L28" i="1"/>
  <c r="L19" i="1"/>
  <c r="L29" i="1"/>
  <c r="Q29" i="1" l="1"/>
  <c r="Q19" i="1"/>
  <c r="Q28" i="1"/>
</calcChain>
</file>

<file path=xl/sharedStrings.xml><?xml version="1.0" encoding="utf-8"?>
<sst xmlns="http://schemas.openxmlformats.org/spreadsheetml/2006/main" count="47" uniqueCount="31">
  <si>
    <t>Rntc</t>
  </si>
  <si>
    <t>Current</t>
  </si>
  <si>
    <t>mA</t>
  </si>
  <si>
    <t>Ohm</t>
  </si>
  <si>
    <t>Voltage on NTC</t>
  </si>
  <si>
    <t>Volt</t>
  </si>
  <si>
    <t>mVolt</t>
  </si>
  <si>
    <t>Vsupply</t>
  </si>
  <si>
    <t>Vmosfet</t>
  </si>
  <si>
    <t>Kohm</t>
  </si>
  <si>
    <t>Gain Op.</t>
  </si>
  <si>
    <t>Output</t>
  </si>
  <si>
    <t>Adc from</t>
  </si>
  <si>
    <t>Arduino</t>
  </si>
  <si>
    <t>Vntc/Vadc</t>
  </si>
  <si>
    <t>coefficient</t>
  </si>
  <si>
    <t>Vntc Supply=</t>
  </si>
  <si>
    <t>V</t>
  </si>
  <si>
    <t>R9</t>
  </si>
  <si>
    <t>R13</t>
  </si>
  <si>
    <t>R10</t>
  </si>
  <si>
    <t>min 0 max 5</t>
  </si>
  <si>
    <t>min 0 max 1024</t>
  </si>
  <si>
    <t>Vout=</t>
  </si>
  <si>
    <t>(R10/R8)</t>
  </si>
  <si>
    <t>R8</t>
  </si>
  <si>
    <t>Intc =</t>
  </si>
  <si>
    <t>Voltage=</t>
  </si>
  <si>
    <t>(Adc/1024)*5 Volt</t>
  </si>
  <si>
    <t>Verification</t>
  </si>
  <si>
    <t>Vntc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</si>
</sst>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180975</xdr:rowOff>
    </xdr:from>
    <xdr:to>
      <xdr:col>17</xdr:col>
      <xdr:colOff>419100</xdr:colOff>
      <xdr:row>40</xdr:row>
      <xdr:rowOff>135944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F25A12-C960-4025-9643-8BB9DFE97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0975"/>
          <a:ext cx="10096500" cy="7574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workbookViewId="0">
      <selection activeCell="N13" sqref="N13"/>
    </sheetView>
  </sheetViews>
  <sheetFormatPr defaultRowHeight="15" x14ac:dyDescent="0.25"/>
  <cols>
    <col min="1" max="1" width="12.85546875" customWidth="1"/>
    <col min="2" max="2" width="9" customWidth="1"/>
    <col min="3" max="3" width="15" style="10" customWidth="1"/>
    <col min="4" max="4" width="9.7109375" customWidth="1"/>
    <col min="5" max="5" width="12.5703125" style="10" customWidth="1"/>
    <col min="6" max="6" width="10.28515625" customWidth="1"/>
    <col min="8" max="8" width="10.28515625" customWidth="1"/>
    <col min="10" max="10" width="10.140625" customWidth="1"/>
    <col min="11" max="11" width="12.85546875" style="1" customWidth="1"/>
    <col min="12" max="12" width="16.140625" style="2" customWidth="1"/>
    <col min="13" max="13" width="14.42578125" customWidth="1"/>
    <col min="14" max="14" width="17.7109375" customWidth="1"/>
    <col min="15" max="15" width="12.140625" customWidth="1"/>
    <col min="16" max="16" width="11.42578125" customWidth="1"/>
  </cols>
  <sheetData>
    <row r="1" spans="1:23" s="3" customFormat="1" ht="15.75" thickBot="1" x14ac:dyDescent="0.3">
      <c r="A1" s="3" t="s">
        <v>0</v>
      </c>
      <c r="B1" s="3" t="s">
        <v>1</v>
      </c>
      <c r="C1" s="9" t="s">
        <v>4</v>
      </c>
      <c r="D1" s="3" t="s">
        <v>7</v>
      </c>
      <c r="E1" s="9" t="s">
        <v>8</v>
      </c>
      <c r="F1" s="3" t="s">
        <v>18</v>
      </c>
      <c r="G1" s="3" t="s">
        <v>19</v>
      </c>
      <c r="H1" s="3" t="s">
        <v>25</v>
      </c>
      <c r="I1" s="3" t="s">
        <v>20</v>
      </c>
      <c r="J1" s="3" t="s">
        <v>10</v>
      </c>
      <c r="K1" s="5" t="s">
        <v>11</v>
      </c>
      <c r="L1" s="6" t="s">
        <v>12</v>
      </c>
      <c r="M1" s="3" t="s">
        <v>14</v>
      </c>
    </row>
    <row r="2" spans="1:23" s="3" customFormat="1" x14ac:dyDescent="0.25">
      <c r="A2" s="3" t="s">
        <v>3</v>
      </c>
      <c r="B2" s="3" t="s">
        <v>2</v>
      </c>
      <c r="C2" s="9" t="s">
        <v>5</v>
      </c>
      <c r="D2" s="3" t="s">
        <v>5</v>
      </c>
      <c r="E2" s="9" t="s">
        <v>5</v>
      </c>
      <c r="F2" s="3" t="s">
        <v>9</v>
      </c>
      <c r="G2" s="3" t="s">
        <v>9</v>
      </c>
      <c r="H2" s="3" t="s">
        <v>9</v>
      </c>
      <c r="I2" s="3" t="s">
        <v>9</v>
      </c>
      <c r="K2" s="5" t="s">
        <v>5</v>
      </c>
      <c r="L2" s="6" t="s">
        <v>13</v>
      </c>
      <c r="M2" s="3" t="s">
        <v>15</v>
      </c>
      <c r="P2" s="13" t="s">
        <v>27</v>
      </c>
      <c r="Q2" s="14" t="s">
        <v>28</v>
      </c>
      <c r="R2" s="14"/>
      <c r="S2" s="15"/>
      <c r="T2" s="15" t="s">
        <v>30</v>
      </c>
      <c r="U2" s="15"/>
      <c r="V2" s="15"/>
      <c r="W2" s="16"/>
    </row>
    <row r="3" spans="1:23" s="3" customFormat="1" x14ac:dyDescent="0.25">
      <c r="C3" s="9"/>
      <c r="E3" s="9"/>
      <c r="K3" s="4" t="s">
        <v>21</v>
      </c>
      <c r="L3" s="4" t="s">
        <v>22</v>
      </c>
      <c r="P3" s="17" t="s">
        <v>29</v>
      </c>
      <c r="Q3" s="18" t="s">
        <v>6</v>
      </c>
      <c r="R3" s="18"/>
      <c r="S3" s="18"/>
      <c r="T3" s="18" t="s">
        <v>6</v>
      </c>
      <c r="U3" s="18"/>
      <c r="V3" s="18"/>
      <c r="W3" s="19"/>
    </row>
    <row r="4" spans="1:23" x14ac:dyDescent="0.25">
      <c r="A4">
        <v>100</v>
      </c>
      <c r="B4">
        <f>$B$38</f>
        <v>15</v>
      </c>
      <c r="C4" s="10">
        <f t="shared" ref="C4:C29" si="0">(A4*B4)/1000</f>
        <v>1.5</v>
      </c>
      <c r="D4">
        <f>$B$37</f>
        <v>13</v>
      </c>
      <c r="E4" s="10">
        <f>D4-C4</f>
        <v>11.5</v>
      </c>
      <c r="F4">
        <f>$F$38</f>
        <v>22</v>
      </c>
      <c r="G4">
        <f>$F$39</f>
        <v>8.1999999999999993</v>
      </c>
      <c r="H4">
        <f>$F$41</f>
        <v>22</v>
      </c>
      <c r="I4">
        <f>$F$42</f>
        <v>8.1999999999999993</v>
      </c>
      <c r="J4">
        <f>I4/H4</f>
        <v>0.37272727272727268</v>
      </c>
      <c r="K4" s="1">
        <f>C4*J4</f>
        <v>0.55909090909090908</v>
      </c>
      <c r="L4" s="2">
        <f>K4*1024/5</f>
        <v>114.50181818181818</v>
      </c>
      <c r="M4">
        <f>C4/K4</f>
        <v>2.6829268292682928</v>
      </c>
      <c r="P4" s="20"/>
      <c r="Q4" s="21">
        <f>(L4*5000)/1024</f>
        <v>559.09090909090912</v>
      </c>
      <c r="R4" s="22"/>
      <c r="S4" s="22"/>
      <c r="T4" s="22">
        <f>Q4*M4</f>
        <v>1500.0000000000002</v>
      </c>
      <c r="U4" s="22"/>
      <c r="V4" s="22"/>
      <c r="W4" s="23"/>
    </row>
    <row r="5" spans="1:23" x14ac:dyDescent="0.25">
      <c r="A5">
        <v>125</v>
      </c>
      <c r="B5">
        <f>$B$38</f>
        <v>15</v>
      </c>
      <c r="C5" s="10">
        <f t="shared" si="0"/>
        <v>1.875</v>
      </c>
      <c r="D5">
        <f>$B$37</f>
        <v>13</v>
      </c>
      <c r="E5" s="10">
        <f t="shared" ref="E5:E29" si="1">D5-C5</f>
        <v>11.125</v>
      </c>
      <c r="F5">
        <f>$F$38</f>
        <v>22</v>
      </c>
      <c r="G5">
        <f>$F$39</f>
        <v>8.1999999999999993</v>
      </c>
      <c r="H5">
        <f>$F$41</f>
        <v>22</v>
      </c>
      <c r="I5">
        <f>$F$42</f>
        <v>8.1999999999999993</v>
      </c>
      <c r="J5">
        <f t="shared" ref="J5:J29" si="2">I5/H5</f>
        <v>0.37272727272727268</v>
      </c>
      <c r="K5" s="1">
        <f t="shared" ref="K5:K32" si="3">C5*J5</f>
        <v>0.69886363636363624</v>
      </c>
      <c r="L5" s="2">
        <f t="shared" ref="L5:L35" si="4">K5*1024/5</f>
        <v>143.1272727272727</v>
      </c>
      <c r="M5">
        <f t="shared" ref="M5:M32" si="5">C5/K5</f>
        <v>2.6829268292682933</v>
      </c>
      <c r="P5" s="20"/>
      <c r="Q5" s="21">
        <f t="shared" ref="Q5:Q35" si="6">(L5*5000)/1024</f>
        <v>698.86363636363626</v>
      </c>
      <c r="R5" s="22"/>
      <c r="S5" s="22"/>
      <c r="T5" s="22">
        <f t="shared" ref="T5:T35" si="7">Q5*M5</f>
        <v>1875.0000000000002</v>
      </c>
      <c r="U5" s="22"/>
      <c r="V5" s="22"/>
      <c r="W5" s="23"/>
    </row>
    <row r="6" spans="1:23" x14ac:dyDescent="0.25">
      <c r="A6">
        <v>150</v>
      </c>
      <c r="B6">
        <f>$B$38</f>
        <v>15</v>
      </c>
      <c r="C6" s="10">
        <f t="shared" si="0"/>
        <v>2.25</v>
      </c>
      <c r="D6">
        <f>$B$37</f>
        <v>13</v>
      </c>
      <c r="E6" s="10">
        <f t="shared" si="1"/>
        <v>10.75</v>
      </c>
      <c r="F6">
        <f>$F$38</f>
        <v>22</v>
      </c>
      <c r="G6">
        <f>$F$39</f>
        <v>8.1999999999999993</v>
      </c>
      <c r="H6">
        <f>$F$41</f>
        <v>22</v>
      </c>
      <c r="I6">
        <f>$F$42</f>
        <v>8.1999999999999993</v>
      </c>
      <c r="J6">
        <f t="shared" si="2"/>
        <v>0.37272727272727268</v>
      </c>
      <c r="K6" s="1">
        <f t="shared" si="3"/>
        <v>0.83863636363636351</v>
      </c>
      <c r="L6" s="2">
        <f t="shared" si="4"/>
        <v>171.75272727272724</v>
      </c>
      <c r="M6">
        <f t="shared" si="5"/>
        <v>2.6829268292682933</v>
      </c>
      <c r="P6" s="20"/>
      <c r="Q6" s="21">
        <f t="shared" si="6"/>
        <v>838.63636363636351</v>
      </c>
      <c r="R6" s="22"/>
      <c r="S6" s="22"/>
      <c r="T6" s="22">
        <f t="shared" si="7"/>
        <v>2250</v>
      </c>
      <c r="U6" s="22"/>
      <c r="V6" s="22"/>
      <c r="W6" s="23"/>
    </row>
    <row r="7" spans="1:23" x14ac:dyDescent="0.25">
      <c r="A7">
        <v>175</v>
      </c>
      <c r="B7">
        <f>$B$38</f>
        <v>15</v>
      </c>
      <c r="C7" s="10">
        <f t="shared" si="0"/>
        <v>2.625</v>
      </c>
      <c r="D7">
        <f>$B$37</f>
        <v>13</v>
      </c>
      <c r="E7" s="10">
        <f t="shared" si="1"/>
        <v>10.375</v>
      </c>
      <c r="F7">
        <f>$F$38</f>
        <v>22</v>
      </c>
      <c r="G7">
        <f>$F$39</f>
        <v>8.1999999999999993</v>
      </c>
      <c r="H7">
        <f>$F$41</f>
        <v>22</v>
      </c>
      <c r="I7">
        <f>$F$42</f>
        <v>8.1999999999999993</v>
      </c>
      <c r="J7">
        <f t="shared" si="2"/>
        <v>0.37272727272727268</v>
      </c>
      <c r="K7" s="1">
        <f t="shared" si="3"/>
        <v>0.97840909090909078</v>
      </c>
      <c r="L7" s="2">
        <f t="shared" si="4"/>
        <v>200.37818181818179</v>
      </c>
      <c r="M7">
        <f t="shared" si="5"/>
        <v>2.6829268292682928</v>
      </c>
      <c r="P7" s="20"/>
      <c r="Q7" s="21">
        <f t="shared" si="6"/>
        <v>978.40909090909076</v>
      </c>
      <c r="R7" s="22"/>
      <c r="S7" s="22"/>
      <c r="T7" s="22">
        <f t="shared" si="7"/>
        <v>2624.9999999999995</v>
      </c>
      <c r="U7" s="22"/>
      <c r="V7" s="22"/>
      <c r="W7" s="23"/>
    </row>
    <row r="8" spans="1:23" x14ac:dyDescent="0.25">
      <c r="A8">
        <v>200</v>
      </c>
      <c r="B8">
        <f>$B$38</f>
        <v>15</v>
      </c>
      <c r="C8" s="10">
        <f t="shared" si="0"/>
        <v>3</v>
      </c>
      <c r="D8">
        <f>$B$37</f>
        <v>13</v>
      </c>
      <c r="E8" s="10">
        <f t="shared" si="1"/>
        <v>10</v>
      </c>
      <c r="F8">
        <f>$F$38</f>
        <v>22</v>
      </c>
      <c r="G8">
        <f>$F$39</f>
        <v>8.1999999999999993</v>
      </c>
      <c r="H8">
        <f>$F$41</f>
        <v>22</v>
      </c>
      <c r="I8">
        <f>$F$42</f>
        <v>8.1999999999999993</v>
      </c>
      <c r="J8">
        <f t="shared" si="2"/>
        <v>0.37272727272727268</v>
      </c>
      <c r="K8" s="1">
        <f t="shared" si="3"/>
        <v>1.1181818181818182</v>
      </c>
      <c r="L8" s="2">
        <f t="shared" si="4"/>
        <v>229.00363636363636</v>
      </c>
      <c r="M8">
        <f t="shared" si="5"/>
        <v>2.6829268292682928</v>
      </c>
      <c r="P8" s="20"/>
      <c r="Q8" s="21">
        <f t="shared" si="6"/>
        <v>1118.1818181818182</v>
      </c>
      <c r="R8" s="22"/>
      <c r="S8" s="22"/>
      <c r="T8" s="22">
        <f t="shared" si="7"/>
        <v>3000.0000000000005</v>
      </c>
      <c r="U8" s="22"/>
      <c r="V8" s="22"/>
      <c r="W8" s="23"/>
    </row>
    <row r="9" spans="1:23" x14ac:dyDescent="0.25">
      <c r="A9">
        <v>225</v>
      </c>
      <c r="B9">
        <f>$B$38</f>
        <v>15</v>
      </c>
      <c r="C9" s="10">
        <f t="shared" si="0"/>
        <v>3.375</v>
      </c>
      <c r="D9">
        <f>$B$37</f>
        <v>13</v>
      </c>
      <c r="E9" s="10">
        <f t="shared" si="1"/>
        <v>9.625</v>
      </c>
      <c r="F9">
        <f>$F$38</f>
        <v>22</v>
      </c>
      <c r="G9">
        <f>$F$39</f>
        <v>8.1999999999999993</v>
      </c>
      <c r="H9">
        <f>$F$41</f>
        <v>22</v>
      </c>
      <c r="I9">
        <f>$F$42</f>
        <v>8.1999999999999993</v>
      </c>
      <c r="J9">
        <f t="shared" si="2"/>
        <v>0.37272727272727268</v>
      </c>
      <c r="K9" s="1">
        <f t="shared" si="3"/>
        <v>1.2579545454545453</v>
      </c>
      <c r="L9" s="2">
        <f t="shared" si="4"/>
        <v>257.62909090909091</v>
      </c>
      <c r="M9">
        <f t="shared" si="5"/>
        <v>2.6829268292682928</v>
      </c>
      <c r="P9" s="20"/>
      <c r="Q9" s="21">
        <f t="shared" si="6"/>
        <v>1257.9545454545455</v>
      </c>
      <c r="R9" s="22"/>
      <c r="S9" s="22"/>
      <c r="T9" s="22">
        <f t="shared" si="7"/>
        <v>3375.0000000000005</v>
      </c>
      <c r="U9" s="22"/>
      <c r="V9" s="22"/>
      <c r="W9" s="23"/>
    </row>
    <row r="10" spans="1:23" x14ac:dyDescent="0.25">
      <c r="A10">
        <v>250</v>
      </c>
      <c r="B10">
        <f>$B$38</f>
        <v>15</v>
      </c>
      <c r="C10" s="10">
        <f t="shared" si="0"/>
        <v>3.75</v>
      </c>
      <c r="D10">
        <f>$B$37</f>
        <v>13</v>
      </c>
      <c r="E10" s="10">
        <f t="shared" si="1"/>
        <v>9.25</v>
      </c>
      <c r="F10">
        <f>$F$38</f>
        <v>22</v>
      </c>
      <c r="G10">
        <f>$F$39</f>
        <v>8.1999999999999993</v>
      </c>
      <c r="H10">
        <f>$F$41</f>
        <v>22</v>
      </c>
      <c r="I10">
        <f>$F$42</f>
        <v>8.1999999999999993</v>
      </c>
      <c r="J10">
        <f t="shared" si="2"/>
        <v>0.37272727272727268</v>
      </c>
      <c r="K10" s="1">
        <f t="shared" si="3"/>
        <v>1.3977272727272725</v>
      </c>
      <c r="L10" s="2">
        <f t="shared" si="4"/>
        <v>286.25454545454539</v>
      </c>
      <c r="M10">
        <f t="shared" si="5"/>
        <v>2.6829268292682933</v>
      </c>
      <c r="P10" s="20"/>
      <c r="Q10" s="21">
        <f t="shared" si="6"/>
        <v>1397.7272727272725</v>
      </c>
      <c r="R10" s="22"/>
      <c r="S10" s="22"/>
      <c r="T10" s="22">
        <f t="shared" si="7"/>
        <v>3750.0000000000005</v>
      </c>
      <c r="U10" s="22"/>
      <c r="V10" s="22"/>
      <c r="W10" s="23"/>
    </row>
    <row r="11" spans="1:23" x14ac:dyDescent="0.25">
      <c r="A11">
        <v>275</v>
      </c>
      <c r="B11">
        <f>$B$38</f>
        <v>15</v>
      </c>
      <c r="C11" s="10">
        <f t="shared" si="0"/>
        <v>4.125</v>
      </c>
      <c r="D11">
        <f>$B$37</f>
        <v>13</v>
      </c>
      <c r="E11" s="10">
        <f t="shared" si="1"/>
        <v>8.875</v>
      </c>
      <c r="F11">
        <f>$F$38</f>
        <v>22</v>
      </c>
      <c r="G11">
        <f>$F$39</f>
        <v>8.1999999999999993</v>
      </c>
      <c r="H11">
        <f>$F$41</f>
        <v>22</v>
      </c>
      <c r="I11">
        <f>$F$42</f>
        <v>8.1999999999999993</v>
      </c>
      <c r="J11">
        <f t="shared" si="2"/>
        <v>0.37272727272727268</v>
      </c>
      <c r="K11" s="1">
        <f t="shared" si="3"/>
        <v>1.5374999999999999</v>
      </c>
      <c r="L11" s="2">
        <f t="shared" si="4"/>
        <v>314.88</v>
      </c>
      <c r="M11">
        <f t="shared" si="5"/>
        <v>2.6829268292682928</v>
      </c>
      <c r="P11" s="20"/>
      <c r="Q11" s="21">
        <f t="shared" si="6"/>
        <v>1537.5</v>
      </c>
      <c r="R11" s="22"/>
      <c r="S11" s="22"/>
      <c r="T11" s="22">
        <f t="shared" si="7"/>
        <v>4125</v>
      </c>
      <c r="U11" s="22"/>
      <c r="V11" s="22"/>
      <c r="W11" s="23"/>
    </row>
    <row r="12" spans="1:23" x14ac:dyDescent="0.25">
      <c r="A12">
        <v>300</v>
      </c>
      <c r="B12">
        <f>$B$38</f>
        <v>15</v>
      </c>
      <c r="C12" s="10">
        <f t="shared" si="0"/>
        <v>4.5</v>
      </c>
      <c r="D12">
        <f>$B$37</f>
        <v>13</v>
      </c>
      <c r="E12" s="10">
        <f t="shared" si="1"/>
        <v>8.5</v>
      </c>
      <c r="F12">
        <f>$F$38</f>
        <v>22</v>
      </c>
      <c r="G12">
        <f>$F$39</f>
        <v>8.1999999999999993</v>
      </c>
      <c r="H12">
        <f>$F$41</f>
        <v>22</v>
      </c>
      <c r="I12">
        <f>$F$42</f>
        <v>8.1999999999999993</v>
      </c>
      <c r="J12">
        <f t="shared" si="2"/>
        <v>0.37272727272727268</v>
      </c>
      <c r="K12" s="1">
        <f t="shared" si="3"/>
        <v>1.677272727272727</v>
      </c>
      <c r="L12" s="2">
        <f t="shared" si="4"/>
        <v>343.50545454545448</v>
      </c>
      <c r="M12">
        <f t="shared" si="5"/>
        <v>2.6829268292682933</v>
      </c>
      <c r="P12" s="20"/>
      <c r="Q12" s="21">
        <f t="shared" si="6"/>
        <v>1677.272727272727</v>
      </c>
      <c r="R12" s="22"/>
      <c r="S12" s="22"/>
      <c r="T12" s="22">
        <f t="shared" si="7"/>
        <v>4500</v>
      </c>
      <c r="U12" s="22"/>
      <c r="V12" s="22"/>
      <c r="W12" s="23"/>
    </row>
    <row r="13" spans="1:23" x14ac:dyDescent="0.25">
      <c r="A13">
        <v>325</v>
      </c>
      <c r="B13">
        <f>$B$38</f>
        <v>15</v>
      </c>
      <c r="C13" s="10">
        <f t="shared" si="0"/>
        <v>4.875</v>
      </c>
      <c r="D13">
        <f>$B$37</f>
        <v>13</v>
      </c>
      <c r="E13" s="10">
        <f t="shared" si="1"/>
        <v>8.125</v>
      </c>
      <c r="F13">
        <f>$F$38</f>
        <v>22</v>
      </c>
      <c r="G13">
        <f>$F$39</f>
        <v>8.1999999999999993</v>
      </c>
      <c r="H13">
        <f>$F$41</f>
        <v>22</v>
      </c>
      <c r="I13">
        <f>$F$42</f>
        <v>8.1999999999999993</v>
      </c>
      <c r="J13">
        <f t="shared" si="2"/>
        <v>0.37272727272727268</v>
      </c>
      <c r="K13" s="1">
        <f t="shared" si="3"/>
        <v>1.8170454545454544</v>
      </c>
      <c r="L13" s="2">
        <f t="shared" si="4"/>
        <v>372.13090909090909</v>
      </c>
      <c r="M13">
        <f t="shared" si="5"/>
        <v>2.6829268292682928</v>
      </c>
      <c r="P13" s="20"/>
      <c r="Q13" s="21">
        <f t="shared" si="6"/>
        <v>1817.0454545454545</v>
      </c>
      <c r="R13" s="22"/>
      <c r="S13" s="22"/>
      <c r="T13" s="22">
        <f t="shared" si="7"/>
        <v>4875</v>
      </c>
      <c r="U13" s="22"/>
      <c r="V13" s="22"/>
      <c r="W13" s="23"/>
    </row>
    <row r="14" spans="1:23" x14ac:dyDescent="0.25">
      <c r="A14">
        <v>350</v>
      </c>
      <c r="B14">
        <f>$B$38</f>
        <v>15</v>
      </c>
      <c r="C14" s="10">
        <f t="shared" si="0"/>
        <v>5.25</v>
      </c>
      <c r="D14">
        <f>$B$37</f>
        <v>13</v>
      </c>
      <c r="E14" s="10">
        <f t="shared" si="1"/>
        <v>7.75</v>
      </c>
      <c r="F14">
        <f>$F$38</f>
        <v>22</v>
      </c>
      <c r="G14">
        <f>$F$39</f>
        <v>8.1999999999999993</v>
      </c>
      <c r="H14">
        <f>$F$41</f>
        <v>22</v>
      </c>
      <c r="I14">
        <f>$F$42</f>
        <v>8.1999999999999993</v>
      </c>
      <c r="J14">
        <f t="shared" si="2"/>
        <v>0.37272727272727268</v>
      </c>
      <c r="K14" s="1">
        <f t="shared" si="3"/>
        <v>1.9568181818181816</v>
      </c>
      <c r="L14" s="2">
        <f t="shared" si="4"/>
        <v>400.75636363636357</v>
      </c>
      <c r="M14">
        <f t="shared" si="5"/>
        <v>2.6829268292682928</v>
      </c>
      <c r="P14" s="20"/>
      <c r="Q14" s="21">
        <f t="shared" si="6"/>
        <v>1956.8181818181815</v>
      </c>
      <c r="R14" s="22"/>
      <c r="S14" s="22"/>
      <c r="T14" s="22">
        <f t="shared" si="7"/>
        <v>5249.9999999999991</v>
      </c>
      <c r="U14" s="22"/>
      <c r="V14" s="22"/>
      <c r="W14" s="23"/>
    </row>
    <row r="15" spans="1:23" x14ac:dyDescent="0.25">
      <c r="A15">
        <v>375</v>
      </c>
      <c r="B15">
        <f>$B$38</f>
        <v>15</v>
      </c>
      <c r="C15" s="10">
        <f t="shared" si="0"/>
        <v>5.625</v>
      </c>
      <c r="D15">
        <f>$B$37</f>
        <v>13</v>
      </c>
      <c r="E15" s="10">
        <f t="shared" si="1"/>
        <v>7.375</v>
      </c>
      <c r="F15">
        <f>$F$38</f>
        <v>22</v>
      </c>
      <c r="G15">
        <f>$F$39</f>
        <v>8.1999999999999993</v>
      </c>
      <c r="H15">
        <f>$F$41</f>
        <v>22</v>
      </c>
      <c r="I15">
        <f>$F$42</f>
        <v>8.1999999999999993</v>
      </c>
      <c r="J15">
        <f t="shared" si="2"/>
        <v>0.37272727272727268</v>
      </c>
      <c r="K15" s="1">
        <f t="shared" si="3"/>
        <v>2.0965909090909087</v>
      </c>
      <c r="L15" s="2">
        <f t="shared" si="4"/>
        <v>429.38181818181812</v>
      </c>
      <c r="M15">
        <f t="shared" si="5"/>
        <v>2.6829268292682933</v>
      </c>
      <c r="P15" s="20"/>
      <c r="Q15" s="21">
        <f t="shared" si="6"/>
        <v>2096.590909090909</v>
      </c>
      <c r="R15" s="22"/>
      <c r="S15" s="22"/>
      <c r="T15" s="22">
        <f t="shared" si="7"/>
        <v>5625.0000000000009</v>
      </c>
      <c r="U15" s="22"/>
      <c r="V15" s="22"/>
      <c r="W15" s="23"/>
    </row>
    <row r="16" spans="1:23" x14ac:dyDescent="0.25">
      <c r="A16">
        <v>400</v>
      </c>
      <c r="B16">
        <f>$B$38</f>
        <v>15</v>
      </c>
      <c r="C16" s="10">
        <f t="shared" si="0"/>
        <v>6</v>
      </c>
      <c r="D16">
        <f>$B$37</f>
        <v>13</v>
      </c>
      <c r="E16" s="10">
        <f t="shared" si="1"/>
        <v>7</v>
      </c>
      <c r="F16">
        <f>$F$38</f>
        <v>22</v>
      </c>
      <c r="G16">
        <f>$F$39</f>
        <v>8.1999999999999993</v>
      </c>
      <c r="H16">
        <f>$F$41</f>
        <v>22</v>
      </c>
      <c r="I16">
        <f>$F$42</f>
        <v>8.1999999999999993</v>
      </c>
      <c r="J16">
        <f t="shared" si="2"/>
        <v>0.37272727272727268</v>
      </c>
      <c r="K16" s="1">
        <f t="shared" si="3"/>
        <v>2.2363636363636363</v>
      </c>
      <c r="L16" s="2">
        <f t="shared" si="4"/>
        <v>458.00727272727272</v>
      </c>
      <c r="M16">
        <f t="shared" si="5"/>
        <v>2.6829268292682928</v>
      </c>
      <c r="P16" s="20"/>
      <c r="Q16" s="21">
        <f t="shared" si="6"/>
        <v>2236.3636363636365</v>
      </c>
      <c r="R16" s="22"/>
      <c r="S16" s="22"/>
      <c r="T16" s="22">
        <f t="shared" si="7"/>
        <v>6000.0000000000009</v>
      </c>
      <c r="U16" s="22"/>
      <c r="V16" s="22"/>
      <c r="W16" s="23"/>
    </row>
    <row r="17" spans="1:23" x14ac:dyDescent="0.25">
      <c r="A17">
        <v>425</v>
      </c>
      <c r="B17">
        <f>$B$38</f>
        <v>15</v>
      </c>
      <c r="C17" s="10">
        <f t="shared" si="0"/>
        <v>6.375</v>
      </c>
      <c r="D17">
        <f>$B$37</f>
        <v>13</v>
      </c>
      <c r="E17" s="10">
        <f t="shared" si="1"/>
        <v>6.625</v>
      </c>
      <c r="F17">
        <f>$F$38</f>
        <v>22</v>
      </c>
      <c r="G17">
        <f>$F$39</f>
        <v>8.1999999999999993</v>
      </c>
      <c r="H17">
        <f>$F$41</f>
        <v>22</v>
      </c>
      <c r="I17">
        <f>$F$42</f>
        <v>8.1999999999999993</v>
      </c>
      <c r="J17">
        <f t="shared" si="2"/>
        <v>0.37272727272727268</v>
      </c>
      <c r="K17" s="1">
        <f t="shared" si="3"/>
        <v>2.3761363636363635</v>
      </c>
      <c r="L17" s="2">
        <f t="shared" si="4"/>
        <v>486.63272727272727</v>
      </c>
      <c r="M17">
        <f t="shared" si="5"/>
        <v>2.6829268292682928</v>
      </c>
      <c r="P17" s="20"/>
      <c r="Q17" s="21">
        <f t="shared" si="6"/>
        <v>2376.1363636363635</v>
      </c>
      <c r="R17" s="22"/>
      <c r="S17" s="22"/>
      <c r="T17" s="22">
        <f t="shared" si="7"/>
        <v>6375</v>
      </c>
      <c r="U17" s="22"/>
      <c r="V17" s="22"/>
      <c r="W17" s="23"/>
    </row>
    <row r="18" spans="1:23" x14ac:dyDescent="0.25">
      <c r="A18">
        <v>450</v>
      </c>
      <c r="B18">
        <f>$B$38</f>
        <v>15</v>
      </c>
      <c r="C18" s="10">
        <f t="shared" si="0"/>
        <v>6.75</v>
      </c>
      <c r="D18">
        <f>$B$37</f>
        <v>13</v>
      </c>
      <c r="E18" s="10">
        <f t="shared" si="1"/>
        <v>6.25</v>
      </c>
      <c r="F18">
        <f>$F$38</f>
        <v>22</v>
      </c>
      <c r="G18">
        <f>$F$39</f>
        <v>8.1999999999999993</v>
      </c>
      <c r="H18">
        <f>$F$41</f>
        <v>22</v>
      </c>
      <c r="I18">
        <f>$F$42</f>
        <v>8.1999999999999993</v>
      </c>
      <c r="J18">
        <f t="shared" si="2"/>
        <v>0.37272727272727268</v>
      </c>
      <c r="K18" s="1">
        <f t="shared" si="3"/>
        <v>2.5159090909090907</v>
      </c>
      <c r="L18" s="2">
        <f t="shared" si="4"/>
        <v>515.25818181818181</v>
      </c>
      <c r="M18">
        <f t="shared" si="5"/>
        <v>2.6829268292682928</v>
      </c>
      <c r="P18" s="20"/>
      <c r="Q18" s="21">
        <f t="shared" si="6"/>
        <v>2515.909090909091</v>
      </c>
      <c r="R18" s="22"/>
      <c r="S18" s="22"/>
      <c r="T18" s="22">
        <f t="shared" si="7"/>
        <v>6750.0000000000009</v>
      </c>
      <c r="U18" s="22"/>
      <c r="V18" s="22"/>
      <c r="W18" s="23"/>
    </row>
    <row r="19" spans="1:23" x14ac:dyDescent="0.25">
      <c r="A19">
        <v>475</v>
      </c>
      <c r="B19">
        <f>$B$38</f>
        <v>15</v>
      </c>
      <c r="C19" s="10">
        <f t="shared" si="0"/>
        <v>7.125</v>
      </c>
      <c r="D19">
        <f>$B$37</f>
        <v>13</v>
      </c>
      <c r="E19" s="10">
        <f t="shared" si="1"/>
        <v>5.875</v>
      </c>
      <c r="F19">
        <f>$F$38</f>
        <v>22</v>
      </c>
      <c r="G19">
        <f>$F$39</f>
        <v>8.1999999999999993</v>
      </c>
      <c r="H19">
        <f>$F$41</f>
        <v>22</v>
      </c>
      <c r="I19">
        <f>$F$42</f>
        <v>8.1999999999999993</v>
      </c>
      <c r="J19">
        <f t="shared" si="2"/>
        <v>0.37272727272727268</v>
      </c>
      <c r="K19" s="1">
        <f t="shared" si="3"/>
        <v>2.6556818181818178</v>
      </c>
      <c r="L19" s="2">
        <f t="shared" si="4"/>
        <v>543.88363636363624</v>
      </c>
      <c r="M19">
        <f t="shared" si="5"/>
        <v>2.6829268292682928</v>
      </c>
      <c r="P19" s="20"/>
      <c r="Q19" s="21">
        <f t="shared" si="6"/>
        <v>2655.6818181818176</v>
      </c>
      <c r="R19" s="22"/>
      <c r="S19" s="22"/>
      <c r="T19" s="22">
        <f t="shared" si="7"/>
        <v>7124.9999999999991</v>
      </c>
      <c r="U19" s="22"/>
      <c r="V19" s="22"/>
      <c r="W19" s="23"/>
    </row>
    <row r="20" spans="1:23" x14ac:dyDescent="0.25">
      <c r="A20">
        <v>500</v>
      </c>
      <c r="B20">
        <f>$B$38</f>
        <v>15</v>
      </c>
      <c r="C20" s="10">
        <f t="shared" si="0"/>
        <v>7.5</v>
      </c>
      <c r="D20">
        <f>$B$37</f>
        <v>13</v>
      </c>
      <c r="E20" s="10">
        <f t="shared" si="1"/>
        <v>5.5</v>
      </c>
      <c r="F20">
        <f>$F$38</f>
        <v>22</v>
      </c>
      <c r="G20">
        <f>$F$39</f>
        <v>8.1999999999999993</v>
      </c>
      <c r="H20">
        <f>$F$41</f>
        <v>22</v>
      </c>
      <c r="I20">
        <f>$F$42</f>
        <v>8.1999999999999993</v>
      </c>
      <c r="J20">
        <f t="shared" si="2"/>
        <v>0.37272727272727268</v>
      </c>
      <c r="K20" s="1">
        <f t="shared" si="3"/>
        <v>2.795454545454545</v>
      </c>
      <c r="L20" s="2">
        <f t="shared" si="4"/>
        <v>572.50909090909079</v>
      </c>
      <c r="M20">
        <f t="shared" si="5"/>
        <v>2.6829268292682933</v>
      </c>
      <c r="P20" s="20"/>
      <c r="Q20" s="21">
        <f t="shared" si="6"/>
        <v>2795.454545454545</v>
      </c>
      <c r="R20" s="22"/>
      <c r="S20" s="22"/>
      <c r="T20" s="22">
        <f t="shared" si="7"/>
        <v>7500.0000000000009</v>
      </c>
      <c r="U20" s="22"/>
      <c r="V20" s="22"/>
      <c r="W20" s="23"/>
    </row>
    <row r="21" spans="1:23" x14ac:dyDescent="0.25">
      <c r="A21">
        <v>525</v>
      </c>
      <c r="B21">
        <f>$B$38</f>
        <v>15</v>
      </c>
      <c r="C21" s="10">
        <f t="shared" si="0"/>
        <v>7.875</v>
      </c>
      <c r="D21">
        <f>$B$37</f>
        <v>13</v>
      </c>
      <c r="E21" s="10">
        <f t="shared" si="1"/>
        <v>5.125</v>
      </c>
      <c r="F21">
        <f>$F$38</f>
        <v>22</v>
      </c>
      <c r="G21">
        <f>$F$39</f>
        <v>8.1999999999999993</v>
      </c>
      <c r="H21">
        <f>$F$41</f>
        <v>22</v>
      </c>
      <c r="I21">
        <f>$F$42</f>
        <v>8.1999999999999993</v>
      </c>
      <c r="J21">
        <f t="shared" si="2"/>
        <v>0.37272727272727268</v>
      </c>
      <c r="K21" s="1">
        <f t="shared" si="3"/>
        <v>2.9352272727272726</v>
      </c>
      <c r="L21" s="2">
        <f t="shared" si="4"/>
        <v>601.13454545454545</v>
      </c>
      <c r="M21">
        <f t="shared" si="5"/>
        <v>2.6829268292682928</v>
      </c>
      <c r="P21" s="20"/>
      <c r="Q21" s="21">
        <f t="shared" si="6"/>
        <v>2935.2272727272725</v>
      </c>
      <c r="R21" s="22"/>
      <c r="S21" s="22"/>
      <c r="T21" s="22">
        <f t="shared" si="7"/>
        <v>7875</v>
      </c>
      <c r="U21" s="22"/>
      <c r="V21" s="22"/>
      <c r="W21" s="23"/>
    </row>
    <row r="22" spans="1:23" x14ac:dyDescent="0.25">
      <c r="A22">
        <v>550</v>
      </c>
      <c r="B22">
        <f>$B$38</f>
        <v>15</v>
      </c>
      <c r="C22" s="10">
        <f t="shared" si="0"/>
        <v>8.25</v>
      </c>
      <c r="D22">
        <f>$B$37</f>
        <v>13</v>
      </c>
      <c r="E22" s="10">
        <f t="shared" si="1"/>
        <v>4.75</v>
      </c>
      <c r="F22">
        <f>$F$38</f>
        <v>22</v>
      </c>
      <c r="G22">
        <f>$F$39</f>
        <v>8.1999999999999993</v>
      </c>
      <c r="H22">
        <f>$F$41</f>
        <v>22</v>
      </c>
      <c r="I22">
        <f>$F$42</f>
        <v>8.1999999999999993</v>
      </c>
      <c r="J22">
        <f t="shared" si="2"/>
        <v>0.37272727272727268</v>
      </c>
      <c r="K22" s="1">
        <f t="shared" si="3"/>
        <v>3.0749999999999997</v>
      </c>
      <c r="L22" s="2">
        <f t="shared" si="4"/>
        <v>629.76</v>
      </c>
      <c r="M22">
        <f t="shared" si="5"/>
        <v>2.6829268292682928</v>
      </c>
      <c r="P22" s="20"/>
      <c r="Q22" s="21">
        <f t="shared" si="6"/>
        <v>3075</v>
      </c>
      <c r="R22" s="22"/>
      <c r="S22" s="22"/>
      <c r="T22" s="22">
        <f t="shared" si="7"/>
        <v>8250</v>
      </c>
      <c r="U22" s="22"/>
      <c r="V22" s="22"/>
      <c r="W22" s="23"/>
    </row>
    <row r="23" spans="1:23" x14ac:dyDescent="0.25">
      <c r="A23">
        <v>575</v>
      </c>
      <c r="B23">
        <f>$B$38</f>
        <v>15</v>
      </c>
      <c r="C23" s="10">
        <f t="shared" si="0"/>
        <v>8.625</v>
      </c>
      <c r="D23">
        <f>$B$37</f>
        <v>13</v>
      </c>
      <c r="E23" s="10">
        <f t="shared" si="1"/>
        <v>4.375</v>
      </c>
      <c r="F23">
        <f>$F$38</f>
        <v>22</v>
      </c>
      <c r="G23">
        <f>$F$39</f>
        <v>8.1999999999999993</v>
      </c>
      <c r="H23">
        <f>$F$41</f>
        <v>22</v>
      </c>
      <c r="I23">
        <f>$F$42</f>
        <v>8.1999999999999993</v>
      </c>
      <c r="J23">
        <f t="shared" si="2"/>
        <v>0.37272727272727268</v>
      </c>
      <c r="K23" s="1">
        <f t="shared" si="3"/>
        <v>3.2147727272727269</v>
      </c>
      <c r="L23" s="2">
        <f t="shared" si="4"/>
        <v>658.38545454545442</v>
      </c>
      <c r="M23">
        <f t="shared" si="5"/>
        <v>2.6829268292682928</v>
      </c>
      <c r="P23" s="20"/>
      <c r="Q23" s="21">
        <f t="shared" si="6"/>
        <v>3214.7727272727266</v>
      </c>
      <c r="R23" s="22"/>
      <c r="S23" s="22"/>
      <c r="T23" s="22">
        <f t="shared" si="7"/>
        <v>8624.9999999999982</v>
      </c>
      <c r="U23" s="22"/>
      <c r="V23" s="22"/>
      <c r="W23" s="23"/>
    </row>
    <row r="24" spans="1:23" x14ac:dyDescent="0.25">
      <c r="A24">
        <v>600</v>
      </c>
      <c r="B24">
        <f>$B$38</f>
        <v>15</v>
      </c>
      <c r="C24" s="10">
        <f t="shared" si="0"/>
        <v>9</v>
      </c>
      <c r="D24">
        <f>$B$37</f>
        <v>13</v>
      </c>
      <c r="E24" s="10">
        <f t="shared" si="1"/>
        <v>4</v>
      </c>
      <c r="F24">
        <f>$F$38</f>
        <v>22</v>
      </c>
      <c r="G24">
        <f>$F$39</f>
        <v>8.1999999999999993</v>
      </c>
      <c r="H24">
        <f>$F$41</f>
        <v>22</v>
      </c>
      <c r="I24">
        <f>$F$42</f>
        <v>8.1999999999999993</v>
      </c>
      <c r="J24">
        <f t="shared" si="2"/>
        <v>0.37272727272727268</v>
      </c>
      <c r="K24" s="1">
        <f t="shared" si="3"/>
        <v>3.3545454545454541</v>
      </c>
      <c r="L24" s="2">
        <f t="shared" si="4"/>
        <v>687.01090909090897</v>
      </c>
      <c r="M24">
        <f t="shared" si="5"/>
        <v>2.6829268292682933</v>
      </c>
      <c r="P24" s="20"/>
      <c r="Q24" s="21">
        <f t="shared" si="6"/>
        <v>3354.545454545454</v>
      </c>
      <c r="R24" s="22"/>
      <c r="S24" s="22"/>
      <c r="T24" s="22">
        <f t="shared" si="7"/>
        <v>9000</v>
      </c>
      <c r="U24" s="22"/>
      <c r="V24" s="22"/>
      <c r="W24" s="23"/>
    </row>
    <row r="25" spans="1:23" x14ac:dyDescent="0.25">
      <c r="A25">
        <v>625</v>
      </c>
      <c r="B25">
        <f>$B$38</f>
        <v>15</v>
      </c>
      <c r="C25" s="10">
        <f t="shared" si="0"/>
        <v>9.375</v>
      </c>
      <c r="D25">
        <f>$B$37</f>
        <v>13</v>
      </c>
      <c r="E25" s="10">
        <f t="shared" si="1"/>
        <v>3.625</v>
      </c>
      <c r="F25">
        <f>$F$38</f>
        <v>22</v>
      </c>
      <c r="G25">
        <f>$F$39</f>
        <v>8.1999999999999993</v>
      </c>
      <c r="H25">
        <f>$F$41</f>
        <v>22</v>
      </c>
      <c r="I25">
        <f>$F$42</f>
        <v>8.1999999999999993</v>
      </c>
      <c r="J25">
        <f t="shared" si="2"/>
        <v>0.37272727272727268</v>
      </c>
      <c r="K25" s="1">
        <f t="shared" si="3"/>
        <v>3.4943181818181812</v>
      </c>
      <c r="L25" s="2">
        <f t="shared" si="4"/>
        <v>715.63636363636351</v>
      </c>
      <c r="M25">
        <f t="shared" si="5"/>
        <v>2.6829268292682933</v>
      </c>
      <c r="P25" s="20"/>
      <c r="Q25" s="21">
        <f t="shared" si="6"/>
        <v>3494.3181818181811</v>
      </c>
      <c r="R25" s="22"/>
      <c r="S25" s="22"/>
      <c r="T25" s="22">
        <f t="shared" si="7"/>
        <v>9375</v>
      </c>
      <c r="U25" s="22"/>
      <c r="V25" s="22"/>
      <c r="W25" s="23"/>
    </row>
    <row r="26" spans="1:23" x14ac:dyDescent="0.25">
      <c r="A26">
        <v>650</v>
      </c>
      <c r="B26">
        <f>$B$38</f>
        <v>15</v>
      </c>
      <c r="C26" s="10">
        <f t="shared" si="0"/>
        <v>9.75</v>
      </c>
      <c r="D26">
        <f>$B$37</f>
        <v>13</v>
      </c>
      <c r="E26" s="10">
        <f t="shared" si="1"/>
        <v>3.25</v>
      </c>
      <c r="F26">
        <f>$F$38</f>
        <v>22</v>
      </c>
      <c r="G26">
        <f>$F$39</f>
        <v>8.1999999999999993</v>
      </c>
      <c r="H26">
        <f>$F$41</f>
        <v>22</v>
      </c>
      <c r="I26">
        <f>$F$42</f>
        <v>8.1999999999999993</v>
      </c>
      <c r="J26">
        <f t="shared" si="2"/>
        <v>0.37272727272727268</v>
      </c>
      <c r="K26" s="1">
        <f t="shared" si="3"/>
        <v>3.6340909090909088</v>
      </c>
      <c r="L26" s="2">
        <f t="shared" si="4"/>
        <v>744.26181818181817</v>
      </c>
      <c r="M26">
        <f t="shared" si="5"/>
        <v>2.6829268292682928</v>
      </c>
      <c r="P26" s="20"/>
      <c r="Q26" s="21">
        <f t="shared" si="6"/>
        <v>3634.090909090909</v>
      </c>
      <c r="R26" s="22"/>
      <c r="S26" s="22"/>
      <c r="T26" s="22">
        <f t="shared" si="7"/>
        <v>9750</v>
      </c>
      <c r="U26" s="22"/>
      <c r="V26" s="22"/>
      <c r="W26" s="23"/>
    </row>
    <row r="27" spans="1:23" x14ac:dyDescent="0.25">
      <c r="A27">
        <v>675</v>
      </c>
      <c r="B27">
        <f>$B$38</f>
        <v>15</v>
      </c>
      <c r="C27" s="10">
        <f t="shared" si="0"/>
        <v>10.125</v>
      </c>
      <c r="D27">
        <f>$B$37</f>
        <v>13</v>
      </c>
      <c r="E27" s="10">
        <f t="shared" si="1"/>
        <v>2.875</v>
      </c>
      <c r="F27">
        <f>$F$38</f>
        <v>22</v>
      </c>
      <c r="G27">
        <f>$F$39</f>
        <v>8.1999999999999993</v>
      </c>
      <c r="H27">
        <f>$F$41</f>
        <v>22</v>
      </c>
      <c r="I27">
        <f>$F$42</f>
        <v>8.1999999999999993</v>
      </c>
      <c r="J27">
        <f t="shared" si="2"/>
        <v>0.37272727272727268</v>
      </c>
      <c r="K27" s="1">
        <f t="shared" si="3"/>
        <v>3.773863636363636</v>
      </c>
      <c r="L27" s="2">
        <f t="shared" si="4"/>
        <v>772.8872727272726</v>
      </c>
      <c r="M27">
        <f t="shared" si="5"/>
        <v>2.6829268292682928</v>
      </c>
      <c r="P27" s="20"/>
      <c r="Q27" s="21">
        <f t="shared" si="6"/>
        <v>3773.8636363636356</v>
      </c>
      <c r="R27" s="22"/>
      <c r="S27" s="22"/>
      <c r="T27" s="22">
        <f t="shared" si="7"/>
        <v>10124.999999999998</v>
      </c>
      <c r="U27" s="22"/>
      <c r="V27" s="22"/>
      <c r="W27" s="23"/>
    </row>
    <row r="28" spans="1:23" x14ac:dyDescent="0.25">
      <c r="A28">
        <v>700</v>
      </c>
      <c r="B28">
        <f>$B$38</f>
        <v>15</v>
      </c>
      <c r="C28" s="10">
        <f t="shared" si="0"/>
        <v>10.5</v>
      </c>
      <c r="D28">
        <f>$B$37</f>
        <v>13</v>
      </c>
      <c r="E28" s="10">
        <f t="shared" si="1"/>
        <v>2.5</v>
      </c>
      <c r="F28">
        <f>$F$38</f>
        <v>22</v>
      </c>
      <c r="G28">
        <f>$F$39</f>
        <v>8.1999999999999993</v>
      </c>
      <c r="H28">
        <f>$F$41</f>
        <v>22</v>
      </c>
      <c r="I28">
        <f>$F$42</f>
        <v>8.1999999999999993</v>
      </c>
      <c r="J28">
        <f t="shared" si="2"/>
        <v>0.37272727272727268</v>
      </c>
      <c r="K28" s="1">
        <f t="shared" si="3"/>
        <v>3.9136363636363631</v>
      </c>
      <c r="L28" s="2">
        <f t="shared" si="4"/>
        <v>801.51272727272715</v>
      </c>
      <c r="M28">
        <f t="shared" si="5"/>
        <v>2.6829268292682928</v>
      </c>
      <c r="P28" s="20"/>
      <c r="Q28" s="21">
        <f t="shared" si="6"/>
        <v>3913.6363636363631</v>
      </c>
      <c r="R28" s="22"/>
      <c r="S28" s="22"/>
      <c r="T28" s="22">
        <f t="shared" si="7"/>
        <v>10499.999999999998</v>
      </c>
      <c r="U28" s="22"/>
      <c r="V28" s="22"/>
      <c r="W28" s="23"/>
    </row>
    <row r="29" spans="1:23" x14ac:dyDescent="0.25">
      <c r="A29">
        <v>725</v>
      </c>
      <c r="B29">
        <f>$B$38</f>
        <v>15</v>
      </c>
      <c r="C29" s="10">
        <f t="shared" si="0"/>
        <v>10.875</v>
      </c>
      <c r="D29">
        <f>$B$37</f>
        <v>13</v>
      </c>
      <c r="E29" s="10">
        <f t="shared" si="1"/>
        <v>2.125</v>
      </c>
      <c r="F29">
        <f>$F$38</f>
        <v>22</v>
      </c>
      <c r="G29">
        <f>$F$39</f>
        <v>8.1999999999999993</v>
      </c>
      <c r="H29">
        <f>$F$41</f>
        <v>22</v>
      </c>
      <c r="I29">
        <f>$F$42</f>
        <v>8.1999999999999993</v>
      </c>
      <c r="J29">
        <f t="shared" si="2"/>
        <v>0.37272727272727268</v>
      </c>
      <c r="K29" s="1">
        <f t="shared" si="3"/>
        <v>4.0534090909090903</v>
      </c>
      <c r="L29" s="2">
        <f t="shared" si="4"/>
        <v>830.13818181818169</v>
      </c>
      <c r="M29">
        <f t="shared" si="5"/>
        <v>2.6829268292682933</v>
      </c>
      <c r="P29" s="20"/>
      <c r="Q29" s="21">
        <f t="shared" si="6"/>
        <v>4053.4090909090901</v>
      </c>
      <c r="R29" s="22"/>
      <c r="S29" s="22"/>
      <c r="T29" s="22">
        <f t="shared" si="7"/>
        <v>10875</v>
      </c>
      <c r="U29" s="22"/>
      <c r="V29" s="22"/>
      <c r="W29" s="23"/>
    </row>
    <row r="30" spans="1:23" x14ac:dyDescent="0.25">
      <c r="A30">
        <v>750</v>
      </c>
      <c r="B30">
        <f>$B$38</f>
        <v>15</v>
      </c>
      <c r="C30" s="10">
        <f t="shared" ref="C30:C32" si="8">(A30*B30)/1000</f>
        <v>11.25</v>
      </c>
      <c r="D30">
        <f>$B$37</f>
        <v>13</v>
      </c>
      <c r="E30" s="10">
        <f t="shared" ref="E30:E32" si="9">D30-C30</f>
        <v>1.75</v>
      </c>
      <c r="F30">
        <f>$F$38</f>
        <v>22</v>
      </c>
      <c r="G30">
        <f>$F$39</f>
        <v>8.1999999999999993</v>
      </c>
      <c r="H30">
        <f>$F$41</f>
        <v>22</v>
      </c>
      <c r="I30">
        <f>$F$42</f>
        <v>8.1999999999999993</v>
      </c>
      <c r="J30">
        <f t="shared" ref="J30:J32" si="10">I30/H30</f>
        <v>0.37272727272727268</v>
      </c>
      <c r="K30" s="1">
        <f t="shared" si="3"/>
        <v>4.1931818181818175</v>
      </c>
      <c r="L30" s="2">
        <f t="shared" si="4"/>
        <v>858.76363636363624</v>
      </c>
      <c r="M30">
        <f t="shared" si="5"/>
        <v>2.6829268292682933</v>
      </c>
      <c r="P30" s="20"/>
      <c r="Q30" s="21">
        <f t="shared" si="6"/>
        <v>4193.181818181818</v>
      </c>
      <c r="R30" s="22"/>
      <c r="S30" s="22"/>
      <c r="T30" s="22">
        <f t="shared" si="7"/>
        <v>11250.000000000002</v>
      </c>
      <c r="U30" s="22"/>
      <c r="V30" s="22"/>
      <c r="W30" s="23"/>
    </row>
    <row r="31" spans="1:23" x14ac:dyDescent="0.25">
      <c r="A31">
        <v>775</v>
      </c>
      <c r="B31">
        <f>$B$38</f>
        <v>15</v>
      </c>
      <c r="C31" s="10">
        <f t="shared" si="8"/>
        <v>11.625</v>
      </c>
      <c r="D31">
        <f>$B$37</f>
        <v>13</v>
      </c>
      <c r="E31" s="10">
        <f t="shared" si="9"/>
        <v>1.375</v>
      </c>
      <c r="F31">
        <f>$F$38</f>
        <v>22</v>
      </c>
      <c r="G31">
        <f>$F$39</f>
        <v>8.1999999999999993</v>
      </c>
      <c r="H31">
        <f>$F$41</f>
        <v>22</v>
      </c>
      <c r="I31">
        <f>$F$42</f>
        <v>8.1999999999999993</v>
      </c>
      <c r="J31">
        <f t="shared" si="10"/>
        <v>0.37272727272727268</v>
      </c>
      <c r="K31" s="1">
        <f t="shared" si="3"/>
        <v>4.3329545454545446</v>
      </c>
      <c r="L31" s="2">
        <f t="shared" si="4"/>
        <v>887.38909090909078</v>
      </c>
      <c r="M31">
        <f t="shared" si="5"/>
        <v>2.6829268292682933</v>
      </c>
      <c r="P31" s="20"/>
      <c r="Q31" s="21">
        <f t="shared" si="6"/>
        <v>4332.954545454545</v>
      </c>
      <c r="R31" s="22"/>
      <c r="S31" s="22"/>
      <c r="T31" s="22">
        <f t="shared" si="7"/>
        <v>11625.000000000002</v>
      </c>
      <c r="U31" s="22"/>
      <c r="V31" s="22"/>
      <c r="W31" s="23"/>
    </row>
    <row r="32" spans="1:23" x14ac:dyDescent="0.25">
      <c r="A32">
        <v>800</v>
      </c>
      <c r="B32">
        <f>$B$38</f>
        <v>15</v>
      </c>
      <c r="C32" s="10">
        <f t="shared" si="8"/>
        <v>12</v>
      </c>
      <c r="D32">
        <f>$B$37</f>
        <v>13</v>
      </c>
      <c r="E32" s="10">
        <f t="shared" si="9"/>
        <v>1</v>
      </c>
      <c r="F32">
        <f>$F$38</f>
        <v>22</v>
      </c>
      <c r="G32">
        <f>$F$39</f>
        <v>8.1999999999999993</v>
      </c>
      <c r="H32">
        <f>$F$41</f>
        <v>22</v>
      </c>
      <c r="I32">
        <f>$F$42</f>
        <v>8.1999999999999993</v>
      </c>
      <c r="J32">
        <f t="shared" si="10"/>
        <v>0.37272727272727268</v>
      </c>
      <c r="K32" s="1">
        <f t="shared" si="3"/>
        <v>4.4727272727272727</v>
      </c>
      <c r="L32" s="2">
        <f t="shared" si="4"/>
        <v>916.01454545454544</v>
      </c>
      <c r="M32">
        <f t="shared" si="5"/>
        <v>2.6829268292682928</v>
      </c>
      <c r="P32" s="20"/>
      <c r="Q32" s="21">
        <f t="shared" si="6"/>
        <v>4472.727272727273</v>
      </c>
      <c r="R32" s="22"/>
      <c r="S32" s="22"/>
      <c r="T32" s="22">
        <f t="shared" si="7"/>
        <v>12000.000000000002</v>
      </c>
      <c r="U32" s="22"/>
      <c r="V32" s="22"/>
      <c r="W32" s="23"/>
    </row>
    <row r="33" spans="1:23" x14ac:dyDescent="0.25">
      <c r="A33">
        <v>825</v>
      </c>
      <c r="B33">
        <f>$B$38</f>
        <v>15</v>
      </c>
      <c r="C33" s="10">
        <f t="shared" ref="C33" si="11">(A33*B33)/1000</f>
        <v>12.375</v>
      </c>
      <c r="D33">
        <f>$B$37</f>
        <v>13</v>
      </c>
      <c r="E33" s="10">
        <f t="shared" ref="E33" si="12">D33-C33</f>
        <v>0.625</v>
      </c>
      <c r="F33">
        <f>$F$38</f>
        <v>22</v>
      </c>
      <c r="G33">
        <f>$F$39</f>
        <v>8.1999999999999993</v>
      </c>
      <c r="H33">
        <f>$F$41</f>
        <v>22</v>
      </c>
      <c r="I33">
        <f>$F$42</f>
        <v>8.1999999999999993</v>
      </c>
      <c r="J33">
        <f t="shared" ref="J33" si="13">I33/H33</f>
        <v>0.37272727272727268</v>
      </c>
      <c r="K33" s="1">
        <f t="shared" ref="K33" si="14">C33*J33</f>
        <v>4.6124999999999998</v>
      </c>
      <c r="L33" s="2">
        <f t="shared" si="4"/>
        <v>944.64</v>
      </c>
      <c r="M33">
        <f t="shared" ref="M33" si="15">C33/K33</f>
        <v>2.6829268292682928</v>
      </c>
      <c r="P33" s="20"/>
      <c r="Q33" s="21">
        <f t="shared" si="6"/>
        <v>4612.5</v>
      </c>
      <c r="R33" s="22"/>
      <c r="S33" s="22"/>
      <c r="T33" s="22">
        <f t="shared" si="7"/>
        <v>12375</v>
      </c>
      <c r="U33" s="22"/>
      <c r="V33" s="22"/>
      <c r="W33" s="23"/>
    </row>
    <row r="34" spans="1:23" x14ac:dyDescent="0.25">
      <c r="A34">
        <v>850</v>
      </c>
      <c r="B34">
        <f t="shared" ref="B34:B35" si="16">$B$38</f>
        <v>15</v>
      </c>
      <c r="C34" s="10">
        <f t="shared" ref="C34:C35" si="17">(A34*B34)/1000</f>
        <v>12.75</v>
      </c>
      <c r="D34">
        <f t="shared" ref="D34:D35" si="18">$B$37</f>
        <v>13</v>
      </c>
      <c r="E34" s="10">
        <f t="shared" ref="E34:E35" si="19">D34-C34</f>
        <v>0.25</v>
      </c>
      <c r="F34">
        <f t="shared" ref="F34:F35" si="20">$F$38</f>
        <v>22</v>
      </c>
      <c r="G34">
        <f t="shared" ref="G34:G35" si="21">$F$39</f>
        <v>8.1999999999999993</v>
      </c>
      <c r="H34">
        <f t="shared" ref="H34:H35" si="22">$F$41</f>
        <v>22</v>
      </c>
      <c r="I34">
        <f t="shared" ref="I34:I35" si="23">$F$42</f>
        <v>8.1999999999999993</v>
      </c>
      <c r="J34">
        <f t="shared" ref="J34:J35" si="24">I34/H34</f>
        <v>0.37272727272727268</v>
      </c>
      <c r="K34" s="1">
        <f t="shared" ref="K34:K35" si="25">C34*J34</f>
        <v>4.752272727272727</v>
      </c>
      <c r="L34" s="2">
        <f t="shared" si="4"/>
        <v>973.26545454545453</v>
      </c>
      <c r="M34">
        <f t="shared" ref="M34:M35" si="26">C34/K34</f>
        <v>2.6829268292682928</v>
      </c>
      <c r="P34" s="20"/>
      <c r="Q34" s="21">
        <f t="shared" si="6"/>
        <v>4752.272727272727</v>
      </c>
      <c r="R34" s="22"/>
      <c r="S34" s="22"/>
      <c r="T34" s="22">
        <f t="shared" si="7"/>
        <v>12750</v>
      </c>
      <c r="U34" s="22"/>
      <c r="V34" s="22"/>
      <c r="W34" s="23"/>
    </row>
    <row r="35" spans="1:23" x14ac:dyDescent="0.25">
      <c r="A35">
        <v>875</v>
      </c>
      <c r="B35">
        <f t="shared" si="16"/>
        <v>15</v>
      </c>
      <c r="C35" s="10">
        <f t="shared" si="17"/>
        <v>13.125</v>
      </c>
      <c r="D35">
        <f t="shared" si="18"/>
        <v>13</v>
      </c>
      <c r="E35" s="10">
        <f t="shared" si="19"/>
        <v>-0.125</v>
      </c>
      <c r="F35">
        <f t="shared" si="20"/>
        <v>22</v>
      </c>
      <c r="G35">
        <f t="shared" si="21"/>
        <v>8.1999999999999993</v>
      </c>
      <c r="H35">
        <f t="shared" si="22"/>
        <v>22</v>
      </c>
      <c r="I35">
        <f t="shared" si="23"/>
        <v>8.1999999999999993</v>
      </c>
      <c r="J35">
        <f t="shared" si="24"/>
        <v>0.37272727272727268</v>
      </c>
      <c r="K35" s="1">
        <f t="shared" si="25"/>
        <v>4.8920454545454541</v>
      </c>
      <c r="L35" s="2">
        <f t="shared" si="4"/>
        <v>1001.890909090909</v>
      </c>
      <c r="M35">
        <f t="shared" si="26"/>
        <v>2.6829268292682928</v>
      </c>
      <c r="P35" s="20"/>
      <c r="Q35" s="21">
        <f t="shared" si="6"/>
        <v>4892.045454545454</v>
      </c>
      <c r="R35" s="22"/>
      <c r="S35" s="22"/>
      <c r="T35" s="22">
        <f t="shared" si="7"/>
        <v>13125</v>
      </c>
      <c r="U35" s="22"/>
      <c r="V35" s="22"/>
      <c r="W35" s="23"/>
    </row>
    <row r="36" spans="1:23" ht="15.75" thickBot="1" x14ac:dyDescent="0.3">
      <c r="P36" s="24"/>
      <c r="Q36" s="25"/>
      <c r="R36" s="25"/>
      <c r="S36" s="25"/>
      <c r="T36" s="25"/>
      <c r="U36" s="25"/>
      <c r="V36" s="25"/>
      <c r="W36" s="26"/>
    </row>
    <row r="37" spans="1:23" x14ac:dyDescent="0.25">
      <c r="A37" s="7" t="s">
        <v>16</v>
      </c>
      <c r="B37" s="8">
        <v>13</v>
      </c>
      <c r="C37" s="11" t="s">
        <v>17</v>
      </c>
      <c r="K37" s="1" t="s">
        <v>23</v>
      </c>
      <c r="L37" s="2" t="s">
        <v>24</v>
      </c>
    </row>
    <row r="38" spans="1:23" x14ac:dyDescent="0.25">
      <c r="A38" s="7" t="s">
        <v>26</v>
      </c>
      <c r="B38" s="8">
        <v>15</v>
      </c>
      <c r="C38" s="11" t="s">
        <v>2</v>
      </c>
      <c r="E38" s="12" t="s">
        <v>18</v>
      </c>
      <c r="F38">
        <v>22</v>
      </c>
      <c r="G38" t="s">
        <v>9</v>
      </c>
    </row>
    <row r="39" spans="1:23" x14ac:dyDescent="0.25">
      <c r="E39" s="12" t="s">
        <v>19</v>
      </c>
      <c r="F39">
        <v>8.1999999999999993</v>
      </c>
      <c r="G39" t="s">
        <v>9</v>
      </c>
    </row>
    <row r="40" spans="1:23" x14ac:dyDescent="0.25">
      <c r="E40" s="12"/>
    </row>
    <row r="41" spans="1:23" x14ac:dyDescent="0.25">
      <c r="E41" s="12" t="s">
        <v>25</v>
      </c>
      <c r="F41">
        <v>22</v>
      </c>
      <c r="G41" t="s">
        <v>9</v>
      </c>
    </row>
    <row r="42" spans="1:23" x14ac:dyDescent="0.25">
      <c r="E42" s="12" t="s">
        <v>20</v>
      </c>
      <c r="F42">
        <v>8.1999999999999993</v>
      </c>
      <c r="G42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4BDC3B70E5BA4884346C8DA6239568" ma:contentTypeVersion="14" ma:contentTypeDescription="Create a new document." ma:contentTypeScope="" ma:versionID="cfb3b7ba857ca76755332697088f7cbd">
  <xsd:schema xmlns:xsd="http://www.w3.org/2001/XMLSchema" xmlns:xs="http://www.w3.org/2001/XMLSchema" xmlns:p="http://schemas.microsoft.com/office/2006/metadata/properties" xmlns:ns3="9c62a47b-eae3-47f0-89a8-7ec4155984e7" xmlns:ns4="1175542b-7c2e-4acb-b872-8ff823b279c3" targetNamespace="http://schemas.microsoft.com/office/2006/metadata/properties" ma:root="true" ma:fieldsID="49f97b79576300220e990d9aafe80259" ns3:_="" ns4:_="">
    <xsd:import namespace="9c62a47b-eae3-47f0-89a8-7ec4155984e7"/>
    <xsd:import namespace="1175542b-7c2e-4acb-b872-8ff823b279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2a47b-eae3-47f0-89a8-7ec4155984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75542b-7c2e-4acb-b872-8ff823b279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833E82-9110-4626-9F50-F7BA06818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2a47b-eae3-47f0-89a8-7ec4155984e7"/>
    <ds:schemaRef ds:uri="1175542b-7c2e-4acb-b872-8ff823b27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12A875-D204-4D7E-8DE5-84C2096D88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29B7E0-20EF-412C-BB1A-019B2A7D1554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1175542b-7c2e-4acb-b872-8ff823b279c3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9c62a47b-eae3-47f0-89a8-7ec4155984e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2021-10-05T12:29:47Z</dcterms:created>
  <dcterms:modified xsi:type="dcterms:W3CDTF">2021-10-05T14:44:08Z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0x0101006F4BDC3B70E5BA4884346C8DA6239568</vt:lpwstr>
  </property>
</Properties>
</file>