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1dea7aa373a1/Belgeler/Arduino/Proximab/"/>
    </mc:Choice>
  </mc:AlternateContent>
  <xr:revisionPtr revIDLastSave="507" documentId="13_ncr:1_{50160C59-8F57-4107-827B-BBF55579F6E8}" xr6:coauthVersionLast="46" xr6:coauthVersionMax="46" xr10:uidLastSave="{E9377A87-C5B6-414C-9E66-2D35B45BEC48}"/>
  <bookViews>
    <workbookView xWindow="-120" yWindow="-120" windowWidth="29040" windowHeight="15840" activeTab="5" xr2:uid="{00000000-000D-0000-FFFF-FFFF00000000}"/>
  </bookViews>
  <sheets>
    <sheet name="Menu1" sheetId="1" r:id="rId1"/>
    <sheet name="Menu2" sheetId="2" r:id="rId2"/>
    <sheet name="Menu3" sheetId="4" r:id="rId3"/>
    <sheet name="MenuF" sheetId="5" r:id="rId4"/>
    <sheet name="UI" sheetId="3" r:id="rId5"/>
    <sheet name="Ke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7" l="1"/>
  <c r="O15" i="7"/>
  <c r="M25" i="7"/>
  <c r="O25" i="7" s="1"/>
  <c r="M14" i="7"/>
  <c r="P14" i="7" s="1"/>
  <c r="M15" i="7"/>
  <c r="M16" i="7"/>
  <c r="M17" i="7"/>
  <c r="O17" i="7" s="1"/>
  <c r="M18" i="7"/>
  <c r="O18" i="7" s="1"/>
  <c r="M19" i="7"/>
  <c r="O19" i="7" s="1"/>
  <c r="M20" i="7"/>
  <c r="O20" i="7" s="1"/>
  <c r="M21" i="7"/>
  <c r="O21" i="7" s="1"/>
  <c r="M22" i="7"/>
  <c r="O22" i="7" s="1"/>
  <c r="M23" i="7"/>
  <c r="O23" i="7" s="1"/>
  <c r="M24" i="7"/>
  <c r="O24" i="7" s="1"/>
  <c r="M26" i="7"/>
  <c r="O26" i="7" s="1"/>
  <c r="M27" i="7"/>
  <c r="O27" i="7" s="1"/>
  <c r="M28" i="7"/>
  <c r="O28" i="7" s="1"/>
  <c r="R17" i="3"/>
  <c r="Q17" i="3"/>
  <c r="P17" i="3"/>
  <c r="O17" i="3"/>
  <c r="N17" i="3"/>
  <c r="M17" i="3"/>
  <c r="L17" i="3"/>
  <c r="K17" i="3"/>
  <c r="J17" i="3"/>
  <c r="I17" i="3"/>
  <c r="H17" i="3"/>
  <c r="O14" i="7" l="1"/>
  <c r="P20" i="7"/>
  <c r="P21" i="7"/>
  <c r="P24" i="7"/>
  <c r="P28" i="7"/>
  <c r="P19" i="7"/>
  <c r="P23" i="7"/>
  <c r="P18" i="7"/>
  <c r="P16" i="7"/>
  <c r="P27" i="7"/>
  <c r="P15" i="7"/>
  <c r="P17" i="7"/>
  <c r="P22" i="7"/>
  <c r="P25" i="7"/>
  <c r="P26" i="7"/>
</calcChain>
</file>

<file path=xl/sharedStrings.xml><?xml version="1.0" encoding="utf-8"?>
<sst xmlns="http://schemas.openxmlformats.org/spreadsheetml/2006/main" count="826" uniqueCount="211">
  <si>
    <t xml:space="preserve">Enter </t>
  </si>
  <si>
    <t>Up</t>
  </si>
  <si>
    <t>Down</t>
  </si>
  <si>
    <t>Esc</t>
  </si>
  <si>
    <t>x</t>
  </si>
  <si>
    <t>Menu1</t>
  </si>
  <si>
    <t>mSec</t>
  </si>
  <si>
    <t>Sec</t>
  </si>
  <si>
    <t>Default</t>
  </si>
  <si>
    <t>SD Card Log Rate</t>
  </si>
  <si>
    <t>ON</t>
  </si>
  <si>
    <t>OFF</t>
  </si>
  <si>
    <t>Display Sleep</t>
  </si>
  <si>
    <t>Menu3</t>
  </si>
  <si>
    <t>+</t>
  </si>
  <si>
    <t>-</t>
  </si>
  <si>
    <t>=</t>
  </si>
  <si>
    <t>Variable</t>
  </si>
  <si>
    <t>Joblog(250)</t>
  </si>
  <si>
    <t>Joblog(500)</t>
  </si>
  <si>
    <t>Joblog(1000)</t>
  </si>
  <si>
    <t>Joblog(2000)</t>
  </si>
  <si>
    <t>Joblog(5000)</t>
  </si>
  <si>
    <t>Joblog(10000)</t>
  </si>
  <si>
    <t>Joblog(20000)</t>
  </si>
  <si>
    <t>DispSleep(ON)</t>
  </si>
  <si>
    <t>DispSleep(OFF)</t>
  </si>
  <si>
    <t>Display</t>
  </si>
  <si>
    <t>Job1</t>
  </si>
  <si>
    <t>Job2</t>
  </si>
  <si>
    <t>Job3</t>
  </si>
  <si>
    <t>Job4</t>
  </si>
  <si>
    <t>Job5</t>
  </si>
  <si>
    <t>MENU1</t>
  </si>
  <si>
    <t>MENU2</t>
  </si>
  <si>
    <t>MENU3</t>
  </si>
  <si>
    <t>MENU1MAX</t>
  </si>
  <si>
    <t>MENU1MIN</t>
  </si>
  <si>
    <t>MENU2MAX</t>
  </si>
  <si>
    <t>MENU2MIN</t>
  </si>
  <si>
    <t>#define</t>
  </si>
  <si>
    <t>UP</t>
  </si>
  <si>
    <t>+=4</t>
  </si>
  <si>
    <t>DOWN</t>
  </si>
  <si>
    <t>-=4</t>
  </si>
  <si>
    <t>ESC</t>
  </si>
  <si>
    <t>ENTER</t>
  </si>
  <si>
    <t>=MENU1</t>
  </si>
  <si>
    <t>M1_SUB1</t>
  </si>
  <si>
    <t>M1_SUB2</t>
  </si>
  <si>
    <t>M1_SUB3</t>
  </si>
  <si>
    <t>M1_SUB4</t>
  </si>
  <si>
    <t>M1_SUB5</t>
  </si>
  <si>
    <t>M1_SUB6</t>
  </si>
  <si>
    <t>M1_SUB7</t>
  </si>
  <si>
    <t>MENU_NULL</t>
  </si>
  <si>
    <t>switch(MENU_NULL)</t>
  </si>
  <si>
    <t>=MENU2</t>
  </si>
  <si>
    <t>+4</t>
  </si>
  <si>
    <t>=MENU_NULL)</t>
  </si>
  <si>
    <t>+=32</t>
  </si>
  <si>
    <t>-=32</t>
  </si>
  <si>
    <t>M2_SUB1</t>
  </si>
  <si>
    <t>M2_SUB2</t>
  </si>
  <si>
    <t>MENU3MAX</t>
  </si>
  <si>
    <t>MENU3MIN</t>
  </si>
  <si>
    <t>MENU_MAINMAX</t>
  </si>
  <si>
    <t>MENU_MAINMIN</t>
  </si>
  <si>
    <t>if(Var&lt;= MENU2MIN) Var=MENU2MAX</t>
  </si>
  <si>
    <t>if(Var&gt;= MENU2MAX) Var=MENU2MIN</t>
  </si>
  <si>
    <t>if(Var &lt;= MENU1MIN) Var=MENU1MAX</t>
  </si>
  <si>
    <t>if(Var &gt;= MENU1MAX) Var=MENU1MIN</t>
  </si>
  <si>
    <t>if(Var&lt;= MENU_MAINMIN) Var=MENU_MAINMAX</t>
  </si>
  <si>
    <t>if(Var&gt;= MENU_MAINMAX Var=MENU_MAINMIN</t>
  </si>
  <si>
    <t>case(MENU1)</t>
  </si>
  <si>
    <t>case(MENU2)</t>
  </si>
  <si>
    <t>case(MENU3)</t>
  </si>
  <si>
    <t>case(MENU_NULL)</t>
  </si>
  <si>
    <t>case(M1_SUB1):</t>
  </si>
  <si>
    <t>case(M1_SUB2):</t>
  </si>
  <si>
    <t>case(M1_SUB3):</t>
  </si>
  <si>
    <t>case(M1_SUB4):</t>
  </si>
  <si>
    <t>case(M1_SUB5):</t>
  </si>
  <si>
    <t>case(M1_SUB6):</t>
  </si>
  <si>
    <t>case(M1_SUB7):</t>
  </si>
  <si>
    <t>case(M2_SUB1):</t>
  </si>
  <si>
    <t>case(M2_SUB2):</t>
  </si>
  <si>
    <t>Menu2</t>
  </si>
  <si>
    <t>SD Card Log On/Off</t>
  </si>
  <si>
    <t>Total_Show_Items</t>
  </si>
  <si>
    <t>byte DispRollIndex[4] = {1,0,0,0};</t>
  </si>
  <si>
    <t>Line4</t>
  </si>
  <si>
    <t>[0]</t>
  </si>
  <si>
    <t>Index1</t>
  </si>
  <si>
    <t>++</t>
  </si>
  <si>
    <t>max7</t>
  </si>
  <si>
    <t>min1</t>
  </si>
  <si>
    <t>Line5</t>
  </si>
  <si>
    <t>[1]</t>
  </si>
  <si>
    <t>Line6</t>
  </si>
  <si>
    <t>[2]</t>
  </si>
  <si>
    <t>Index2</t>
  </si>
  <si>
    <t>Line7</t>
  </si>
  <si>
    <t>[3]</t>
  </si>
  <si>
    <t>v</t>
  </si>
  <si>
    <t>Index[4]</t>
  </si>
  <si>
    <t>case(MENU4)</t>
  </si>
  <si>
    <t>case(MENU5)</t>
  </si>
  <si>
    <t>MENU4</t>
  </si>
  <si>
    <t>MENU5</t>
  </si>
  <si>
    <t>M5_SUB1</t>
  </si>
  <si>
    <t>M5_SUB2</t>
  </si>
  <si>
    <t>M5_SUB3</t>
  </si>
  <si>
    <t>M5_SUB4</t>
  </si>
  <si>
    <t>M5_SUB5</t>
  </si>
  <si>
    <t>M5_SUB6</t>
  </si>
  <si>
    <t>M5_SUB7</t>
  </si>
  <si>
    <t>M4_SUB1</t>
  </si>
  <si>
    <t>M4_SUB2</t>
  </si>
  <si>
    <t>SUB1</t>
  </si>
  <si>
    <t>SUB2</t>
  </si>
  <si>
    <t>SUB33</t>
  </si>
  <si>
    <t>SUB4</t>
  </si>
  <si>
    <t>MENU6</t>
  </si>
  <si>
    <t>MENU7</t>
  </si>
  <si>
    <t>MENU8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</si>
  <si>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</si>
  <si>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</si>
  <si>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</si>
  <si>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</si>
  <si>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</si>
  <si>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</si>
  <si>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</si>
  <si>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</si>
  <si>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</si>
  <si>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</si>
  <si>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</si>
  <si>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MENU9</t>
  </si>
  <si>
    <t>MENU10</t>
  </si>
  <si>
    <t>MENU11</t>
  </si>
  <si>
    <t>MENU12</t>
  </si>
  <si>
    <t>MENU13</t>
  </si>
  <si>
    <t>MENU14</t>
  </si>
  <si>
    <t>MENU15</t>
  </si>
  <si>
    <t>NULL</t>
  </si>
  <si>
    <t>MAIN MENU</t>
  </si>
  <si>
    <t>DATE &amp; TIME ADJ. MENU</t>
  </si>
  <si>
    <t>INFORMATION MENU</t>
  </si>
  <si>
    <t>LOG START STOP MENU</t>
  </si>
  <si>
    <t>LOG SAMPLE TIME MENU</t>
  </si>
  <si>
    <t>DISPLAY STANDBYE MENU</t>
  </si>
  <si>
    <t>Date &amp; Time Updated !</t>
  </si>
  <si>
    <t>Enter -&gt;  0.5 Sec</t>
  </si>
  <si>
    <t>Enter -&gt;  1 Sec</t>
  </si>
  <si>
    <t>Enter -&gt;  2Sec</t>
  </si>
  <si>
    <t>Enter -&gt;  5 Sec</t>
  </si>
  <si>
    <t>Enter -&gt;  10 Sec</t>
  </si>
  <si>
    <t>Enter -&gt;  20 Sec</t>
  </si>
  <si>
    <t>Enter -&gt;  60 Sec</t>
  </si>
  <si>
    <t>Sample Time Updated !</t>
  </si>
  <si>
    <r>
      <t xml:space="preserve">ENTER           </t>
    </r>
    <r>
      <rPr>
        <sz val="11"/>
        <color theme="1"/>
        <rFont val="Calibri"/>
        <family val="2"/>
      </rPr>
      <t>^v</t>
    </r>
    <r>
      <rPr>
        <sz val="11"/>
        <color theme="1"/>
        <rFont val="Calibri"/>
        <family val="2"/>
        <scheme val="minor"/>
      </rPr>
      <t xml:space="preserve">               ESC</t>
    </r>
  </si>
  <si>
    <t>FW</t>
  </si>
  <si>
    <t>Dev ID</t>
  </si>
  <si>
    <t>Year</t>
  </si>
  <si>
    <t>Month</t>
  </si>
  <si>
    <t>Day</t>
  </si>
  <si>
    <t>Hour</t>
  </si>
  <si>
    <t>Minute</t>
  </si>
  <si>
    <t>Seconds</t>
  </si>
  <si>
    <t>STANDBYE  Enable</t>
  </si>
  <si>
    <t>STANDBYE  Disable</t>
  </si>
  <si>
    <t>STANDBYE Updated ! On</t>
  </si>
  <si>
    <t>STANDBYE Updated ! Off</t>
  </si>
  <si>
    <t>Time Out,Tied Out2 No key</t>
  </si>
  <si>
    <t>LOG START</t>
  </si>
  <si>
    <t>LOG STOP</t>
  </si>
  <si>
    <t>LOG Started</t>
  </si>
  <si>
    <t>LOg Stoped</t>
  </si>
  <si>
    <t>POWER IC CALIB MENU</t>
  </si>
  <si>
    <t>Calibration Started !</t>
  </si>
  <si>
    <t>Calib Start?  ..60sec</t>
  </si>
  <si>
    <t xml:space="preserve">Sue To  Start Calib? </t>
  </si>
  <si>
    <t>Ser: 115200 baud NL&amp;CR</t>
  </si>
  <si>
    <t>R2</t>
  </si>
  <si>
    <t>R3</t>
  </si>
  <si>
    <t>R4</t>
  </si>
  <si>
    <t>R5</t>
  </si>
  <si>
    <t>S1</t>
  </si>
  <si>
    <t>Adc</t>
  </si>
  <si>
    <t>S2</t>
  </si>
  <si>
    <t>S3</t>
  </si>
  <si>
    <t>S4</t>
  </si>
  <si>
    <t>def</t>
  </si>
  <si>
    <t>Kohm</t>
  </si>
  <si>
    <t>adc</t>
  </si>
  <si>
    <t>S1 S2</t>
  </si>
  <si>
    <t>S1 S3</t>
  </si>
  <si>
    <t>S1 S4</t>
  </si>
  <si>
    <t>S2 S3</t>
  </si>
  <si>
    <t>S2 S4</t>
  </si>
  <si>
    <t>S3 S4</t>
  </si>
  <si>
    <t>S1 S2 S3</t>
  </si>
  <si>
    <t>S1 S2 S4</t>
  </si>
  <si>
    <t>S2 S3 S4</t>
  </si>
  <si>
    <t>S1 S3 S4</t>
  </si>
  <si>
    <t>Fix R1</t>
  </si>
  <si>
    <t>Fix R6</t>
  </si>
  <si>
    <t>Diff</t>
  </si>
  <si>
    <t>*</t>
  </si>
  <si>
    <t>mVolt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</si>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</sst>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10" xfId="0" applyNumberFormat="1" applyBorder="1" applyAlignment="1"/>
    <xf numFmtId="49" fontId="0" fillId="0" borderId="1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0" borderId="0" xfId="0" quotePrefix="1"/>
    <xf numFmtId="0" fontId="0" fillId="0" borderId="13" xfId="0" applyBorder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238125</xdr:colOff>
      <xdr:row>2</xdr:row>
      <xdr:rowOff>85725</xdr:rowOff>
    </xdr:from>
    <xdr:to>
      <xdr:col>26</xdr:col>
      <xdr:colOff>85725</xdr:colOff>
      <xdr:row>32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E3028-44F3-4774-9F33-4D89D4C0C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466725"/>
          <a:ext cx="2286000" cy="5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4"/>
  <sheetViews>
    <sheetView zoomScaleNormal="100" workbookViewId="0">
      <selection activeCell="J21" sqref="J21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R3" s="9"/>
      <c r="S3" s="12"/>
    </row>
    <row r="4" spans="1:26" x14ac:dyDescent="0.25">
      <c r="B4" s="1" t="s">
        <v>17</v>
      </c>
      <c r="C4" s="23" t="s">
        <v>0</v>
      </c>
      <c r="D4" s="34" t="s">
        <v>1</v>
      </c>
      <c r="E4" s="35"/>
      <c r="F4" s="34" t="s">
        <v>2</v>
      </c>
      <c r="G4" s="35"/>
      <c r="H4" s="21"/>
      <c r="I4" s="22" t="s">
        <v>3</v>
      </c>
      <c r="J4" t="s">
        <v>27</v>
      </c>
      <c r="R4" s="9" t="s">
        <v>77</v>
      </c>
      <c r="S4" s="12" t="s">
        <v>47</v>
      </c>
      <c r="T4" s="36" t="s">
        <v>56</v>
      </c>
      <c r="U4" s="36"/>
      <c r="V4" s="36"/>
      <c r="W4" s="36"/>
      <c r="X4" s="36"/>
      <c r="Y4" s="36"/>
      <c r="Z4" s="37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>
        <v>1</v>
      </c>
      <c r="O6">
        <v>1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1"/>
      <c r="E7" s="1">
        <v>96</v>
      </c>
      <c r="F7" s="3" t="s">
        <v>16</v>
      </c>
      <c r="G7" s="1">
        <v>64</v>
      </c>
      <c r="H7" s="1" t="s">
        <v>16</v>
      </c>
      <c r="I7" s="1">
        <v>0</v>
      </c>
      <c r="J7" t="s">
        <v>9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55</v>
      </c>
      <c r="P8" s="5">
        <v>0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18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>
        <v>250</v>
      </c>
      <c r="K9" t="s">
        <v>6</v>
      </c>
      <c r="N9" t="s">
        <v>40</v>
      </c>
      <c r="O9" t="s">
        <v>33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19</v>
      </c>
      <c r="D10" s="4" t="s">
        <v>14</v>
      </c>
      <c r="E10" s="1">
        <v>4</v>
      </c>
      <c r="F10" s="3" t="s">
        <v>15</v>
      </c>
      <c r="G10" s="1">
        <v>4</v>
      </c>
      <c r="H10" s="1" t="s">
        <v>16</v>
      </c>
      <c r="I10" s="1">
        <v>32</v>
      </c>
      <c r="J10">
        <v>500</v>
      </c>
      <c r="K10" t="s">
        <v>6</v>
      </c>
      <c r="N10" t="s">
        <v>40</v>
      </c>
      <c r="O10" t="s">
        <v>34</v>
      </c>
      <c r="P10" s="5">
        <v>64</v>
      </c>
      <c r="R10" s="9"/>
      <c r="S10" s="12"/>
      <c r="T10" s="25" t="s">
        <v>73</v>
      </c>
      <c r="U10" s="15"/>
      <c r="V10" s="16"/>
    </row>
    <row r="11" spans="1:26" x14ac:dyDescent="0.25">
      <c r="B11">
        <v>44</v>
      </c>
      <c r="C11" t="s">
        <v>20</v>
      </c>
      <c r="D11" s="4" t="s">
        <v>14</v>
      </c>
      <c r="E11" s="1">
        <v>4</v>
      </c>
      <c r="F11" s="3" t="s">
        <v>15</v>
      </c>
      <c r="G11" s="1">
        <v>4</v>
      </c>
      <c r="H11" s="1" t="s">
        <v>16</v>
      </c>
      <c r="I11" s="1">
        <v>32</v>
      </c>
      <c r="J11">
        <v>1</v>
      </c>
      <c r="K11" t="s">
        <v>7</v>
      </c>
      <c r="N11" t="s">
        <v>40</v>
      </c>
      <c r="O11" t="s">
        <v>35</v>
      </c>
      <c r="P11" s="5">
        <v>96</v>
      </c>
      <c r="R11" s="9"/>
      <c r="S11" s="12"/>
    </row>
    <row r="12" spans="1:26" x14ac:dyDescent="0.25">
      <c r="B12">
        <v>48</v>
      </c>
      <c r="C12" t="s">
        <v>21</v>
      </c>
      <c r="D12" s="4" t="s">
        <v>14</v>
      </c>
      <c r="E12" s="1">
        <v>4</v>
      </c>
      <c r="F12" s="3" t="s">
        <v>15</v>
      </c>
      <c r="G12" s="1">
        <v>4</v>
      </c>
      <c r="H12" s="1" t="s">
        <v>16</v>
      </c>
      <c r="I12" s="1">
        <v>32</v>
      </c>
      <c r="J12">
        <v>2</v>
      </c>
      <c r="K12" t="s">
        <v>7</v>
      </c>
      <c r="L12" t="s">
        <v>8</v>
      </c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B13">
        <v>52</v>
      </c>
      <c r="C13" t="s">
        <v>22</v>
      </c>
      <c r="D13" s="4" t="s">
        <v>14</v>
      </c>
      <c r="E13" s="1">
        <v>4</v>
      </c>
      <c r="F13" s="3" t="s">
        <v>15</v>
      </c>
      <c r="G13" s="1">
        <v>4</v>
      </c>
      <c r="H13" s="1" t="s">
        <v>16</v>
      </c>
      <c r="I13" s="1">
        <v>32</v>
      </c>
      <c r="J13">
        <v>5</v>
      </c>
      <c r="K13" t="s">
        <v>7</v>
      </c>
      <c r="N13" t="s">
        <v>40</v>
      </c>
      <c r="O13" t="s">
        <v>66</v>
      </c>
      <c r="P13" s="5">
        <v>96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B14">
        <v>56</v>
      </c>
      <c r="C14" t="s">
        <v>23</v>
      </c>
      <c r="D14" s="4" t="s">
        <v>14</v>
      </c>
      <c r="E14" s="1">
        <v>4</v>
      </c>
      <c r="F14" s="3" t="s">
        <v>15</v>
      </c>
      <c r="G14" s="1">
        <v>4</v>
      </c>
      <c r="H14" s="1" t="s">
        <v>16</v>
      </c>
      <c r="I14" s="1">
        <v>32</v>
      </c>
      <c r="J14">
        <v>10</v>
      </c>
      <c r="K14" t="s">
        <v>7</v>
      </c>
      <c r="N14" t="s">
        <v>40</v>
      </c>
      <c r="O14" t="s">
        <v>67</v>
      </c>
      <c r="P14" s="5">
        <v>32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B15">
        <v>60</v>
      </c>
      <c r="C15" t="s">
        <v>24</v>
      </c>
      <c r="D15" s="4" t="s">
        <v>16</v>
      </c>
      <c r="E15" s="1">
        <v>36</v>
      </c>
      <c r="F15" s="3" t="s">
        <v>15</v>
      </c>
      <c r="G15" s="1">
        <v>4</v>
      </c>
      <c r="H15" s="1" t="s">
        <v>16</v>
      </c>
      <c r="I15" s="1">
        <v>32</v>
      </c>
      <c r="J15">
        <v>20</v>
      </c>
      <c r="K15" t="s">
        <v>7</v>
      </c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A17" t="s">
        <v>5</v>
      </c>
      <c r="B17">
        <v>64</v>
      </c>
      <c r="C17" s="4" t="s">
        <v>58</v>
      </c>
      <c r="D17" s="3" t="s">
        <v>16</v>
      </c>
      <c r="E17" s="1">
        <v>32</v>
      </c>
      <c r="F17" s="3" t="s">
        <v>16</v>
      </c>
      <c r="G17" s="1">
        <v>96</v>
      </c>
      <c r="H17" s="1" t="s">
        <v>16</v>
      </c>
      <c r="I17" s="1">
        <v>0</v>
      </c>
      <c r="J17" t="s">
        <v>12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D18" s="3"/>
      <c r="G18" s="1"/>
      <c r="H18" s="1"/>
      <c r="N18" t="s">
        <v>40</v>
      </c>
      <c r="O18" t="s">
        <v>36</v>
      </c>
      <c r="P18" s="5">
        <v>60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68</v>
      </c>
      <c r="C19" t="s">
        <v>25</v>
      </c>
      <c r="D19" s="4" t="s">
        <v>14</v>
      </c>
      <c r="E19" s="1">
        <v>4</v>
      </c>
      <c r="F19" s="3" t="s">
        <v>16</v>
      </c>
      <c r="G19" s="1">
        <v>72</v>
      </c>
      <c r="H19" s="1" t="s">
        <v>16</v>
      </c>
      <c r="I19" s="1">
        <v>64</v>
      </c>
      <c r="J19" t="s">
        <v>10</v>
      </c>
      <c r="L19" t="s">
        <v>8</v>
      </c>
      <c r="N19" t="s">
        <v>40</v>
      </c>
      <c r="O19" t="s">
        <v>37</v>
      </c>
      <c r="P19" s="5">
        <v>36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72</v>
      </c>
      <c r="C20" t="s">
        <v>26</v>
      </c>
      <c r="D20" s="4" t="s">
        <v>16</v>
      </c>
      <c r="E20" s="1">
        <v>68</v>
      </c>
      <c r="F20" s="3" t="s">
        <v>15</v>
      </c>
      <c r="G20" s="1">
        <v>4</v>
      </c>
      <c r="H20" s="1" t="s">
        <v>16</v>
      </c>
      <c r="I20" s="1">
        <v>64</v>
      </c>
      <c r="J20" t="s">
        <v>11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N21" t="s">
        <v>40</v>
      </c>
      <c r="O21" t="s">
        <v>38</v>
      </c>
      <c r="P21" s="5">
        <v>72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N22" t="s">
        <v>40</v>
      </c>
      <c r="O22" t="s">
        <v>39</v>
      </c>
      <c r="P22" s="5">
        <v>68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A23" t="s">
        <v>13</v>
      </c>
      <c r="B23">
        <v>96</v>
      </c>
      <c r="C23" s="4" t="s">
        <v>58</v>
      </c>
      <c r="D23" s="3" t="s">
        <v>16</v>
      </c>
      <c r="E23" s="1">
        <v>64</v>
      </c>
      <c r="F23" s="3" t="s">
        <v>16</v>
      </c>
      <c r="G23" s="1">
        <v>32</v>
      </c>
      <c r="H23" s="1" t="s">
        <v>16</v>
      </c>
      <c r="I23" s="1">
        <v>0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D24" s="3"/>
      <c r="G24" s="1"/>
      <c r="H24" s="1"/>
      <c r="N24" t="s">
        <v>40</v>
      </c>
      <c r="O24" t="s">
        <v>64</v>
      </c>
      <c r="P24" s="5">
        <v>116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B25">
        <v>100</v>
      </c>
      <c r="C25" t="s">
        <v>28</v>
      </c>
      <c r="D25" s="4" t="s">
        <v>14</v>
      </c>
      <c r="E25" s="1">
        <v>4</v>
      </c>
      <c r="F25" s="4" t="s">
        <v>16</v>
      </c>
      <c r="G25" s="1">
        <v>116</v>
      </c>
      <c r="H25" s="1" t="s">
        <v>16</v>
      </c>
      <c r="I25" s="1">
        <v>96</v>
      </c>
      <c r="N25" t="s">
        <v>40</v>
      </c>
      <c r="O25" t="s">
        <v>65</v>
      </c>
      <c r="P25" s="5">
        <v>100</v>
      </c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B26">
        <v>104</v>
      </c>
      <c r="C26" t="s">
        <v>29</v>
      </c>
      <c r="D26" s="4" t="s">
        <v>14</v>
      </c>
      <c r="E26" s="1">
        <v>4</v>
      </c>
      <c r="F26" s="3" t="s">
        <v>15</v>
      </c>
      <c r="G26" s="1">
        <v>4</v>
      </c>
      <c r="H26" s="1" t="s">
        <v>16</v>
      </c>
      <c r="I26" s="1">
        <v>96</v>
      </c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B27">
        <v>108</v>
      </c>
      <c r="C27" t="s">
        <v>30</v>
      </c>
      <c r="D27" s="4" t="s">
        <v>14</v>
      </c>
      <c r="E27" s="1">
        <v>4</v>
      </c>
      <c r="F27" s="3" t="s">
        <v>15</v>
      </c>
      <c r="G27" s="1">
        <v>4</v>
      </c>
      <c r="H27" s="1" t="s">
        <v>16</v>
      </c>
      <c r="I27" s="1">
        <v>96</v>
      </c>
      <c r="K27" t="s">
        <v>48</v>
      </c>
      <c r="L27">
        <v>36</v>
      </c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B28">
        <v>112</v>
      </c>
      <c r="C28" t="s">
        <v>31</v>
      </c>
      <c r="D28" s="4" t="s">
        <v>14</v>
      </c>
      <c r="E28" s="1">
        <v>4</v>
      </c>
      <c r="F28" s="3" t="s">
        <v>15</v>
      </c>
      <c r="G28" s="1">
        <v>4</v>
      </c>
      <c r="H28" s="1" t="s">
        <v>16</v>
      </c>
      <c r="I28" s="1">
        <v>96</v>
      </c>
      <c r="K28" t="s">
        <v>49</v>
      </c>
      <c r="L28">
        <v>40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B29">
        <v>116</v>
      </c>
      <c r="C29" t="s">
        <v>32</v>
      </c>
      <c r="D29" s="4" t="s">
        <v>16</v>
      </c>
      <c r="E29" s="1">
        <v>100</v>
      </c>
      <c r="F29" s="3" t="s">
        <v>15</v>
      </c>
      <c r="G29" s="1">
        <v>4</v>
      </c>
      <c r="H29" s="1" t="s">
        <v>16</v>
      </c>
      <c r="I29" s="1">
        <v>96</v>
      </c>
      <c r="K29" t="s">
        <v>50</v>
      </c>
      <c r="L29">
        <v>44</v>
      </c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G30" s="1"/>
      <c r="H30" s="1"/>
      <c r="K30" t="s">
        <v>51</v>
      </c>
      <c r="L30">
        <v>48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K31" t="s">
        <v>52</v>
      </c>
      <c r="L31">
        <v>52</v>
      </c>
    </row>
    <row r="32" spans="1:25" x14ac:dyDescent="0.25">
      <c r="K32" t="s">
        <v>53</v>
      </c>
      <c r="L32">
        <v>56</v>
      </c>
    </row>
    <row r="33" spans="11:21" x14ac:dyDescent="0.25">
      <c r="K33" t="s">
        <v>54</v>
      </c>
      <c r="L33">
        <v>60</v>
      </c>
    </row>
    <row r="38" spans="11:21" x14ac:dyDescent="0.25">
      <c r="U38" s="9" t="s">
        <v>78</v>
      </c>
    </row>
    <row r="39" spans="11:21" x14ac:dyDescent="0.25">
      <c r="U39" s="9" t="s">
        <v>79</v>
      </c>
    </row>
    <row r="40" spans="11:21" x14ac:dyDescent="0.25">
      <c r="U40" s="9" t="s">
        <v>80</v>
      </c>
    </row>
    <row r="41" spans="11:21" x14ac:dyDescent="0.25">
      <c r="U41" s="9" t="s">
        <v>81</v>
      </c>
    </row>
    <row r="42" spans="11:21" x14ac:dyDescent="0.25">
      <c r="U42" s="9" t="s">
        <v>82</v>
      </c>
    </row>
    <row r="43" spans="11:21" x14ac:dyDescent="0.25">
      <c r="U43" s="9" t="s">
        <v>83</v>
      </c>
    </row>
    <row r="44" spans="11:21" x14ac:dyDescent="0.25"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4"/>
  <sheetViews>
    <sheetView workbookViewId="0">
      <selection activeCell="D36" sqref="D36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34" t="s">
        <v>1</v>
      </c>
      <c r="E4" s="35"/>
      <c r="F4" s="34" t="s">
        <v>2</v>
      </c>
      <c r="G4" s="35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6" t="s">
        <v>56</v>
      </c>
      <c r="U4" s="36"/>
      <c r="V4" s="36"/>
      <c r="W4" s="36"/>
      <c r="X4" s="36"/>
      <c r="Y4" s="36"/>
      <c r="Z4" s="37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66</v>
      </c>
      <c r="P8" s="5">
        <v>96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N9" t="s">
        <v>40</v>
      </c>
      <c r="O9" t="s">
        <v>67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R10" s="9"/>
      <c r="S10" s="12"/>
      <c r="T10" s="25" t="s">
        <v>73</v>
      </c>
      <c r="U10" s="15"/>
      <c r="V10" s="16"/>
    </row>
    <row r="11" spans="1:26" x14ac:dyDescent="0.25">
      <c r="R11" s="9"/>
      <c r="S11" s="12"/>
    </row>
    <row r="12" spans="1:26" x14ac:dyDescent="0.25"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N13" t="s">
        <v>40</v>
      </c>
      <c r="O13" t="s">
        <v>37</v>
      </c>
      <c r="P13" s="5">
        <v>36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N14" t="s">
        <v>40</v>
      </c>
      <c r="O14" t="s">
        <v>36</v>
      </c>
      <c r="P14" s="5">
        <v>40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D29" s="3"/>
      <c r="G29" s="1"/>
      <c r="H29" s="1"/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</row>
    <row r="34" spans="3:21" x14ac:dyDescent="0.25">
      <c r="C34" s="4"/>
      <c r="D34" s="3"/>
      <c r="G34" s="1"/>
      <c r="H34" s="1"/>
    </row>
    <row r="35" spans="3:21" x14ac:dyDescent="0.25">
      <c r="D35" s="3"/>
      <c r="G35" s="1"/>
      <c r="H35" s="1"/>
      <c r="K35" t="s">
        <v>48</v>
      </c>
      <c r="L35">
        <v>36</v>
      </c>
    </row>
    <row r="36" spans="3:21" x14ac:dyDescent="0.25">
      <c r="F36" s="4"/>
      <c r="G36" s="1"/>
      <c r="H36" s="1"/>
      <c r="K36" t="s">
        <v>49</v>
      </c>
      <c r="L36">
        <v>40</v>
      </c>
    </row>
    <row r="37" spans="3:21" x14ac:dyDescent="0.25">
      <c r="G37" s="1"/>
      <c r="H37" s="1"/>
      <c r="K37" t="s">
        <v>50</v>
      </c>
      <c r="L37">
        <v>44</v>
      </c>
    </row>
    <row r="38" spans="3:21" x14ac:dyDescent="0.25">
      <c r="G38" s="1"/>
      <c r="H38" s="1"/>
      <c r="K38" t="s">
        <v>51</v>
      </c>
      <c r="L38">
        <v>48</v>
      </c>
      <c r="U38" s="9" t="s">
        <v>78</v>
      </c>
    </row>
    <row r="39" spans="3:21" x14ac:dyDescent="0.25">
      <c r="G39" s="1"/>
      <c r="H39" s="1"/>
      <c r="K39" t="s">
        <v>52</v>
      </c>
      <c r="L39">
        <v>52</v>
      </c>
      <c r="U39" s="9" t="s">
        <v>79</v>
      </c>
    </row>
    <row r="40" spans="3:21" x14ac:dyDescent="0.25">
      <c r="G40" s="1"/>
      <c r="H40" s="1"/>
      <c r="K40" t="s">
        <v>53</v>
      </c>
      <c r="L40">
        <v>56</v>
      </c>
      <c r="U40" s="9" t="s">
        <v>80</v>
      </c>
    </row>
    <row r="41" spans="3:21" x14ac:dyDescent="0.25">
      <c r="K41" t="s">
        <v>54</v>
      </c>
      <c r="L41">
        <v>60</v>
      </c>
      <c r="U41" s="9" t="s">
        <v>81</v>
      </c>
    </row>
    <row r="42" spans="3:21" x14ac:dyDescent="0.25">
      <c r="U42" s="9" t="s">
        <v>82</v>
      </c>
    </row>
    <row r="43" spans="3:21" x14ac:dyDescent="0.25">
      <c r="U43" s="9" t="s">
        <v>83</v>
      </c>
    </row>
    <row r="44" spans="3:21" x14ac:dyDescent="0.25">
      <c r="U44" s="9" t="s">
        <v>84</v>
      </c>
    </row>
  </sheetData>
  <mergeCells count="3">
    <mergeCell ref="D4:E4"/>
    <mergeCell ref="F4:G4"/>
    <mergeCell ref="T4:Z4"/>
  </mergeCells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633-5BB0-4FFA-AB25-4F6B5B222844}">
  <dimension ref="A2:AC44"/>
  <sheetViews>
    <sheetView workbookViewId="0">
      <selection activeCell="E35" sqref="E35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34" t="s">
        <v>1</v>
      </c>
      <c r="E4" s="35"/>
      <c r="F4" s="34" t="s">
        <v>2</v>
      </c>
      <c r="G4" s="35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6" t="s">
        <v>56</v>
      </c>
      <c r="U4" s="36"/>
      <c r="V4" s="36"/>
      <c r="W4" s="36"/>
      <c r="X4" s="36"/>
      <c r="Y4" s="36"/>
      <c r="Z4" s="37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N7" t="s">
        <v>40</v>
      </c>
      <c r="O7" t="s">
        <v>108</v>
      </c>
      <c r="P7" s="5">
        <v>128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109</v>
      </c>
      <c r="P8" s="5">
        <v>160</v>
      </c>
      <c r="R8" s="9" t="s">
        <v>106</v>
      </c>
      <c r="S8" s="12" t="s">
        <v>42</v>
      </c>
      <c r="T8" t="s">
        <v>106</v>
      </c>
      <c r="V8" t="s">
        <v>106</v>
      </c>
      <c r="X8" t="s">
        <v>106</v>
      </c>
      <c r="Y8" s="10" t="s">
        <v>59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R9" s="9" t="s">
        <v>107</v>
      </c>
      <c r="S9" s="12" t="s">
        <v>42</v>
      </c>
      <c r="T9" t="s">
        <v>107</v>
      </c>
      <c r="V9" t="s">
        <v>107</v>
      </c>
      <c r="X9" t="s">
        <v>107</v>
      </c>
      <c r="Y9" s="10" t="s">
        <v>59</v>
      </c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N10" t="s">
        <v>40</v>
      </c>
      <c r="O10" t="s">
        <v>66</v>
      </c>
      <c r="P10" s="5">
        <v>160</v>
      </c>
      <c r="R10" s="9"/>
      <c r="S10" s="12"/>
    </row>
    <row r="11" spans="1:26" x14ac:dyDescent="0.25">
      <c r="N11" t="s">
        <v>40</v>
      </c>
      <c r="O11" t="s">
        <v>67</v>
      </c>
      <c r="P11" s="5">
        <v>32</v>
      </c>
      <c r="R11" s="9"/>
      <c r="S11" s="12"/>
      <c r="U11" s="2" t="s">
        <v>60</v>
      </c>
      <c r="W11" s="2" t="s">
        <v>61</v>
      </c>
    </row>
    <row r="12" spans="1:26" x14ac:dyDescent="0.25">
      <c r="T12" s="11" t="s">
        <v>72</v>
      </c>
      <c r="U12" s="13"/>
      <c r="V12" s="10"/>
    </row>
    <row r="13" spans="1:26" x14ac:dyDescent="0.25">
      <c r="N13" t="s">
        <v>40</v>
      </c>
      <c r="O13" t="s">
        <v>37</v>
      </c>
      <c r="P13" s="5">
        <v>36</v>
      </c>
      <c r="T13" s="25" t="s">
        <v>73</v>
      </c>
      <c r="U13" s="15"/>
      <c r="V13" s="16"/>
    </row>
    <row r="14" spans="1:26" x14ac:dyDescent="0.25">
      <c r="N14" t="s">
        <v>40</v>
      </c>
      <c r="O14" t="s">
        <v>36</v>
      </c>
      <c r="P14" s="5">
        <v>40</v>
      </c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6" t="s">
        <v>46</v>
      </c>
      <c r="S16" s="8"/>
      <c r="T16" s="24" t="s">
        <v>41</v>
      </c>
      <c r="U16" s="7"/>
      <c r="V16" s="7" t="s">
        <v>43</v>
      </c>
      <c r="W16" s="8"/>
      <c r="X16" s="18" t="s">
        <v>45</v>
      </c>
      <c r="Y16" s="8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78</v>
      </c>
      <c r="S17" s="12" t="s">
        <v>18</v>
      </c>
      <c r="T17" s="11" t="s">
        <v>78</v>
      </c>
      <c r="U17" s="10"/>
      <c r="V17" s="9" t="s">
        <v>78</v>
      </c>
      <c r="W17" s="12"/>
      <c r="X17" s="9" t="s">
        <v>78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79</v>
      </c>
      <c r="S18" s="12" t="s">
        <v>19</v>
      </c>
      <c r="T18" s="11" t="s">
        <v>79</v>
      </c>
      <c r="U18" s="10"/>
      <c r="V18" s="9" t="s">
        <v>79</v>
      </c>
      <c r="W18" s="12"/>
      <c r="X18" s="9" t="s">
        <v>79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80</v>
      </c>
      <c r="S19" s="12" t="s">
        <v>20</v>
      </c>
      <c r="T19" s="11" t="s">
        <v>80</v>
      </c>
      <c r="U19" s="10"/>
      <c r="V19" s="9" t="s">
        <v>80</v>
      </c>
      <c r="W19" s="12"/>
      <c r="X19" s="9" t="s">
        <v>80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 t="s">
        <v>81</v>
      </c>
      <c r="S20" s="12" t="s">
        <v>21</v>
      </c>
      <c r="T20" s="11" t="s">
        <v>81</v>
      </c>
      <c r="U20" s="10"/>
      <c r="V20" s="9" t="s">
        <v>81</v>
      </c>
      <c r="W20" s="12"/>
      <c r="X20" s="9" t="s">
        <v>81</v>
      </c>
      <c r="Y20" s="12"/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 t="s">
        <v>82</v>
      </c>
      <c r="S21" s="12" t="s">
        <v>22</v>
      </c>
      <c r="T21" s="11" t="s">
        <v>82</v>
      </c>
      <c r="U21" s="10"/>
      <c r="V21" s="9" t="s">
        <v>82</v>
      </c>
      <c r="W21" s="12"/>
      <c r="X21" s="9" t="s">
        <v>82</v>
      </c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9" t="s">
        <v>83</v>
      </c>
      <c r="S22" s="12" t="s">
        <v>23</v>
      </c>
      <c r="T22" s="11" t="s">
        <v>83</v>
      </c>
      <c r="U22" s="10"/>
      <c r="V22" s="9" t="s">
        <v>83</v>
      </c>
      <c r="W22" s="12"/>
      <c r="X22" s="9" t="s">
        <v>83</v>
      </c>
      <c r="Y22" s="12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9" t="s">
        <v>84</v>
      </c>
      <c r="S23" s="12" t="s">
        <v>24</v>
      </c>
      <c r="T23" s="11" t="s">
        <v>84</v>
      </c>
      <c r="U23" s="10"/>
      <c r="V23" s="9" t="s">
        <v>84</v>
      </c>
      <c r="W23" s="12"/>
      <c r="X23" s="9" t="s">
        <v>84</v>
      </c>
      <c r="Y23" s="12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/>
      <c r="S24" s="12" t="s">
        <v>47</v>
      </c>
      <c r="T24" s="11"/>
      <c r="U24" s="10" t="s">
        <v>42</v>
      </c>
      <c r="V24" s="10"/>
      <c r="W24" s="12" t="s">
        <v>44</v>
      </c>
      <c r="X24" s="19"/>
      <c r="Y24" s="12" t="s">
        <v>47</v>
      </c>
    </row>
    <row r="25" spans="1:25" x14ac:dyDescent="0.25">
      <c r="R25" s="9"/>
      <c r="S25" s="12"/>
      <c r="T25" s="11" t="s">
        <v>70</v>
      </c>
      <c r="U25" s="13"/>
      <c r="V25" s="10"/>
      <c r="W25" s="12"/>
      <c r="X25" s="19"/>
      <c r="Y25" s="12"/>
    </row>
    <row r="26" spans="1:25" x14ac:dyDescent="0.25">
      <c r="R26" s="14"/>
      <c r="S26" s="17"/>
      <c r="T26" s="25" t="s">
        <v>71</v>
      </c>
      <c r="U26" s="15"/>
      <c r="V26" s="16"/>
      <c r="W26" s="17"/>
      <c r="X26" s="20"/>
      <c r="Y26" s="17"/>
    </row>
    <row r="27" spans="1:25" x14ac:dyDescent="0.25">
      <c r="N27" t="s">
        <v>62</v>
      </c>
      <c r="O27">
        <v>68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</row>
    <row r="29" spans="1:25" x14ac:dyDescent="0.25">
      <c r="D29" s="3"/>
      <c r="G29" s="1"/>
      <c r="H29" s="1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  <c r="R31" s="6" t="s">
        <v>46</v>
      </c>
      <c r="S31" s="8"/>
      <c r="T31" s="24" t="s">
        <v>41</v>
      </c>
      <c r="U31" s="7"/>
      <c r="V31" s="7" t="s">
        <v>43</v>
      </c>
      <c r="W31" s="8"/>
      <c r="X31" s="18" t="s">
        <v>45</v>
      </c>
      <c r="Y31" s="8"/>
    </row>
    <row r="32" spans="1:25" x14ac:dyDescent="0.25">
      <c r="R32" s="9" t="s">
        <v>85</v>
      </c>
      <c r="S32" s="26" t="s">
        <v>25</v>
      </c>
      <c r="T32" s="11" t="s">
        <v>85</v>
      </c>
      <c r="U32" s="10"/>
      <c r="V32" s="9" t="s">
        <v>85</v>
      </c>
      <c r="W32" s="12"/>
      <c r="X32" s="9" t="s">
        <v>85</v>
      </c>
      <c r="Y32" s="12"/>
    </row>
    <row r="33" spans="3:25" x14ac:dyDescent="0.25">
      <c r="R33" s="9" t="s">
        <v>86</v>
      </c>
      <c r="S33" s="26" t="s">
        <v>26</v>
      </c>
      <c r="T33" s="11" t="s">
        <v>86</v>
      </c>
      <c r="U33" s="10"/>
      <c r="V33" s="9" t="s">
        <v>86</v>
      </c>
      <c r="W33" s="12"/>
      <c r="X33" s="9" t="s">
        <v>86</v>
      </c>
      <c r="Y33" s="12"/>
    </row>
    <row r="34" spans="3:25" x14ac:dyDescent="0.25">
      <c r="C34" s="4"/>
      <c r="D34" s="3"/>
      <c r="G34" s="1"/>
      <c r="H34" s="1"/>
      <c r="R34" s="9"/>
      <c r="S34" s="12"/>
      <c r="T34" s="11"/>
      <c r="U34" s="10"/>
      <c r="V34" s="11"/>
      <c r="W34" s="12"/>
      <c r="X34" s="9"/>
      <c r="Y34" s="12"/>
    </row>
    <row r="35" spans="3:25" x14ac:dyDescent="0.25">
      <c r="D35" s="3"/>
      <c r="G35" s="1"/>
      <c r="H35" s="1"/>
      <c r="K35" t="s">
        <v>48</v>
      </c>
      <c r="L35">
        <v>36</v>
      </c>
      <c r="N35" t="s">
        <v>110</v>
      </c>
      <c r="O35">
        <v>164</v>
      </c>
      <c r="R35" s="9"/>
      <c r="S35" s="12" t="s">
        <v>57</v>
      </c>
      <c r="T35" s="11"/>
      <c r="U35" s="10" t="s">
        <v>42</v>
      </c>
      <c r="V35" s="10"/>
      <c r="W35" s="12" t="s">
        <v>44</v>
      </c>
      <c r="X35" s="19"/>
      <c r="Y35" s="12" t="s">
        <v>57</v>
      </c>
    </row>
    <row r="36" spans="3:25" x14ac:dyDescent="0.25">
      <c r="F36" s="4"/>
      <c r="G36" s="1"/>
      <c r="H36" s="1"/>
      <c r="K36" t="s">
        <v>49</v>
      </c>
      <c r="L36">
        <v>40</v>
      </c>
      <c r="N36" t="s">
        <v>111</v>
      </c>
      <c r="O36">
        <v>168</v>
      </c>
      <c r="R36" s="9"/>
      <c r="S36" s="12"/>
      <c r="T36" s="11" t="s">
        <v>68</v>
      </c>
      <c r="U36" s="13"/>
      <c r="V36" s="10"/>
      <c r="W36" s="12"/>
      <c r="X36" s="19"/>
      <c r="Y36" s="12"/>
    </row>
    <row r="37" spans="3:25" x14ac:dyDescent="0.25">
      <c r="G37" s="1"/>
      <c r="H37" s="1"/>
      <c r="K37" t="s">
        <v>50</v>
      </c>
      <c r="L37">
        <v>44</v>
      </c>
      <c r="N37" t="s">
        <v>112</v>
      </c>
      <c r="O37">
        <v>172</v>
      </c>
      <c r="R37" s="14"/>
      <c r="S37" s="17"/>
      <c r="T37" s="25" t="s">
        <v>69</v>
      </c>
      <c r="U37" s="15"/>
      <c r="V37" s="16"/>
      <c r="W37" s="17"/>
      <c r="X37" s="20"/>
      <c r="Y37" s="17"/>
    </row>
    <row r="38" spans="3:25" x14ac:dyDescent="0.25">
      <c r="G38" s="1"/>
      <c r="H38" s="1"/>
      <c r="K38" t="s">
        <v>51</v>
      </c>
      <c r="L38">
        <v>48</v>
      </c>
      <c r="N38" t="s">
        <v>113</v>
      </c>
      <c r="O38">
        <v>176</v>
      </c>
      <c r="U38" s="9" t="s">
        <v>78</v>
      </c>
    </row>
    <row r="39" spans="3:25" x14ac:dyDescent="0.25">
      <c r="G39" s="1"/>
      <c r="H39" s="1"/>
      <c r="K39" t="s">
        <v>52</v>
      </c>
      <c r="L39">
        <v>52</v>
      </c>
      <c r="N39" t="s">
        <v>114</v>
      </c>
      <c r="O39">
        <v>180</v>
      </c>
      <c r="U39" s="9" t="s">
        <v>79</v>
      </c>
    </row>
    <row r="40" spans="3:25" x14ac:dyDescent="0.25">
      <c r="G40" s="1"/>
      <c r="H40" s="1"/>
      <c r="K40" t="s">
        <v>53</v>
      </c>
      <c r="L40">
        <v>56</v>
      </c>
      <c r="N40" t="s">
        <v>115</v>
      </c>
      <c r="O40">
        <v>184</v>
      </c>
      <c r="U40" s="9" t="s">
        <v>80</v>
      </c>
    </row>
    <row r="41" spans="3:25" x14ac:dyDescent="0.25">
      <c r="K41" t="s">
        <v>54</v>
      </c>
      <c r="L41">
        <v>60</v>
      </c>
      <c r="N41" t="s">
        <v>116</v>
      </c>
      <c r="O41">
        <v>188</v>
      </c>
      <c r="U41" s="9" t="s">
        <v>81</v>
      </c>
    </row>
    <row r="42" spans="3:25" x14ac:dyDescent="0.25">
      <c r="U42" s="9" t="s">
        <v>82</v>
      </c>
    </row>
    <row r="43" spans="3:25" x14ac:dyDescent="0.25">
      <c r="N43" t="s">
        <v>117</v>
      </c>
      <c r="O43">
        <v>132</v>
      </c>
      <c r="U43" s="9" t="s">
        <v>83</v>
      </c>
    </row>
    <row r="44" spans="3:25" x14ac:dyDescent="0.25">
      <c r="N44" t="s">
        <v>118</v>
      </c>
      <c r="O44">
        <v>136</v>
      </c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F362-1500-415B-8742-4DD6E6C5F9F7}">
  <dimension ref="B2:R35"/>
  <sheetViews>
    <sheetView workbookViewId="0">
      <selection activeCell="G33" sqref="G33"/>
    </sheetView>
  </sheetViews>
  <sheetFormatPr defaultRowHeight="15" x14ac:dyDescent="0.25"/>
  <cols>
    <col min="1" max="2" width="9.140625" style="5"/>
    <col min="3" max="3" width="26.85546875" style="5" customWidth="1"/>
    <col min="4" max="4" width="28.85546875" style="5" customWidth="1"/>
    <col min="5" max="5" width="28.5703125" style="5" customWidth="1"/>
    <col min="6" max="6" width="27.42578125" style="5" customWidth="1"/>
    <col min="7" max="7" width="24.140625" style="5" customWidth="1"/>
    <col min="8" max="8" width="16.7109375" style="5" customWidth="1"/>
    <col min="9" max="9" width="17.140625" style="5" customWidth="1"/>
    <col min="10" max="10" width="21.28515625" style="5" customWidth="1"/>
    <col min="11" max="11" width="20.7109375" style="5" customWidth="1"/>
    <col min="12" max="16384" width="9.140625" style="5"/>
  </cols>
  <sheetData>
    <row r="2" spans="2:18" x14ac:dyDescent="0.25">
      <c r="C2" s="5" t="s">
        <v>145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</row>
    <row r="3" spans="2:18" x14ac:dyDescent="0.25">
      <c r="B3" s="5" t="s">
        <v>144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2:18" x14ac:dyDescent="0.25">
      <c r="B4" s="5" t="s">
        <v>33</v>
      </c>
      <c r="C4" s="5">
        <v>16</v>
      </c>
      <c r="D4" s="5">
        <v>17</v>
      </c>
      <c r="E4" s="5">
        <v>18</v>
      </c>
      <c r="F4" s="5">
        <v>19</v>
      </c>
      <c r="G4" s="5">
        <v>20</v>
      </c>
      <c r="H4" s="5">
        <v>21</v>
      </c>
      <c r="I4" s="5">
        <v>22</v>
      </c>
      <c r="J4" s="5">
        <v>23</v>
      </c>
      <c r="K4" s="5">
        <v>24</v>
      </c>
      <c r="L4" s="5">
        <v>25</v>
      </c>
      <c r="M4" s="5">
        <v>26</v>
      </c>
      <c r="N4" s="5">
        <v>27</v>
      </c>
      <c r="O4" s="5">
        <v>28</v>
      </c>
      <c r="P4" s="5">
        <v>29</v>
      </c>
      <c r="Q4" s="5">
        <v>30</v>
      </c>
      <c r="R4" s="5">
        <v>31</v>
      </c>
    </row>
    <row r="5" spans="2:18" x14ac:dyDescent="0.25">
      <c r="B5" s="5" t="s">
        <v>34</v>
      </c>
      <c r="C5" s="5">
        <v>32</v>
      </c>
      <c r="D5" s="5">
        <v>33</v>
      </c>
      <c r="E5" s="5">
        <v>34</v>
      </c>
      <c r="F5" s="5">
        <v>35</v>
      </c>
      <c r="G5" s="5">
        <v>36</v>
      </c>
      <c r="H5" s="5">
        <v>37</v>
      </c>
      <c r="I5" s="5">
        <v>38</v>
      </c>
      <c r="J5" s="5">
        <v>39</v>
      </c>
      <c r="K5" s="5">
        <v>40</v>
      </c>
      <c r="L5" s="5">
        <v>41</v>
      </c>
      <c r="M5" s="5">
        <v>42</v>
      </c>
      <c r="N5" s="5">
        <v>43</v>
      </c>
      <c r="O5" s="5">
        <v>44</v>
      </c>
      <c r="P5" s="5">
        <v>45</v>
      </c>
      <c r="Q5" s="5">
        <v>46</v>
      </c>
      <c r="R5" s="5">
        <v>47</v>
      </c>
    </row>
    <row r="6" spans="2:18" x14ac:dyDescent="0.25">
      <c r="B6" s="5" t="s">
        <v>35</v>
      </c>
      <c r="C6" s="5">
        <v>48</v>
      </c>
      <c r="D6" s="5">
        <v>49</v>
      </c>
      <c r="E6" s="5">
        <v>50</v>
      </c>
      <c r="F6" s="5">
        <v>51</v>
      </c>
      <c r="G6" s="5">
        <v>52</v>
      </c>
      <c r="H6" s="5">
        <v>53</v>
      </c>
      <c r="I6" s="5">
        <v>54</v>
      </c>
      <c r="J6" s="5">
        <v>55</v>
      </c>
      <c r="K6" s="5">
        <v>56</v>
      </c>
      <c r="L6" s="5">
        <v>57</v>
      </c>
      <c r="M6" s="5">
        <v>58</v>
      </c>
      <c r="N6" s="5">
        <v>59</v>
      </c>
      <c r="O6" s="5">
        <v>60</v>
      </c>
      <c r="P6" s="5">
        <v>61</v>
      </c>
      <c r="Q6" s="5">
        <v>62</v>
      </c>
      <c r="R6" s="5">
        <v>63</v>
      </c>
    </row>
    <row r="7" spans="2:18" x14ac:dyDescent="0.25">
      <c r="B7" s="5" t="s">
        <v>108</v>
      </c>
      <c r="C7" s="5">
        <v>64</v>
      </c>
      <c r="D7" s="5">
        <v>65</v>
      </c>
      <c r="E7" s="5">
        <v>66</v>
      </c>
      <c r="F7" s="5">
        <v>67</v>
      </c>
      <c r="G7" s="5">
        <v>68</v>
      </c>
      <c r="H7" s="5">
        <v>69</v>
      </c>
      <c r="I7" s="5">
        <v>70</v>
      </c>
      <c r="J7" s="5">
        <v>71</v>
      </c>
      <c r="K7" s="5">
        <v>72</v>
      </c>
      <c r="L7" s="5">
        <v>73</v>
      </c>
      <c r="M7" s="5">
        <v>74</v>
      </c>
      <c r="N7" s="5">
        <v>75</v>
      </c>
      <c r="O7" s="5">
        <v>76</v>
      </c>
      <c r="P7" s="5">
        <v>77</v>
      </c>
      <c r="Q7" s="5">
        <v>78</v>
      </c>
      <c r="R7" s="5">
        <v>79</v>
      </c>
    </row>
    <row r="8" spans="2:18" x14ac:dyDescent="0.25">
      <c r="B8" s="5" t="s">
        <v>109</v>
      </c>
      <c r="C8" s="5">
        <v>80</v>
      </c>
      <c r="D8" s="5">
        <v>81</v>
      </c>
      <c r="E8" s="5">
        <v>82</v>
      </c>
      <c r="F8" s="5">
        <v>83</v>
      </c>
      <c r="G8" s="5">
        <v>84</v>
      </c>
      <c r="H8" s="5">
        <v>85</v>
      </c>
      <c r="I8" s="5">
        <v>86</v>
      </c>
      <c r="J8" s="5">
        <v>87</v>
      </c>
      <c r="K8" s="5">
        <v>88</v>
      </c>
      <c r="L8" s="5">
        <v>89</v>
      </c>
      <c r="M8" s="5">
        <v>90</v>
      </c>
      <c r="N8" s="5">
        <v>91</v>
      </c>
      <c r="O8" s="5">
        <v>92</v>
      </c>
      <c r="P8" s="5">
        <v>93</v>
      </c>
      <c r="Q8" s="5">
        <v>94</v>
      </c>
      <c r="R8" s="5">
        <v>95</v>
      </c>
    </row>
    <row r="9" spans="2:18" x14ac:dyDescent="0.25">
      <c r="B9" s="5" t="s">
        <v>123</v>
      </c>
      <c r="C9" s="5">
        <v>96</v>
      </c>
      <c r="D9" s="5">
        <v>97</v>
      </c>
      <c r="E9" s="5">
        <v>98</v>
      </c>
      <c r="F9" s="5">
        <v>99</v>
      </c>
      <c r="G9" s="5">
        <v>100</v>
      </c>
      <c r="H9" s="5">
        <v>101</v>
      </c>
      <c r="I9" s="5">
        <v>102</v>
      </c>
      <c r="J9" s="5">
        <v>103</v>
      </c>
      <c r="K9" s="5">
        <v>104</v>
      </c>
      <c r="L9" s="5">
        <v>105</v>
      </c>
      <c r="M9" s="5">
        <v>106</v>
      </c>
      <c r="N9" s="5">
        <v>107</v>
      </c>
      <c r="O9" s="5">
        <v>108</v>
      </c>
      <c r="P9" s="5">
        <v>109</v>
      </c>
      <c r="Q9" s="5">
        <v>110</v>
      </c>
      <c r="R9" s="5">
        <v>111</v>
      </c>
    </row>
    <row r="10" spans="2:18" x14ac:dyDescent="0.25">
      <c r="B10" s="5" t="s">
        <v>124</v>
      </c>
      <c r="C10" s="5">
        <v>112</v>
      </c>
      <c r="D10" s="5">
        <v>113</v>
      </c>
      <c r="E10" s="5">
        <v>114</v>
      </c>
      <c r="F10" s="5">
        <v>115</v>
      </c>
      <c r="G10" s="5">
        <v>116</v>
      </c>
      <c r="H10" s="5">
        <v>117</v>
      </c>
      <c r="I10" s="5">
        <v>118</v>
      </c>
      <c r="J10" s="5">
        <v>119</v>
      </c>
      <c r="K10" s="5">
        <v>120</v>
      </c>
      <c r="L10" s="5">
        <v>121</v>
      </c>
      <c r="M10" s="5">
        <v>122</v>
      </c>
      <c r="N10" s="5">
        <v>123</v>
      </c>
      <c r="O10" s="5">
        <v>124</v>
      </c>
      <c r="P10" s="5">
        <v>125</v>
      </c>
      <c r="Q10" s="5">
        <v>126</v>
      </c>
      <c r="R10" s="5">
        <v>127</v>
      </c>
    </row>
    <row r="11" spans="2:18" x14ac:dyDescent="0.25">
      <c r="B11" s="5" t="s">
        <v>125</v>
      </c>
      <c r="C11" s="5">
        <v>128</v>
      </c>
      <c r="D11" s="5">
        <v>129</v>
      </c>
      <c r="E11" s="5">
        <v>130</v>
      </c>
      <c r="F11" s="5">
        <v>131</v>
      </c>
      <c r="G11" s="5">
        <v>132</v>
      </c>
      <c r="H11" s="5">
        <v>133</v>
      </c>
      <c r="I11" s="5">
        <v>134</v>
      </c>
      <c r="J11" s="5">
        <v>135</v>
      </c>
      <c r="K11" s="5">
        <v>136</v>
      </c>
      <c r="L11" s="5">
        <v>137</v>
      </c>
      <c r="M11" s="5">
        <v>138</v>
      </c>
      <c r="N11" s="5">
        <v>139</v>
      </c>
      <c r="O11" s="5">
        <v>140</v>
      </c>
      <c r="P11" s="5">
        <v>141</v>
      </c>
      <c r="Q11" s="5">
        <v>142</v>
      </c>
      <c r="R11" s="5">
        <v>143</v>
      </c>
    </row>
    <row r="12" spans="2:18" x14ac:dyDescent="0.25">
      <c r="B12" s="5" t="s">
        <v>137</v>
      </c>
      <c r="C12" s="5">
        <v>144</v>
      </c>
      <c r="D12" s="5">
        <v>145</v>
      </c>
      <c r="E12" s="5">
        <v>146</v>
      </c>
      <c r="F12" s="5">
        <v>147</v>
      </c>
      <c r="G12" s="5">
        <v>148</v>
      </c>
      <c r="H12" s="5">
        <v>149</v>
      </c>
      <c r="I12" s="5">
        <v>150</v>
      </c>
      <c r="J12" s="5">
        <v>151</v>
      </c>
      <c r="K12" s="5">
        <v>152</v>
      </c>
      <c r="L12" s="5">
        <v>153</v>
      </c>
      <c r="M12" s="5">
        <v>154</v>
      </c>
      <c r="N12" s="5">
        <v>155</v>
      </c>
      <c r="O12" s="5">
        <v>156</v>
      </c>
      <c r="P12" s="5">
        <v>157</v>
      </c>
      <c r="Q12" s="5">
        <v>158</v>
      </c>
      <c r="R12" s="5">
        <v>159</v>
      </c>
    </row>
    <row r="13" spans="2:18" x14ac:dyDescent="0.25">
      <c r="B13" s="5" t="s">
        <v>138</v>
      </c>
      <c r="C13" s="5">
        <v>160</v>
      </c>
      <c r="D13" s="5">
        <v>161</v>
      </c>
      <c r="E13" s="5">
        <v>162</v>
      </c>
      <c r="F13" s="5">
        <v>163</v>
      </c>
      <c r="G13" s="5">
        <v>164</v>
      </c>
      <c r="H13" s="5">
        <v>165</v>
      </c>
      <c r="I13" s="5">
        <v>166</v>
      </c>
      <c r="J13" s="5">
        <v>167</v>
      </c>
      <c r="K13" s="5">
        <v>168</v>
      </c>
      <c r="L13" s="5">
        <v>169</v>
      </c>
      <c r="M13" s="5">
        <v>170</v>
      </c>
      <c r="N13" s="5">
        <v>171</v>
      </c>
      <c r="O13" s="5">
        <v>172</v>
      </c>
      <c r="P13" s="5">
        <v>173</v>
      </c>
      <c r="Q13" s="5">
        <v>174</v>
      </c>
      <c r="R13" s="5">
        <v>175</v>
      </c>
    </row>
    <row r="14" spans="2:18" x14ac:dyDescent="0.25">
      <c r="B14" s="5" t="s">
        <v>139</v>
      </c>
      <c r="C14" s="5">
        <v>176</v>
      </c>
      <c r="D14" s="5">
        <v>177</v>
      </c>
      <c r="E14" s="5">
        <v>178</v>
      </c>
      <c r="F14" s="5">
        <v>179</v>
      </c>
      <c r="G14" s="5">
        <v>180</v>
      </c>
      <c r="H14" s="5">
        <v>181</v>
      </c>
      <c r="I14" s="5">
        <v>182</v>
      </c>
      <c r="J14" s="5">
        <v>183</v>
      </c>
      <c r="K14" s="5">
        <v>184</v>
      </c>
      <c r="L14" s="5">
        <v>185</v>
      </c>
      <c r="M14" s="5">
        <v>186</v>
      </c>
      <c r="N14" s="5">
        <v>187</v>
      </c>
      <c r="O14" s="5">
        <v>188</v>
      </c>
      <c r="P14" s="5">
        <v>189</v>
      </c>
      <c r="Q14" s="5">
        <v>190</v>
      </c>
      <c r="R14" s="5">
        <v>191</v>
      </c>
    </row>
    <row r="15" spans="2:18" x14ac:dyDescent="0.25">
      <c r="B15" s="5" t="s">
        <v>140</v>
      </c>
      <c r="C15" s="5">
        <v>192</v>
      </c>
      <c r="D15" s="5">
        <v>193</v>
      </c>
      <c r="E15" s="5">
        <v>194</v>
      </c>
      <c r="F15" s="5">
        <v>195</v>
      </c>
      <c r="G15" s="5">
        <v>196</v>
      </c>
      <c r="H15" s="5">
        <v>197</v>
      </c>
      <c r="I15" s="5">
        <v>198</v>
      </c>
      <c r="J15" s="5">
        <v>199</v>
      </c>
      <c r="K15" s="5">
        <v>200</v>
      </c>
      <c r="L15" s="5">
        <v>201</v>
      </c>
      <c r="M15" s="5">
        <v>202</v>
      </c>
      <c r="N15" s="5">
        <v>203</v>
      </c>
      <c r="O15" s="5">
        <v>204</v>
      </c>
      <c r="P15" s="5">
        <v>205</v>
      </c>
      <c r="Q15" s="5">
        <v>206</v>
      </c>
      <c r="R15" s="5">
        <v>207</v>
      </c>
    </row>
    <row r="16" spans="2:18" x14ac:dyDescent="0.25">
      <c r="B16" s="5" t="s">
        <v>141</v>
      </c>
      <c r="C16" s="5">
        <v>208</v>
      </c>
      <c r="D16" s="5">
        <v>209</v>
      </c>
      <c r="E16" s="5">
        <v>210</v>
      </c>
      <c r="F16" s="5">
        <v>211</v>
      </c>
      <c r="G16" s="5">
        <v>212</v>
      </c>
      <c r="H16" s="5">
        <v>213</v>
      </c>
      <c r="I16" s="5">
        <v>214</v>
      </c>
      <c r="J16" s="5">
        <v>215</v>
      </c>
      <c r="K16" s="5">
        <v>216</v>
      </c>
      <c r="L16" s="5">
        <v>217</v>
      </c>
      <c r="M16" s="5">
        <v>218</v>
      </c>
      <c r="N16" s="5">
        <v>219</v>
      </c>
      <c r="O16" s="5">
        <v>220</v>
      </c>
      <c r="P16" s="5">
        <v>221</v>
      </c>
      <c r="Q16" s="5">
        <v>222</v>
      </c>
      <c r="R16" s="5">
        <v>223</v>
      </c>
    </row>
    <row r="17" spans="2:18" x14ac:dyDescent="0.25">
      <c r="B17" s="5" t="s">
        <v>142</v>
      </c>
      <c r="C17" s="5">
        <v>224</v>
      </c>
      <c r="D17" s="5">
        <v>225</v>
      </c>
      <c r="E17" s="5">
        <v>226</v>
      </c>
      <c r="F17" s="5">
        <v>227</v>
      </c>
      <c r="G17" s="5">
        <v>228</v>
      </c>
      <c r="H17" s="5">
        <v>229</v>
      </c>
      <c r="I17" s="5">
        <v>230</v>
      </c>
      <c r="J17" s="5">
        <v>231</v>
      </c>
      <c r="K17" s="5">
        <v>232</v>
      </c>
      <c r="L17" s="5">
        <v>233</v>
      </c>
      <c r="M17" s="5">
        <v>234</v>
      </c>
      <c r="N17" s="5">
        <v>235</v>
      </c>
      <c r="O17" s="5">
        <v>236</v>
      </c>
      <c r="P17" s="5">
        <v>237</v>
      </c>
      <c r="Q17" s="5">
        <v>238</v>
      </c>
      <c r="R17" s="5">
        <v>239</v>
      </c>
    </row>
    <row r="18" spans="2:18" x14ac:dyDescent="0.25">
      <c r="B18" s="5" t="s">
        <v>143</v>
      </c>
      <c r="C18" s="5">
        <v>240</v>
      </c>
      <c r="D18" s="5">
        <v>241</v>
      </c>
      <c r="E18" s="5">
        <v>242</v>
      </c>
      <c r="F18" s="5">
        <v>243</v>
      </c>
      <c r="G18" s="5">
        <v>244</v>
      </c>
      <c r="H18" s="5">
        <v>245</v>
      </c>
      <c r="I18" s="5">
        <v>246</v>
      </c>
      <c r="J18" s="5">
        <v>247</v>
      </c>
      <c r="K18" s="5">
        <v>248</v>
      </c>
      <c r="L18" s="5">
        <v>249</v>
      </c>
      <c r="M18" s="5">
        <v>250</v>
      </c>
      <c r="N18" s="5">
        <v>251</v>
      </c>
      <c r="O18" s="5">
        <v>252</v>
      </c>
      <c r="P18" s="5">
        <v>253</v>
      </c>
      <c r="Q18" s="5">
        <v>254</v>
      </c>
      <c r="R18" s="5">
        <v>255</v>
      </c>
    </row>
    <row r="22" spans="2:18" ht="15.75" thickBot="1" x14ac:dyDescent="0.3">
      <c r="C22" s="5" t="s">
        <v>160</v>
      </c>
    </row>
    <row r="23" spans="2:18" ht="15.75" thickBot="1" x14ac:dyDescent="0.3">
      <c r="C23" s="5" t="s">
        <v>148</v>
      </c>
      <c r="D23" s="5" t="s">
        <v>174</v>
      </c>
      <c r="E23" s="5" t="s">
        <v>175</v>
      </c>
      <c r="F23" s="28" t="s">
        <v>176</v>
      </c>
      <c r="G23" s="28" t="s">
        <v>177</v>
      </c>
    </row>
    <row r="24" spans="2:18" ht="15.75" thickBot="1" x14ac:dyDescent="0.3">
      <c r="C24" s="5" t="s">
        <v>149</v>
      </c>
      <c r="D24" s="5" t="s">
        <v>152</v>
      </c>
      <c r="E24" s="5" t="s">
        <v>153</v>
      </c>
      <c r="F24" s="5" t="s">
        <v>154</v>
      </c>
      <c r="G24" s="5" t="s">
        <v>155</v>
      </c>
      <c r="H24" s="5" t="s">
        <v>156</v>
      </c>
      <c r="I24" s="5" t="s">
        <v>157</v>
      </c>
      <c r="J24" s="5" t="s">
        <v>158</v>
      </c>
      <c r="K24" s="28" t="s">
        <v>159</v>
      </c>
    </row>
    <row r="25" spans="2:18" ht="15.75" thickBot="1" x14ac:dyDescent="0.3">
      <c r="C25" s="5" t="s">
        <v>150</v>
      </c>
      <c r="D25" s="5" t="s">
        <v>169</v>
      </c>
      <c r="E25" s="5" t="s">
        <v>170</v>
      </c>
      <c r="F25" s="28" t="s">
        <v>171</v>
      </c>
      <c r="G25" s="28" t="s">
        <v>172</v>
      </c>
    </row>
    <row r="26" spans="2:18" ht="15.75" thickBot="1" x14ac:dyDescent="0.3">
      <c r="C26" s="5" t="s">
        <v>147</v>
      </c>
      <c r="D26" s="5" t="s">
        <v>161</v>
      </c>
      <c r="E26" s="5" t="s">
        <v>162</v>
      </c>
      <c r="F26" s="5" t="s">
        <v>182</v>
      </c>
    </row>
    <row r="27" spans="2:18" ht="15.75" thickBot="1" x14ac:dyDescent="0.3">
      <c r="C27" s="5" t="s">
        <v>146</v>
      </c>
      <c r="D27" s="5" t="s">
        <v>163</v>
      </c>
      <c r="E27" s="5" t="s">
        <v>164</v>
      </c>
      <c r="F27" s="5" t="s">
        <v>165</v>
      </c>
      <c r="G27" s="5" t="s">
        <v>166</v>
      </c>
      <c r="H27" s="5" t="s">
        <v>167</v>
      </c>
      <c r="I27" s="5" t="s">
        <v>168</v>
      </c>
      <c r="J27" s="28" t="s">
        <v>151</v>
      </c>
    </row>
    <row r="28" spans="2:18" ht="15.75" thickBot="1" x14ac:dyDescent="0.3">
      <c r="C28" s="5" t="s">
        <v>178</v>
      </c>
      <c r="D28" s="5" t="s">
        <v>180</v>
      </c>
      <c r="E28" s="5" t="s">
        <v>181</v>
      </c>
      <c r="F28" s="28" t="s">
        <v>179</v>
      </c>
    </row>
    <row r="34" spans="6:6" ht="15.75" thickBot="1" x14ac:dyDescent="0.3"/>
    <row r="35" spans="6:6" ht="15.75" thickBot="1" x14ac:dyDescent="0.3">
      <c r="F35" s="28" t="s">
        <v>173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8A86-94AC-4BD0-BF91-0EBCDE3F4854}">
  <dimension ref="A5:X23"/>
  <sheetViews>
    <sheetView workbookViewId="0">
      <selection activeCell="G23" sqref="G23"/>
    </sheetView>
  </sheetViews>
  <sheetFormatPr defaultRowHeight="15" x14ac:dyDescent="0.25"/>
  <cols>
    <col min="2" max="2" width="17.85546875" customWidth="1"/>
    <col min="4" max="4" width="9.140625" style="3"/>
  </cols>
  <sheetData>
    <row r="5" spans="1:24" x14ac:dyDescent="0.25">
      <c r="B5" t="s">
        <v>89</v>
      </c>
      <c r="D5" t="s">
        <v>90</v>
      </c>
    </row>
    <row r="6" spans="1:24" x14ac:dyDescent="0.25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8" spans="1:24" x14ac:dyDescent="0.25">
      <c r="B8">
        <v>1</v>
      </c>
    </row>
    <row r="9" spans="1:24" x14ac:dyDescent="0.25">
      <c r="B9">
        <v>2</v>
      </c>
    </row>
    <row r="10" spans="1:24" x14ac:dyDescent="0.25">
      <c r="A10" t="s">
        <v>91</v>
      </c>
      <c r="B10">
        <v>3</v>
      </c>
      <c r="D10" s="3" t="s">
        <v>92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2</v>
      </c>
      <c r="U10" t="s">
        <v>93</v>
      </c>
      <c r="V10" s="27" t="s">
        <v>94</v>
      </c>
      <c r="W10" t="s">
        <v>95</v>
      </c>
      <c r="X10" t="s">
        <v>96</v>
      </c>
    </row>
    <row r="11" spans="1:24" x14ac:dyDescent="0.25">
      <c r="A11" t="s">
        <v>97</v>
      </c>
      <c r="B11">
        <v>4</v>
      </c>
      <c r="D11" s="3" t="s">
        <v>98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1</v>
      </c>
    </row>
    <row r="12" spans="1:24" x14ac:dyDescent="0.25">
      <c r="A12" t="s">
        <v>99</v>
      </c>
      <c r="B12">
        <v>5</v>
      </c>
      <c r="D12" s="3" t="s">
        <v>100</v>
      </c>
      <c r="E12">
        <v>0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U12" t="s">
        <v>101</v>
      </c>
      <c r="V12" s="27" t="s">
        <v>94</v>
      </c>
    </row>
    <row r="13" spans="1:24" x14ac:dyDescent="0.25">
      <c r="A13" t="s">
        <v>102</v>
      </c>
      <c r="B13">
        <v>6</v>
      </c>
      <c r="D13" s="3" t="s">
        <v>103</v>
      </c>
      <c r="E13">
        <v>0</v>
      </c>
      <c r="F13">
        <v>0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24" x14ac:dyDescent="0.25">
      <c r="B14">
        <v>7</v>
      </c>
      <c r="H14" t="s">
        <v>104</v>
      </c>
      <c r="O14" t="s">
        <v>104</v>
      </c>
    </row>
    <row r="17" spans="8:18" x14ac:dyDescent="0.25">
      <c r="H17">
        <f>H10-H13</f>
        <v>3</v>
      </c>
      <c r="I17">
        <f t="shared" ref="I17:R17" si="0">I10-I13</f>
        <v>3</v>
      </c>
      <c r="J17">
        <f t="shared" si="0"/>
        <v>3</v>
      </c>
      <c r="K17">
        <f t="shared" si="0"/>
        <v>-3</v>
      </c>
      <c r="L17">
        <f t="shared" si="0"/>
        <v>-3</v>
      </c>
      <c r="M17">
        <f t="shared" si="0"/>
        <v>-3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-3</v>
      </c>
      <c r="R17">
        <f t="shared" si="0"/>
        <v>-3</v>
      </c>
    </row>
    <row r="23" spans="8:18" x14ac:dyDescent="0.25">
      <c r="Q23" t="s">
        <v>105</v>
      </c>
      <c r="R23" t="s">
        <v>16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1F82-8C98-40FD-BFA6-89650728085B}">
  <dimension ref="K1:U34"/>
  <sheetViews>
    <sheetView tabSelected="1" workbookViewId="0">
      <selection activeCell="AB24" sqref="AB24"/>
    </sheetView>
  </sheetViews>
  <sheetFormatPr defaultRowHeight="15" x14ac:dyDescent="0.25"/>
  <cols>
    <col min="1" max="10" width="2.7109375" customWidth="1"/>
    <col min="11" max="11" width="4.42578125" style="31" customWidth="1"/>
    <col min="13" max="13" width="5.7109375" style="29" customWidth="1"/>
    <col min="14" max="14" width="6.42578125" style="5" customWidth="1"/>
    <col min="15" max="15" width="6.7109375" style="33" customWidth="1"/>
    <col min="17" max="17" width="9.140625" style="3"/>
    <col min="18" max="18" width="9.140625" style="5"/>
  </cols>
  <sheetData>
    <row r="1" spans="12:21" x14ac:dyDescent="0.25">
      <c r="O1" s="32" t="s">
        <v>209</v>
      </c>
      <c r="P1" t="s">
        <v>188</v>
      </c>
      <c r="Q1" s="3" t="s">
        <v>205</v>
      </c>
      <c r="R1" s="5">
        <v>22</v>
      </c>
      <c r="S1" t="s">
        <v>193</v>
      </c>
      <c r="U1">
        <v>10</v>
      </c>
    </row>
    <row r="2" spans="12:21" x14ac:dyDescent="0.25">
      <c r="O2" s="33">
        <v>5000</v>
      </c>
      <c r="P2" s="1">
        <v>1024</v>
      </c>
      <c r="Q2" s="3" t="s">
        <v>183</v>
      </c>
      <c r="R2" s="5">
        <v>22</v>
      </c>
      <c r="S2" t="s">
        <v>193</v>
      </c>
      <c r="U2">
        <v>22</v>
      </c>
    </row>
    <row r="3" spans="12:21" x14ac:dyDescent="0.25">
      <c r="P3" s="1"/>
      <c r="Q3" s="3" t="s">
        <v>184</v>
      </c>
      <c r="R3" s="5">
        <v>47</v>
      </c>
      <c r="S3" t="s">
        <v>193</v>
      </c>
      <c r="U3">
        <v>39</v>
      </c>
    </row>
    <row r="4" spans="12:21" x14ac:dyDescent="0.25">
      <c r="P4" s="1"/>
      <c r="Q4" s="3" t="s">
        <v>185</v>
      </c>
      <c r="R4" s="5">
        <v>10</v>
      </c>
      <c r="S4" t="s">
        <v>193</v>
      </c>
      <c r="U4">
        <v>10</v>
      </c>
    </row>
    <row r="5" spans="12:21" x14ac:dyDescent="0.25">
      <c r="P5" s="1"/>
      <c r="Q5" s="3" t="s">
        <v>186</v>
      </c>
      <c r="R5" s="5">
        <v>47</v>
      </c>
      <c r="S5" t="s">
        <v>193</v>
      </c>
      <c r="U5">
        <v>47</v>
      </c>
    </row>
    <row r="6" spans="12:21" x14ac:dyDescent="0.25">
      <c r="P6" s="1"/>
      <c r="Q6" s="3" t="s">
        <v>206</v>
      </c>
      <c r="R6" s="5">
        <v>0</v>
      </c>
      <c r="S6" t="s">
        <v>193</v>
      </c>
      <c r="U6">
        <v>0</v>
      </c>
    </row>
    <row r="9" spans="12:21" x14ac:dyDescent="0.25">
      <c r="T9" t="s">
        <v>208</v>
      </c>
    </row>
    <row r="10" spans="12:21" x14ac:dyDescent="0.25">
      <c r="S10">
        <v>22</v>
      </c>
      <c r="T10">
        <v>22</v>
      </c>
    </row>
    <row r="11" spans="12:21" x14ac:dyDescent="0.25">
      <c r="S11">
        <v>22</v>
      </c>
      <c r="T11">
        <v>22</v>
      </c>
    </row>
    <row r="12" spans="12:21" x14ac:dyDescent="0.25">
      <c r="S12">
        <v>39</v>
      </c>
      <c r="T12">
        <v>47</v>
      </c>
    </row>
    <row r="13" spans="12:21" x14ac:dyDescent="0.25">
      <c r="O13" s="33" t="s">
        <v>209</v>
      </c>
      <c r="P13" t="s">
        <v>207</v>
      </c>
      <c r="Q13" s="3" t="s">
        <v>210</v>
      </c>
      <c r="S13">
        <v>10</v>
      </c>
      <c r="T13">
        <v>10</v>
      </c>
    </row>
    <row r="14" spans="12:21" x14ac:dyDescent="0.25">
      <c r="L14" t="s">
        <v>204</v>
      </c>
      <c r="M14" s="29">
        <f>P2*(0+R6)/(R1+R2+R3+R4+R5+R6)</f>
        <v>0</v>
      </c>
      <c r="N14" s="5" t="s">
        <v>194</v>
      </c>
      <c r="O14" s="33">
        <f>(O2/P2)*M14</f>
        <v>0</v>
      </c>
      <c r="P14" s="29">
        <f t="shared" ref="P14:P16" si="0">M14-M13</f>
        <v>0</v>
      </c>
      <c r="S14">
        <v>47</v>
      </c>
      <c r="T14">
        <v>47</v>
      </c>
    </row>
    <row r="15" spans="12:21" x14ac:dyDescent="0.25">
      <c r="L15" t="s">
        <v>203</v>
      </c>
      <c r="M15" s="29">
        <f>P2*(0+R6)/(R1+R2+R3+R4+R5+R6)</f>
        <v>0</v>
      </c>
      <c r="N15" s="5" t="s">
        <v>194</v>
      </c>
      <c r="O15" s="33">
        <f>(O2/P2)*M15</f>
        <v>0</v>
      </c>
      <c r="P15" s="29">
        <f t="shared" si="0"/>
        <v>0</v>
      </c>
    </row>
    <row r="16" spans="12:21" x14ac:dyDescent="0.25">
      <c r="L16" t="s">
        <v>200</v>
      </c>
      <c r="M16" s="29">
        <f>P2*(0+R6)/(R1+R2+R3+R4+R5+R6)</f>
        <v>0</v>
      </c>
      <c r="N16" s="5" t="s">
        <v>194</v>
      </c>
      <c r="O16" s="33">
        <f>(O2/P2)*M16</f>
        <v>0</v>
      </c>
      <c r="P16" s="29">
        <f t="shared" si="0"/>
        <v>0</v>
      </c>
    </row>
    <row r="17" spans="12:17" x14ac:dyDescent="0.25">
      <c r="L17" s="31" t="s">
        <v>191</v>
      </c>
      <c r="M17" s="30">
        <f>P2*(R4+R6)/(R1+R2+R3+R4+R6)</f>
        <v>101.38613861386139</v>
      </c>
      <c r="N17" s="5" t="s">
        <v>194</v>
      </c>
      <c r="O17" s="30">
        <f>(O2/P2)*M17</f>
        <v>495.04950495049508</v>
      </c>
      <c r="P17" s="30">
        <f>M17-M16</f>
        <v>101.38613861386139</v>
      </c>
      <c r="Q17" s="3">
        <v>98</v>
      </c>
    </row>
    <row r="18" spans="12:17" x14ac:dyDescent="0.25">
      <c r="L18" t="s">
        <v>197</v>
      </c>
      <c r="M18" s="29">
        <f>P2*(R4+R6)/(R1+R3+R4+R6)</f>
        <v>129.62025316455697</v>
      </c>
      <c r="N18" s="5" t="s">
        <v>194</v>
      </c>
      <c r="O18" s="33">
        <f>(O2/P2)*M18</f>
        <v>632.91139240506334</v>
      </c>
      <c r="P18" s="30">
        <f t="shared" ref="P18:P28" si="1">M18-M17</f>
        <v>28.23411455069558</v>
      </c>
      <c r="Q18" s="3">
        <v>126</v>
      </c>
    </row>
    <row r="19" spans="12:17" x14ac:dyDescent="0.25">
      <c r="L19" t="s">
        <v>199</v>
      </c>
      <c r="M19" s="29">
        <f>P2*(R4+R6)/(R1+R2+R4+R6)</f>
        <v>189.62962962962962</v>
      </c>
      <c r="N19" s="5" t="s">
        <v>194</v>
      </c>
      <c r="O19" s="33">
        <f>(O2/P2)*M19</f>
        <v>925.92592592592587</v>
      </c>
      <c r="P19" s="29">
        <f t="shared" si="1"/>
        <v>60.009376465072648</v>
      </c>
      <c r="Q19" s="3">
        <v>186</v>
      </c>
    </row>
    <row r="20" spans="12:17" x14ac:dyDescent="0.25">
      <c r="L20" s="31" t="s">
        <v>190</v>
      </c>
      <c r="M20" s="30">
        <f>P2*(R5+R6)/(R1+R2+R3+R5+R6)</f>
        <v>348.75362318840581</v>
      </c>
      <c r="N20" s="5" t="s">
        <v>194</v>
      </c>
      <c r="O20" s="30">
        <f>(O2/P2)*M20</f>
        <v>1702.8985507246377</v>
      </c>
      <c r="P20" s="30">
        <f t="shared" si="1"/>
        <v>159.12399355877619</v>
      </c>
      <c r="Q20" s="3">
        <v>346</v>
      </c>
    </row>
    <row r="21" spans="12:17" x14ac:dyDescent="0.25">
      <c r="L21" s="31" t="s">
        <v>192</v>
      </c>
      <c r="M21" s="30">
        <f>P2*(R4+R5+R6)/(R1+R2+R3+R4+R5+R6)</f>
        <v>394.37837837837839</v>
      </c>
      <c r="N21" s="5" t="s">
        <v>194</v>
      </c>
      <c r="O21" s="30">
        <f>(O2/P2)*M21</f>
        <v>1925.6756756756756</v>
      </c>
      <c r="P21" s="30">
        <f t="shared" si="1"/>
        <v>45.624755189972575</v>
      </c>
      <c r="Q21" s="3">
        <v>392</v>
      </c>
    </row>
    <row r="22" spans="12:17" x14ac:dyDescent="0.25">
      <c r="L22" t="s">
        <v>202</v>
      </c>
      <c r="M22" s="29">
        <f>P2*(R4+R6)/(R1+R4+R6)</f>
        <v>320</v>
      </c>
      <c r="N22" s="5" t="s">
        <v>194</v>
      </c>
      <c r="O22" s="33">
        <f>(O2/P2)*M22</f>
        <v>1562.5</v>
      </c>
      <c r="P22" s="30">
        <f t="shared" si="1"/>
        <v>-74.378378378378386</v>
      </c>
      <c r="Q22" s="3">
        <v>312</v>
      </c>
    </row>
    <row r="23" spans="12:17" x14ac:dyDescent="0.25">
      <c r="L23" t="s">
        <v>196</v>
      </c>
      <c r="M23" s="29">
        <f>P2*(R5+R6)/(R1+R3+R5+R6)</f>
        <v>414.89655172413791</v>
      </c>
      <c r="N23" s="5" t="s">
        <v>194</v>
      </c>
      <c r="O23" s="33">
        <f>(O2/P2)*M23</f>
        <v>2025.8620689655172</v>
      </c>
      <c r="P23" s="29">
        <f t="shared" si="1"/>
        <v>94.896551724137908</v>
      </c>
      <c r="Q23" s="3">
        <v>412</v>
      </c>
    </row>
    <row r="24" spans="12:17" x14ac:dyDescent="0.25">
      <c r="L24" s="31" t="s">
        <v>187</v>
      </c>
      <c r="M24" s="30">
        <f>P2*(R4+R5+R6)/(R1+R3+R4+R5+R6)</f>
        <v>463.23809523809524</v>
      </c>
      <c r="N24" s="5" t="s">
        <v>194</v>
      </c>
      <c r="O24" s="30">
        <f>(O2/P2)*M24</f>
        <v>2261.9047619047619</v>
      </c>
      <c r="P24" s="30">
        <f t="shared" si="1"/>
        <v>48.341543513957333</v>
      </c>
      <c r="Q24" s="3">
        <v>460</v>
      </c>
    </row>
    <row r="25" spans="12:17" x14ac:dyDescent="0.25">
      <c r="L25" t="s">
        <v>195</v>
      </c>
      <c r="M25" s="29">
        <f>P2*(R4+R5+R6)/(R1+R4+R5+R6)</f>
        <v>738.83544303797464</v>
      </c>
      <c r="N25" s="5" t="s">
        <v>194</v>
      </c>
      <c r="O25" s="33">
        <f>(O2/P2)*M25</f>
        <v>3607.5949367088606</v>
      </c>
      <c r="P25" s="30">
        <f t="shared" si="1"/>
        <v>275.5973477998794</v>
      </c>
      <c r="Q25" s="3">
        <v>735</v>
      </c>
    </row>
    <row r="26" spans="12:17" x14ac:dyDescent="0.25">
      <c r="L26" t="s">
        <v>198</v>
      </c>
      <c r="M26" s="29">
        <f>P2*(R5+R6)/(R1+R2+R5+R6)</f>
        <v>528.87912087912093</v>
      </c>
      <c r="N26" s="5" t="s">
        <v>194</v>
      </c>
      <c r="O26" s="33">
        <f>(O2/P2)*M26</f>
        <v>2582.4175824175827</v>
      </c>
      <c r="P26" s="29">
        <f t="shared" si="1"/>
        <v>-209.95632215885371</v>
      </c>
      <c r="Q26" s="3">
        <v>527</v>
      </c>
    </row>
    <row r="27" spans="12:17" x14ac:dyDescent="0.25">
      <c r="L27" s="31" t="s">
        <v>189</v>
      </c>
      <c r="M27" s="30">
        <f>P2*(R4+R5+R6)/(R1+R2+R4+R5+R6)</f>
        <v>577.90099009900985</v>
      </c>
      <c r="N27" s="5" t="s">
        <v>194</v>
      </c>
      <c r="O27" s="30">
        <f>(O2/P2)*M27</f>
        <v>2821.7821782178216</v>
      </c>
      <c r="P27" s="30">
        <f t="shared" si="1"/>
        <v>49.021869219888913</v>
      </c>
      <c r="Q27" s="3">
        <v>576</v>
      </c>
    </row>
    <row r="28" spans="12:17" x14ac:dyDescent="0.25">
      <c r="L28" t="s">
        <v>201</v>
      </c>
      <c r="M28" s="29">
        <f>P2*(R5+R6)/(R1+R5+R6)</f>
        <v>697.50724637681162</v>
      </c>
      <c r="N28" s="5" t="s">
        <v>194</v>
      </c>
      <c r="O28" s="33">
        <f>(O2/P2)*M28</f>
        <v>3405.7971014492755</v>
      </c>
      <c r="P28" s="30">
        <f t="shared" si="1"/>
        <v>119.60625627780178</v>
      </c>
      <c r="Q28" s="3">
        <v>693</v>
      </c>
    </row>
    <row r="32" spans="12:17" x14ac:dyDescent="0.25">
      <c r="P32" s="29"/>
    </row>
    <row r="34" spans="16:16" x14ac:dyDescent="0.25">
      <c r="P34" s="29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Menu1</vt:lpstr>
      <vt:lpstr>Menu2</vt:lpstr>
      <vt:lpstr>Menu3</vt:lpstr>
      <vt:lpstr>MenuF</vt:lpstr>
      <vt:lpstr>UI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2020-02-19T16:42:00Z</dcterms:created>
  <dcterms:modified xsi:type="dcterms:W3CDTF">2021-03-07T16:08:10Z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iteId">
    <vt:lpwstr>d2007bef-127d-4591-97ac-10d72fe28031</vt:lpwstr>
  </property>
  <property fmtid="{D5CDD505-2E9C-101B-9397-08002B2CF9AE}" pid="4" name="MSIP_Label_477eab6e-04c6-4822-9252-98ab9f25736b_Owner">
    <vt:lpwstr>ilker.yagci@electrolux.com</vt:lpwstr>
  </property>
  <property fmtid="{D5CDD505-2E9C-101B-9397-08002B2CF9AE}" pid="5" name="MSIP_Label_477eab6e-04c6-4822-9252-98ab9f25736b_SetDate">
    <vt:lpwstr>2020-02-19T17:09:48.3234961Z</vt:lpwstr>
  </property>
  <property fmtid="{D5CDD505-2E9C-101B-9397-08002B2CF9AE}" pid="6" name="MSIP_Label_477eab6e-04c6-4822-9252-98ab9f25736b_Name">
    <vt:lpwstr>Internal</vt:lpwstr>
  </property>
  <property fmtid="{D5CDD505-2E9C-101B-9397-08002B2CF9AE}" pid="7" name="MSIP_Label_477eab6e-04c6-4822-9252-98ab9f25736b_Application">
    <vt:lpwstr>Microsoft Azure Information Protection</vt:lpwstr>
  </property>
  <property fmtid="{D5CDD505-2E9C-101B-9397-08002B2CF9AE}" pid="8" name="MSIP_Label_477eab6e-04c6-4822-9252-98ab9f25736b_ActionId">
    <vt:lpwstr>89f506a7-71f5-4b84-8162-1c02acd8251d</vt:lpwstr>
  </property>
  <property fmtid="{D5CDD505-2E9C-101B-9397-08002B2CF9AE}" pid="9" name="MSIP_Label_477eab6e-04c6-4822-9252-98ab9f25736b_Extended_MSFT_Method">
    <vt:lpwstr>Automatic</vt:lpwstr>
  </property>
  <property fmtid="{D5CDD505-2E9C-101B-9397-08002B2CF9AE}" pid="10" name="Sensitivity">
    <vt:lpwstr>Internal</vt:lpwstr>
  </property>
</Properties>
</file>