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ёба\Информатика\Лаба №5\"/>
    </mc:Choice>
  </mc:AlternateContent>
  <xr:revisionPtr revIDLastSave="0" documentId="13_ncr:1_{92992239-205D-4CD6-BBA2-817B54AB0362}" xr6:coauthVersionLast="44" xr6:coauthVersionMax="44" xr10:uidLastSave="{00000000-0000-0000-0000-000000000000}"/>
  <bookViews>
    <workbookView xWindow="-108" yWindow="-108" windowWidth="23256" windowHeight="12576" xr2:uid="{AF1AD191-BB6D-4B5E-BECC-7A686D84032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53" i="1" l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D53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D52" i="1"/>
  <c r="AZ53" i="1"/>
  <c r="AZ52" i="1"/>
  <c r="AV55" i="1"/>
  <c r="AZ45" i="1"/>
  <c r="AZ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U43" i="1" s="1"/>
  <c r="AD44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D45" i="1"/>
  <c r="AZ37" i="1"/>
  <c r="AZ39" i="1" s="1"/>
  <c r="AZ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D36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V39" i="1" s="1"/>
  <c r="AD37" i="1"/>
  <c r="AX7" i="1"/>
  <c r="AX15" i="1"/>
  <c r="AX23" i="1"/>
  <c r="AX31" i="1"/>
  <c r="AZ55" i="1" l="1"/>
  <c r="AU51" i="1"/>
  <c r="AZ47" i="1"/>
  <c r="AT43" i="1"/>
  <c r="AT47" i="1" s="1"/>
  <c r="AU47" i="1"/>
  <c r="AV47" i="1"/>
  <c r="AU35" i="1"/>
  <c r="AZ29" i="1"/>
  <c r="AZ28" i="1"/>
  <c r="AZ31" i="1" s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D29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D28" i="1"/>
  <c r="AS3" i="1"/>
  <c r="AN11" i="1"/>
  <c r="AS11" i="1"/>
  <c r="AN19" i="1"/>
  <c r="AS19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E21" i="1"/>
  <c r="AE20" i="1"/>
  <c r="AF20" i="1"/>
  <c r="AD20" i="1"/>
  <c r="AZ20" i="1"/>
  <c r="AZ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Y11" i="1"/>
  <c r="H11" i="1"/>
  <c r="I11" i="1"/>
  <c r="J11" i="1"/>
  <c r="L11" i="1"/>
  <c r="M11" i="1"/>
  <c r="N11" i="1"/>
  <c r="O11" i="1"/>
  <c r="Q11" i="1"/>
  <c r="R11" i="1"/>
  <c r="S11" i="1"/>
  <c r="T11" i="1"/>
  <c r="V11" i="1"/>
  <c r="W11" i="1"/>
  <c r="X11" i="1"/>
  <c r="AU55" i="1" l="1"/>
  <c r="AT51" i="1"/>
  <c r="AS43" i="1"/>
  <c r="AT35" i="1"/>
  <c r="AU39" i="1"/>
  <c r="AV31" i="1"/>
  <c r="AU27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D12" i="1"/>
  <c r="AZ12" i="1"/>
  <c r="AH13" i="1"/>
  <c r="AM13" i="1"/>
  <c r="AR13" i="1"/>
  <c r="AZ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M4" i="1"/>
  <c r="AR4" i="1"/>
  <c r="AH4" i="1"/>
  <c r="G11" i="1"/>
  <c r="AT55" i="1" l="1"/>
  <c r="AS51" i="1"/>
  <c r="AS47" i="1"/>
  <c r="AQ43" i="1"/>
  <c r="AT39" i="1"/>
  <c r="AS35" i="1"/>
  <c r="AU31" i="1"/>
  <c r="AT27" i="1"/>
  <c r="G5" i="1"/>
  <c r="G7" i="1"/>
  <c r="G13" i="1" s="1"/>
  <c r="H5" i="1"/>
  <c r="I5" i="1"/>
  <c r="I7" i="1"/>
  <c r="J5" i="1"/>
  <c r="L5" i="1"/>
  <c r="M5" i="1"/>
  <c r="M7" i="1"/>
  <c r="M8" i="1"/>
  <c r="N5" i="1"/>
  <c r="N6" i="1"/>
  <c r="AK13" i="1" s="1"/>
  <c r="O5" i="1"/>
  <c r="Q5" i="1"/>
  <c r="R5" i="1"/>
  <c r="S5" i="1"/>
  <c r="S6" i="1"/>
  <c r="AP13" i="1" s="1"/>
  <c r="T5" i="1"/>
  <c r="V5" i="1"/>
  <c r="W5" i="1"/>
  <c r="W6" i="1"/>
  <c r="AT13" i="1" s="1"/>
  <c r="W8" i="1"/>
  <c r="X5" i="1"/>
  <c r="Y5" i="1"/>
  <c r="Y6" i="1"/>
  <c r="AV13" i="1" s="1"/>
  <c r="C11" i="1"/>
  <c r="C8" i="1"/>
  <c r="I8" i="1" s="1"/>
  <c r="C7" i="1"/>
  <c r="O7" i="1" s="1"/>
  <c r="C6" i="1"/>
  <c r="AZ13" i="1" s="1"/>
  <c r="AZ15" i="1" s="1"/>
  <c r="C5" i="1"/>
  <c r="C4" i="1"/>
  <c r="AZ4" i="1" s="1"/>
  <c r="AZ7" i="1" s="1"/>
  <c r="AS55" i="1" l="1"/>
  <c r="AQ51" i="1"/>
  <c r="AK49" i="1"/>
  <c r="AQ47" i="1"/>
  <c r="AP43" i="1"/>
  <c r="AS39" i="1"/>
  <c r="AQ35" i="1"/>
  <c r="AT31" i="1"/>
  <c r="AS27" i="1"/>
  <c r="T8" i="1"/>
  <c r="C14" i="1"/>
  <c r="V14" i="1" s="1"/>
  <c r="X4" i="1"/>
  <c r="AU4" i="1" s="1"/>
  <c r="O6" i="1"/>
  <c r="AL13" i="1" s="1"/>
  <c r="C13" i="1"/>
  <c r="N4" i="1"/>
  <c r="AK4" i="1" s="1"/>
  <c r="S7" i="1"/>
  <c r="Y7" i="1"/>
  <c r="W7" i="1"/>
  <c r="I6" i="1"/>
  <c r="AF13" i="1" s="1"/>
  <c r="Q8" i="1"/>
  <c r="X7" i="1"/>
  <c r="Q7" i="1"/>
  <c r="M6" i="1"/>
  <c r="AJ13" i="1" s="1"/>
  <c r="G8" i="1"/>
  <c r="G14" i="1" s="1"/>
  <c r="L14" i="1"/>
  <c r="N14" i="1"/>
  <c r="X14" i="1"/>
  <c r="Y14" i="1"/>
  <c r="Q14" i="1"/>
  <c r="S14" i="1"/>
  <c r="J13" i="1"/>
  <c r="T13" i="1"/>
  <c r="L13" i="1"/>
  <c r="V13" i="1"/>
  <c r="M13" i="1"/>
  <c r="W13" i="1"/>
  <c r="N13" i="1"/>
  <c r="X13" i="1"/>
  <c r="O13" i="1"/>
  <c r="Y13" i="1"/>
  <c r="Q13" i="1"/>
  <c r="H13" i="1"/>
  <c r="R13" i="1"/>
  <c r="I13" i="1"/>
  <c r="S13" i="1"/>
  <c r="V4" i="1"/>
  <c r="AS4" i="1" s="1"/>
  <c r="C12" i="1"/>
  <c r="T4" i="1"/>
  <c r="AQ4" i="1" s="1"/>
  <c r="J4" i="1"/>
  <c r="AG4" i="1" s="1"/>
  <c r="T7" i="1"/>
  <c r="Q6" i="1"/>
  <c r="AN13" i="1" s="1"/>
  <c r="N8" i="1"/>
  <c r="J7" i="1"/>
  <c r="G6" i="1"/>
  <c r="W4" i="1"/>
  <c r="AT4" i="1" s="1"/>
  <c r="J8" i="1"/>
  <c r="X8" i="1"/>
  <c r="S4" i="1"/>
  <c r="AP4" i="1" s="1"/>
  <c r="I4" i="1"/>
  <c r="AF4" i="1" s="1"/>
  <c r="T6" i="1"/>
  <c r="AQ13" i="1" s="1"/>
  <c r="R8" i="1"/>
  <c r="N7" i="1"/>
  <c r="J6" i="1"/>
  <c r="AG13" i="1" s="1"/>
  <c r="H8" i="1"/>
  <c r="M4" i="1"/>
  <c r="AJ4" i="1" s="1"/>
  <c r="Y4" i="1"/>
  <c r="AV4" i="1" s="1"/>
  <c r="L8" i="1"/>
  <c r="C9" i="1"/>
  <c r="X6" i="1"/>
  <c r="AU13" i="1" s="1"/>
  <c r="Q4" i="1"/>
  <c r="AN4" i="1" s="1"/>
  <c r="G4" i="1"/>
  <c r="V7" i="1"/>
  <c r="R6" i="1"/>
  <c r="AO13" i="1" s="1"/>
  <c r="AN15" i="1" s="1"/>
  <c r="O8" i="1"/>
  <c r="L7" i="1"/>
  <c r="H6" i="1"/>
  <c r="AE13" i="1" s="1"/>
  <c r="AV15" i="1"/>
  <c r="AU11" i="1"/>
  <c r="L4" i="1"/>
  <c r="AI4" i="1" s="1"/>
  <c r="R4" i="1"/>
  <c r="AO4" i="1" s="1"/>
  <c r="H4" i="1"/>
  <c r="AE4" i="1" s="1"/>
  <c r="V8" i="1"/>
  <c r="R7" i="1"/>
  <c r="H7" i="1"/>
  <c r="C10" i="1"/>
  <c r="Y8" i="1"/>
  <c r="O4" i="1"/>
  <c r="AL4" i="1" s="1"/>
  <c r="V6" i="1"/>
  <c r="AS13" i="1" s="1"/>
  <c r="AS15" i="1" s="1"/>
  <c r="S8" i="1"/>
  <c r="L6" i="1"/>
  <c r="AI13" i="1" s="1"/>
  <c r="AK57" i="1" l="1"/>
  <c r="AQ55" i="1"/>
  <c r="AP51" i="1"/>
  <c r="AP47" i="1"/>
  <c r="AO43" i="1"/>
  <c r="AK41" i="1"/>
  <c r="AP35" i="1"/>
  <c r="AQ39" i="1"/>
  <c r="AS31" i="1"/>
  <c r="AQ27" i="1"/>
  <c r="T14" i="1"/>
  <c r="AS7" i="1"/>
  <c r="O14" i="1"/>
  <c r="J14" i="1"/>
  <c r="I14" i="1"/>
  <c r="W14" i="1"/>
  <c r="AT11" i="1"/>
  <c r="AT15" i="1" s="1"/>
  <c r="R14" i="1"/>
  <c r="M14" i="1"/>
  <c r="H14" i="1"/>
  <c r="AU15" i="1"/>
  <c r="AD4" i="1"/>
  <c r="G10" i="1"/>
  <c r="AD21" i="1" s="1"/>
  <c r="AL11" i="1"/>
  <c r="AV7" i="1"/>
  <c r="AU3" i="1"/>
  <c r="M10" i="1"/>
  <c r="T10" i="1"/>
  <c r="N10" i="1"/>
  <c r="O10" i="1"/>
  <c r="W10" i="1"/>
  <c r="X10" i="1"/>
  <c r="J10" i="1"/>
  <c r="Q10" i="1"/>
  <c r="I10" i="1"/>
  <c r="R10" i="1"/>
  <c r="H10" i="1"/>
  <c r="V10" i="1"/>
  <c r="L10" i="1"/>
  <c r="S10" i="1"/>
  <c r="AZ23" i="1"/>
  <c r="AM3" i="1"/>
  <c r="AL19" i="1"/>
  <c r="AL23" i="1" s="1"/>
  <c r="AQ11" i="1"/>
  <c r="AP11" i="1"/>
  <c r="AH3" i="1"/>
  <c r="Y10" i="1"/>
  <c r="G9" i="1"/>
  <c r="G15" i="1" s="1"/>
  <c r="M9" i="1"/>
  <c r="W9" i="1"/>
  <c r="O9" i="1"/>
  <c r="T9" i="1"/>
  <c r="I9" i="1"/>
  <c r="S9" i="1"/>
  <c r="Y9" i="1"/>
  <c r="L9" i="1"/>
  <c r="V9" i="1"/>
  <c r="J9" i="1"/>
  <c r="Q9" i="1"/>
  <c r="H9" i="1"/>
  <c r="R9" i="1"/>
  <c r="X9" i="1"/>
  <c r="N9" i="1"/>
  <c r="C15" i="1"/>
  <c r="J12" i="1"/>
  <c r="T12" i="1"/>
  <c r="L12" i="1"/>
  <c r="V12" i="1"/>
  <c r="M12" i="1"/>
  <c r="W12" i="1"/>
  <c r="N12" i="1"/>
  <c r="X12" i="1"/>
  <c r="O12" i="1"/>
  <c r="Y12" i="1"/>
  <c r="Q12" i="1"/>
  <c r="H12" i="1"/>
  <c r="R12" i="1"/>
  <c r="I12" i="1"/>
  <c r="S12" i="1"/>
  <c r="AV23" i="1"/>
  <c r="AU19" i="1"/>
  <c r="AU23" i="1" s="1"/>
  <c r="G12" i="1"/>
  <c r="AD13" i="1"/>
  <c r="AQ3" i="1"/>
  <c r="AR3" i="1"/>
  <c r="AP55" i="1" l="1"/>
  <c r="AO51" i="1"/>
  <c r="AO47" i="1"/>
  <c r="AN43" i="1"/>
  <c r="AO35" i="1"/>
  <c r="AP39" i="1"/>
  <c r="AP27" i="1"/>
  <c r="AK33" i="1"/>
  <c r="AQ31" i="1"/>
  <c r="AT19" i="1"/>
  <c r="AT23" i="1" s="1"/>
  <c r="AS23" i="1"/>
  <c r="AQ19" i="1"/>
  <c r="AP3" i="1"/>
  <c r="AK9" i="1"/>
  <c r="AQ7" i="1"/>
  <c r="AN23" i="1"/>
  <c r="AL15" i="1"/>
  <c r="AK11" i="1"/>
  <c r="AP15" i="1"/>
  <c r="AO11" i="1"/>
  <c r="AO15" i="1" s="1"/>
  <c r="AU7" i="1"/>
  <c r="AT3" i="1"/>
  <c r="AT7" i="1" s="1"/>
  <c r="J15" i="1"/>
  <c r="T15" i="1"/>
  <c r="L15" i="1"/>
  <c r="V15" i="1"/>
  <c r="M15" i="1"/>
  <c r="W15" i="1"/>
  <c r="N15" i="1"/>
  <c r="X15" i="1"/>
  <c r="O15" i="1"/>
  <c r="Y15" i="1"/>
  <c r="Q15" i="1"/>
  <c r="H15" i="1"/>
  <c r="R15" i="1"/>
  <c r="I15" i="1"/>
  <c r="S15" i="1"/>
  <c r="AK17" i="1"/>
  <c r="AQ15" i="1"/>
  <c r="AK19" i="1"/>
  <c r="AK23" i="1" s="1"/>
  <c r="AO55" i="1" l="1"/>
  <c r="AN51" i="1"/>
  <c r="AN47" i="1"/>
  <c r="AH49" i="1" s="1"/>
  <c r="AL43" i="1"/>
  <c r="AO39" i="1"/>
  <c r="AN35" i="1"/>
  <c r="AP31" i="1"/>
  <c r="AO27" i="1"/>
  <c r="AH17" i="1"/>
  <c r="AJ19" i="1"/>
  <c r="AK15" i="1"/>
  <c r="AJ11" i="1"/>
  <c r="AO3" i="1"/>
  <c r="AP7" i="1"/>
  <c r="AQ23" i="1"/>
  <c r="AK25" i="1"/>
  <c r="AP19" i="1"/>
  <c r="AN55" i="1" l="1"/>
  <c r="AH57" i="1" s="1"/>
  <c r="AL51" i="1"/>
  <c r="AK43" i="1"/>
  <c r="AL47" i="1"/>
  <c r="AN39" i="1"/>
  <c r="AH41" i="1" s="1"/>
  <c r="AL35" i="1"/>
  <c r="AO31" i="1"/>
  <c r="AN27" i="1"/>
  <c r="AO7" i="1"/>
  <c r="AN3" i="1"/>
  <c r="AP23" i="1"/>
  <c r="AO19" i="1"/>
  <c r="AO23" i="1" s="1"/>
  <c r="AH25" i="1" s="1"/>
  <c r="AJ15" i="1"/>
  <c r="AI11" i="1"/>
  <c r="AJ23" i="1"/>
  <c r="AI19" i="1"/>
  <c r="AK51" i="1" l="1"/>
  <c r="AL55" i="1"/>
  <c r="AK47" i="1"/>
  <c r="AJ43" i="1"/>
  <c r="AK35" i="1"/>
  <c r="AL39" i="1"/>
  <c r="AN31" i="1"/>
  <c r="AH33" i="1" s="1"/>
  <c r="AL27" i="1"/>
  <c r="AN7" i="1"/>
  <c r="AH9" i="1" s="1"/>
  <c r="AL3" i="1"/>
  <c r="AI15" i="1"/>
  <c r="AG11" i="1"/>
  <c r="AI23" i="1"/>
  <c r="AG19" i="1"/>
  <c r="AJ51" i="1" l="1"/>
  <c r="AK55" i="1"/>
  <c r="AJ47" i="1"/>
  <c r="AI43" i="1"/>
  <c r="AJ35" i="1"/>
  <c r="AK39" i="1"/>
  <c r="AL31" i="1"/>
  <c r="AK27" i="1"/>
  <c r="AL7" i="1"/>
  <c r="AK3" i="1"/>
  <c r="AG15" i="1"/>
  <c r="AF11" i="1"/>
  <c r="AG23" i="1"/>
  <c r="AF19" i="1"/>
  <c r="AJ55" i="1" l="1"/>
  <c r="AI51" i="1"/>
  <c r="AI47" i="1"/>
  <c r="AG43" i="1"/>
  <c r="AJ39" i="1"/>
  <c r="AI35" i="1"/>
  <c r="AK31" i="1"/>
  <c r="AJ27" i="1"/>
  <c r="AK7" i="1"/>
  <c r="AJ3" i="1"/>
  <c r="AF23" i="1"/>
  <c r="AE19" i="1"/>
  <c r="AF15" i="1"/>
  <c r="AE11" i="1"/>
  <c r="AI55" i="1" l="1"/>
  <c r="AG51" i="1"/>
  <c r="AG47" i="1"/>
  <c r="AF43" i="1"/>
  <c r="AI39" i="1"/>
  <c r="AG35" i="1"/>
  <c r="AJ31" i="1"/>
  <c r="AI27" i="1"/>
  <c r="AJ7" i="1"/>
  <c r="AI3" i="1"/>
  <c r="AE15" i="1"/>
  <c r="AD11" i="1"/>
  <c r="AE23" i="1"/>
  <c r="AD19" i="1"/>
  <c r="AE25" i="1" s="1"/>
  <c r="AG55" i="1" l="1"/>
  <c r="AF51" i="1"/>
  <c r="AF47" i="1"/>
  <c r="AE43" i="1"/>
  <c r="AG39" i="1"/>
  <c r="AF35" i="1"/>
  <c r="AG27" i="1"/>
  <c r="AI31" i="1"/>
  <c r="AG3" i="1"/>
  <c r="AI7" i="1"/>
  <c r="AD23" i="1"/>
  <c r="AD15" i="1"/>
  <c r="AE17" i="1"/>
  <c r="AF55" i="1" l="1"/>
  <c r="AE51" i="1"/>
  <c r="AE47" i="1"/>
  <c r="AD43" i="1"/>
  <c r="AF39" i="1"/>
  <c r="AE35" i="1"/>
  <c r="AG31" i="1"/>
  <c r="AF27" i="1"/>
  <c r="AF3" i="1"/>
  <c r="AG7" i="1"/>
  <c r="AT17" i="1"/>
  <c r="AQ17" i="1"/>
  <c r="AN17" i="1"/>
  <c r="AN25" i="1"/>
  <c r="AT25" i="1"/>
  <c r="AQ25" i="1"/>
  <c r="AE55" i="1" l="1"/>
  <c r="AD51" i="1"/>
  <c r="AE49" i="1"/>
  <c r="AD47" i="1"/>
  <c r="AE39" i="1"/>
  <c r="AD35" i="1"/>
  <c r="AF31" i="1"/>
  <c r="AE27" i="1"/>
  <c r="AF7" i="1"/>
  <c r="AE3" i="1"/>
  <c r="AE57" i="1" l="1"/>
  <c r="AD55" i="1"/>
  <c r="AN49" i="1"/>
  <c r="AX47" i="1"/>
  <c r="AT49" i="1"/>
  <c r="AQ49" i="1"/>
  <c r="AE41" i="1"/>
  <c r="AD39" i="1"/>
  <c r="AE31" i="1"/>
  <c r="AD27" i="1"/>
  <c r="AE7" i="1"/>
  <c r="AD3" i="1"/>
  <c r="AN57" i="1" l="1"/>
  <c r="AQ57" i="1"/>
  <c r="AX55" i="1"/>
  <c r="AT57" i="1"/>
  <c r="AN41" i="1"/>
  <c r="AT41" i="1"/>
  <c r="AQ41" i="1"/>
  <c r="AX39" i="1"/>
  <c r="AE33" i="1"/>
  <c r="AD31" i="1"/>
  <c r="AE9" i="1"/>
  <c r="AD7" i="1"/>
  <c r="AN33" i="1" l="1"/>
  <c r="AQ33" i="1"/>
  <c r="AT33" i="1"/>
  <c r="AN9" i="1"/>
  <c r="AT9" i="1"/>
  <c r="AQ9" i="1"/>
</calcChain>
</file>

<file path=xl/sharedStrings.xml><?xml version="1.0" encoding="utf-8"?>
<sst xmlns="http://schemas.openxmlformats.org/spreadsheetml/2006/main" count="291" uniqueCount="72">
  <si>
    <t>A =</t>
  </si>
  <si>
    <t xml:space="preserve">C = </t>
  </si>
  <si>
    <t>C =</t>
  </si>
  <si>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</si>
  <si>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</si>
  <si>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</si>
  <si>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</si>
  <si>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</si>
  <si>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</si>
  <si>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</si>
  <si>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</si>
  <si>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</si>
  <si>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</si>
  <si>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</si>
  <si>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</si>
  <si>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A + C =</t>
  </si>
  <si>
    <t>A + C + C =</t>
  </si>
  <si>
    <t xml:space="preserve">C - A = </t>
  </si>
  <si>
    <t xml:space="preserve">65536 - X4 = </t>
  </si>
  <si>
    <t xml:space="preserve">-X1 = </t>
  </si>
  <si>
    <t>-X2 =</t>
  </si>
  <si>
    <t>-X3 =</t>
  </si>
  <si>
    <t xml:space="preserve">-X4 = </t>
  </si>
  <si>
    <t xml:space="preserve">-X5 = </t>
  </si>
  <si>
    <t>-X6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</si>
  <si>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</si>
  <si>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</si>
  <si>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</si>
  <si>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</si>
  <si>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</si>
  <si>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</si>
  <si>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</si>
  <si>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</si>
  <si>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</si>
  <si>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</si>
  <si>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</si>
  <si>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</si>
  <si>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 B1 =</t>
  </si>
  <si>
    <t>- B2 =</t>
  </si>
  <si>
    <t>- B3 =</t>
  </si>
  <si>
    <t>- B4 =</t>
  </si>
  <si>
    <t>- B5 =</t>
  </si>
  <si>
    <t>- B6 =</t>
  </si>
  <si>
    <t>.</t>
  </si>
  <si>
    <t>=</t>
  </si>
  <si>
    <t>CF=</t>
  </si>
  <si>
    <t>PF=</t>
  </si>
  <si>
    <t>AF=</t>
  </si>
  <si>
    <t>ZF=</t>
  </si>
  <si>
    <t>~~</t>
  </si>
  <si>
    <t>SF=</t>
  </si>
  <si>
    <t>OF=</t>
  </si>
  <si>
    <r>
      <t>B1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</si>
  <si>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B2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</si>
  <si>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B3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</si>
  <si>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B7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</si>
  <si>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B8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</si>
  <si>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B9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</si>
  <si>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B11</t>
    </r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</si>
  <si>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1)</t>
  </si>
  <si>
    <t>2)</t>
  </si>
  <si>
    <t>3)</t>
  </si>
  <si>
    <t>4)</t>
  </si>
  <si>
    <t>5)</t>
  </si>
  <si>
    <t>6)</t>
  </si>
  <si>
    <t>7)</t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</si>
  <si>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</si>
  <si>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двух положительных слагаемых получено отрицательное число. Результат выполнения операции неверный вследствие возникающего переполнения.</t>
  </si>
  <si>
    <t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</si>
  <si>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</si>
  <si>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положительное число. Результат выполнения операции неверный, вследствие возникающего переполнения.</t>
  </si>
  <si>
    <t>При сложении положительного и отрицательного слагаемых получено отрицательное число. Результат выполнения операции верный и корректный, совпадает с суммой десятичных эквивалентов.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</si>
</sst>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3"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Круговая диаграмма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Лист1!$C$4:$C$15</c:f>
              <c:numCache>
                <c:formatCode>General</c:formatCode>
                <c:ptCount val="12"/>
                <c:pt idx="0">
                  <c:v>658</c:v>
                </c:pt>
                <c:pt idx="1">
                  <c:v>28434</c:v>
                </c:pt>
                <c:pt idx="2">
                  <c:v>29092</c:v>
                </c:pt>
                <c:pt idx="3">
                  <c:v>57526</c:v>
                </c:pt>
                <c:pt idx="4">
                  <c:v>27776</c:v>
                </c:pt>
                <c:pt idx="5">
                  <c:v>8010</c:v>
                </c:pt>
                <c:pt idx="6">
                  <c:v>-658</c:v>
                </c:pt>
                <c:pt idx="7">
                  <c:v>-28434</c:v>
                </c:pt>
                <c:pt idx="8">
                  <c:v>-29092</c:v>
                </c:pt>
                <c:pt idx="9">
                  <c:v>-57526</c:v>
                </c:pt>
                <c:pt idx="10">
                  <c:v>-27776</c:v>
                </c:pt>
                <c:pt idx="11">
                  <c:v>-8010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8-4613-820E-53292844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1</xdr:row>
      <xdr:rowOff>45720</xdr:rowOff>
    </xdr:from>
    <xdr:to>
      <xdr:col>12</xdr:col>
      <xdr:colOff>76200</xdr:colOff>
      <xdr:row>23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511938-BB63-40E1-8FBC-ACC8A3D83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91C7-2D00-4621-9978-FE3F052CECF4}">
  <dimension ref="A1:BF57"/>
  <sheetViews>
    <sheetView tabSelected="1" view="pageLayout" zoomScale="85" zoomScaleNormal="100" zoomScalePageLayoutView="85" workbookViewId="0">
      <selection activeCell="V17" sqref="V17"/>
    </sheetView>
  </sheetViews>
  <sheetFormatPr defaultRowHeight="14.4" x14ac:dyDescent="0.3"/>
  <cols>
    <col min="2" max="2" width="12.88671875" customWidth="1"/>
    <col min="7" max="24" width="3.21875" customWidth="1"/>
    <col min="25" max="25" width="3.33203125" customWidth="1"/>
    <col min="30" max="48" width="3.33203125" customWidth="1"/>
    <col min="49" max="49" width="4.21875" customWidth="1"/>
  </cols>
  <sheetData>
    <row r="1" spans="1:58" x14ac:dyDescent="0.3">
      <c r="A1" s="1"/>
      <c r="B1" s="1" t="s">
        <v>0</v>
      </c>
      <c r="C1" s="1">
        <v>658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8" x14ac:dyDescent="0.3">
      <c r="A2" s="1"/>
      <c r="B2" s="1" t="s">
        <v>2</v>
      </c>
      <c r="C2" s="1">
        <v>28434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5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D3" s="3">
        <f>IF(AE4+AE5+AE3&gt;=2,1, 0)</f>
        <v>0</v>
      </c>
      <c r="AE3" s="3">
        <f>IF(AF4+AF5+AF3&gt;=2,1, 0)</f>
        <v>0</v>
      </c>
      <c r="AF3" s="3">
        <f>IF(AG4+AG5+AG3&gt;=2,1, 0)</f>
        <v>0</v>
      </c>
      <c r="AG3" s="3">
        <f>IF(AI4+AI5+AI3&gt;=2, 1, 0)</f>
        <v>1</v>
      </c>
      <c r="AH3" s="3" t="str">
        <f t="shared" ref="AH3:AR3" si="0">IF(AI4+AI5=2, "`", "")</f>
        <v/>
      </c>
      <c r="AI3" s="3">
        <f>IF(AJ4+AJ5+AJ3&gt;=2, 1, 0)</f>
        <v>1</v>
      </c>
      <c r="AJ3" s="3">
        <f t="shared" ref="AJ3:AK3" si="1">IF(AK4+AK5+AK3&gt;=2, 1, 0)</f>
        <v>1</v>
      </c>
      <c r="AK3" s="3">
        <f t="shared" si="1"/>
        <v>0</v>
      </c>
      <c r="AL3" s="3">
        <f>IF(AN4+AN5+AN3&gt;=2, 1, 0)</f>
        <v>0</v>
      </c>
      <c r="AM3" s="3" t="str">
        <f t="shared" si="0"/>
        <v/>
      </c>
      <c r="AN3" s="3">
        <f>IF(AO4+AO5+AO3&gt;=2,1, 0)</f>
        <v>0</v>
      </c>
      <c r="AO3" s="3">
        <f>IF(AP4+AP5+AP3&gt;=2,1, 0)</f>
        <v>0</v>
      </c>
      <c r="AP3" s="3">
        <f>IF(AQ4+AQ5+AQ3&gt;=2,1, 0)</f>
        <v>1</v>
      </c>
      <c r="AQ3" s="3">
        <f>IF(AS4+AS5+AS3&gt;=2, 1, 0)</f>
        <v>0</v>
      </c>
      <c r="AR3" s="3" t="str">
        <f t="shared" si="0"/>
        <v/>
      </c>
      <c r="AS3" s="3">
        <f>IF(AT4+AT5+AT3&gt;=2, 1, 0)</f>
        <v>0</v>
      </c>
      <c r="AT3" s="3">
        <f>IF(AU4+AU5+AU3&gt;=2, 1, 0)</f>
        <v>1</v>
      </c>
      <c r="AU3" s="3">
        <f>IF(AV4+AV5&gt;=2, 1, 0)</f>
        <v>0</v>
      </c>
      <c r="AV3" s="3"/>
    </row>
    <row r="4" spans="1:58" x14ac:dyDescent="0.3">
      <c r="A4" s="1" t="s">
        <v>3</v>
      </c>
      <c r="B4" s="1" t="s">
        <v>0</v>
      </c>
      <c r="C4" s="1">
        <f>C1</f>
        <v>658</v>
      </c>
      <c r="D4" s="1"/>
      <c r="E4" s="1" t="s">
        <v>25</v>
      </c>
      <c r="F4" s="1"/>
      <c r="G4" s="1">
        <f>MOD(QUOTIENT(C4, 32768), 2)</f>
        <v>0</v>
      </c>
      <c r="H4" s="1">
        <f>MOD(QUOTIENT(C4, 16384), 2)</f>
        <v>0</v>
      </c>
      <c r="I4" s="1">
        <f>MOD(QUOTIENT(C4, 8192), 2)</f>
        <v>0</v>
      </c>
      <c r="J4" s="1">
        <f>MOD(QUOTIENT(C4, 4096), 2)</f>
        <v>0</v>
      </c>
      <c r="K4" s="1" t="s">
        <v>43</v>
      </c>
      <c r="L4" s="1">
        <f>MOD(QUOTIENT(C4, 2048), 2)</f>
        <v>0</v>
      </c>
      <c r="M4" s="1">
        <f>MOD(QUOTIENT(C4, 1024), 2)</f>
        <v>0</v>
      </c>
      <c r="N4" s="1">
        <f>MOD(QUOTIENT(C4, 512), 2)</f>
        <v>1</v>
      </c>
      <c r="O4" s="1">
        <f>MOD(QUOTIENT(C4, 256), 2)</f>
        <v>0</v>
      </c>
      <c r="P4" s="1" t="s">
        <v>43</v>
      </c>
      <c r="Q4" s="1">
        <f>MOD(QUOTIENT(C4, 128), 2)</f>
        <v>1</v>
      </c>
      <c r="R4">
        <f>MOD(QUOTIENT(C4, 64), 2)</f>
        <v>0</v>
      </c>
      <c r="S4">
        <f>MOD(QUOTIENT(C4, 32), 2)</f>
        <v>0</v>
      </c>
      <c r="T4">
        <f>MOD(QUOTIENT(C4,16),2)</f>
        <v>1</v>
      </c>
      <c r="U4" t="s">
        <v>43</v>
      </c>
      <c r="V4">
        <f>MOD(QUOTIENT(C4,8),2)</f>
        <v>0</v>
      </c>
      <c r="W4">
        <f>MOD(QUOTIENT(C4, 4), 2)</f>
        <v>0</v>
      </c>
      <c r="X4">
        <f>MOD(QUOTIENT(C4, 2), 2)</f>
        <v>1</v>
      </c>
      <c r="Y4">
        <f>MOD(C4, 2)</f>
        <v>0</v>
      </c>
      <c r="AA4" s="4" t="s">
        <v>59</v>
      </c>
      <c r="AB4" t="s">
        <v>52</v>
      </c>
      <c r="AD4">
        <f>G4</f>
        <v>0</v>
      </c>
      <c r="AE4">
        <f t="shared" ref="AE4:AL4" si="2">H4</f>
        <v>0</v>
      </c>
      <c r="AF4">
        <f t="shared" si="2"/>
        <v>0</v>
      </c>
      <c r="AG4">
        <f t="shared" si="2"/>
        <v>0</v>
      </c>
      <c r="AH4" t="str">
        <f t="shared" si="2"/>
        <v>.</v>
      </c>
      <c r="AI4">
        <f t="shared" si="2"/>
        <v>0</v>
      </c>
      <c r="AJ4">
        <f t="shared" si="2"/>
        <v>0</v>
      </c>
      <c r="AK4">
        <f t="shared" si="2"/>
        <v>1</v>
      </c>
      <c r="AL4">
        <f t="shared" si="2"/>
        <v>0</v>
      </c>
      <c r="AM4" t="str">
        <f>P4</f>
        <v>.</v>
      </c>
      <c r="AN4">
        <f t="shared" ref="AN4" si="3">Q4</f>
        <v>1</v>
      </c>
      <c r="AO4">
        <f t="shared" ref="AO4" si="4">R4</f>
        <v>0</v>
      </c>
      <c r="AP4">
        <f t="shared" ref="AP4" si="5">S4</f>
        <v>0</v>
      </c>
      <c r="AQ4">
        <f t="shared" ref="AQ4" si="6">T4</f>
        <v>1</v>
      </c>
      <c r="AR4" t="str">
        <f t="shared" ref="AR4" si="7">U4</f>
        <v>.</v>
      </c>
      <c r="AS4">
        <f t="shared" ref="AS4" si="8">V4</f>
        <v>0</v>
      </c>
      <c r="AT4">
        <f t="shared" ref="AT4" si="9">W4</f>
        <v>0</v>
      </c>
      <c r="AU4">
        <f>X4</f>
        <v>1</v>
      </c>
      <c r="AV4">
        <f t="shared" ref="AV4" si="10">Y4</f>
        <v>0</v>
      </c>
      <c r="AZ4">
        <f>C4</f>
        <v>658</v>
      </c>
      <c r="BB4" s="5" t="s">
        <v>66</v>
      </c>
      <c r="BC4" s="5"/>
      <c r="BD4" s="5"/>
      <c r="BE4" s="5"/>
      <c r="BF4" s="5"/>
    </row>
    <row r="5" spans="1:58" x14ac:dyDescent="0.3">
      <c r="A5" s="1" t="s">
        <v>4</v>
      </c>
      <c r="B5" s="1" t="s">
        <v>1</v>
      </c>
      <c r="C5" s="1">
        <f>C2</f>
        <v>28434</v>
      </c>
      <c r="D5" s="1"/>
      <c r="E5" s="1" t="s">
        <v>26</v>
      </c>
      <c r="F5" s="1"/>
      <c r="G5" s="1">
        <f t="shared" ref="G5:G9" si="11">MOD(QUOTIENT(C5, 32768), 2)</f>
        <v>0</v>
      </c>
      <c r="H5" s="1">
        <f t="shared" ref="H5:H9" si="12">MOD(QUOTIENT(C5, 16384), 2)</f>
        <v>1</v>
      </c>
      <c r="I5" s="1">
        <f t="shared" ref="I5:I9" si="13">MOD(QUOTIENT(C5, 8192), 2)</f>
        <v>1</v>
      </c>
      <c r="J5" s="1">
        <f t="shared" ref="J5:J9" si="14">MOD(QUOTIENT(C5, 4096), 2)</f>
        <v>0</v>
      </c>
      <c r="K5" s="1" t="s">
        <v>43</v>
      </c>
      <c r="L5" s="1">
        <f t="shared" ref="L5:L9" si="15">MOD(QUOTIENT(C5, 2048), 2)</f>
        <v>1</v>
      </c>
      <c r="M5" s="1">
        <f t="shared" ref="M5:M9" si="16">MOD(QUOTIENT(C5, 1024), 2)</f>
        <v>1</v>
      </c>
      <c r="N5" s="1">
        <f t="shared" ref="N5:N9" si="17">MOD(QUOTIENT(C5, 512), 2)</f>
        <v>1</v>
      </c>
      <c r="O5" s="1">
        <f t="shared" ref="O5:O9" si="18">MOD(QUOTIENT(C5, 256), 2)</f>
        <v>1</v>
      </c>
      <c r="P5" s="1" t="s">
        <v>43</v>
      </c>
      <c r="Q5" s="1">
        <f t="shared" ref="Q5:Q9" si="19">MOD(QUOTIENT(C5, 128), 2)</f>
        <v>0</v>
      </c>
      <c r="R5">
        <f t="shared" ref="R5:R9" si="20">MOD(QUOTIENT(C5, 64), 2)</f>
        <v>0</v>
      </c>
      <c r="S5">
        <f t="shared" ref="S5:S9" si="21">MOD(QUOTIENT(C5, 32), 2)</f>
        <v>0</v>
      </c>
      <c r="T5">
        <f t="shared" ref="T5:T9" si="22">MOD(QUOTIENT(C5,16),2)</f>
        <v>1</v>
      </c>
      <c r="U5" t="s">
        <v>43</v>
      </c>
      <c r="V5">
        <f t="shared" ref="V5:V9" si="23">MOD(QUOTIENT(C5,8),2)</f>
        <v>0</v>
      </c>
      <c r="W5">
        <f t="shared" ref="W5:W9" si="24">MOD(QUOTIENT(C5, 4), 2)</f>
        <v>0</v>
      </c>
      <c r="X5">
        <f t="shared" ref="X5:X9" si="25">MOD(QUOTIENT(C5, 2), 2)</f>
        <v>1</v>
      </c>
      <c r="Y5">
        <f t="shared" ref="Y5:Y9" si="26">MOD(C5, 2)</f>
        <v>0</v>
      </c>
      <c r="AA5" s="4"/>
      <c r="AB5" t="s">
        <v>53</v>
      </c>
      <c r="AD5">
        <f>G5</f>
        <v>0</v>
      </c>
      <c r="AE5">
        <f t="shared" ref="AE5" si="27">H5</f>
        <v>1</v>
      </c>
      <c r="AF5">
        <f t="shared" ref="AF5" si="28">I5</f>
        <v>1</v>
      </c>
      <c r="AG5">
        <f t="shared" ref="AG5" si="29">J5</f>
        <v>0</v>
      </c>
      <c r="AH5" t="str">
        <f t="shared" ref="AH5" si="30">K5</f>
        <v>.</v>
      </c>
      <c r="AI5">
        <f t="shared" ref="AI5" si="31">L5</f>
        <v>1</v>
      </c>
      <c r="AJ5">
        <f t="shared" ref="AJ5" si="32">M5</f>
        <v>1</v>
      </c>
      <c r="AK5">
        <f t="shared" ref="AK5" si="33">N5</f>
        <v>1</v>
      </c>
      <c r="AL5">
        <f t="shared" ref="AL5" si="34">O5</f>
        <v>1</v>
      </c>
      <c r="AM5" t="str">
        <f>P5</f>
        <v>.</v>
      </c>
      <c r="AN5">
        <f t="shared" ref="AN5" si="35">Q5</f>
        <v>0</v>
      </c>
      <c r="AO5">
        <f t="shared" ref="AO5" si="36">R5</f>
        <v>0</v>
      </c>
      <c r="AP5">
        <f t="shared" ref="AP5" si="37">S5</f>
        <v>0</v>
      </c>
      <c r="AQ5">
        <f t="shared" ref="AQ5" si="38">T5</f>
        <v>1</v>
      </c>
      <c r="AR5" t="str">
        <f t="shared" ref="AR5" si="39">U5</f>
        <v>.</v>
      </c>
      <c r="AS5">
        <f t="shared" ref="AS5" si="40">V5</f>
        <v>0</v>
      </c>
      <c r="AT5">
        <f t="shared" ref="AT5" si="41">W5</f>
        <v>0</v>
      </c>
      <c r="AU5">
        <f>X5</f>
        <v>1</v>
      </c>
      <c r="AV5">
        <f t="shared" ref="AV5" si="42">Y5</f>
        <v>0</v>
      </c>
      <c r="AZ5">
        <f>C5</f>
        <v>28434</v>
      </c>
      <c r="BB5" s="5"/>
      <c r="BC5" s="5"/>
      <c r="BD5" s="5"/>
      <c r="BE5" s="5"/>
      <c r="BF5" s="5"/>
    </row>
    <row r="6" spans="1:58" x14ac:dyDescent="0.3">
      <c r="A6" s="1" t="s">
        <v>5</v>
      </c>
      <c r="B6" s="1" t="s">
        <v>15</v>
      </c>
      <c r="C6" s="1">
        <f>C1+C2</f>
        <v>29092</v>
      </c>
      <c r="D6" s="1"/>
      <c r="E6" s="1" t="s">
        <v>27</v>
      </c>
      <c r="F6" s="1"/>
      <c r="G6" s="1">
        <f t="shared" si="11"/>
        <v>0</v>
      </c>
      <c r="H6" s="1">
        <f t="shared" si="12"/>
        <v>1</v>
      </c>
      <c r="I6" s="1">
        <f t="shared" si="13"/>
        <v>1</v>
      </c>
      <c r="J6" s="1">
        <f t="shared" si="14"/>
        <v>1</v>
      </c>
      <c r="K6" s="1" t="s">
        <v>43</v>
      </c>
      <c r="L6" s="1">
        <f t="shared" si="15"/>
        <v>0</v>
      </c>
      <c r="M6" s="1">
        <f t="shared" si="16"/>
        <v>0</v>
      </c>
      <c r="N6" s="1">
        <f t="shared" si="17"/>
        <v>0</v>
      </c>
      <c r="O6" s="1">
        <f t="shared" si="18"/>
        <v>1</v>
      </c>
      <c r="P6" s="1" t="s">
        <v>43</v>
      </c>
      <c r="Q6" s="1">
        <f t="shared" si="19"/>
        <v>1</v>
      </c>
      <c r="R6">
        <f t="shared" si="20"/>
        <v>0</v>
      </c>
      <c r="S6">
        <f t="shared" si="21"/>
        <v>1</v>
      </c>
      <c r="T6">
        <f t="shared" si="22"/>
        <v>0</v>
      </c>
      <c r="U6" t="s">
        <v>43</v>
      </c>
      <c r="V6">
        <f t="shared" si="23"/>
        <v>0</v>
      </c>
      <c r="W6">
        <f t="shared" si="24"/>
        <v>1</v>
      </c>
      <c r="X6">
        <f t="shared" si="25"/>
        <v>0</v>
      </c>
      <c r="Y6">
        <f t="shared" si="26"/>
        <v>0</v>
      </c>
      <c r="AA6" s="4"/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  <c r="AT6" s="1" t="s">
        <v>49</v>
      </c>
      <c r="AU6" s="1" t="s">
        <v>49</v>
      </c>
      <c r="AV6" s="1" t="s">
        <v>49</v>
      </c>
      <c r="BB6" s="5"/>
      <c r="BC6" s="5"/>
      <c r="BD6" s="5"/>
      <c r="BE6" s="5"/>
      <c r="BF6" s="5"/>
    </row>
    <row r="7" spans="1:58" x14ac:dyDescent="0.3">
      <c r="A7" s="1" t="s">
        <v>6</v>
      </c>
      <c r="B7" s="1" t="s">
        <v>16</v>
      </c>
      <c r="C7" s="1">
        <f>C1+C2+C2</f>
        <v>57526</v>
      </c>
      <c r="D7" s="1"/>
      <c r="E7" s="1" t="s">
        <v>28</v>
      </c>
      <c r="F7" s="1"/>
      <c r="G7" s="1">
        <f t="shared" si="11"/>
        <v>1</v>
      </c>
      <c r="H7" s="1">
        <f t="shared" si="12"/>
        <v>1</v>
      </c>
      <c r="I7" s="1">
        <f t="shared" si="13"/>
        <v>1</v>
      </c>
      <c r="J7" s="1">
        <f t="shared" si="14"/>
        <v>0</v>
      </c>
      <c r="K7" s="1" t="s">
        <v>43</v>
      </c>
      <c r="L7" s="1">
        <f t="shared" si="15"/>
        <v>0</v>
      </c>
      <c r="M7" s="1">
        <f t="shared" si="16"/>
        <v>0</v>
      </c>
      <c r="N7" s="1">
        <f t="shared" si="17"/>
        <v>0</v>
      </c>
      <c r="O7" s="1">
        <f t="shared" si="18"/>
        <v>0</v>
      </c>
      <c r="P7" s="1" t="s">
        <v>43</v>
      </c>
      <c r="Q7" s="1">
        <f t="shared" si="19"/>
        <v>1</v>
      </c>
      <c r="R7">
        <f t="shared" si="20"/>
        <v>0</v>
      </c>
      <c r="S7">
        <f t="shared" si="21"/>
        <v>1</v>
      </c>
      <c r="T7">
        <f t="shared" si="22"/>
        <v>1</v>
      </c>
      <c r="U7" t="s">
        <v>43</v>
      </c>
      <c r="V7">
        <f t="shared" si="23"/>
        <v>0</v>
      </c>
      <c r="W7">
        <f t="shared" si="24"/>
        <v>1</v>
      </c>
      <c r="X7">
        <f t="shared" si="25"/>
        <v>1</v>
      </c>
      <c r="Y7">
        <f t="shared" si="26"/>
        <v>0</v>
      </c>
      <c r="AA7" s="4"/>
      <c r="AD7">
        <f t="shared" ref="AD7:AT7" si="43">MOD(AD3+AD4+AD5, 2)</f>
        <v>0</v>
      </c>
      <c r="AE7">
        <f t="shared" si="43"/>
        <v>1</v>
      </c>
      <c r="AF7">
        <f t="shared" si="43"/>
        <v>1</v>
      </c>
      <c r="AG7">
        <f t="shared" si="43"/>
        <v>1</v>
      </c>
      <c r="AI7">
        <f t="shared" si="43"/>
        <v>0</v>
      </c>
      <c r="AJ7">
        <f t="shared" si="43"/>
        <v>0</v>
      </c>
      <c r="AK7">
        <f t="shared" si="43"/>
        <v>0</v>
      </c>
      <c r="AL7">
        <f t="shared" si="43"/>
        <v>1</v>
      </c>
      <c r="AN7">
        <f t="shared" si="43"/>
        <v>1</v>
      </c>
      <c r="AO7">
        <f t="shared" si="43"/>
        <v>0</v>
      </c>
      <c r="AP7">
        <f t="shared" si="43"/>
        <v>1</v>
      </c>
      <c r="AQ7">
        <f t="shared" si="43"/>
        <v>0</v>
      </c>
      <c r="AS7">
        <f t="shared" si="43"/>
        <v>0</v>
      </c>
      <c r="AT7">
        <f t="shared" si="43"/>
        <v>1</v>
      </c>
      <c r="AU7">
        <f>MOD(AU3+AU4+AU5, 2)</f>
        <v>0</v>
      </c>
      <c r="AV7">
        <f>MOD(AV4+AV5, 2)</f>
        <v>0</v>
      </c>
      <c r="AW7" t="s">
        <v>44</v>
      </c>
      <c r="AX7">
        <f t="shared" ref="AX7" si="44">IF(AD7=0, (AV7+AU7*2+AT7*4+AS7*8+AQ7*16+AP7*32+AO7*64+AN7*128+AL7*256+AK7*512+AJ7*1024+AI7*2048+AG7*4096+AF7*8192+AE7*16384), (MOD(AV7+1,2)+MOD(AU7+1,2)*2+MOD(AT7+1,2)*4+MOD(AS7+1,2)*8+MOD(AQ7+1,2)*16+MOD(AP7+1,2)*32+MOD(AO7+1,2)*64+MOD(AN7+1,2)*128+MOD(AL7+1,2)*256+MOD(AK7+1,2)*512+MOD(AJ7+1,2)*1024+MOD(AI7+1,2)*2048+MOD(AG7+1,2)*4096+MOD(AF7+1,2)*8192+MOD(AE7+1,2)*16384)*-1-1)</f>
        <v>29092</v>
      </c>
      <c r="AZ7">
        <f>AZ4+AZ5</f>
        <v>29092</v>
      </c>
      <c r="BB7" s="5"/>
      <c r="BC7" s="5"/>
      <c r="BD7" s="5"/>
      <c r="BE7" s="5"/>
      <c r="BF7" s="5"/>
    </row>
    <row r="8" spans="1:58" x14ac:dyDescent="0.3">
      <c r="A8" s="1" t="s">
        <v>7</v>
      </c>
      <c r="B8" s="1" t="s">
        <v>17</v>
      </c>
      <c r="C8" s="1">
        <f>C2-C1</f>
        <v>27776</v>
      </c>
      <c r="D8" s="1"/>
      <c r="E8" s="1" t="s">
        <v>29</v>
      </c>
      <c r="F8" s="1"/>
      <c r="G8" s="1">
        <f t="shared" si="11"/>
        <v>0</v>
      </c>
      <c r="H8" s="1">
        <f t="shared" si="12"/>
        <v>1</v>
      </c>
      <c r="I8" s="1">
        <f t="shared" si="13"/>
        <v>1</v>
      </c>
      <c r="J8" s="1">
        <f t="shared" si="14"/>
        <v>0</v>
      </c>
      <c r="K8" s="1" t="s">
        <v>43</v>
      </c>
      <c r="L8" s="1">
        <f t="shared" si="15"/>
        <v>1</v>
      </c>
      <c r="M8" s="1">
        <f t="shared" si="16"/>
        <v>1</v>
      </c>
      <c r="N8" s="1">
        <f t="shared" si="17"/>
        <v>0</v>
      </c>
      <c r="O8" s="1">
        <f t="shared" si="18"/>
        <v>0</v>
      </c>
      <c r="P8" s="1" t="s">
        <v>43</v>
      </c>
      <c r="Q8" s="1">
        <f t="shared" si="19"/>
        <v>1</v>
      </c>
      <c r="R8">
        <f t="shared" si="20"/>
        <v>0</v>
      </c>
      <c r="S8">
        <f t="shared" si="21"/>
        <v>0</v>
      </c>
      <c r="T8">
        <f t="shared" si="22"/>
        <v>0</v>
      </c>
      <c r="U8" t="s">
        <v>43</v>
      </c>
      <c r="V8">
        <f t="shared" si="23"/>
        <v>0</v>
      </c>
      <c r="W8">
        <f t="shared" si="24"/>
        <v>0</v>
      </c>
      <c r="X8">
        <f t="shared" si="25"/>
        <v>0</v>
      </c>
      <c r="Y8">
        <f t="shared" si="26"/>
        <v>0</v>
      </c>
      <c r="AA8" s="4"/>
    </row>
    <row r="9" spans="1:58" x14ac:dyDescent="0.3">
      <c r="A9" s="1" t="s">
        <v>8</v>
      </c>
      <c r="B9" s="1" t="s">
        <v>18</v>
      </c>
      <c r="C9" s="1">
        <f>65536-C7</f>
        <v>8010</v>
      </c>
      <c r="D9" s="1"/>
      <c r="E9" s="1" t="s">
        <v>30</v>
      </c>
      <c r="F9" s="1"/>
      <c r="G9" s="1">
        <f t="shared" si="11"/>
        <v>0</v>
      </c>
      <c r="H9" s="1">
        <f t="shared" si="12"/>
        <v>0</v>
      </c>
      <c r="I9" s="1">
        <f t="shared" si="13"/>
        <v>0</v>
      </c>
      <c r="J9" s="1">
        <f t="shared" si="14"/>
        <v>1</v>
      </c>
      <c r="K9" s="1" t="s">
        <v>43</v>
      </c>
      <c r="L9" s="1">
        <f t="shared" si="15"/>
        <v>1</v>
      </c>
      <c r="M9" s="1">
        <f t="shared" si="16"/>
        <v>1</v>
      </c>
      <c r="N9" s="1">
        <f t="shared" si="17"/>
        <v>1</v>
      </c>
      <c r="O9" s="1">
        <f t="shared" si="18"/>
        <v>1</v>
      </c>
      <c r="P9" s="1" t="s">
        <v>43</v>
      </c>
      <c r="Q9" s="1">
        <f t="shared" si="19"/>
        <v>0</v>
      </c>
      <c r="R9">
        <f t="shared" si="20"/>
        <v>1</v>
      </c>
      <c r="S9">
        <f t="shared" si="21"/>
        <v>0</v>
      </c>
      <c r="T9">
        <f t="shared" si="22"/>
        <v>0</v>
      </c>
      <c r="U9" t="s">
        <v>43</v>
      </c>
      <c r="V9">
        <f t="shared" si="23"/>
        <v>1</v>
      </c>
      <c r="W9">
        <f t="shared" si="24"/>
        <v>0</v>
      </c>
      <c r="X9">
        <f t="shared" si="25"/>
        <v>1</v>
      </c>
      <c r="Y9">
        <f t="shared" si="26"/>
        <v>0</v>
      </c>
      <c r="AA9" s="4"/>
      <c r="AD9" t="s">
        <v>45</v>
      </c>
      <c r="AE9">
        <f>IF(AD3+AD4&gt;=1,1,0)</f>
        <v>0</v>
      </c>
      <c r="AG9" t="s">
        <v>46</v>
      </c>
      <c r="AH9">
        <f>MOD(SUM(AN7:AQ7,AS7:AV7), 2)</f>
        <v>1</v>
      </c>
      <c r="AJ9" t="s">
        <v>47</v>
      </c>
      <c r="AK9">
        <f>AQ3</f>
        <v>0</v>
      </c>
      <c r="AM9" t="s">
        <v>48</v>
      </c>
      <c r="AN9">
        <f>IF(SUM(AD7:AV7)=0, 1, 0)</f>
        <v>0</v>
      </c>
      <c r="AP9" t="s">
        <v>50</v>
      </c>
      <c r="AQ9">
        <f>AD7</f>
        <v>0</v>
      </c>
      <c r="AS9" t="s">
        <v>51</v>
      </c>
      <c r="AT9">
        <f>IF(AND(AD4=AD5,AD4&lt;&gt;AD7),1,0)</f>
        <v>0</v>
      </c>
    </row>
    <row r="10" spans="1:58" x14ac:dyDescent="0.3">
      <c r="A10" s="1" t="s">
        <v>9</v>
      </c>
      <c r="B10" s="2" t="s">
        <v>19</v>
      </c>
      <c r="C10" s="1">
        <f>-C4</f>
        <v>-658</v>
      </c>
      <c r="D10" s="1"/>
      <c r="E10" s="1" t="s">
        <v>31</v>
      </c>
      <c r="F10" s="2" t="s">
        <v>37</v>
      </c>
      <c r="G10" s="1">
        <f>MOD(G4+1,2)</f>
        <v>1</v>
      </c>
      <c r="H10" s="1">
        <f>MOD(QUOTIENT(POWER(2,15)+C10,POWER(2,14)),2)</f>
        <v>1</v>
      </c>
      <c r="I10" s="1">
        <f>MOD(QUOTIENT(POWER(2,15)+C10,POWER(2,13)),2)</f>
        <v>1</v>
      </c>
      <c r="J10" s="1">
        <f>MOD(QUOTIENT(POWER(2,15)+C10,POWER(2,12)),2)</f>
        <v>1</v>
      </c>
      <c r="K10" s="1" t="s">
        <v>43</v>
      </c>
      <c r="L10" s="1">
        <f>MOD(QUOTIENT(POWER(2,15)+C10,POWER(2,11)),2)</f>
        <v>1</v>
      </c>
      <c r="M10" s="1">
        <f>MOD(QUOTIENT(POWER(2,15)+C10,POWER(2,10)),2)</f>
        <v>1</v>
      </c>
      <c r="N10" s="1">
        <f>MOD(QUOTIENT(POWER(2,15)+C10,POWER(2,9)),2)</f>
        <v>0</v>
      </c>
      <c r="O10" s="1">
        <f>MOD(QUOTIENT(POWER(2,15)+C10,POWER(2,8)),2)</f>
        <v>1</v>
      </c>
      <c r="P10" s="1" t="s">
        <v>43</v>
      </c>
      <c r="Q10" s="1">
        <f>MOD(QUOTIENT(POWER(2,15)+C10,POWER(2,7)),2)</f>
        <v>0</v>
      </c>
      <c r="R10">
        <f>MOD(QUOTIENT(POWER(2,15)+C10,POWER(2,6)),2)</f>
        <v>1</v>
      </c>
      <c r="S10">
        <f>MOD(QUOTIENT(POWER(2,15)+C10,POWER(2,5)),2)</f>
        <v>1</v>
      </c>
      <c r="T10">
        <f>MOD(QUOTIENT(POWER(2,15)+C10,POWER(2,4)),2)</f>
        <v>0</v>
      </c>
      <c r="U10" t="s">
        <v>43</v>
      </c>
      <c r="V10">
        <f>MOD(QUOTIENT(POWER(2,15)+C10,POWER(2,3)),2)</f>
        <v>1</v>
      </c>
      <c r="W10">
        <f>MOD(QUOTIENT(POWER(2,15)+C10,POWER(2,2)),2)</f>
        <v>1</v>
      </c>
      <c r="X10">
        <f>MOD(QUOTIENT(POWER(2,15)+C10,POWER(2,1)),2)</f>
        <v>1</v>
      </c>
      <c r="Y10">
        <f>MOD(QUOTIENT(POWER(2,15)+C9,POWER(2,0)),2)</f>
        <v>0</v>
      </c>
      <c r="AA10" s="4"/>
    </row>
    <row r="11" spans="1:58" x14ac:dyDescent="0.3">
      <c r="A11" s="1" t="s">
        <v>10</v>
      </c>
      <c r="B11" s="2" t="s">
        <v>20</v>
      </c>
      <c r="C11" s="1">
        <f t="shared" ref="C11:C15" si="45">-C5</f>
        <v>-28434</v>
      </c>
      <c r="D11" s="1"/>
      <c r="E11" s="1" t="s">
        <v>32</v>
      </c>
      <c r="F11" s="2" t="s">
        <v>38</v>
      </c>
      <c r="G11" s="1">
        <f t="shared" ref="G11:G15" si="46">MOD(G5+1,2)</f>
        <v>1</v>
      </c>
      <c r="H11" s="1">
        <f>MOD(QUOTIENT(POWER(2,15)+C11,POWER(2,14)),2)</f>
        <v>0</v>
      </c>
      <c r="I11" s="1">
        <f>MOD(QUOTIENT(POWER(2,15)+C11,POWER(2,13)),2)</f>
        <v>0</v>
      </c>
      <c r="J11" s="1">
        <f>MOD(QUOTIENT(POWER(2,15)+C11,POWER(2,12)),2)</f>
        <v>1</v>
      </c>
      <c r="K11" s="1" t="s">
        <v>43</v>
      </c>
      <c r="L11" s="1">
        <f>MOD(QUOTIENT(POWER(2,15)+C11,POWER(2,11)),2)</f>
        <v>0</v>
      </c>
      <c r="M11" s="1">
        <f>MOD(QUOTIENT(POWER(2,15)+C11,POWER(2,10)),2)</f>
        <v>0</v>
      </c>
      <c r="N11" s="1">
        <f>MOD(QUOTIENT(POWER(2,15)+C11,POWER(2,9)),2)</f>
        <v>0</v>
      </c>
      <c r="O11" s="1">
        <f>MOD(QUOTIENT(POWER(2,15)+C11,POWER(2,8)),2)</f>
        <v>0</v>
      </c>
      <c r="P11" s="1" t="s">
        <v>43</v>
      </c>
      <c r="Q11" s="1">
        <f>MOD(QUOTIENT(POWER(2,15)+C11,POWER(2,7)),2)</f>
        <v>1</v>
      </c>
      <c r="R11">
        <f>MOD(QUOTIENT(POWER(2,15)+C11,POWER(2,6)),2)</f>
        <v>1</v>
      </c>
      <c r="S11">
        <f>MOD(QUOTIENT(POWER(2,15)+C11,POWER(2,5)),2)</f>
        <v>1</v>
      </c>
      <c r="T11">
        <f>MOD(QUOTIENT(POWER(2,15)+C11,POWER(2,4)),2)</f>
        <v>0</v>
      </c>
      <c r="U11" t="s">
        <v>43</v>
      </c>
      <c r="V11">
        <f>MOD(QUOTIENT(POWER(2,15)+C11,POWER(2,3)),2)</f>
        <v>1</v>
      </c>
      <c r="W11">
        <f>MOD(QUOTIENT(POWER(2,15)+C11,POWER(2,2)),2)</f>
        <v>1</v>
      </c>
      <c r="X11">
        <f>MOD(QUOTIENT(POWER(2,15)+C11,POWER(2,1)),2)</f>
        <v>1</v>
      </c>
      <c r="Y11">
        <f>MOD(QUOTIENT(POWER(2,15)+C11,POWER(2,0)),2)</f>
        <v>0</v>
      </c>
      <c r="AA11" s="4"/>
      <c r="AD11" s="3">
        <f>IF(AE12+AE13+AE11&gt;=2,1, 0)</f>
        <v>1</v>
      </c>
      <c r="AE11" s="3">
        <f>IF(AF12+AF13+AF11&gt;=2,1, 0)</f>
        <v>1</v>
      </c>
      <c r="AF11" s="3">
        <f>IF(AG12+AG13+AG11&gt;=2,1, 0)</f>
        <v>1</v>
      </c>
      <c r="AG11" s="3">
        <f>IF(AI12+AI13+AI11&gt;=2, 1, 0)</f>
        <v>1</v>
      </c>
      <c r="AH11" s="3"/>
      <c r="AI11" s="3">
        <f>IF(AJ12+AJ13+AJ11&gt;=2, 1, 0)</f>
        <v>1</v>
      </c>
      <c r="AJ11" s="3">
        <f t="shared" ref="AJ11:AK11" si="47">IF(AK12+AK13+AK11&gt;=2, 1, 0)</f>
        <v>1</v>
      </c>
      <c r="AK11" s="3">
        <f t="shared" si="47"/>
        <v>1</v>
      </c>
      <c r="AL11" s="3">
        <f>IF(AN12+AN13+AN11&gt;=2, 1, 0)</f>
        <v>0</v>
      </c>
      <c r="AM11" s="3"/>
      <c r="AN11" s="3">
        <f>IF(AO12+AO13+AO11&gt;=2,1, 0)</f>
        <v>0</v>
      </c>
      <c r="AO11" s="3">
        <f>IF(AP12+AP13+AP11&gt;=2,1, 0)</f>
        <v>0</v>
      </c>
      <c r="AP11" s="3">
        <f>IF(AQ12+AQ13+AQ11&gt;=2,1, 0)</f>
        <v>0</v>
      </c>
      <c r="AQ11" s="3">
        <f>IF(AS12+AS13+AS11&gt;=2, 1, 0)</f>
        <v>0</v>
      </c>
      <c r="AR11" s="3"/>
      <c r="AS11" s="3">
        <f>IF(AT12+AT13+AT11&gt;=2, 1, 0)</f>
        <v>0</v>
      </c>
      <c r="AT11" s="3">
        <f>IF(AU12+AU13+AU11&gt;=2, 1, 0)</f>
        <v>0</v>
      </c>
      <c r="AU11" s="3">
        <f>IF(AV12+AV13&gt;=2, 1, 0)</f>
        <v>0</v>
      </c>
      <c r="AV11" s="3"/>
    </row>
    <row r="12" spans="1:58" x14ac:dyDescent="0.3">
      <c r="A12" s="1" t="s">
        <v>11</v>
      </c>
      <c r="B12" s="2" t="s">
        <v>21</v>
      </c>
      <c r="C12" s="1">
        <f t="shared" si="45"/>
        <v>-29092</v>
      </c>
      <c r="D12" s="1"/>
      <c r="E12" s="1" t="s">
        <v>33</v>
      </c>
      <c r="F12" s="2" t="s">
        <v>39</v>
      </c>
      <c r="G12" s="1">
        <f t="shared" si="46"/>
        <v>1</v>
      </c>
      <c r="H12" s="1">
        <f t="shared" ref="H12:H15" si="48">MOD(QUOTIENT(POWER(2,15)+C12,POWER(2,14)),2)</f>
        <v>0</v>
      </c>
      <c r="I12" s="1">
        <f t="shared" ref="I12:I15" si="49">MOD(QUOTIENT(POWER(2,15)+C12,POWER(2,13)),2)</f>
        <v>0</v>
      </c>
      <c r="J12" s="1">
        <f t="shared" ref="J12:J15" si="50">MOD(QUOTIENT(POWER(2,15)+C12,POWER(2,12)),2)</f>
        <v>0</v>
      </c>
      <c r="K12" s="1" t="s">
        <v>43</v>
      </c>
      <c r="L12" s="1">
        <f t="shared" ref="L12:L15" si="51">MOD(QUOTIENT(POWER(2,15)+C12,POWER(2,11)),2)</f>
        <v>1</v>
      </c>
      <c r="M12" s="1">
        <f t="shared" ref="M12:M15" si="52">MOD(QUOTIENT(POWER(2,15)+C12,POWER(2,10)),2)</f>
        <v>1</v>
      </c>
      <c r="N12" s="1">
        <f t="shared" ref="N12:N15" si="53">MOD(QUOTIENT(POWER(2,15)+C12,POWER(2,9)),2)</f>
        <v>1</v>
      </c>
      <c r="O12" s="1">
        <f t="shared" ref="O12:O15" si="54">MOD(QUOTIENT(POWER(2,15)+C12,POWER(2,8)),2)</f>
        <v>0</v>
      </c>
      <c r="P12" s="1" t="s">
        <v>43</v>
      </c>
      <c r="Q12" s="1">
        <f t="shared" ref="Q12:Q15" si="55">MOD(QUOTIENT(POWER(2,15)+C12,POWER(2,7)),2)</f>
        <v>0</v>
      </c>
      <c r="R12">
        <f t="shared" ref="R12:R15" si="56">MOD(QUOTIENT(POWER(2,15)+C12,POWER(2,6)),2)</f>
        <v>1</v>
      </c>
      <c r="S12">
        <f t="shared" ref="S12:S15" si="57">MOD(QUOTIENT(POWER(2,15)+C12,POWER(2,5)),2)</f>
        <v>0</v>
      </c>
      <c r="T12">
        <f t="shared" ref="T12:T15" si="58">MOD(QUOTIENT(POWER(2,15)+C12,POWER(2,4)),2)</f>
        <v>1</v>
      </c>
      <c r="U12" t="s">
        <v>43</v>
      </c>
      <c r="V12">
        <f t="shared" ref="V12:V15" si="59">MOD(QUOTIENT(POWER(2,15)+C12,POWER(2,3)),2)</f>
        <v>1</v>
      </c>
      <c r="W12">
        <f t="shared" ref="W12:W15" si="60">MOD(QUOTIENT(POWER(2,15)+C12,POWER(2,2)),2)</f>
        <v>1</v>
      </c>
      <c r="X12">
        <f t="shared" ref="X12:X15" si="61">MOD(QUOTIENT(POWER(2,15)+C12,POWER(2,1)),2)</f>
        <v>0</v>
      </c>
      <c r="Y12">
        <f t="shared" ref="Y12:Y15" si="62">MOD(QUOTIENT(POWER(2,15)+C12,POWER(2,0)),2)</f>
        <v>0</v>
      </c>
      <c r="AA12" s="4" t="s">
        <v>60</v>
      </c>
      <c r="AB12" t="s">
        <v>53</v>
      </c>
      <c r="AD12">
        <f>G5</f>
        <v>0</v>
      </c>
      <c r="AE12">
        <f t="shared" ref="AE12:AV12" si="63">H5</f>
        <v>1</v>
      </c>
      <c r="AF12">
        <f t="shared" si="63"/>
        <v>1</v>
      </c>
      <c r="AG12">
        <f t="shared" si="63"/>
        <v>0</v>
      </c>
      <c r="AH12" t="str">
        <f t="shared" si="63"/>
        <v>.</v>
      </c>
      <c r="AI12">
        <f t="shared" si="63"/>
        <v>1</v>
      </c>
      <c r="AJ12">
        <f t="shared" si="63"/>
        <v>1</v>
      </c>
      <c r="AK12">
        <f t="shared" si="63"/>
        <v>1</v>
      </c>
      <c r="AL12">
        <f t="shared" si="63"/>
        <v>1</v>
      </c>
      <c r="AM12" t="str">
        <f t="shared" si="63"/>
        <v>.</v>
      </c>
      <c r="AN12">
        <f t="shared" si="63"/>
        <v>0</v>
      </c>
      <c r="AO12">
        <f t="shared" si="63"/>
        <v>0</v>
      </c>
      <c r="AP12">
        <f t="shared" si="63"/>
        <v>0</v>
      </c>
      <c r="AQ12">
        <f t="shared" si="63"/>
        <v>1</v>
      </c>
      <c r="AR12" t="str">
        <f t="shared" si="63"/>
        <v>.</v>
      </c>
      <c r="AS12">
        <f t="shared" si="63"/>
        <v>0</v>
      </c>
      <c r="AT12">
        <f t="shared" si="63"/>
        <v>0</v>
      </c>
      <c r="AU12">
        <f t="shared" si="63"/>
        <v>1</v>
      </c>
      <c r="AV12">
        <f t="shared" si="63"/>
        <v>0</v>
      </c>
      <c r="AZ12">
        <f>C5</f>
        <v>28434</v>
      </c>
      <c r="BB12" s="5" t="s">
        <v>67</v>
      </c>
      <c r="BC12" s="5"/>
      <c r="BD12" s="5"/>
      <c r="BE12" s="5"/>
      <c r="BF12" s="5"/>
    </row>
    <row r="13" spans="1:58" x14ac:dyDescent="0.3">
      <c r="A13" s="1" t="s">
        <v>12</v>
      </c>
      <c r="B13" s="2" t="s">
        <v>22</v>
      </c>
      <c r="C13" s="1">
        <f t="shared" si="45"/>
        <v>-57526</v>
      </c>
      <c r="D13" s="1"/>
      <c r="E13" s="1" t="s">
        <v>34</v>
      </c>
      <c r="F13" s="2" t="s">
        <v>40</v>
      </c>
      <c r="G13" s="1">
        <f t="shared" si="46"/>
        <v>0</v>
      </c>
      <c r="H13" s="1">
        <f t="shared" si="48"/>
        <v>1</v>
      </c>
      <c r="I13" s="1">
        <f t="shared" si="49"/>
        <v>1</v>
      </c>
      <c r="J13" s="1">
        <f t="shared" si="50"/>
        <v>0</v>
      </c>
      <c r="K13" s="1" t="s">
        <v>43</v>
      </c>
      <c r="L13" s="1">
        <f t="shared" si="51"/>
        <v>0</v>
      </c>
      <c r="M13" s="1">
        <f t="shared" si="52"/>
        <v>0</v>
      </c>
      <c r="N13" s="1">
        <f t="shared" si="53"/>
        <v>0</v>
      </c>
      <c r="O13" s="1">
        <f t="shared" si="54"/>
        <v>0</v>
      </c>
      <c r="P13" s="1" t="s">
        <v>43</v>
      </c>
      <c r="Q13" s="1">
        <f t="shared" si="55"/>
        <v>1</v>
      </c>
      <c r="R13">
        <f t="shared" si="56"/>
        <v>0</v>
      </c>
      <c r="S13">
        <f t="shared" si="57"/>
        <v>1</v>
      </c>
      <c r="T13">
        <f t="shared" si="58"/>
        <v>1</v>
      </c>
      <c r="U13" t="s">
        <v>43</v>
      </c>
      <c r="V13">
        <f t="shared" si="59"/>
        <v>0</v>
      </c>
      <c r="W13">
        <f t="shared" si="60"/>
        <v>1</v>
      </c>
      <c r="X13">
        <f t="shared" si="61"/>
        <v>1</v>
      </c>
      <c r="Y13">
        <f t="shared" si="62"/>
        <v>0</v>
      </c>
      <c r="AA13" s="4"/>
      <c r="AB13" t="s">
        <v>54</v>
      </c>
      <c r="AD13">
        <f>G6</f>
        <v>0</v>
      </c>
      <c r="AE13">
        <f t="shared" ref="AE13:AV13" si="64">H6</f>
        <v>1</v>
      </c>
      <c r="AF13">
        <f t="shared" si="64"/>
        <v>1</v>
      </c>
      <c r="AG13">
        <f t="shared" si="64"/>
        <v>1</v>
      </c>
      <c r="AH13" t="str">
        <f t="shared" si="64"/>
        <v>.</v>
      </c>
      <c r="AI13">
        <f t="shared" si="64"/>
        <v>0</v>
      </c>
      <c r="AJ13">
        <f t="shared" si="64"/>
        <v>0</v>
      </c>
      <c r="AK13">
        <f t="shared" si="64"/>
        <v>0</v>
      </c>
      <c r="AL13">
        <f t="shared" si="64"/>
        <v>1</v>
      </c>
      <c r="AM13" t="str">
        <f t="shared" si="64"/>
        <v>.</v>
      </c>
      <c r="AN13">
        <f t="shared" si="64"/>
        <v>1</v>
      </c>
      <c r="AO13">
        <f t="shared" si="64"/>
        <v>0</v>
      </c>
      <c r="AP13">
        <f t="shared" si="64"/>
        <v>1</v>
      </c>
      <c r="AQ13">
        <f t="shared" si="64"/>
        <v>0</v>
      </c>
      <c r="AR13" t="str">
        <f t="shared" si="64"/>
        <v>.</v>
      </c>
      <c r="AS13">
        <f t="shared" si="64"/>
        <v>0</v>
      </c>
      <c r="AT13">
        <f t="shared" si="64"/>
        <v>1</v>
      </c>
      <c r="AU13">
        <f t="shared" si="64"/>
        <v>0</v>
      </c>
      <c r="AV13">
        <f t="shared" si="64"/>
        <v>0</v>
      </c>
      <c r="AZ13">
        <f>C6</f>
        <v>29092</v>
      </c>
      <c r="BB13" s="5"/>
      <c r="BC13" s="5"/>
      <c r="BD13" s="5"/>
      <c r="BE13" s="5"/>
      <c r="BF13" s="5"/>
    </row>
    <row r="14" spans="1:58" x14ac:dyDescent="0.3">
      <c r="A14" s="1" t="s">
        <v>13</v>
      </c>
      <c r="B14" s="2" t="s">
        <v>23</v>
      </c>
      <c r="C14" s="1">
        <f t="shared" si="45"/>
        <v>-27776</v>
      </c>
      <c r="D14" s="1"/>
      <c r="E14" s="1" t="s">
        <v>35</v>
      </c>
      <c r="F14" s="2" t="s">
        <v>41</v>
      </c>
      <c r="G14" s="1">
        <f t="shared" si="46"/>
        <v>1</v>
      </c>
      <c r="H14" s="1">
        <f t="shared" si="48"/>
        <v>0</v>
      </c>
      <c r="I14" s="1">
        <f t="shared" si="49"/>
        <v>0</v>
      </c>
      <c r="J14" s="1">
        <f t="shared" si="50"/>
        <v>1</v>
      </c>
      <c r="K14" s="1" t="s">
        <v>43</v>
      </c>
      <c r="L14" s="1">
        <f t="shared" si="51"/>
        <v>0</v>
      </c>
      <c r="M14" s="1">
        <f t="shared" si="52"/>
        <v>0</v>
      </c>
      <c r="N14" s="1">
        <f t="shared" si="53"/>
        <v>1</v>
      </c>
      <c r="O14" s="1">
        <f t="shared" si="54"/>
        <v>1</v>
      </c>
      <c r="P14" s="1" t="s">
        <v>43</v>
      </c>
      <c r="Q14" s="1">
        <f t="shared" si="55"/>
        <v>1</v>
      </c>
      <c r="R14">
        <f t="shared" si="56"/>
        <v>0</v>
      </c>
      <c r="S14">
        <f t="shared" si="57"/>
        <v>0</v>
      </c>
      <c r="T14">
        <f t="shared" si="58"/>
        <v>0</v>
      </c>
      <c r="U14" t="s">
        <v>43</v>
      </c>
      <c r="V14">
        <f t="shared" si="59"/>
        <v>0</v>
      </c>
      <c r="W14">
        <f t="shared" si="60"/>
        <v>0</v>
      </c>
      <c r="X14">
        <f t="shared" si="61"/>
        <v>0</v>
      </c>
      <c r="Y14">
        <f t="shared" si="62"/>
        <v>0</v>
      </c>
      <c r="AA14" s="4"/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BB14" s="5"/>
      <c r="BC14" s="5"/>
      <c r="BD14" s="5"/>
      <c r="BE14" s="5"/>
      <c r="BF14" s="5"/>
    </row>
    <row r="15" spans="1:58" x14ac:dyDescent="0.3">
      <c r="A15" s="1" t="s">
        <v>14</v>
      </c>
      <c r="B15" s="2" t="s">
        <v>24</v>
      </c>
      <c r="C15" s="1">
        <f t="shared" si="45"/>
        <v>-8010</v>
      </c>
      <c r="D15" s="1"/>
      <c r="E15" s="1" t="s">
        <v>36</v>
      </c>
      <c r="F15" s="2" t="s">
        <v>42</v>
      </c>
      <c r="G15" s="1">
        <f t="shared" si="46"/>
        <v>1</v>
      </c>
      <c r="H15" s="1">
        <f t="shared" si="48"/>
        <v>1</v>
      </c>
      <c r="I15" s="1">
        <f t="shared" si="49"/>
        <v>1</v>
      </c>
      <c r="J15" s="1">
        <f t="shared" si="50"/>
        <v>0</v>
      </c>
      <c r="K15" s="1" t="s">
        <v>43</v>
      </c>
      <c r="L15" s="1">
        <f t="shared" si="51"/>
        <v>0</v>
      </c>
      <c r="M15" s="1">
        <f t="shared" si="52"/>
        <v>0</v>
      </c>
      <c r="N15" s="1">
        <f t="shared" si="53"/>
        <v>0</v>
      </c>
      <c r="O15" s="1">
        <f t="shared" si="54"/>
        <v>0</v>
      </c>
      <c r="P15" s="1" t="s">
        <v>43</v>
      </c>
      <c r="Q15" s="1">
        <f t="shared" si="55"/>
        <v>1</v>
      </c>
      <c r="R15">
        <f t="shared" si="56"/>
        <v>0</v>
      </c>
      <c r="S15">
        <f t="shared" si="57"/>
        <v>1</v>
      </c>
      <c r="T15">
        <f t="shared" si="58"/>
        <v>1</v>
      </c>
      <c r="U15" t="s">
        <v>43</v>
      </c>
      <c r="V15">
        <f t="shared" si="59"/>
        <v>0</v>
      </c>
      <c r="W15">
        <f t="shared" si="60"/>
        <v>1</v>
      </c>
      <c r="X15">
        <f t="shared" si="61"/>
        <v>1</v>
      </c>
      <c r="Y15">
        <f t="shared" si="62"/>
        <v>0</v>
      </c>
      <c r="AA15" s="4"/>
      <c r="AD15">
        <f t="shared" ref="AD15:AG15" si="65">MOD(AD11+AD12+AD13, 2)</f>
        <v>1</v>
      </c>
      <c r="AE15">
        <f t="shared" si="65"/>
        <v>1</v>
      </c>
      <c r="AF15">
        <f t="shared" si="65"/>
        <v>1</v>
      </c>
      <c r="AG15">
        <f t="shared" si="65"/>
        <v>0</v>
      </c>
      <c r="AI15">
        <f t="shared" ref="AI15:AL15" si="66">MOD(AI11+AI12+AI13, 2)</f>
        <v>0</v>
      </c>
      <c r="AJ15">
        <f t="shared" si="66"/>
        <v>0</v>
      </c>
      <c r="AK15">
        <f t="shared" si="66"/>
        <v>0</v>
      </c>
      <c r="AL15">
        <f t="shared" si="66"/>
        <v>0</v>
      </c>
      <c r="AN15">
        <f t="shared" ref="AN15:AQ15" si="67">MOD(AN11+AN12+AN13, 2)</f>
        <v>1</v>
      </c>
      <c r="AO15">
        <f t="shared" si="67"/>
        <v>0</v>
      </c>
      <c r="AP15">
        <f t="shared" si="67"/>
        <v>1</v>
      </c>
      <c r="AQ15">
        <f t="shared" si="67"/>
        <v>1</v>
      </c>
      <c r="AS15">
        <f t="shared" ref="AS15:AT15" si="68">MOD(AS11+AS12+AS13, 2)</f>
        <v>0</v>
      </c>
      <c r="AT15">
        <f t="shared" si="68"/>
        <v>1</v>
      </c>
      <c r="AU15">
        <f>MOD(AU11+AU12+AU13, 2)</f>
        <v>1</v>
      </c>
      <c r="AV15">
        <f>MOD(AV12+AV13, 2)</f>
        <v>0</v>
      </c>
      <c r="AW15" t="s">
        <v>44</v>
      </c>
      <c r="AX15">
        <f t="shared" ref="AX15:AX23" si="69">IF(AD15=0, (AV15+AU15*2+AT15*4+AS15*8+AQ15*16+AP15*32+AO15*64+AN15*128+AL15*256+AK15*512+AJ15*1024+AI15*2048+AG15*4096+AF15*8192+AE15*16384), (MOD(AV15+1,2)+MOD(AU15+1,2)*2+MOD(AT15+1,2)*4+MOD(AS15+1,2)*8+MOD(AQ15+1,2)*16+MOD(AP15+1,2)*32+MOD(AO15+1,2)*64+MOD(AN15+1,2)*128+MOD(AL15+1,2)*256+MOD(AK15+1,2)*512+MOD(AJ15+1,2)*1024+MOD(AI15+1,2)*2048+MOD(AG15+1,2)*4096+MOD(AF15+1,2)*8192+MOD(AE15+1,2)*16384)*-1-1)</f>
        <v>-8010</v>
      </c>
      <c r="AZ15">
        <f>AZ12+AZ13</f>
        <v>57526</v>
      </c>
      <c r="BB15" s="5"/>
      <c r="BC15" s="5"/>
      <c r="BD15" s="5"/>
      <c r="BE15" s="5"/>
      <c r="BF15" s="5"/>
    </row>
    <row r="16" spans="1:5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AA16" s="4"/>
    </row>
    <row r="17" spans="1:58" x14ac:dyDescent="0.3">
      <c r="A17" s="1"/>
      <c r="B17" s="1"/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AA17" s="4"/>
      <c r="AD17" t="s">
        <v>45</v>
      </c>
      <c r="AE17">
        <f>IF(AD11+AD12&gt;=1,1,0)</f>
        <v>1</v>
      </c>
      <c r="AG17" t="s">
        <v>46</v>
      </c>
      <c r="AH17">
        <f>MOD(SUM(AN15:AQ15,AS15:AV15), 2)</f>
        <v>1</v>
      </c>
      <c r="AJ17" t="s">
        <v>47</v>
      </c>
      <c r="AK17">
        <f>AQ11</f>
        <v>0</v>
      </c>
      <c r="AM17" t="s">
        <v>48</v>
      </c>
      <c r="AN17">
        <f>IF(SUM(AD15:AV15)=0, 1, 0)</f>
        <v>0</v>
      </c>
      <c r="AP17" t="s">
        <v>50</v>
      </c>
      <c r="AQ17">
        <f>AD15</f>
        <v>1</v>
      </c>
      <c r="AS17" t="s">
        <v>51</v>
      </c>
      <c r="AT17">
        <f>IF(AND(AD12=AD13,AD12&lt;&gt;AD15),1,0)</f>
        <v>1</v>
      </c>
    </row>
    <row r="18" spans="1:5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AA18" s="4"/>
    </row>
    <row r="19" spans="1:5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AA19" s="4"/>
      <c r="AD19" s="3">
        <f>IF(AE20+AE21+AE19&gt;=2,1, 0)</f>
        <v>1</v>
      </c>
      <c r="AE19" s="3">
        <f>IF(AF20+AF21+AF19&gt;=2,1, 0)</f>
        <v>1</v>
      </c>
      <c r="AF19" s="3">
        <f>IF(AG20+AG21+AG19&gt;=2,1, 0)</f>
        <v>1</v>
      </c>
      <c r="AG19" s="3">
        <f>IF(AI20+AI21+AI19&gt;=2, 1, 0)</f>
        <v>1</v>
      </c>
      <c r="AH19" s="3"/>
      <c r="AI19" s="3">
        <f>IF(AJ20+AJ21+AJ19&gt;=2, 1, 0)</f>
        <v>1</v>
      </c>
      <c r="AJ19" s="3">
        <f t="shared" ref="AJ19:AK19" si="70">IF(AK20+AK21+AK19&gt;=2, 1, 0)</f>
        <v>1</v>
      </c>
      <c r="AK19" s="3">
        <f t="shared" si="70"/>
        <v>1</v>
      </c>
      <c r="AL19" s="3">
        <f>IF(AN20+AN21+AN19&gt;=2, 1, 0)</f>
        <v>0</v>
      </c>
      <c r="AM19" s="3"/>
      <c r="AN19" s="3">
        <f>IF(AO20+AO21+AO19&gt;=2,1, 0)</f>
        <v>1</v>
      </c>
      <c r="AO19" s="3">
        <f>IF(AP20+AP21+AP19&gt;=2,1, 0)</f>
        <v>1</v>
      </c>
      <c r="AP19" s="3">
        <f>IF(AQ20+AQ21+AQ19&gt;=2,1, 0)</f>
        <v>1</v>
      </c>
      <c r="AQ19" s="3">
        <f>IF(AS20+AS21+AS19&gt;=2, 1, 0)</f>
        <v>1</v>
      </c>
      <c r="AR19" s="3"/>
      <c r="AS19" s="3">
        <f>IF(AT20+AT21+AT19&gt;=2, 1, 0)</f>
        <v>1</v>
      </c>
      <c r="AT19" s="3">
        <f>IF(AU20+AU21+AU19&gt;=2, 1, 0)</f>
        <v>1</v>
      </c>
      <c r="AU19" s="3">
        <f>IF(AV20+AV21&gt;=2, 1, 0)</f>
        <v>0</v>
      </c>
      <c r="AV19" s="3"/>
    </row>
    <row r="20" spans="1:58" ht="14.4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AA20" s="4" t="s">
        <v>61</v>
      </c>
      <c r="AB20" t="s">
        <v>53</v>
      </c>
      <c r="AD20">
        <f>G5</f>
        <v>0</v>
      </c>
      <c r="AE20">
        <f t="shared" ref="AE20:AF20" si="71">H5</f>
        <v>1</v>
      </c>
      <c r="AF20">
        <f t="shared" si="71"/>
        <v>1</v>
      </c>
      <c r="AG20">
        <f t="shared" ref="AG20" si="72">J5</f>
        <v>0</v>
      </c>
      <c r="AH20" t="str">
        <f t="shared" ref="AH20" si="73">K5</f>
        <v>.</v>
      </c>
      <c r="AI20">
        <f t="shared" ref="AI20" si="74">L5</f>
        <v>1</v>
      </c>
      <c r="AJ20">
        <f t="shared" ref="AJ20" si="75">M5</f>
        <v>1</v>
      </c>
      <c r="AK20">
        <f t="shared" ref="AK20" si="76">N5</f>
        <v>1</v>
      </c>
      <c r="AL20">
        <f t="shared" ref="AL20" si="77">O5</f>
        <v>1</v>
      </c>
      <c r="AM20" t="str">
        <f t="shared" ref="AM20" si="78">P5</f>
        <v>.</v>
      </c>
      <c r="AN20">
        <f t="shared" ref="AN20" si="79">Q5</f>
        <v>0</v>
      </c>
      <c r="AO20">
        <f t="shared" ref="AO20" si="80">R5</f>
        <v>0</v>
      </c>
      <c r="AP20">
        <f t="shared" ref="AP20" si="81">S5</f>
        <v>0</v>
      </c>
      <c r="AQ20">
        <f t="shared" ref="AQ20" si="82">T5</f>
        <v>1</v>
      </c>
      <c r="AR20" t="str">
        <f t="shared" ref="AR20" si="83">U5</f>
        <v>.</v>
      </c>
      <c r="AS20">
        <f t="shared" ref="AS20" si="84">V5</f>
        <v>0</v>
      </c>
      <c r="AT20">
        <f t="shared" ref="AT20" si="85">W5</f>
        <v>0</v>
      </c>
      <c r="AU20">
        <f t="shared" ref="AU20" si="86">X5</f>
        <v>1</v>
      </c>
      <c r="AV20">
        <f t="shared" ref="AV20" si="87">Y5</f>
        <v>0</v>
      </c>
      <c r="AZ20">
        <f>C5</f>
        <v>28434</v>
      </c>
      <c r="BB20" s="5" t="s">
        <v>68</v>
      </c>
      <c r="BC20" s="5"/>
      <c r="BD20" s="5"/>
      <c r="BE20" s="5"/>
      <c r="BF20" s="5"/>
    </row>
    <row r="21" spans="1:5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AA21" s="4"/>
      <c r="AB21" t="s">
        <v>55</v>
      </c>
      <c r="AD21">
        <f>G10</f>
        <v>1</v>
      </c>
      <c r="AE21">
        <f>H10</f>
        <v>1</v>
      </c>
      <c r="AF21">
        <f t="shared" ref="AF21:AV21" si="88">I10</f>
        <v>1</v>
      </c>
      <c r="AG21">
        <f t="shared" si="88"/>
        <v>1</v>
      </c>
      <c r="AH21" t="str">
        <f t="shared" si="88"/>
        <v>.</v>
      </c>
      <c r="AI21">
        <f t="shared" si="88"/>
        <v>1</v>
      </c>
      <c r="AJ21">
        <f t="shared" si="88"/>
        <v>1</v>
      </c>
      <c r="AK21">
        <f t="shared" si="88"/>
        <v>0</v>
      </c>
      <c r="AL21">
        <f t="shared" si="88"/>
        <v>1</v>
      </c>
      <c r="AM21" t="str">
        <f t="shared" si="88"/>
        <v>.</v>
      </c>
      <c r="AN21">
        <f t="shared" si="88"/>
        <v>0</v>
      </c>
      <c r="AO21">
        <f t="shared" si="88"/>
        <v>1</v>
      </c>
      <c r="AP21">
        <f t="shared" si="88"/>
        <v>1</v>
      </c>
      <c r="AQ21">
        <f t="shared" si="88"/>
        <v>0</v>
      </c>
      <c r="AR21" t="str">
        <f t="shared" si="88"/>
        <v>.</v>
      </c>
      <c r="AS21">
        <f t="shared" si="88"/>
        <v>1</v>
      </c>
      <c r="AT21">
        <f t="shared" si="88"/>
        <v>1</v>
      </c>
      <c r="AU21">
        <f t="shared" si="88"/>
        <v>1</v>
      </c>
      <c r="AV21">
        <f t="shared" si="88"/>
        <v>0</v>
      </c>
      <c r="AZ21">
        <f>C10</f>
        <v>-658</v>
      </c>
      <c r="BB21" s="5"/>
      <c r="BC21" s="5"/>
      <c r="BD21" s="5"/>
      <c r="BE21" s="5"/>
      <c r="BF21" s="5"/>
    </row>
    <row r="22" spans="1:5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AA22" s="4"/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  <c r="AS22" s="1" t="s">
        <v>49</v>
      </c>
      <c r="AT22" s="1" t="s">
        <v>49</v>
      </c>
      <c r="AU22" s="1" t="s">
        <v>49</v>
      </c>
      <c r="AV22" s="1" t="s">
        <v>49</v>
      </c>
      <c r="BB22" s="5"/>
      <c r="BC22" s="5"/>
      <c r="BD22" s="5"/>
      <c r="BE22" s="5"/>
      <c r="BF22" s="5"/>
    </row>
    <row r="23" spans="1:5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AA23" s="4"/>
      <c r="AD23">
        <f t="shared" ref="AD23:AG23" si="89">MOD(AD19+AD20+AD21, 2)</f>
        <v>0</v>
      </c>
      <c r="AE23">
        <f t="shared" si="89"/>
        <v>1</v>
      </c>
      <c r="AF23">
        <f t="shared" si="89"/>
        <v>1</v>
      </c>
      <c r="AG23">
        <f t="shared" si="89"/>
        <v>0</v>
      </c>
      <c r="AI23">
        <f t="shared" ref="AI23:AL23" si="90">MOD(AI19+AI20+AI21, 2)</f>
        <v>1</v>
      </c>
      <c r="AJ23">
        <f t="shared" si="90"/>
        <v>1</v>
      </c>
      <c r="AK23">
        <f t="shared" si="90"/>
        <v>0</v>
      </c>
      <c r="AL23">
        <f t="shared" si="90"/>
        <v>0</v>
      </c>
      <c r="AN23">
        <f t="shared" ref="AN23:AQ23" si="91">MOD(AN19+AN20+AN21, 2)</f>
        <v>1</v>
      </c>
      <c r="AO23">
        <f t="shared" si="91"/>
        <v>0</v>
      </c>
      <c r="AP23">
        <f t="shared" si="91"/>
        <v>0</v>
      </c>
      <c r="AQ23">
        <f t="shared" si="91"/>
        <v>0</v>
      </c>
      <c r="AS23">
        <f t="shared" ref="AS23:AT23" si="92">MOD(AS19+AS20+AS21, 2)</f>
        <v>0</v>
      </c>
      <c r="AT23">
        <f t="shared" si="92"/>
        <v>0</v>
      </c>
      <c r="AU23">
        <f>MOD(AU19+AU20+AU21, 2)</f>
        <v>0</v>
      </c>
      <c r="AV23">
        <f>MOD(AV20+AV21, 2)</f>
        <v>0</v>
      </c>
      <c r="AW23" t="s">
        <v>44</v>
      </c>
      <c r="AX23">
        <f t="shared" si="69"/>
        <v>27776</v>
      </c>
      <c r="AZ23">
        <f>AZ20+AZ21</f>
        <v>27776</v>
      </c>
      <c r="BB23" s="5"/>
      <c r="BC23" s="5"/>
      <c r="BD23" s="5"/>
      <c r="BE23" s="5"/>
      <c r="BF23" s="5"/>
    </row>
    <row r="24" spans="1:58" ht="14.4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AA24" s="4"/>
      <c r="BB24" s="5"/>
      <c r="BC24" s="5"/>
      <c r="BD24" s="5"/>
      <c r="BE24" s="5"/>
      <c r="BF24" s="5"/>
    </row>
    <row r="25" spans="1:5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AA25" s="4"/>
      <c r="AD25" t="s">
        <v>45</v>
      </c>
      <c r="AE25">
        <f>IF(AD19+AD20+AD21&gt;=1,1,0)</f>
        <v>1</v>
      </c>
      <c r="AG25" t="s">
        <v>46</v>
      </c>
      <c r="AH25">
        <f>MOD(SUM(AN23:AQ23,AS23:AV23), 2)</f>
        <v>1</v>
      </c>
      <c r="AJ25" t="s">
        <v>47</v>
      </c>
      <c r="AK25">
        <f>AQ19</f>
        <v>1</v>
      </c>
      <c r="AM25" t="s">
        <v>48</v>
      </c>
      <c r="AN25">
        <f>IF(SUM(AD23:AV23)=0, 1, 0)</f>
        <v>0</v>
      </c>
      <c r="AP25" t="s">
        <v>50</v>
      </c>
      <c r="AQ25">
        <f>AD23</f>
        <v>0</v>
      </c>
      <c r="AS25" t="s">
        <v>51</v>
      </c>
      <c r="AT25">
        <f>IF(AND(AD20=AD21,AD20&lt;&gt;AD23),1,0)</f>
        <v>0</v>
      </c>
    </row>
    <row r="26" spans="1:5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AA26" s="4"/>
    </row>
    <row r="27" spans="1:5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AA27" s="4"/>
      <c r="AD27" s="3">
        <f>IF(AE28+AE29+AE27&gt;=2,1, 0)</f>
        <v>1</v>
      </c>
      <c r="AE27" s="3">
        <f>IF(AF28+AF29+AF27&gt;=2,1, 0)</f>
        <v>1</v>
      </c>
      <c r="AF27" s="3">
        <f>IF(AG28+AG29+AG27&gt;=2,1, 0)</f>
        <v>1</v>
      </c>
      <c r="AG27" s="3">
        <f>IF(AI28+AI29+AI27&gt;=2, 1, 0)</f>
        <v>0</v>
      </c>
      <c r="AH27" s="3"/>
      <c r="AI27" s="3">
        <f>IF(AJ28+AJ29+AJ27&gt;=2, 1, 0)</f>
        <v>0</v>
      </c>
      <c r="AJ27" s="3">
        <f t="shared" ref="AJ27" si="93">IF(AK28+AK29+AK27&gt;=2, 1, 0)</f>
        <v>0</v>
      </c>
      <c r="AK27" s="3">
        <f t="shared" ref="AK27" si="94">IF(AL28+AL29+AL27&gt;=2, 1, 0)</f>
        <v>1</v>
      </c>
      <c r="AL27" s="3">
        <f>IF(AN28+AN29+AN27&gt;=2, 1, 0)</f>
        <v>1</v>
      </c>
      <c r="AM27" s="3"/>
      <c r="AN27" s="3">
        <f>IF(AO28+AO29+AO27&gt;=2,1, 0)</f>
        <v>1</v>
      </c>
      <c r="AO27" s="3">
        <f>IF(AP28+AP29+AP27&gt;=2,1, 0)</f>
        <v>1</v>
      </c>
      <c r="AP27" s="3">
        <f>IF(AQ28+AQ29+AQ27&gt;=2,1, 0)</f>
        <v>0</v>
      </c>
      <c r="AQ27" s="3">
        <f>IF(AS28+AS29+AS27&gt;=2, 1, 0)</f>
        <v>1</v>
      </c>
      <c r="AR27" s="3"/>
      <c r="AS27" s="3">
        <f>IF(AT28+AT29+AT27&gt;=2, 1, 0)</f>
        <v>1</v>
      </c>
      <c r="AT27" s="3">
        <f>IF(AU28+AU29+AU27&gt;=2, 1, 0)</f>
        <v>1</v>
      </c>
      <c r="AU27" s="3">
        <f>IF(AV28+AV29&gt;=2, 1, 0)</f>
        <v>0</v>
      </c>
      <c r="AV27" s="3"/>
    </row>
    <row r="28" spans="1:5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AA28" s="4" t="s">
        <v>62</v>
      </c>
      <c r="AB28" t="s">
        <v>55</v>
      </c>
      <c r="AD28">
        <f>G10</f>
        <v>1</v>
      </c>
      <c r="AE28">
        <f t="shared" ref="AE28:AV28" si="95">H10</f>
        <v>1</v>
      </c>
      <c r="AF28">
        <f t="shared" si="95"/>
        <v>1</v>
      </c>
      <c r="AG28">
        <f t="shared" si="95"/>
        <v>1</v>
      </c>
      <c r="AH28" t="str">
        <f t="shared" si="95"/>
        <v>.</v>
      </c>
      <c r="AI28">
        <f t="shared" si="95"/>
        <v>1</v>
      </c>
      <c r="AJ28">
        <f t="shared" si="95"/>
        <v>1</v>
      </c>
      <c r="AK28">
        <f t="shared" si="95"/>
        <v>0</v>
      </c>
      <c r="AL28">
        <f t="shared" si="95"/>
        <v>1</v>
      </c>
      <c r="AM28" t="str">
        <f t="shared" si="95"/>
        <v>.</v>
      </c>
      <c r="AN28">
        <f t="shared" si="95"/>
        <v>0</v>
      </c>
      <c r="AO28">
        <f t="shared" si="95"/>
        <v>1</v>
      </c>
      <c r="AP28">
        <f t="shared" si="95"/>
        <v>1</v>
      </c>
      <c r="AQ28">
        <f t="shared" si="95"/>
        <v>0</v>
      </c>
      <c r="AR28" t="str">
        <f t="shared" si="95"/>
        <v>.</v>
      </c>
      <c r="AS28">
        <f t="shared" si="95"/>
        <v>1</v>
      </c>
      <c r="AT28">
        <f t="shared" si="95"/>
        <v>1</v>
      </c>
      <c r="AU28">
        <f t="shared" si="95"/>
        <v>1</v>
      </c>
      <c r="AV28">
        <f t="shared" si="95"/>
        <v>0</v>
      </c>
      <c r="AZ28">
        <f>C10</f>
        <v>-658</v>
      </c>
      <c r="BB28" s="5" t="s">
        <v>69</v>
      </c>
      <c r="BC28" s="5"/>
      <c r="BD28" s="5"/>
      <c r="BE28" s="5"/>
      <c r="BF28" s="5"/>
    </row>
    <row r="29" spans="1:5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AA29" s="4"/>
      <c r="AB29" t="s">
        <v>56</v>
      </c>
      <c r="AD29">
        <f>G11</f>
        <v>1</v>
      </c>
      <c r="AE29">
        <f t="shared" ref="AE29:AV29" si="96">H11</f>
        <v>0</v>
      </c>
      <c r="AF29">
        <f t="shared" si="96"/>
        <v>0</v>
      </c>
      <c r="AG29">
        <f t="shared" si="96"/>
        <v>1</v>
      </c>
      <c r="AH29" t="str">
        <f t="shared" si="96"/>
        <v>.</v>
      </c>
      <c r="AI29">
        <f t="shared" si="96"/>
        <v>0</v>
      </c>
      <c r="AJ29">
        <f t="shared" si="96"/>
        <v>0</v>
      </c>
      <c r="AK29">
        <f t="shared" si="96"/>
        <v>0</v>
      </c>
      <c r="AL29">
        <f t="shared" si="96"/>
        <v>0</v>
      </c>
      <c r="AM29" t="str">
        <f t="shared" si="96"/>
        <v>.</v>
      </c>
      <c r="AN29">
        <f t="shared" si="96"/>
        <v>1</v>
      </c>
      <c r="AO29">
        <f t="shared" si="96"/>
        <v>1</v>
      </c>
      <c r="AP29">
        <f t="shared" si="96"/>
        <v>1</v>
      </c>
      <c r="AQ29">
        <f t="shared" si="96"/>
        <v>0</v>
      </c>
      <c r="AR29" t="str">
        <f t="shared" si="96"/>
        <v>.</v>
      </c>
      <c r="AS29">
        <f t="shared" si="96"/>
        <v>1</v>
      </c>
      <c r="AT29">
        <f t="shared" si="96"/>
        <v>1</v>
      </c>
      <c r="AU29">
        <f t="shared" si="96"/>
        <v>1</v>
      </c>
      <c r="AV29">
        <f t="shared" si="96"/>
        <v>0</v>
      </c>
      <c r="AZ29">
        <f>C11</f>
        <v>-28434</v>
      </c>
      <c r="BB29" s="5"/>
      <c r="BC29" s="5"/>
      <c r="BD29" s="5"/>
      <c r="BE29" s="5"/>
      <c r="BF29" s="5"/>
    </row>
    <row r="30" spans="1:58" x14ac:dyDescent="0.3">
      <c r="AA30" s="4"/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49</v>
      </c>
      <c r="AT30" s="1" t="s">
        <v>49</v>
      </c>
      <c r="AU30" s="1" t="s">
        <v>49</v>
      </c>
      <c r="AV30" s="1" t="s">
        <v>49</v>
      </c>
      <c r="BB30" s="5"/>
      <c r="BC30" s="5"/>
      <c r="BD30" s="5"/>
      <c r="BE30" s="5"/>
      <c r="BF30" s="5"/>
    </row>
    <row r="31" spans="1:58" x14ac:dyDescent="0.3">
      <c r="AA31" s="4"/>
      <c r="AD31">
        <f t="shared" ref="AD31:AG31" si="97">MOD(AD27+AD28+AD29, 2)</f>
        <v>1</v>
      </c>
      <c r="AE31">
        <f t="shared" si="97"/>
        <v>0</v>
      </c>
      <c r="AF31">
        <f t="shared" si="97"/>
        <v>0</v>
      </c>
      <c r="AG31">
        <f t="shared" si="97"/>
        <v>0</v>
      </c>
      <c r="AI31">
        <f t="shared" ref="AI31:AL31" si="98">MOD(AI27+AI28+AI29, 2)</f>
        <v>1</v>
      </c>
      <c r="AJ31">
        <f t="shared" si="98"/>
        <v>1</v>
      </c>
      <c r="AK31">
        <f t="shared" si="98"/>
        <v>1</v>
      </c>
      <c r="AL31">
        <f t="shared" si="98"/>
        <v>0</v>
      </c>
      <c r="AN31">
        <f t="shared" ref="AN31:AQ31" si="99">MOD(AN27+AN28+AN29, 2)</f>
        <v>0</v>
      </c>
      <c r="AO31">
        <f t="shared" si="99"/>
        <v>1</v>
      </c>
      <c r="AP31">
        <f t="shared" si="99"/>
        <v>0</v>
      </c>
      <c r="AQ31">
        <f t="shared" si="99"/>
        <v>1</v>
      </c>
      <c r="AS31">
        <f t="shared" ref="AS31:AT31" si="100">MOD(AS27+AS28+AS29, 2)</f>
        <v>1</v>
      </c>
      <c r="AT31">
        <f t="shared" si="100"/>
        <v>1</v>
      </c>
      <c r="AU31">
        <f>MOD(AU27+AU28+AU29, 2)</f>
        <v>0</v>
      </c>
      <c r="AV31">
        <f>MOD(AV28+AV29, 2)</f>
        <v>0</v>
      </c>
      <c r="AW31" t="s">
        <v>44</v>
      </c>
      <c r="AX31">
        <f>IF(AD31=0, (AV31+AU31*2+AT31*4+AS31*8+AQ31*16+AP31*32+AO31*64+AN31*128+AL31*256+AK31*512+AJ31*1024+AI31*2048+AG31*4096+AF31*8192+AE31*16384), (MOD(AV31+1,2)+MOD(AU31+1,2)*2+MOD(AT31+1,2)*4+MOD(AS31+1,2)*8+MOD(AQ31+1,2)*16+MOD(AP31+1,2)*32+MOD(AO31+1,2)*64+MOD(AN31+1,2)*128+MOD(AL31+1,2)*256+MOD(AK31+1,2)*512+MOD(AJ31+1,2)*1024+MOD(AI31+1,2)*2048+MOD(AG31+1,2)*4096+MOD(AF31+1,2)*8192+MOD(AE31+1,2)*16384)*-1-1)</f>
        <v>-29092</v>
      </c>
      <c r="AZ31">
        <f>AZ28+AZ29</f>
        <v>-29092</v>
      </c>
      <c r="BB31" s="5"/>
      <c r="BC31" s="5"/>
      <c r="BD31" s="5"/>
      <c r="BE31" s="5"/>
      <c r="BF31" s="5"/>
    </row>
    <row r="32" spans="1:58" x14ac:dyDescent="0.3">
      <c r="AA32" s="4"/>
    </row>
    <row r="33" spans="27:58" x14ac:dyDescent="0.3">
      <c r="AA33" s="4"/>
      <c r="AD33" t="s">
        <v>45</v>
      </c>
      <c r="AE33">
        <f>IF(AD27+AD28+AD29&gt;=1,1,0)</f>
        <v>1</v>
      </c>
      <c r="AG33" t="s">
        <v>46</v>
      </c>
      <c r="AH33">
        <f>MOD(SUM(AN31:AQ31,AS31:AV31), 2)</f>
        <v>0</v>
      </c>
      <c r="AJ33" t="s">
        <v>47</v>
      </c>
      <c r="AK33">
        <f>AQ27</f>
        <v>1</v>
      </c>
      <c r="AM33" t="s">
        <v>48</v>
      </c>
      <c r="AN33">
        <f>IF(SUM(AD31:AV31)=0, 1, 0)</f>
        <v>0</v>
      </c>
      <c r="AP33" t="s">
        <v>50</v>
      </c>
      <c r="AQ33">
        <f>AD31</f>
        <v>1</v>
      </c>
      <c r="AS33" t="s">
        <v>51</v>
      </c>
      <c r="AT33">
        <f>IF(AND(AD28=AD29,AD28&lt;&gt;AD31),1,0)</f>
        <v>0</v>
      </c>
    </row>
    <row r="34" spans="27:58" x14ac:dyDescent="0.3">
      <c r="AA34" s="4"/>
    </row>
    <row r="35" spans="27:58" x14ac:dyDescent="0.3">
      <c r="AA35" s="4"/>
      <c r="AD35" s="3">
        <f>IF(AE36+AE37+AE35&gt;=2,1, 0)</f>
        <v>0</v>
      </c>
      <c r="AE35" s="3">
        <f>IF(AF36+AF37+AF35&gt;=2,1, 0)</f>
        <v>0</v>
      </c>
      <c r="AF35" s="3">
        <f>IF(AG36+AG37+AG35&gt;=2,1, 0)</f>
        <v>0</v>
      </c>
      <c r="AG35" s="3">
        <f>IF(AI36+AI37+AI35&gt;=2, 1, 0)</f>
        <v>0</v>
      </c>
      <c r="AH35" s="3"/>
      <c r="AI35" s="3">
        <f>IF(AJ36+AJ37+AJ35&gt;=2, 1, 0)</f>
        <v>0</v>
      </c>
      <c r="AJ35" s="3">
        <f t="shared" ref="AJ35" si="101">IF(AK36+AK37+AK35&gt;=2, 1, 0)</f>
        <v>0</v>
      </c>
      <c r="AK35" s="3">
        <f t="shared" ref="AK35" si="102">IF(AL36+AL37+AL35&gt;=2, 1, 0)</f>
        <v>0</v>
      </c>
      <c r="AL35" s="3">
        <f>IF(AN36+AN37+AN35&gt;=2, 1, 0)</f>
        <v>1</v>
      </c>
      <c r="AM35" s="3"/>
      <c r="AN35" s="3">
        <f>IF(AO36+AO37+AO35&gt;=2,1, 0)</f>
        <v>1</v>
      </c>
      <c r="AO35" s="3">
        <f>IF(AP36+AP37+AP35&gt;=2,1, 0)</f>
        <v>1</v>
      </c>
      <c r="AP35" s="3">
        <f>IF(AQ36+AQ37+AQ35&gt;=2,1, 0)</f>
        <v>1</v>
      </c>
      <c r="AQ35" s="3">
        <f>IF(AS36+AS37+AS35&gt;=2, 1, 0)</f>
        <v>1</v>
      </c>
      <c r="AR35" s="3"/>
      <c r="AS35" s="3">
        <f>IF(AT36+AT37+AT35&gt;=2, 1, 0)</f>
        <v>1</v>
      </c>
      <c r="AT35" s="3">
        <f>IF(AU36+AU37+AU35&gt;=2, 1, 0)</f>
        <v>0</v>
      </c>
      <c r="AU35" s="3">
        <f>IF(AV36+AV37&gt;=2, 1, 0)</f>
        <v>0</v>
      </c>
      <c r="AV35" s="3"/>
    </row>
    <row r="36" spans="27:58" x14ac:dyDescent="0.3">
      <c r="AA36" s="4" t="s">
        <v>63</v>
      </c>
      <c r="AB36" t="s">
        <v>57</v>
      </c>
      <c r="AD36">
        <f>G12</f>
        <v>1</v>
      </c>
      <c r="AE36">
        <f t="shared" ref="AE36:AV36" si="103">H12</f>
        <v>0</v>
      </c>
      <c r="AF36">
        <f t="shared" si="103"/>
        <v>0</v>
      </c>
      <c r="AG36">
        <f t="shared" si="103"/>
        <v>0</v>
      </c>
      <c r="AH36" t="str">
        <f t="shared" si="103"/>
        <v>.</v>
      </c>
      <c r="AI36">
        <f t="shared" si="103"/>
        <v>1</v>
      </c>
      <c r="AJ36">
        <f t="shared" si="103"/>
        <v>1</v>
      </c>
      <c r="AK36">
        <f t="shared" si="103"/>
        <v>1</v>
      </c>
      <c r="AL36">
        <f t="shared" si="103"/>
        <v>0</v>
      </c>
      <c r="AM36" t="str">
        <f t="shared" si="103"/>
        <v>.</v>
      </c>
      <c r="AN36">
        <f t="shared" si="103"/>
        <v>0</v>
      </c>
      <c r="AO36">
        <f t="shared" si="103"/>
        <v>1</v>
      </c>
      <c r="AP36">
        <f t="shared" si="103"/>
        <v>0</v>
      </c>
      <c r="AQ36">
        <f t="shared" si="103"/>
        <v>1</v>
      </c>
      <c r="AR36" t="str">
        <f t="shared" si="103"/>
        <v>.</v>
      </c>
      <c r="AS36">
        <f t="shared" si="103"/>
        <v>1</v>
      </c>
      <c r="AT36">
        <f t="shared" si="103"/>
        <v>1</v>
      </c>
      <c r="AU36">
        <f t="shared" si="103"/>
        <v>0</v>
      </c>
      <c r="AV36">
        <f t="shared" si="103"/>
        <v>0</v>
      </c>
      <c r="AZ36">
        <f>C12</f>
        <v>-29092</v>
      </c>
      <c r="BB36" s="5" t="s">
        <v>70</v>
      </c>
      <c r="BC36" s="5"/>
      <c r="BD36" s="5"/>
      <c r="BE36" s="5"/>
      <c r="BF36" s="5"/>
    </row>
    <row r="37" spans="27:58" x14ac:dyDescent="0.3">
      <c r="AA37" s="4"/>
      <c r="AB37" t="s">
        <v>56</v>
      </c>
      <c r="AD37">
        <f>G11</f>
        <v>1</v>
      </c>
      <c r="AE37">
        <f t="shared" ref="AE37:AV37" si="104">H11</f>
        <v>0</v>
      </c>
      <c r="AF37">
        <f t="shared" si="104"/>
        <v>0</v>
      </c>
      <c r="AG37">
        <f t="shared" si="104"/>
        <v>1</v>
      </c>
      <c r="AH37" t="str">
        <f t="shared" si="104"/>
        <v>.</v>
      </c>
      <c r="AI37">
        <f t="shared" si="104"/>
        <v>0</v>
      </c>
      <c r="AJ37">
        <f t="shared" si="104"/>
        <v>0</v>
      </c>
      <c r="AK37">
        <f t="shared" si="104"/>
        <v>0</v>
      </c>
      <c r="AL37">
        <f t="shared" si="104"/>
        <v>0</v>
      </c>
      <c r="AM37" t="str">
        <f t="shared" si="104"/>
        <v>.</v>
      </c>
      <c r="AN37">
        <f t="shared" si="104"/>
        <v>1</v>
      </c>
      <c r="AO37">
        <f t="shared" si="104"/>
        <v>1</v>
      </c>
      <c r="AP37">
        <f t="shared" si="104"/>
        <v>1</v>
      </c>
      <c r="AQ37">
        <f t="shared" si="104"/>
        <v>0</v>
      </c>
      <c r="AR37" t="str">
        <f t="shared" si="104"/>
        <v>.</v>
      </c>
      <c r="AS37">
        <f t="shared" si="104"/>
        <v>1</v>
      </c>
      <c r="AT37">
        <f t="shared" si="104"/>
        <v>1</v>
      </c>
      <c r="AU37">
        <f t="shared" si="104"/>
        <v>1</v>
      </c>
      <c r="AV37">
        <f t="shared" si="104"/>
        <v>0</v>
      </c>
      <c r="AZ37">
        <f>C11</f>
        <v>-28434</v>
      </c>
      <c r="BB37" s="5"/>
      <c r="BC37" s="5"/>
      <c r="BD37" s="5"/>
      <c r="BE37" s="5"/>
      <c r="BF37" s="5"/>
    </row>
    <row r="38" spans="27:58" x14ac:dyDescent="0.3">
      <c r="AA38" s="4"/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  <c r="AS38" s="1" t="s">
        <v>49</v>
      </c>
      <c r="AT38" s="1" t="s">
        <v>49</v>
      </c>
      <c r="AU38" s="1" t="s">
        <v>49</v>
      </c>
      <c r="AV38" s="1" t="s">
        <v>49</v>
      </c>
      <c r="BB38" s="5"/>
      <c r="BC38" s="5"/>
      <c r="BD38" s="5"/>
      <c r="BE38" s="5"/>
      <c r="BF38" s="5"/>
    </row>
    <row r="39" spans="27:58" x14ac:dyDescent="0.3">
      <c r="AA39" s="4"/>
      <c r="AD39">
        <f t="shared" ref="AD39:AG39" si="105">MOD(AD35+AD36+AD37, 2)</f>
        <v>0</v>
      </c>
      <c r="AE39">
        <f t="shared" si="105"/>
        <v>0</v>
      </c>
      <c r="AF39">
        <f t="shared" si="105"/>
        <v>0</v>
      </c>
      <c r="AG39">
        <f t="shared" si="105"/>
        <v>1</v>
      </c>
      <c r="AI39">
        <f t="shared" ref="AI39:AL39" si="106">MOD(AI35+AI36+AI37, 2)</f>
        <v>1</v>
      </c>
      <c r="AJ39">
        <f t="shared" si="106"/>
        <v>1</v>
      </c>
      <c r="AK39">
        <f t="shared" si="106"/>
        <v>1</v>
      </c>
      <c r="AL39">
        <f t="shared" si="106"/>
        <v>1</v>
      </c>
      <c r="AN39">
        <f t="shared" ref="AN39:AQ39" si="107">MOD(AN35+AN36+AN37, 2)</f>
        <v>0</v>
      </c>
      <c r="AO39">
        <f t="shared" si="107"/>
        <v>1</v>
      </c>
      <c r="AP39">
        <f t="shared" si="107"/>
        <v>0</v>
      </c>
      <c r="AQ39">
        <f t="shared" si="107"/>
        <v>0</v>
      </c>
      <c r="AS39">
        <f t="shared" ref="AS39:AT39" si="108">MOD(AS35+AS36+AS37, 2)</f>
        <v>1</v>
      </c>
      <c r="AT39">
        <f t="shared" si="108"/>
        <v>0</v>
      </c>
      <c r="AU39">
        <f>MOD(AU35+AU36+AU37, 2)</f>
        <v>1</v>
      </c>
      <c r="AV39">
        <f>MOD(AV36+AV37, 2)</f>
        <v>0</v>
      </c>
      <c r="AW39" t="s">
        <v>44</v>
      </c>
      <c r="AX39">
        <f>IF(AD39=0, (AV39+AU39*2+AT39*4+AS39*8+AQ39*16+AP39*32+AO39*64+AN39*128+AL39*256+AK39*512+AJ39*1024+AI39*2048+AG39*4096+AF39*8192+AE39*16384), (MOD(AV39+1,2)+MOD(AU39+1,2)*2+MOD(AT39+1,2)*4+MOD(AS39+1,2)*8+MOD(AQ39+1,2)*16+MOD(AP39+1,2)*32+MOD(AO39+1,2)*64+MOD(AN39+1,2)*128+MOD(AL39+1,2)*256+MOD(AK39+1,2)*512+MOD(AJ39+1,2)*1024+MOD(AI39+1,2)*2048+MOD(AG39+1,2)*4096+MOD(AF39+1,2)*8192+MOD(AE39+1,2)*16384)*-1-1)</f>
        <v>8010</v>
      </c>
      <c r="AZ39">
        <f>AZ36+AZ37</f>
        <v>-57526</v>
      </c>
      <c r="BB39" s="5"/>
      <c r="BC39" s="5"/>
      <c r="BD39" s="5"/>
      <c r="BE39" s="5"/>
      <c r="BF39" s="5"/>
    </row>
    <row r="40" spans="27:58" x14ac:dyDescent="0.3">
      <c r="AA40" s="4"/>
    </row>
    <row r="41" spans="27:58" x14ac:dyDescent="0.3">
      <c r="AA41" s="4"/>
      <c r="AD41" t="s">
        <v>45</v>
      </c>
      <c r="AE41">
        <f>IF(AD35+AD36+AD37&gt;=1,1,0)</f>
        <v>1</v>
      </c>
      <c r="AG41" t="s">
        <v>46</v>
      </c>
      <c r="AH41">
        <f>MOD(SUM(AN39:AQ39,AS39:AV39), 2)</f>
        <v>1</v>
      </c>
      <c r="AJ41" t="s">
        <v>47</v>
      </c>
      <c r="AK41">
        <f>AQ35</f>
        <v>1</v>
      </c>
      <c r="AM41" t="s">
        <v>48</v>
      </c>
      <c r="AN41">
        <f>IF(SUM(AD39:AV39)=0, 1, 0)</f>
        <v>0</v>
      </c>
      <c r="AP41" t="s">
        <v>50</v>
      </c>
      <c r="AQ41">
        <f>AD39</f>
        <v>0</v>
      </c>
      <c r="AS41" t="s">
        <v>51</v>
      </c>
      <c r="AT41">
        <f>IF(AND(AD36=AD37,AD36&lt;&gt;AD39),1,0)</f>
        <v>1</v>
      </c>
    </row>
    <row r="42" spans="27:58" x14ac:dyDescent="0.3">
      <c r="AA42" s="4"/>
    </row>
    <row r="43" spans="27:58" x14ac:dyDescent="0.3">
      <c r="AA43" s="4"/>
      <c r="AD43" s="3">
        <f>IF(AE44+AE45+AE43&gt;=2,1, 0)</f>
        <v>0</v>
      </c>
      <c r="AE43" s="3">
        <f>IF(AF44+AF45+AF43&gt;=2,1, 0)</f>
        <v>0</v>
      </c>
      <c r="AF43" s="3">
        <f>IF(AG44+AG45+AG43&gt;=2,1, 0)</f>
        <v>0</v>
      </c>
      <c r="AG43" s="3">
        <f>IF(AI44+AI45+AI43&gt;=2, 1, 0)</f>
        <v>0</v>
      </c>
      <c r="AH43" s="3"/>
      <c r="AI43" s="3">
        <f>IF(AJ44+AJ45+AJ43&gt;=2, 1, 0)</f>
        <v>0</v>
      </c>
      <c r="AJ43" s="3">
        <f t="shared" ref="AJ43" si="109">IF(AK44+AK45+AK43&gt;=2, 1, 0)</f>
        <v>0</v>
      </c>
      <c r="AK43" s="3">
        <f t="shared" ref="AK43" si="110">IF(AL44+AL45+AL43&gt;=2, 1, 0)</f>
        <v>0</v>
      </c>
      <c r="AL43" s="3">
        <f>IF(AN44+AN45+AN43&gt;=2, 1, 0)</f>
        <v>1</v>
      </c>
      <c r="AM43" s="3"/>
      <c r="AN43" s="3">
        <f>IF(AO44+AO45+AO43&gt;=2,1, 0)</f>
        <v>1</v>
      </c>
      <c r="AO43" s="3">
        <f>IF(AP44+AP45+AP43&gt;=2,1, 0)</f>
        <v>1</v>
      </c>
      <c r="AP43" s="3">
        <f>IF(AQ44+AQ45+AQ43&gt;=2,1, 0)</f>
        <v>1</v>
      </c>
      <c r="AQ43" s="3">
        <f>IF(AS44+AS45+AS43&gt;=2, 1, 0)</f>
        <v>1</v>
      </c>
      <c r="AR43" s="3"/>
      <c r="AS43" s="3">
        <f>IF(AT44+AT45+AT43&gt;=2, 1, 0)</f>
        <v>1</v>
      </c>
      <c r="AT43" s="3">
        <f>IF(AU44+AU45+AU43&gt;=2, 1, 0)</f>
        <v>1</v>
      </c>
      <c r="AU43" s="3">
        <f>IF(AV44+AV45&gt;=2, 1, 0)</f>
        <v>0</v>
      </c>
      <c r="AV43" s="3"/>
    </row>
    <row r="44" spans="27:58" x14ac:dyDescent="0.3">
      <c r="AA44" s="4" t="s">
        <v>64</v>
      </c>
      <c r="AB44" t="s">
        <v>52</v>
      </c>
      <c r="AD44">
        <f>G4</f>
        <v>0</v>
      </c>
      <c r="AE44">
        <f t="shared" ref="AE44:AV44" si="111">H4</f>
        <v>0</v>
      </c>
      <c r="AF44">
        <f t="shared" si="111"/>
        <v>0</v>
      </c>
      <c r="AG44">
        <f t="shared" si="111"/>
        <v>0</v>
      </c>
      <c r="AH44" t="str">
        <f t="shared" si="111"/>
        <v>.</v>
      </c>
      <c r="AI44">
        <f t="shared" si="111"/>
        <v>0</v>
      </c>
      <c r="AJ44">
        <f t="shared" si="111"/>
        <v>0</v>
      </c>
      <c r="AK44">
        <f t="shared" si="111"/>
        <v>1</v>
      </c>
      <c r="AL44">
        <f t="shared" si="111"/>
        <v>0</v>
      </c>
      <c r="AM44" t="str">
        <f t="shared" si="111"/>
        <v>.</v>
      </c>
      <c r="AN44">
        <f t="shared" si="111"/>
        <v>1</v>
      </c>
      <c r="AO44">
        <f t="shared" si="111"/>
        <v>0</v>
      </c>
      <c r="AP44">
        <f t="shared" si="111"/>
        <v>0</v>
      </c>
      <c r="AQ44">
        <f t="shared" si="111"/>
        <v>1</v>
      </c>
      <c r="AR44" t="str">
        <f t="shared" si="111"/>
        <v>.</v>
      </c>
      <c r="AS44">
        <f t="shared" si="111"/>
        <v>0</v>
      </c>
      <c r="AT44">
        <f t="shared" si="111"/>
        <v>0</v>
      </c>
      <c r="AU44">
        <f t="shared" si="111"/>
        <v>1</v>
      </c>
      <c r="AV44">
        <f t="shared" si="111"/>
        <v>0</v>
      </c>
      <c r="AZ44">
        <f>C4</f>
        <v>658</v>
      </c>
      <c r="BB44" s="5" t="s">
        <v>71</v>
      </c>
      <c r="BC44" s="5"/>
      <c r="BD44" s="5"/>
      <c r="BE44" s="5"/>
      <c r="BF44" s="5"/>
    </row>
    <row r="45" spans="27:58" x14ac:dyDescent="0.3">
      <c r="AB45" t="s">
        <v>56</v>
      </c>
      <c r="AD45">
        <f>G11</f>
        <v>1</v>
      </c>
      <c r="AE45">
        <f t="shared" ref="AE45:AV45" si="112">H11</f>
        <v>0</v>
      </c>
      <c r="AF45">
        <f t="shared" si="112"/>
        <v>0</v>
      </c>
      <c r="AG45">
        <f t="shared" si="112"/>
        <v>1</v>
      </c>
      <c r="AH45" t="str">
        <f t="shared" si="112"/>
        <v>.</v>
      </c>
      <c r="AI45">
        <f t="shared" si="112"/>
        <v>0</v>
      </c>
      <c r="AJ45">
        <f t="shared" si="112"/>
        <v>0</v>
      </c>
      <c r="AK45">
        <f t="shared" si="112"/>
        <v>0</v>
      </c>
      <c r="AL45">
        <f t="shared" si="112"/>
        <v>0</v>
      </c>
      <c r="AM45" t="str">
        <f t="shared" si="112"/>
        <v>.</v>
      </c>
      <c r="AN45">
        <f t="shared" si="112"/>
        <v>1</v>
      </c>
      <c r="AO45">
        <f t="shared" si="112"/>
        <v>1</v>
      </c>
      <c r="AP45">
        <f t="shared" si="112"/>
        <v>1</v>
      </c>
      <c r="AQ45">
        <f t="shared" si="112"/>
        <v>0</v>
      </c>
      <c r="AR45" t="str">
        <f t="shared" si="112"/>
        <v>.</v>
      </c>
      <c r="AS45">
        <f t="shared" si="112"/>
        <v>1</v>
      </c>
      <c r="AT45">
        <f t="shared" si="112"/>
        <v>1</v>
      </c>
      <c r="AU45">
        <f t="shared" si="112"/>
        <v>1</v>
      </c>
      <c r="AV45">
        <f t="shared" si="112"/>
        <v>0</v>
      </c>
      <c r="AZ45">
        <f>C11</f>
        <v>-28434</v>
      </c>
      <c r="BB45" s="5"/>
      <c r="BC45" s="5"/>
      <c r="BD45" s="5"/>
      <c r="BE45" s="5"/>
      <c r="BF45" s="5"/>
    </row>
    <row r="46" spans="27:58" x14ac:dyDescent="0.3">
      <c r="AD46" s="1" t="s">
        <v>49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49</v>
      </c>
      <c r="AS46" s="1" t="s">
        <v>49</v>
      </c>
      <c r="AT46" s="1" t="s">
        <v>49</v>
      </c>
      <c r="AU46" s="1" t="s">
        <v>49</v>
      </c>
      <c r="AV46" s="1" t="s">
        <v>49</v>
      </c>
      <c r="BB46" s="5"/>
      <c r="BC46" s="5"/>
      <c r="BD46" s="5"/>
      <c r="BE46" s="5"/>
      <c r="BF46" s="5"/>
    </row>
    <row r="47" spans="27:58" x14ac:dyDescent="0.3">
      <c r="AD47">
        <f t="shared" ref="AD47:AG47" si="113">MOD(AD43+AD44+AD45, 2)</f>
        <v>1</v>
      </c>
      <c r="AE47">
        <f t="shared" si="113"/>
        <v>0</v>
      </c>
      <c r="AF47">
        <f t="shared" si="113"/>
        <v>0</v>
      </c>
      <c r="AG47">
        <f t="shared" si="113"/>
        <v>1</v>
      </c>
      <c r="AI47">
        <f t="shared" ref="AI47:AL47" si="114">MOD(AI43+AI44+AI45, 2)</f>
        <v>0</v>
      </c>
      <c r="AJ47">
        <f t="shared" si="114"/>
        <v>0</v>
      </c>
      <c r="AK47">
        <f t="shared" si="114"/>
        <v>1</v>
      </c>
      <c r="AL47">
        <f t="shared" si="114"/>
        <v>1</v>
      </c>
      <c r="AN47">
        <f t="shared" ref="AN47:AQ47" si="115">MOD(AN43+AN44+AN45, 2)</f>
        <v>1</v>
      </c>
      <c r="AO47">
        <f t="shared" si="115"/>
        <v>0</v>
      </c>
      <c r="AP47">
        <f t="shared" si="115"/>
        <v>0</v>
      </c>
      <c r="AQ47">
        <f t="shared" si="115"/>
        <v>0</v>
      </c>
      <c r="AS47">
        <f t="shared" ref="AS47:AT47" si="116">MOD(AS43+AS44+AS45, 2)</f>
        <v>0</v>
      </c>
      <c r="AT47">
        <f t="shared" si="116"/>
        <v>0</v>
      </c>
      <c r="AU47">
        <f>MOD(AU43+AU44+AU45, 2)</f>
        <v>0</v>
      </c>
      <c r="AV47">
        <f>MOD(AV44+AV45, 2)</f>
        <v>0</v>
      </c>
      <c r="AW47" t="s">
        <v>44</v>
      </c>
      <c r="AX47">
        <f>IF(AD47=0, (AV47+AU47*2+AT47*4+AS47*8+AQ47*16+AP47*32+AO47*64+AN47*128+AL47*256+AK47*512+AJ47*1024+AI47*2048+AG47*4096+AF47*8192+AE47*16384), (MOD(AV47+1,2)+MOD(AU47+1,2)*2+MOD(AT47+1,2)*4+MOD(AS47+1,2)*8+MOD(AQ47+1,2)*16+MOD(AP47+1,2)*32+MOD(AO47+1,2)*64+MOD(AN47+1,2)*128+MOD(AL47+1,2)*256+MOD(AK47+1,2)*512+MOD(AJ47+1,2)*1024+MOD(AI47+1,2)*2048+MOD(AG47+1,2)*4096+MOD(AF47+1,2)*8192+MOD(AE47+1,2)*16384)*-1-1)</f>
        <v>-27776</v>
      </c>
      <c r="AZ47">
        <f>AZ44+AZ45</f>
        <v>-27776</v>
      </c>
      <c r="BB47" s="5"/>
      <c r="BC47" s="5"/>
      <c r="BD47" s="5"/>
      <c r="BE47" s="5"/>
      <c r="BF47" s="5"/>
    </row>
    <row r="48" spans="27:58" x14ac:dyDescent="0.3">
      <c r="BB48" s="5"/>
      <c r="BC48" s="5"/>
      <c r="BD48" s="5"/>
      <c r="BE48" s="5"/>
      <c r="BF48" s="5"/>
    </row>
    <row r="49" spans="27:58" x14ac:dyDescent="0.3">
      <c r="AD49" t="s">
        <v>45</v>
      </c>
      <c r="AE49">
        <f>IF(AD43+AD44+AD45&gt;=1,1,0)</f>
        <v>1</v>
      </c>
      <c r="AG49" t="s">
        <v>46</v>
      </c>
      <c r="AH49">
        <f>MOD(SUM(AN47:AQ47,AS47:AV47), 2)</f>
        <v>1</v>
      </c>
      <c r="AJ49" t="s">
        <v>47</v>
      </c>
      <c r="AK49">
        <f>AQ43</f>
        <v>1</v>
      </c>
      <c r="AM49" t="s">
        <v>48</v>
      </c>
      <c r="AN49">
        <f>IF(SUM(AD47:AV47)=0, 1, 0)</f>
        <v>0</v>
      </c>
      <c r="AP49" t="s">
        <v>50</v>
      </c>
      <c r="AQ49">
        <f>AD47</f>
        <v>1</v>
      </c>
      <c r="AS49" t="s">
        <v>51</v>
      </c>
      <c r="AT49">
        <f>IF(AND(AD44=AD45,AD44&lt;&gt;AD47),1,0)</f>
        <v>0</v>
      </c>
    </row>
    <row r="51" spans="27:58" x14ac:dyDescent="0.3">
      <c r="AD51" s="3">
        <f>IF(AE52+AE53+AE51&gt;=2,1, 0)</f>
        <v>1</v>
      </c>
      <c r="AE51" s="3">
        <f>IF(AF52+AF53+AF51&gt;=2,1, 0)</f>
        <v>1</v>
      </c>
      <c r="AF51" s="3">
        <f>IF(AG52+AG53+AG51&gt;=2,1, 0)</f>
        <v>1</v>
      </c>
      <c r="AG51" s="3">
        <f>IF(AI52+AI53+AI51&gt;=2, 1, 0)</f>
        <v>0</v>
      </c>
      <c r="AH51" s="3"/>
      <c r="AI51" s="3">
        <f>IF(AJ52+AJ53+AJ51&gt;=2, 1, 0)</f>
        <v>0</v>
      </c>
      <c r="AJ51" s="3">
        <f t="shared" ref="AJ51" si="117">IF(AK52+AK53+AK51&gt;=2, 1, 0)</f>
        <v>1</v>
      </c>
      <c r="AK51" s="3">
        <f t="shared" ref="AK51" si="118">IF(AL52+AL53+AL51&gt;=2, 1, 0)</f>
        <v>1</v>
      </c>
      <c r="AL51" s="3">
        <f>IF(AN52+AN53+AN51&gt;=2, 1, 0)</f>
        <v>1</v>
      </c>
      <c r="AM51" s="3"/>
      <c r="AN51" s="3">
        <f>IF(AO52+AO53+AO51&gt;=2,1, 0)</f>
        <v>0</v>
      </c>
      <c r="AO51" s="3">
        <f>IF(AP52+AP53+AP51&gt;=2,1, 0)</f>
        <v>0</v>
      </c>
      <c r="AP51" s="3">
        <f>IF(AQ52+AQ53+AQ51&gt;=2,1, 0)</f>
        <v>0</v>
      </c>
      <c r="AQ51" s="3">
        <f>IF(AS52+AS53+AS51&gt;=2, 1, 0)</f>
        <v>0</v>
      </c>
      <c r="AR51" s="3"/>
      <c r="AS51" s="3">
        <f>IF(AT52+AT53+AT51&gt;=2, 1, 0)</f>
        <v>0</v>
      </c>
      <c r="AT51" s="3">
        <f>IF(AU52+AU53+AU51&gt;=2, 1, 0)</f>
        <v>0</v>
      </c>
      <c r="AU51" s="3">
        <f>IF(AV52+AV53&gt;=2, 1, 0)</f>
        <v>0</v>
      </c>
      <c r="AV51" s="3"/>
    </row>
    <row r="52" spans="27:58" x14ac:dyDescent="0.3">
      <c r="AA52" s="4" t="s">
        <v>65</v>
      </c>
      <c r="AB52" t="s">
        <v>58</v>
      </c>
      <c r="AD52">
        <f>G14</f>
        <v>1</v>
      </c>
      <c r="AE52">
        <f t="shared" ref="AE52:AV52" si="119">H14</f>
        <v>0</v>
      </c>
      <c r="AF52">
        <f t="shared" si="119"/>
        <v>0</v>
      </c>
      <c r="AG52">
        <f t="shared" si="119"/>
        <v>1</v>
      </c>
      <c r="AH52" t="str">
        <f t="shared" si="119"/>
        <v>.</v>
      </c>
      <c r="AI52">
        <f t="shared" si="119"/>
        <v>0</v>
      </c>
      <c r="AJ52">
        <f t="shared" si="119"/>
        <v>0</v>
      </c>
      <c r="AK52">
        <f t="shared" si="119"/>
        <v>1</v>
      </c>
      <c r="AL52">
        <f t="shared" si="119"/>
        <v>1</v>
      </c>
      <c r="AM52" t="str">
        <f t="shared" si="119"/>
        <v>.</v>
      </c>
      <c r="AN52">
        <f t="shared" si="119"/>
        <v>1</v>
      </c>
      <c r="AO52">
        <f t="shared" si="119"/>
        <v>0</v>
      </c>
      <c r="AP52">
        <f t="shared" si="119"/>
        <v>0</v>
      </c>
      <c r="AQ52">
        <f t="shared" si="119"/>
        <v>0</v>
      </c>
      <c r="AR52" t="str">
        <f t="shared" si="119"/>
        <v>.</v>
      </c>
      <c r="AS52">
        <f t="shared" si="119"/>
        <v>0</v>
      </c>
      <c r="AT52">
        <f t="shared" si="119"/>
        <v>0</v>
      </c>
      <c r="AU52">
        <f t="shared" si="119"/>
        <v>0</v>
      </c>
      <c r="AV52">
        <f t="shared" si="119"/>
        <v>0</v>
      </c>
      <c r="AZ52">
        <f>C14</f>
        <v>-27776</v>
      </c>
      <c r="BB52" s="5" t="s">
        <v>68</v>
      </c>
      <c r="BC52" s="5"/>
      <c r="BD52" s="5"/>
      <c r="BE52" s="5"/>
      <c r="BF52" s="5"/>
    </row>
    <row r="53" spans="27:58" x14ac:dyDescent="0.3">
      <c r="AB53" t="s">
        <v>54</v>
      </c>
      <c r="AD53">
        <f>G6</f>
        <v>0</v>
      </c>
      <c r="AE53">
        <f t="shared" ref="AE53:AV53" si="120">H6</f>
        <v>1</v>
      </c>
      <c r="AF53">
        <f t="shared" si="120"/>
        <v>1</v>
      </c>
      <c r="AG53">
        <f t="shared" si="120"/>
        <v>1</v>
      </c>
      <c r="AH53" t="str">
        <f t="shared" si="120"/>
        <v>.</v>
      </c>
      <c r="AI53">
        <f t="shared" si="120"/>
        <v>0</v>
      </c>
      <c r="AJ53">
        <f t="shared" si="120"/>
        <v>0</v>
      </c>
      <c r="AK53">
        <f t="shared" si="120"/>
        <v>0</v>
      </c>
      <c r="AL53">
        <f t="shared" si="120"/>
        <v>1</v>
      </c>
      <c r="AM53" t="str">
        <f t="shared" si="120"/>
        <v>.</v>
      </c>
      <c r="AN53">
        <f t="shared" si="120"/>
        <v>1</v>
      </c>
      <c r="AO53">
        <f t="shared" si="120"/>
        <v>0</v>
      </c>
      <c r="AP53">
        <f t="shared" si="120"/>
        <v>1</v>
      </c>
      <c r="AQ53">
        <f t="shared" si="120"/>
        <v>0</v>
      </c>
      <c r="AR53" t="str">
        <f t="shared" si="120"/>
        <v>.</v>
      </c>
      <c r="AS53">
        <f t="shared" si="120"/>
        <v>0</v>
      </c>
      <c r="AT53">
        <f t="shared" si="120"/>
        <v>1</v>
      </c>
      <c r="AU53">
        <f t="shared" si="120"/>
        <v>0</v>
      </c>
      <c r="AV53">
        <f t="shared" si="120"/>
        <v>0</v>
      </c>
      <c r="AZ53">
        <f>C6</f>
        <v>29092</v>
      </c>
      <c r="BB53" s="5"/>
      <c r="BC53" s="5"/>
      <c r="BD53" s="5"/>
      <c r="BE53" s="5"/>
      <c r="BF53" s="5"/>
    </row>
    <row r="54" spans="27:58" x14ac:dyDescent="0.3"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  <c r="AS54" s="1" t="s">
        <v>49</v>
      </c>
      <c r="AT54" s="1" t="s">
        <v>49</v>
      </c>
      <c r="AU54" s="1" t="s">
        <v>49</v>
      </c>
      <c r="AV54" s="1" t="s">
        <v>49</v>
      </c>
      <c r="BB54" s="5"/>
      <c r="BC54" s="5"/>
      <c r="BD54" s="5"/>
      <c r="BE54" s="5"/>
      <c r="BF54" s="5"/>
    </row>
    <row r="55" spans="27:58" x14ac:dyDescent="0.3">
      <c r="AD55">
        <f t="shared" ref="AD55:AG55" si="121">MOD(AD51+AD52+AD53, 2)</f>
        <v>0</v>
      </c>
      <c r="AE55">
        <f t="shared" si="121"/>
        <v>0</v>
      </c>
      <c r="AF55">
        <f t="shared" si="121"/>
        <v>0</v>
      </c>
      <c r="AG55">
        <f t="shared" si="121"/>
        <v>0</v>
      </c>
      <c r="AI55">
        <f t="shared" ref="AI55:AL55" si="122">MOD(AI51+AI52+AI53, 2)</f>
        <v>0</v>
      </c>
      <c r="AJ55">
        <f t="shared" si="122"/>
        <v>1</v>
      </c>
      <c r="AK55">
        <f t="shared" si="122"/>
        <v>0</v>
      </c>
      <c r="AL55">
        <f t="shared" si="122"/>
        <v>1</v>
      </c>
      <c r="AN55">
        <f t="shared" ref="AN55:AQ55" si="123">MOD(AN51+AN52+AN53, 2)</f>
        <v>0</v>
      </c>
      <c r="AO55">
        <f t="shared" si="123"/>
        <v>0</v>
      </c>
      <c r="AP55">
        <f t="shared" si="123"/>
        <v>1</v>
      </c>
      <c r="AQ55">
        <f t="shared" si="123"/>
        <v>0</v>
      </c>
      <c r="AS55">
        <f t="shared" ref="AS55:AT55" si="124">MOD(AS51+AS52+AS53, 2)</f>
        <v>0</v>
      </c>
      <c r="AT55">
        <f t="shared" si="124"/>
        <v>1</v>
      </c>
      <c r="AU55">
        <f>MOD(AU51+AU52+AU53, 2)</f>
        <v>0</v>
      </c>
      <c r="AV55">
        <f>MOD(AV52+AV53, 2)</f>
        <v>0</v>
      </c>
      <c r="AW55" t="s">
        <v>44</v>
      </c>
      <c r="AX55">
        <f>IF(AD55=0, (AV55+AU55*2+AT55*4+AS55*8+AQ55*16+AP55*32+AO55*64+AN55*128+AL55*256+AK55*512+AJ55*1024+AI55*2048+AG55*4096+AF55*8192+AE55*16384), (MOD(AV55+1,2)+MOD(AU55+1,2)*2+MOD(AT55+1,2)*4+MOD(AS55+1,2)*8+MOD(AQ55+1,2)*16+MOD(AP55+1,2)*32+MOD(AO55+1,2)*64+MOD(AN55+1,2)*128+MOD(AL55+1,2)*256+MOD(AK55+1,2)*512+MOD(AJ55+1,2)*1024+MOD(AI55+1,2)*2048+MOD(AG55+1,2)*4096+MOD(AF55+1,2)*8192+MOD(AE55+1,2)*16384)*-1-1)</f>
        <v>1316</v>
      </c>
      <c r="AZ55">
        <f>AZ52+AZ53</f>
        <v>1316</v>
      </c>
      <c r="BB55" s="5"/>
      <c r="BC55" s="5"/>
      <c r="BD55" s="5"/>
      <c r="BE55" s="5"/>
      <c r="BF55" s="5"/>
    </row>
    <row r="56" spans="27:58" x14ac:dyDescent="0.3">
      <c r="BB56" s="5"/>
      <c r="BC56" s="5"/>
      <c r="BD56" s="5"/>
      <c r="BE56" s="5"/>
      <c r="BF56" s="5"/>
    </row>
    <row r="57" spans="27:58" x14ac:dyDescent="0.3">
      <c r="AD57" t="s">
        <v>45</v>
      </c>
      <c r="AE57">
        <f>IF(AD51+AD52+AD53&gt;=1,1,0)</f>
        <v>1</v>
      </c>
      <c r="AG57" t="s">
        <v>46</v>
      </c>
      <c r="AH57">
        <f>MOD(SUM(AN55:AQ55,AS55:AV55), 2)</f>
        <v>0</v>
      </c>
      <c r="AJ57" t="s">
        <v>47</v>
      </c>
      <c r="AK57">
        <f>AQ51</f>
        <v>0</v>
      </c>
      <c r="AM57" t="s">
        <v>48</v>
      </c>
      <c r="AN57">
        <f>IF(SUM(AD55:AV55)=0, 1, 0)</f>
        <v>0</v>
      </c>
      <c r="AP57" t="s">
        <v>50</v>
      </c>
      <c r="AQ57">
        <f>AD55</f>
        <v>0</v>
      </c>
      <c r="AS57" t="s">
        <v>51</v>
      </c>
      <c r="AT57">
        <f>IF(AND(AD52=AD53,AD52&lt;&gt;AD55),1,0)</f>
        <v>0</v>
      </c>
    </row>
  </sheetData>
  <mergeCells count="7">
    <mergeCell ref="BB36:BF39"/>
    <mergeCell ref="BB44:BF48"/>
    <mergeCell ref="BB52:BF56"/>
    <mergeCell ref="BB4:BF7"/>
    <mergeCell ref="BB12:BF15"/>
    <mergeCell ref="BB28:BF31"/>
    <mergeCell ref="BB20:BF24"/>
  </mergeCells>
  <phoneticPr fontId="1" type="noConversion"/>
  <conditionalFormatting sqref="G4:Y7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  <headerFooter>
    <oddHeader xml:space="preserve">&amp;LЭрбаев Ильдус&amp;CВариант-25
&amp;RОсновное задание
</oddHeader>
    <oddFooter>&amp;C16 ноября 2021 г. 11:32</oddFooter>
  </headerFooter>
  <ignoredErrors>
    <ignoredError sqref="M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90A6-D352-42B1-B91F-DD9CE2B8AED0}">
  <dimension ref="A1"/>
  <sheetViews>
    <sheetView topLeftCell="A7" workbookViewId="0">
      <selection activeCell="N13" sqref="N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2021-11-16T07:11:29Z</dcterms:created>
  <dcterms:modified xsi:type="dcterms:W3CDTF">2021-11-29T19:03:45Z</dcterms:modified>
</cp:coreProperties>
</file>