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AC214A6-0FF8-4B9C-AA08-C5CB87DC093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" l="1"/>
  <c r="B28" i="1"/>
  <c r="B30" i="1" s="1"/>
  <c r="B14" i="1"/>
  <c r="B15" i="1" s="1"/>
  <c r="B21" i="1"/>
  <c r="B22" i="1" s="1"/>
  <c r="B23" i="1" s="1"/>
  <c r="B24" i="1" s="1"/>
  <c r="D24" i="1" s="1"/>
  <c r="B25" i="1" s="1"/>
</calcChain>
</file>

<file path=xl/sharedStrings.xml><?xml version="1.0" encoding="utf-8"?>
<sst xmlns="http://schemas.openxmlformats.org/spreadsheetml/2006/main" count="51" uniqueCount="38">
  <si>
    <t>N</t>
  </si>
  <si>
    <t>Presure on polyspast Axis</t>
  </si>
  <si>
    <t>Cylinder Area 2πrh</t>
  </si>
  <si>
    <t>π</t>
  </si>
  <si>
    <t>Gun width</t>
  </si>
  <si>
    <t>m</t>
  </si>
  <si>
    <t>Data</t>
  </si>
  <si>
    <t>Polyspast Axis Radius</t>
  </si>
  <si>
    <t>Cylinder Half Area</t>
  </si>
  <si>
    <t>m2</t>
  </si>
  <si>
    <t>N/m2 or Pa</t>
  </si>
  <si>
    <t>Calculations</t>
  </si>
  <si>
    <t>Kgf/cm2 or Kp/cm2</t>
  </si>
  <si>
    <t>Pa to Kgf/cm2 coeff</t>
  </si>
  <si>
    <t xml:space="preserve">transverse wood </t>
  </si>
  <si>
    <t>Kp/cm2</t>
  </si>
  <si>
    <t>Pass?</t>
  </si>
  <si>
    <t>Threshold violations if number is possitive.</t>
  </si>
  <si>
    <t>Force to load the gun</t>
  </si>
  <si>
    <t>Inox 304 Special Weight</t>
  </si>
  <si>
    <t>kg/m3</t>
  </si>
  <si>
    <t>Max Val</t>
  </si>
  <si>
    <t>Min Val</t>
  </si>
  <si>
    <t>no</t>
  </si>
  <si>
    <t>Speed of Shaft</t>
  </si>
  <si>
    <t>Saft Length</t>
  </si>
  <si>
    <t>Saft Width Φ</t>
  </si>
  <si>
    <t>Polyspast Axis Width Φ</t>
  </si>
  <si>
    <t>Saft Volume</t>
  </si>
  <si>
    <t>m3</t>
  </si>
  <si>
    <t>Saft mass</t>
  </si>
  <si>
    <t>Without coils</t>
  </si>
  <si>
    <t>Force Max</t>
  </si>
  <si>
    <t>m/sec</t>
  </si>
  <si>
    <t>Gun Loading Length</t>
  </si>
  <si>
    <t>Force pre loaded</t>
  </si>
  <si>
    <t>Force Preloaded</t>
  </si>
  <si>
    <t>u = sqr(((Fm+Fp)/2)*x/m)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</si>
</sst>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53C4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165" fontId="0" fillId="0" borderId="0" xfId="0" applyNumberFormat="1"/>
    <xf numFmtId="165" fontId="2" fillId="0" borderId="0" xfId="0" applyNumberFormat="1" applyFont="1"/>
    <xf numFmtId="2" fontId="1" fillId="0" borderId="0" xfId="0" applyNumberFormat="1" applyFont="1"/>
    <xf numFmtId="166" fontId="2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A13" workbookViewId="0">
      <selection activeCell="D5" sqref="D5"/>
    </sheetView>
  </sheetViews>
  <sheetFormatPr defaultRowHeight="14.4" x14ac:dyDescent="0.3"/>
  <cols>
    <col min="1" max="1" width="29.44140625" customWidth="1"/>
    <col min="2" max="2" width="11.5546875" bestFit="1" customWidth="1"/>
    <col min="3" max="3" width="11.5546875" customWidth="1"/>
    <col min="4" max="4" width="12.21875" customWidth="1"/>
    <col min="5" max="5" width="24.6640625" customWidth="1"/>
  </cols>
  <sheetData>
    <row r="1" spans="1:5" s="1" customFormat="1" x14ac:dyDescent="0.3">
      <c r="A1" s="1" t="s">
        <v>6</v>
      </c>
      <c r="B1" s="1" t="s">
        <v>22</v>
      </c>
      <c r="D1" s="1" t="s">
        <v>21</v>
      </c>
      <c r="E1" s="1" t="s">
        <v>17</v>
      </c>
    </row>
    <row r="2" spans="1:5" x14ac:dyDescent="0.3">
      <c r="A2" t="s">
        <v>18</v>
      </c>
      <c r="B2" s="4">
        <v>800</v>
      </c>
      <c r="C2" t="s">
        <v>0</v>
      </c>
    </row>
    <row r="3" spans="1:5" x14ac:dyDescent="0.3">
      <c r="A3" t="s">
        <v>35</v>
      </c>
      <c r="B3" s="4">
        <v>100</v>
      </c>
      <c r="C3" t="s">
        <v>0</v>
      </c>
    </row>
    <row r="4" spans="1:5" x14ac:dyDescent="0.3">
      <c r="A4" t="s">
        <v>3</v>
      </c>
      <c r="B4" s="4">
        <v>3.14</v>
      </c>
    </row>
    <row r="5" spans="1:5" x14ac:dyDescent="0.3">
      <c r="A5" t="s">
        <v>4</v>
      </c>
      <c r="B5" s="4">
        <v>4.8000000000000001E-2</v>
      </c>
      <c r="C5" t="s">
        <v>5</v>
      </c>
    </row>
    <row r="6" spans="1:5" x14ac:dyDescent="0.3">
      <c r="A6" t="s">
        <v>27</v>
      </c>
      <c r="B6" s="4">
        <v>6.0000000000000001E-3</v>
      </c>
      <c r="C6" t="s">
        <v>5</v>
      </c>
    </row>
    <row r="7" spans="1:5" x14ac:dyDescent="0.3">
      <c r="A7" t="s">
        <v>13</v>
      </c>
      <c r="B7" s="4">
        <v>98067</v>
      </c>
    </row>
    <row r="8" spans="1:5" x14ac:dyDescent="0.3">
      <c r="A8" t="s">
        <v>14</v>
      </c>
      <c r="B8" s="4">
        <v>10</v>
      </c>
      <c r="C8" t="s">
        <v>15</v>
      </c>
    </row>
    <row r="9" spans="1:5" x14ac:dyDescent="0.3">
      <c r="B9" s="4"/>
    </row>
    <row r="10" spans="1:5" x14ac:dyDescent="0.3">
      <c r="B10" s="4"/>
    </row>
    <row r="11" spans="1:5" x14ac:dyDescent="0.3">
      <c r="A11" t="s">
        <v>26</v>
      </c>
      <c r="B11" s="4">
        <v>6.4999999999999997E-3</v>
      </c>
      <c r="C11" t="s">
        <v>5</v>
      </c>
    </row>
    <row r="12" spans="1:5" x14ac:dyDescent="0.3">
      <c r="A12" t="s">
        <v>25</v>
      </c>
      <c r="B12" s="4">
        <v>1.3</v>
      </c>
      <c r="C12" t="s">
        <v>5</v>
      </c>
    </row>
    <row r="13" spans="1:5" x14ac:dyDescent="0.3">
      <c r="A13" t="s">
        <v>19</v>
      </c>
      <c r="B13" s="5">
        <v>7480</v>
      </c>
      <c r="C13" t="s">
        <v>20</v>
      </c>
      <c r="D13">
        <v>8000</v>
      </c>
      <c r="E13" t="s">
        <v>20</v>
      </c>
    </row>
    <row r="14" spans="1:5" x14ac:dyDescent="0.3">
      <c r="A14" t="s">
        <v>28</v>
      </c>
      <c r="B14" s="7">
        <f>B4*(B11/2)*(B11/2)*B12</f>
        <v>4.3116125E-5</v>
      </c>
      <c r="C14" t="s">
        <v>29</v>
      </c>
    </row>
    <row r="15" spans="1:5" x14ac:dyDescent="0.3">
      <c r="A15" t="s">
        <v>30</v>
      </c>
      <c r="B15" s="7">
        <f>B14*(D13+B13)/2</f>
        <v>0.33371880749999999</v>
      </c>
      <c r="C15" t="s">
        <v>20</v>
      </c>
    </row>
    <row r="16" spans="1:5" x14ac:dyDescent="0.3">
      <c r="B16" s="7"/>
    </row>
    <row r="17" spans="1:5" x14ac:dyDescent="0.3">
      <c r="A17" t="s">
        <v>34</v>
      </c>
      <c r="B17" s="7">
        <v>0.8</v>
      </c>
      <c r="C17" t="s">
        <v>5</v>
      </c>
    </row>
    <row r="18" spans="1:5" x14ac:dyDescent="0.3">
      <c r="B18" s="2"/>
    </row>
    <row r="19" spans="1:5" s="1" customFormat="1" x14ac:dyDescent="0.3">
      <c r="A19" s="1" t="s">
        <v>11</v>
      </c>
    </row>
    <row r="20" spans="1:5" x14ac:dyDescent="0.3">
      <c r="A20" s="1" t="s">
        <v>1</v>
      </c>
    </row>
    <row r="21" spans="1:5" x14ac:dyDescent="0.3">
      <c r="A21" t="s">
        <v>7</v>
      </c>
      <c r="B21">
        <f>B6/2</f>
        <v>3.0000000000000001E-3</v>
      </c>
      <c r="C21" t="s">
        <v>5</v>
      </c>
    </row>
    <row r="22" spans="1:5" x14ac:dyDescent="0.3">
      <c r="A22" t="s">
        <v>2</v>
      </c>
      <c r="B22">
        <f>2*B4*B21*B5</f>
        <v>9.0432000000000012E-4</v>
      </c>
      <c r="C22" t="s">
        <v>9</v>
      </c>
    </row>
    <row r="23" spans="1:5" x14ac:dyDescent="0.3">
      <c r="A23" t="s">
        <v>8</v>
      </c>
      <c r="B23">
        <f>B22/2</f>
        <v>4.5216000000000006E-4</v>
      </c>
      <c r="C23" t="s">
        <v>9</v>
      </c>
    </row>
    <row r="24" spans="1:5" s="1" customFormat="1" x14ac:dyDescent="0.3">
      <c r="A24" s="1" t="s">
        <v>1</v>
      </c>
      <c r="B24" s="1">
        <f>B2/B23</f>
        <v>1769285.2087756544</v>
      </c>
      <c r="C24" s="1" t="s">
        <v>10</v>
      </c>
      <c r="D24" s="6">
        <f>B24/ 98067</f>
        <v>18.041596141165268</v>
      </c>
      <c r="E24" s="1" t="s">
        <v>12</v>
      </c>
    </row>
    <row r="25" spans="1:5" s="8" customFormat="1" x14ac:dyDescent="0.3">
      <c r="A25" s="8" t="s">
        <v>16</v>
      </c>
      <c r="B25" s="9">
        <f>D24-B8</f>
        <v>8.0415961411652681</v>
      </c>
      <c r="C25" s="8" t="s">
        <v>23</v>
      </c>
    </row>
    <row r="27" spans="1:5" s="1" customFormat="1" x14ac:dyDescent="0.3">
      <c r="A27" s="1" t="s">
        <v>24</v>
      </c>
      <c r="E27" s="1" t="s">
        <v>31</v>
      </c>
    </row>
    <row r="28" spans="1:5" s="3" customFormat="1" x14ac:dyDescent="0.3">
      <c r="A28" s="3" t="s">
        <v>32</v>
      </c>
      <c r="B28" s="3">
        <f>B2*2</f>
        <v>1600</v>
      </c>
      <c r="C28" s="3" t="s">
        <v>0</v>
      </c>
    </row>
    <row r="29" spans="1:5" s="3" customFormat="1" x14ac:dyDescent="0.3">
      <c r="A29" s="1" t="s">
        <v>36</v>
      </c>
      <c r="B29" s="3">
        <f>B3*2</f>
        <v>200</v>
      </c>
      <c r="C29" s="1" t="s">
        <v>0</v>
      </c>
    </row>
    <row r="30" spans="1:5" s="1" customFormat="1" x14ac:dyDescent="0.3">
      <c r="A30" s="1" t="s">
        <v>24</v>
      </c>
      <c r="B30" s="1">
        <f>SQRT(B17*(B28+B29)/2*B15)</f>
        <v>15.50088840679785</v>
      </c>
      <c r="C30" s="1" t="s">
        <v>33</v>
      </c>
      <c r="E30" s="1" t="s">
        <v>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2020-12-22T16:08:58Z</dcterms:modified>
</cp:coreProperties>
</file>